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92.168.0.241\共有\【財政状況】\令和7年度\03 HP更新\01都道府県（Excel）\"/>
    </mc:Choice>
  </mc:AlternateContent>
  <xr:revisionPtr revIDLastSave="0" documentId="13_ncr:1_{86CE0F7E-5329-4859-A55B-E6C8EEECEEA4}" xr6:coauthVersionLast="47" xr6:coauthVersionMax="47" xr10:uidLastSave="{00000000-0000-0000-0000-000000000000}"/>
  <bookViews>
    <workbookView xWindow="-120" yWindow="-16320" windowWidth="29040" windowHeight="15720" tabRatio="663" xr2:uid="{00000000-000D-0000-FFFF-FFFF00000000}"/>
  </bookViews>
  <sheets>
    <sheet name="1.普通会計予算(R6-7年度)" sheetId="2" r:id="rId1"/>
    <sheet name="2.公営企業会計予算(R6-7年度)" sheetId="4" r:id="rId2"/>
    <sheet name="3.(1)普通会計決算（R4-5年度)" sheetId="5" r:id="rId3"/>
    <sheet name="3.(2)財政指標等（R元‐R5年度）" sheetId="6" r:id="rId4"/>
    <sheet name="4.公営企業会計決算（R4-5年度）" sheetId="7" r:id="rId5"/>
    <sheet name="5.三セク決算（R4-5年度）" sheetId="8" r:id="rId6"/>
  </sheets>
  <definedNames>
    <definedName name="_xlnm.Print_Area" localSheetId="0">'1.普通会計予算(R6-7年度)'!$A$1:$I$47</definedName>
    <definedName name="_xlnm.Print_Area" localSheetId="1">'2.公営企業会計予算(R6-7年度)'!$A$1:$Q$49</definedName>
    <definedName name="_xlnm.Print_Area" localSheetId="2">'3.(1)普通会計決算（R4-5年度)'!$A$1:$I$47</definedName>
    <definedName name="_xlnm.Print_Area" localSheetId="3">'3.(2)財政指標等（R元‐R5年度）'!$A$1:$I$35</definedName>
    <definedName name="_xlnm.Print_Area" localSheetId="4">'4.公営企業会計決算（R4-5年度）'!$A$1:$Q$49</definedName>
    <definedName name="_xlnm.Print_Area" localSheetId="5">'5.三セク決算（R4-5年度）'!$A$1:$N$46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5" l="1"/>
  <c r="F27" i="5"/>
  <c r="F45" i="2"/>
  <c r="F27" i="2"/>
  <c r="H24" i="6"/>
  <c r="G24" i="6"/>
  <c r="I24" i="6" l="1"/>
  <c r="E19" i="6"/>
  <c r="E21" i="6" s="1"/>
  <c r="F19" i="6"/>
  <c r="F21" i="6" s="1"/>
  <c r="G19" i="6"/>
  <c r="G21" i="6" s="1"/>
  <c r="E20" i="6"/>
  <c r="F20" i="6"/>
  <c r="G20" i="6"/>
  <c r="E22" i="6"/>
  <c r="F22" i="6"/>
  <c r="G22" i="6"/>
  <c r="G23" i="6" l="1"/>
  <c r="F23" i="6"/>
  <c r="E23" i="6"/>
  <c r="H45" i="5"/>
  <c r="H45" i="2"/>
  <c r="I45" i="7"/>
  <c r="I44" i="7"/>
  <c r="I39" i="7"/>
  <c r="G44" i="7"/>
  <c r="G39" i="7"/>
  <c r="G45" i="7" s="1"/>
  <c r="Q27" i="7"/>
  <c r="Q24" i="7"/>
  <c r="Q16" i="7"/>
  <c r="Q15" i="7"/>
  <c r="Q14" i="7"/>
  <c r="O24" i="7"/>
  <c r="O27" i="7" s="1"/>
  <c r="O16" i="7"/>
  <c r="O15" i="7"/>
  <c r="O14" i="7"/>
  <c r="M24" i="7"/>
  <c r="M27" i="7" s="1"/>
  <c r="M16" i="7"/>
  <c r="M15" i="7"/>
  <c r="M14" i="7"/>
  <c r="K27" i="7"/>
  <c r="K24" i="7"/>
  <c r="K16" i="7"/>
  <c r="K15" i="7"/>
  <c r="K14" i="7"/>
  <c r="I24" i="7"/>
  <c r="I27" i="7" s="1"/>
  <c r="I16" i="7"/>
  <c r="I15" i="7"/>
  <c r="I14" i="7"/>
  <c r="G24" i="7"/>
  <c r="G27" i="7" s="1"/>
  <c r="G16" i="7"/>
  <c r="G15" i="7"/>
  <c r="G14" i="7"/>
  <c r="M44" i="7"/>
  <c r="L44" i="7"/>
  <c r="L45" i="7" s="1"/>
  <c r="M39" i="7"/>
  <c r="M45" i="7" s="1"/>
  <c r="L39" i="7"/>
  <c r="L24" i="7"/>
  <c r="L27" i="7" s="1"/>
  <c r="L16" i="7"/>
  <c r="L15" i="7"/>
  <c r="L14" i="7"/>
  <c r="I44" i="4" l="1"/>
  <c r="I39" i="4"/>
  <c r="I45" i="4" s="1"/>
  <c r="G44" i="4"/>
  <c r="G39" i="4"/>
  <c r="G45" i="4" s="1"/>
  <c r="Q24" i="4"/>
  <c r="Q27" i="4" s="1"/>
  <c r="Q16" i="4"/>
  <c r="Q15" i="4"/>
  <c r="Q14" i="4"/>
  <c r="O24" i="4"/>
  <c r="O27" i="4" s="1"/>
  <c r="O16" i="4"/>
  <c r="O15" i="4"/>
  <c r="O14" i="4"/>
  <c r="M24" i="4"/>
  <c r="M27" i="4" s="1"/>
  <c r="M16" i="4"/>
  <c r="M15" i="4"/>
  <c r="M14" i="4"/>
  <c r="K24" i="4"/>
  <c r="K27" i="4" s="1"/>
  <c r="K16" i="4"/>
  <c r="K15" i="4"/>
  <c r="K14" i="4"/>
  <c r="I27" i="4"/>
  <c r="I24" i="4"/>
  <c r="I16" i="4"/>
  <c r="I15" i="4"/>
  <c r="I14" i="4"/>
  <c r="G27" i="4"/>
  <c r="G24" i="4"/>
  <c r="G16" i="4"/>
  <c r="G15" i="4"/>
  <c r="G14" i="4"/>
  <c r="M45" i="4"/>
  <c r="L45" i="4"/>
  <c r="M44" i="4"/>
  <c r="L44" i="4"/>
  <c r="M39" i="4"/>
  <c r="L39" i="4"/>
  <c r="L24" i="4"/>
  <c r="L27" i="4" s="1"/>
  <c r="L16" i="4"/>
  <c r="L15" i="4"/>
  <c r="L14" i="4"/>
  <c r="I9" i="2"/>
  <c r="G45" i="2"/>
  <c r="G27" i="2"/>
  <c r="G44" i="5"/>
  <c r="G19" i="5"/>
  <c r="F44" i="4"/>
  <c r="F39" i="4"/>
  <c r="N31" i="8"/>
  <c r="N34" i="8" s="1"/>
  <c r="M31" i="8"/>
  <c r="M34" i="8" s="1"/>
  <c r="L31" i="8"/>
  <c r="L34" i="8"/>
  <c r="L37" i="8" s="1"/>
  <c r="L42" i="8" s="1"/>
  <c r="K31" i="8"/>
  <c r="K34" i="8" s="1"/>
  <c r="J31" i="8"/>
  <c r="J34" i="8"/>
  <c r="J41" i="8" s="1"/>
  <c r="J44" i="8" s="1"/>
  <c r="I31" i="8"/>
  <c r="I34" i="8" s="1"/>
  <c r="I37" i="8" s="1"/>
  <c r="I42" i="8" s="1"/>
  <c r="H31" i="8"/>
  <c r="H34" i="8" s="1"/>
  <c r="G31" i="8"/>
  <c r="G34" i="8" s="1"/>
  <c r="G41" i="8" s="1"/>
  <c r="G44" i="8" s="1"/>
  <c r="F31" i="8"/>
  <c r="F34" i="8" s="1"/>
  <c r="E31" i="8"/>
  <c r="E34" i="8" s="1"/>
  <c r="Q44" i="7"/>
  <c r="P44" i="7"/>
  <c r="O44" i="7"/>
  <c r="N44" i="7"/>
  <c r="K44" i="7"/>
  <c r="J44" i="7"/>
  <c r="H44" i="7"/>
  <c r="F44" i="7"/>
  <c r="Q39" i="7"/>
  <c r="P39" i="7"/>
  <c r="O39" i="7"/>
  <c r="N39" i="7"/>
  <c r="K39" i="7"/>
  <c r="J39" i="7"/>
  <c r="H39" i="7"/>
  <c r="F39" i="7"/>
  <c r="P24" i="7"/>
  <c r="P27" i="7" s="1"/>
  <c r="N24" i="7"/>
  <c r="N27" i="7" s="1"/>
  <c r="J24" i="7"/>
  <c r="J27" i="7"/>
  <c r="H24" i="7"/>
  <c r="H27" i="7" s="1"/>
  <c r="F24" i="7"/>
  <c r="F27" i="7" s="1"/>
  <c r="P16" i="7"/>
  <c r="N16" i="7"/>
  <c r="J16" i="7"/>
  <c r="H16" i="7"/>
  <c r="F16" i="7"/>
  <c r="P15" i="7"/>
  <c r="N15" i="7"/>
  <c r="J15" i="7"/>
  <c r="H15" i="7"/>
  <c r="F15" i="7"/>
  <c r="P14" i="7"/>
  <c r="N14" i="7"/>
  <c r="J14" i="7"/>
  <c r="H14" i="7"/>
  <c r="F14" i="7"/>
  <c r="I20" i="6"/>
  <c r="H20" i="6"/>
  <c r="I19" i="6"/>
  <c r="I21" i="6" s="1"/>
  <c r="H19" i="6"/>
  <c r="H21" i="6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Q39" i="4"/>
  <c r="Q44" i="4"/>
  <c r="P39" i="4"/>
  <c r="P44" i="4"/>
  <c r="O39" i="4"/>
  <c r="O44" i="4"/>
  <c r="O45" i="4" s="1"/>
  <c r="N39" i="4"/>
  <c r="N44" i="4"/>
  <c r="N45" i="4"/>
  <c r="K39" i="4"/>
  <c r="K45" i="4" s="1"/>
  <c r="K44" i="4"/>
  <c r="J39" i="4"/>
  <c r="J44" i="4"/>
  <c r="H39" i="4"/>
  <c r="H44" i="4"/>
  <c r="P24" i="4"/>
  <c r="P27" i="4" s="1"/>
  <c r="N24" i="4"/>
  <c r="N27" i="4" s="1"/>
  <c r="J24" i="4"/>
  <c r="J27" i="4"/>
  <c r="H24" i="4"/>
  <c r="H27" i="4" s="1"/>
  <c r="N16" i="4"/>
  <c r="N15" i="4"/>
  <c r="N14" i="4"/>
  <c r="P16" i="4"/>
  <c r="P15" i="4"/>
  <c r="P14" i="4"/>
  <c r="J16" i="4"/>
  <c r="J15" i="4"/>
  <c r="J14" i="4"/>
  <c r="H16" i="4"/>
  <c r="H15" i="4"/>
  <c r="H14" i="4"/>
  <c r="F24" i="4"/>
  <c r="F27" i="4" s="1"/>
  <c r="F16" i="4"/>
  <c r="F15" i="4"/>
  <c r="F14" i="4"/>
  <c r="G14" i="2"/>
  <c r="G35" i="5"/>
  <c r="G41" i="2"/>
  <c r="G33" i="5"/>
  <c r="G37" i="5"/>
  <c r="G29" i="2"/>
  <c r="G28" i="5"/>
  <c r="G30" i="5"/>
  <c r="G34" i="5"/>
  <c r="G40" i="5"/>
  <c r="G42" i="5"/>
  <c r="F45" i="4" l="1"/>
  <c r="P45" i="4"/>
  <c r="G41" i="5"/>
  <c r="O45" i="7"/>
  <c r="G38" i="5"/>
  <c r="Q45" i="7"/>
  <c r="G39" i="5"/>
  <c r="I45" i="5"/>
  <c r="G45" i="5"/>
  <c r="G29" i="5"/>
  <c r="G28" i="2"/>
  <c r="J37" i="8"/>
  <c r="J42" i="8" s="1"/>
  <c r="H45" i="4"/>
  <c r="G21" i="2"/>
  <c r="G43" i="5"/>
  <c r="G16" i="2"/>
  <c r="G18" i="2"/>
  <c r="J45" i="7"/>
  <c r="G36" i="5"/>
  <c r="G31" i="5"/>
  <c r="K45" i="7"/>
  <c r="G32" i="5"/>
  <c r="G9" i="2"/>
  <c r="J45" i="4"/>
  <c r="Q45" i="4"/>
  <c r="G37" i="8"/>
  <c r="G42" i="8" s="1"/>
  <c r="G19" i="2"/>
  <c r="G25" i="2"/>
  <c r="G24" i="2"/>
  <c r="G36" i="2"/>
  <c r="N45" i="7"/>
  <c r="G12" i="2"/>
  <c r="G39" i="2"/>
  <c r="G11" i="2"/>
  <c r="G38" i="2"/>
  <c r="I27" i="2"/>
  <c r="G22" i="2"/>
  <c r="G15" i="2"/>
  <c r="G43" i="2"/>
  <c r="F45" i="7"/>
  <c r="G23" i="2"/>
  <c r="G30" i="2"/>
  <c r="H45" i="7"/>
  <c r="G26" i="2"/>
  <c r="G32" i="2"/>
  <c r="G13" i="2"/>
  <c r="G40" i="2"/>
  <c r="G20" i="2"/>
  <c r="G17" i="2"/>
  <c r="G10" i="2"/>
  <c r="G31" i="2"/>
  <c r="P45" i="7"/>
  <c r="I23" i="6"/>
  <c r="H22" i="6"/>
  <c r="H23" i="6"/>
  <c r="E41" i="8"/>
  <c r="E44" i="8" s="1"/>
  <c r="E37" i="8"/>
  <c r="E42" i="8" s="1"/>
  <c r="F41" i="8"/>
  <c r="F44" i="8" s="1"/>
  <c r="F37" i="8"/>
  <c r="F42" i="8" s="1"/>
  <c r="K37" i="8"/>
  <c r="K42" i="8" s="1"/>
  <c r="K41" i="8"/>
  <c r="K44" i="8" s="1"/>
  <c r="H37" i="8"/>
  <c r="H42" i="8" s="1"/>
  <c r="H41" i="8"/>
  <c r="H44" i="8" s="1"/>
  <c r="M41" i="8"/>
  <c r="M44" i="8" s="1"/>
  <c r="M37" i="8"/>
  <c r="M42" i="8" s="1"/>
  <c r="N37" i="8"/>
  <c r="N42" i="8" s="1"/>
  <c r="N41" i="8"/>
  <c r="N44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L41" i="8"/>
  <c r="L44" i="8" s="1"/>
  <c r="G37" i="2"/>
  <c r="G20" i="5"/>
  <c r="G44" i="2"/>
  <c r="G17" i="5"/>
  <c r="I41" i="8"/>
  <c r="I44" i="8" s="1"/>
  <c r="G42" i="2"/>
  <c r="I45" i="2"/>
  <c r="G18" i="5"/>
  <c r="G35" i="2"/>
  <c r="G25" i="5"/>
  <c r="G16" i="5"/>
  <c r="G13" i="5"/>
  <c r="G14" i="5"/>
  <c r="I2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和田　真成</author>
  </authors>
  <commentList>
    <comment ref="H30" authorId="0" shapeId="0" xr:uid="{CD57C455-1102-4724-8615-09D62D3DABFB}">
      <text>
        <r>
          <rPr>
            <sz val="9"/>
            <color indexed="81"/>
            <rFont val="MS P ゴシック"/>
            <family val="3"/>
            <charset val="128"/>
          </rPr>
          <t>臨海土地造成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8" authorId="0" shapeId="0" xr:uid="{AA5FF969-E4B7-44B9-B313-71B5E96D42D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国４表
都道府県→地方税、地方譲与税、地方特例交付金、地方交付税、市町村たばこ税都道府県交付金の合計額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和田　真成</author>
  </authors>
  <commentList>
    <comment ref="H30" authorId="0" shapeId="0" xr:uid="{D6A31826-8E51-4540-ACDF-499B2D4B1B5E}">
      <text>
        <r>
          <rPr>
            <sz val="9"/>
            <color indexed="81"/>
            <rFont val="MS P ゴシック"/>
            <family val="3"/>
            <charset val="128"/>
          </rPr>
          <t>臨海土地造成</t>
        </r>
      </text>
    </comment>
  </commentList>
</comments>
</file>

<file path=xl/sharedStrings.xml><?xml version="1.0" encoding="utf-8"?>
<sst xmlns="http://schemas.openxmlformats.org/spreadsheetml/2006/main" count="453" uniqueCount="273">
  <si>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</si>
  <si>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</si>
  <si>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</si>
  <si>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</si>
  <si>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</si>
  <si>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</si>
  <si>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</si>
  <si>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</si>
  <si>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</si>
  <si>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</si>
  <si>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</si>
  <si>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</si>
  <si>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</si>
  <si>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</si>
  <si>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</si>
  <si>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</si>
  <si>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</si>
  <si>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</si>
  <si>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</si>
  <si>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</si>
  <si>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</si>
  <si>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</si>
  <si>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</si>
  <si>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</si>
  <si>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</si>
  <si>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</si>
  <si>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</si>
  <si>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</si>
  <si>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</si>
  <si>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</si>
  <si>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</si>
  <si>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</si>
  <si>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</si>
  <si>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</si>
  <si>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</si>
  <si>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</si>
  <si>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</si>
  <si>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</si>
  <si>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</si>
  <si>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</si>
  <si>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</si>
  <si>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</si>
  <si>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</si>
  <si>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</si>
  <si>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</si>
  <si>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</si>
  <si>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</si>
  <si>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</si>
  <si>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</si>
  <si>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</si>
  <si>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</si>
  <si>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</si>
  <si>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</si>
  <si>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</si>
  <si>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</si>
  <si>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</si>
  <si>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</si>
  <si>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</si>
  <si>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</si>
  <si>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</si>
  <si>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</si>
  <si>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</si>
  <si>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</si>
  <si>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</si>
  <si>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</si>
  <si>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</si>
  <si>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</si>
  <si>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</si>
  <si>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</si>
  <si>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</si>
  <si>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</si>
  <si>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</si>
  <si>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</si>
  <si>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</si>
  <si>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</si>
  <si>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</si>
  <si>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</si>
  <si>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</si>
  <si>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</si>
  <si>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</si>
  <si>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</si>
  <si>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</si>
  <si>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</si>
  <si>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</si>
  <si>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</si>
  <si>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</si>
  <si>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</si>
  <si>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</si>
  <si>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</si>
  <si>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</si>
  <si>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</si>
  <si>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</si>
  <si>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</si>
  <si>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</si>
  <si>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</si>
  <si>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</si>
  <si>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</si>
  <si>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</si>
  <si>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</si>
  <si>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</si>
  <si>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</si>
  <si>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</si>
  <si>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</si>
  <si>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</si>
  <si>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</si>
  <si>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</si>
  <si>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</si>
  <si>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</si>
  <si>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</si>
  <si>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</si>
  <si>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</si>
  <si>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</si>
  <si>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</si>
  <si>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</si>
  <si>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</si>
  <si>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</si>
  <si>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</si>
  <si>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</si>
  <si>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</si>
  <si>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</si>
  <si>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</si>
  <si>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</si>
  <si>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</si>
  <si>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</si>
  <si>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</si>
  <si>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</si>
  <si>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</si>
  <si>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</si>
  <si>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</si>
  <si>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</si>
  <si>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</si>
  <si>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</si>
  <si>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</si>
  <si>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</si>
  <si>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</si>
  <si>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</si>
  <si>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</si>
  <si>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</si>
  <si>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</si>
  <si>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</si>
  <si>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</si>
  <si>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</si>
  <si>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</si>
  <si>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</si>
  <si>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</si>
  <si>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</si>
  <si>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</si>
  <si>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</si>
  <si>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</si>
  <si>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</si>
  <si>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</si>
  <si>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</si>
  <si>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</si>
  <si>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</si>
  <si>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</si>
  <si>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</si>
  <si>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</si>
  <si>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</si>
  <si>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</si>
  <si>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</si>
  <si>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</si>
  <si>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</si>
  <si>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</si>
  <si>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</si>
  <si>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</si>
  <si>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</si>
  <si>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</si>
  <si>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</si>
  <si>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</si>
  <si>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</si>
  <si>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</si>
  <si>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</si>
  <si>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</si>
  <si>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</si>
  <si>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</si>
  <si>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</si>
  <si>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</si>
  <si>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</si>
  <si>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</si>
  <si>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</si>
  <si>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</si>
  <si>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</si>
  <si>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</si>
  <si>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</si>
  <si>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</si>
  <si>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</si>
  <si>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</si>
  <si>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</si>
  <si>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</si>
  <si>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</si>
  <si>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</si>
  <si>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</si>
  <si>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</si>
  <si>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</si>
  <si>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</si>
  <si>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</si>
  <si>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</si>
  <si>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</si>
  <si>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</si>
  <si>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</si>
  <si>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</si>
  <si>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</si>
  <si>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</si>
  <si>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</si>
  <si>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</si>
  <si>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</si>
  <si>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</si>
  <si>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</si>
  <si>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</si>
  <si>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</si>
  <si>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</si>
  <si>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</si>
  <si>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</si>
  <si>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</si>
  <si>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</si>
  <si>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</si>
  <si>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</si>
  <si>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</si>
  <si>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</si>
  <si>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</si>
  <si>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</si>
  <si>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</si>
  <si>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</si>
  <si>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</si>
  <si>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</si>
  <si>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</si>
  <si>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</si>
  <si>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</si>
  <si>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</si>
  <si>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</si>
  <si>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</si>
  <si>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</si>
  <si>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</si>
  <si>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</si>
  <si>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</si>
  <si>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</si>
  <si>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</si>
  <si>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</si>
  <si>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令和６年度</t>
    <rPh sb="3" eb="5">
      <t>ネンド</t>
    </rPh>
    <phoneticPr fontId="18"/>
  </si>
  <si>
    <t>４年度</t>
    <rPh sb="1" eb="3">
      <t>ネンド</t>
    </rPh>
    <phoneticPr fontId="18"/>
  </si>
  <si>
    <t>（1）令和７年度普通会計予算の状況</t>
    <rPh sb="8" eb="10">
      <t>フツウ</t>
    </rPh>
    <rPh sb="10" eb="12">
      <t>カイケイ</t>
    </rPh>
    <rPh sb="12" eb="14">
      <t>ヨサン</t>
    </rPh>
    <phoneticPr fontId="9"/>
  </si>
  <si>
    <t>令和７年度</t>
    <rPh sb="3" eb="5">
      <t>ネンド</t>
    </rPh>
    <phoneticPr fontId="18"/>
  </si>
  <si>
    <t>(令和７年度予算ﾍﾞｰｽ）</t>
    <rPh sb="6" eb="8">
      <t>ヨサン</t>
    </rPh>
    <phoneticPr fontId="14"/>
  </si>
  <si>
    <t>令和７年度</t>
    <phoneticPr fontId="18"/>
  </si>
  <si>
    <t>（1）令和５年度普通会計決算の状況</t>
    <phoneticPr fontId="16"/>
  </si>
  <si>
    <t>令和４年度</t>
    <phoneticPr fontId="18"/>
  </si>
  <si>
    <t>(令和５年度決算ﾍﾞｰｽ）</t>
    <phoneticPr fontId="16"/>
  </si>
  <si>
    <t>(令和５年度決算額）</t>
    <phoneticPr fontId="16"/>
  </si>
  <si>
    <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  <rPh sb="4" eb="6">
      <t>レイワ</t>
    </rPh>
    <rPh sb="6" eb="8">
      <t>ガンネン</t>
    </rPh>
    <rPh sb="8" eb="9">
      <t>ド</t>
    </rPh>
    <rPh sb="9" eb="11">
      <t>ヘイネンド</t>
    </rPh>
    <rPh sb="10" eb="12">
      <t>ヘイセイ</t>
    </rPh>
    <rPh sb="14" eb="16">
      <t>ネンド</t>
    </rPh>
    <rPh sb="16" eb="18">
      <t>コクセイ</t>
    </rPh>
    <rPh sb="18" eb="20">
      <t>チョウサ</t>
    </rPh>
    <rPh sb="21" eb="23">
      <t>レイワ</t>
    </rPh>
    <rPh sb="24" eb="26">
      <t>ネンド</t>
    </rPh>
    <rPh sb="27" eb="29">
      <t>レイワ</t>
    </rPh>
    <rPh sb="30" eb="32">
      <t>ネンド</t>
    </rPh>
    <rPh sb="33" eb="35">
      <t>レイワ</t>
    </rPh>
    <rPh sb="36" eb="38">
      <t>ネンド</t>
    </rPh>
    <rPh sb="38" eb="42">
      <t>コクセイチョウサ</t>
    </rPh>
    <rPh sb="43" eb="44">
      <t>モト</t>
    </rPh>
    <rPh sb="45" eb="47">
      <t>ケイジョウ</t>
    </rPh>
    <phoneticPr fontId="9"/>
  </si>
  <si>
    <t>５年度</t>
    <rPh sb="1" eb="3">
      <t>ネンド</t>
    </rPh>
    <phoneticPr fontId="18"/>
  </si>
  <si>
    <t>水道事業</t>
    <rPh sb="0" eb="2">
      <t>スイドウ</t>
    </rPh>
    <rPh sb="2" eb="4">
      <t>ジギョウ</t>
    </rPh>
    <phoneticPr fontId="5"/>
  </si>
  <si>
    <t>工業用水道事業</t>
    <rPh sb="0" eb="3">
      <t>コウギョウヨウ</t>
    </rPh>
    <rPh sb="3" eb="5">
      <t>スイドウ</t>
    </rPh>
    <rPh sb="5" eb="7">
      <t>ジギョウ</t>
    </rPh>
    <phoneticPr fontId="5"/>
  </si>
  <si>
    <t>電気事業</t>
    <rPh sb="0" eb="4">
      <t>デンキジギョウ</t>
    </rPh>
    <phoneticPr fontId="5"/>
  </si>
  <si>
    <t>宅地造成事業</t>
    <rPh sb="0" eb="4">
      <t>タクチゾウセイ</t>
    </rPh>
    <rPh sb="4" eb="6">
      <t>ジギョウ</t>
    </rPh>
    <phoneticPr fontId="5"/>
  </si>
  <si>
    <t>病院事業</t>
    <rPh sb="0" eb="2">
      <t>ビョウイン</t>
    </rPh>
    <rPh sb="2" eb="4">
      <t>ジギョウ</t>
    </rPh>
    <phoneticPr fontId="5"/>
  </si>
  <si>
    <t>下水道事業</t>
    <rPh sb="0" eb="5">
      <t>ゲスイドウジギョウ</t>
    </rPh>
    <phoneticPr fontId="5"/>
  </si>
  <si>
    <t>令和６年度</t>
    <phoneticPr fontId="18"/>
  </si>
  <si>
    <t>令和６年度</t>
  </si>
  <si>
    <t>港湾整備事業</t>
    <rPh sb="0" eb="2">
      <t>コウワン</t>
    </rPh>
    <rPh sb="2" eb="4">
      <t>セイビ</t>
    </rPh>
    <rPh sb="4" eb="6">
      <t>ジギョウ</t>
    </rPh>
    <phoneticPr fontId="5"/>
  </si>
  <si>
    <t>宅地造成事業</t>
    <rPh sb="0" eb="4">
      <t>タクチゾウセイ</t>
    </rPh>
    <rPh sb="4" eb="6">
      <t>ジギョウ</t>
    </rPh>
    <phoneticPr fontId="9"/>
  </si>
  <si>
    <t>水道事業</t>
    <phoneticPr fontId="14"/>
  </si>
  <si>
    <t>工業用水道事業</t>
    <phoneticPr fontId="14"/>
  </si>
  <si>
    <t>電気事業</t>
    <phoneticPr fontId="14"/>
  </si>
  <si>
    <t>宅地造成事業</t>
    <phoneticPr fontId="14"/>
  </si>
  <si>
    <t>病院事業</t>
    <phoneticPr fontId="14"/>
  </si>
  <si>
    <t>下水道事業</t>
    <phoneticPr fontId="14"/>
  </si>
  <si>
    <t>-</t>
  </si>
  <si>
    <t>港湾整備事業</t>
  </si>
  <si>
    <t>島根県</t>
    <rPh sb="0" eb="3">
      <t>シマネケン</t>
    </rPh>
    <phoneticPr fontId="16"/>
  </si>
  <si>
    <t>島根県</t>
    <rPh sb="0" eb="3">
      <t>シマネケン</t>
    </rPh>
    <phoneticPr fontId="9"/>
  </si>
  <si>
    <t>－</t>
  </si>
  <si>
    <t>島根県土地開発公社</t>
    <rPh sb="0" eb="3">
      <t>シマネケン</t>
    </rPh>
    <rPh sb="3" eb="9">
      <t>トチカイハツコウシャ</t>
    </rPh>
    <phoneticPr fontId="14"/>
  </si>
  <si>
    <t>島根県住宅供給公社</t>
    <rPh sb="0" eb="3">
      <t>シマネケン</t>
    </rPh>
    <rPh sb="3" eb="5">
      <t>ジュウタク</t>
    </rPh>
    <rPh sb="5" eb="9">
      <t>キョウキュウコウシャ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</si>
</sst>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3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Meiryo UI"/>
      <family val="1"/>
      <charset val="128"/>
    </font>
    <font>
      <sz val="9"/>
      <color indexed="81"/>
      <name val="MS P ゴシック"/>
      <family val="3"/>
      <charset val="128"/>
    </font>
    <font>
      <b/>
      <sz val="11"/>
      <name val="ＭＳ Ｐゴシック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12">
    <xf numFmtId="0" fontId="0" fillId="0" borderId="0" xfId="0"/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5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41" fontId="4" fillId="0" borderId="0" xfId="0" applyNumberFormat="1" applyFont="1" applyAlignment="1">
      <alignment vertical="center"/>
    </xf>
    <xf numFmtId="177" fontId="2" fillId="0" borderId="10" xfId="1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/>
    </xf>
    <xf numFmtId="0" fontId="21" fillId="0" borderId="5" xfId="0" applyFont="1" applyBorder="1" applyAlignment="1">
      <alignment horizontal="distributed" vertical="center" justifyLastLine="1"/>
    </xf>
    <xf numFmtId="41" fontId="1" fillId="0" borderId="0" xfId="0" applyNumberFormat="1" applyFont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176" fontId="0" fillId="0" borderId="0" xfId="0" applyNumberFormat="1" applyAlignment="1">
      <alignment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Fill="1" applyBorder="1" applyAlignment="1">
      <alignment horizontal="right"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Fill="1" applyBorder="1" applyAlignment="1">
      <alignment vertical="center"/>
    </xf>
    <xf numFmtId="177" fontId="2" fillId="0" borderId="0" xfId="1" quotePrefix="1" applyNumberFormat="1" applyFont="1" applyFill="1" applyBorder="1" applyAlignment="1">
      <alignment horizontal="right" vertical="center"/>
    </xf>
    <xf numFmtId="182" fontId="2" fillId="0" borderId="10" xfId="1" applyNumberFormat="1" applyFill="1" applyBorder="1" applyAlignment="1">
      <alignment vertical="center"/>
    </xf>
    <xf numFmtId="0" fontId="1" fillId="0" borderId="5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177" fontId="0" fillId="0" borderId="10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80" fontId="15" fillId="0" borderId="10" xfId="1" applyNumberFormat="1" applyFont="1" applyFill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0" fontId="0" fillId="0" borderId="10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view="pageBreakPreview"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9" width="10.6328125" style="1" customWidth="1"/>
    <col min="10" max="11" width="9" style="1"/>
    <col min="12" max="12" width="9.90625" style="1" customWidth="1"/>
    <col min="13" max="16384" width="9" style="1"/>
  </cols>
  <sheetData>
    <row r="1" spans="1:11" ht="34" customHeight="1">
      <c r="A1" s="12" t="s">
        <v>0</v>
      </c>
      <c r="B1" s="12"/>
      <c r="C1" s="12"/>
      <c r="D1" s="12"/>
      <c r="E1" s="16" t="s">
        <v>269</v>
      </c>
      <c r="F1" s="72"/>
    </row>
    <row r="3" spans="1:11" ht="14">
      <c r="A3" s="9" t="s">
        <v>92</v>
      </c>
    </row>
    <row r="5" spans="1:11">
      <c r="A5" s="13" t="s">
        <v>240</v>
      </c>
      <c r="B5" s="13"/>
      <c r="C5" s="13"/>
      <c r="D5" s="13"/>
      <c r="E5" s="13"/>
    </row>
    <row r="6" spans="1:11" ht="14">
      <c r="A6" s="2"/>
      <c r="H6" s="3"/>
      <c r="I6" s="8" t="s">
        <v>1</v>
      </c>
    </row>
    <row r="7" spans="1:11" ht="27" customHeight="1">
      <c r="A7" s="4"/>
      <c r="B7" s="5"/>
      <c r="C7" s="5"/>
      <c r="D7" s="5"/>
      <c r="E7" s="47"/>
      <c r="F7" s="36" t="s">
        <v>241</v>
      </c>
      <c r="G7" s="36"/>
      <c r="H7" s="36" t="s">
        <v>238</v>
      </c>
      <c r="I7" s="37" t="s">
        <v>21</v>
      </c>
    </row>
    <row r="8" spans="1:11" ht="17.149999999999999" customHeight="1">
      <c r="A8" s="14"/>
      <c r="B8" s="15"/>
      <c r="C8" s="15"/>
      <c r="D8" s="15"/>
      <c r="E8" s="48"/>
      <c r="F8" s="39" t="s">
        <v>90</v>
      </c>
      <c r="G8" s="39" t="s">
        <v>2</v>
      </c>
      <c r="H8" s="39" t="s">
        <v>233</v>
      </c>
      <c r="I8" s="40"/>
    </row>
    <row r="9" spans="1:11" ht="18" customHeight="1">
      <c r="A9" s="89" t="s">
        <v>87</v>
      </c>
      <c r="B9" s="89" t="s">
        <v>89</v>
      </c>
      <c r="C9" s="49" t="s">
        <v>3</v>
      </c>
      <c r="D9" s="41"/>
      <c r="E9" s="41"/>
      <c r="F9" s="69">
        <v>95289</v>
      </c>
      <c r="G9" s="43">
        <f>F9/$F$27*100</f>
        <v>19.18117330670875</v>
      </c>
      <c r="H9" s="42">
        <v>91181</v>
      </c>
      <c r="I9" s="43">
        <f>(F9/H9-1)*100</f>
        <v>4.5053245741985659</v>
      </c>
      <c r="K9" s="19"/>
    </row>
    <row r="10" spans="1:11" ht="18" customHeight="1">
      <c r="A10" s="89"/>
      <c r="B10" s="89"/>
      <c r="C10" s="51"/>
      <c r="D10" s="53" t="s">
        <v>22</v>
      </c>
      <c r="E10" s="41"/>
      <c r="F10" s="69">
        <v>24946</v>
      </c>
      <c r="G10" s="43">
        <f t="shared" ref="G10:G26" si="0">F10/$F$27*100</f>
        <v>5.0214982769171312</v>
      </c>
      <c r="H10" s="42">
        <v>22484</v>
      </c>
      <c r="I10" s="43">
        <f t="shared" ref="I10:I27" si="1">(F10/H10-1)*100</f>
        <v>10.950008895214381</v>
      </c>
    </row>
    <row r="11" spans="1:11" ht="18" customHeight="1">
      <c r="A11" s="89"/>
      <c r="B11" s="89"/>
      <c r="C11" s="51"/>
      <c r="D11" s="51"/>
      <c r="E11" s="35" t="s">
        <v>23</v>
      </c>
      <c r="F11" s="69">
        <v>20639</v>
      </c>
      <c r="G11" s="43">
        <f t="shared" si="0"/>
        <v>4.1545218847627945</v>
      </c>
      <c r="H11" s="42">
        <v>18886</v>
      </c>
      <c r="I11" s="43">
        <f t="shared" si="1"/>
        <v>9.2820078364926459</v>
      </c>
    </row>
    <row r="12" spans="1:11" ht="18" customHeight="1">
      <c r="A12" s="89"/>
      <c r="B12" s="89"/>
      <c r="C12" s="51"/>
      <c r="D12" s="51"/>
      <c r="E12" s="35" t="s">
        <v>24</v>
      </c>
      <c r="F12" s="69">
        <v>1899</v>
      </c>
      <c r="G12" s="43">
        <f t="shared" si="0"/>
        <v>0.38225868788044703</v>
      </c>
      <c r="H12" s="42">
        <v>1728</v>
      </c>
      <c r="I12" s="43">
        <f t="shared" si="1"/>
        <v>9.895833333333325</v>
      </c>
    </row>
    <row r="13" spans="1:11" ht="18" customHeight="1">
      <c r="A13" s="89"/>
      <c r="B13" s="89"/>
      <c r="C13" s="51"/>
      <c r="D13" s="52"/>
      <c r="E13" s="35" t="s">
        <v>25</v>
      </c>
      <c r="F13" s="69">
        <v>126</v>
      </c>
      <c r="G13" s="43">
        <f t="shared" si="0"/>
        <v>2.5363135688750038E-2</v>
      </c>
      <c r="H13" s="42">
        <v>110</v>
      </c>
      <c r="I13" s="43">
        <f t="shared" si="1"/>
        <v>14.54545454545455</v>
      </c>
    </row>
    <row r="14" spans="1:11" ht="18" customHeight="1">
      <c r="A14" s="89"/>
      <c r="B14" s="89"/>
      <c r="C14" s="51"/>
      <c r="D14" s="49" t="s">
        <v>26</v>
      </c>
      <c r="E14" s="41"/>
      <c r="F14" s="69">
        <v>20988</v>
      </c>
      <c r="G14" s="43">
        <f t="shared" si="0"/>
        <v>4.224773744726078</v>
      </c>
      <c r="H14" s="42">
        <v>19896</v>
      </c>
      <c r="I14" s="43">
        <f t="shared" si="1"/>
        <v>5.4885404101326918</v>
      </c>
    </row>
    <row r="15" spans="1:11" ht="18" customHeight="1">
      <c r="A15" s="89"/>
      <c r="B15" s="89"/>
      <c r="C15" s="51"/>
      <c r="D15" s="51"/>
      <c r="E15" s="35" t="s">
        <v>27</v>
      </c>
      <c r="F15" s="69">
        <v>815</v>
      </c>
      <c r="G15" s="43">
        <f t="shared" si="0"/>
        <v>0.16405520306612129</v>
      </c>
      <c r="H15" s="42">
        <v>828</v>
      </c>
      <c r="I15" s="43">
        <f t="shared" si="1"/>
        <v>-1.5700483091787398</v>
      </c>
    </row>
    <row r="16" spans="1:11" ht="18" customHeight="1">
      <c r="A16" s="89"/>
      <c r="B16" s="89"/>
      <c r="C16" s="51"/>
      <c r="D16" s="52"/>
      <c r="E16" s="35" t="s">
        <v>28</v>
      </c>
      <c r="F16" s="69">
        <v>20173</v>
      </c>
      <c r="G16" s="43">
        <f t="shared" si="0"/>
        <v>4.0607185416599574</v>
      </c>
      <c r="H16" s="42">
        <v>19068</v>
      </c>
      <c r="I16" s="43">
        <f t="shared" si="1"/>
        <v>5.7950492972519418</v>
      </c>
      <c r="K16" s="20"/>
    </row>
    <row r="17" spans="1:26" ht="18" customHeight="1">
      <c r="A17" s="89"/>
      <c r="B17" s="89"/>
      <c r="C17" s="51"/>
      <c r="D17" s="90" t="s">
        <v>29</v>
      </c>
      <c r="E17" s="91"/>
      <c r="F17" s="69">
        <v>20872</v>
      </c>
      <c r="G17" s="43">
        <f t="shared" si="0"/>
        <v>4.2014235563142126</v>
      </c>
      <c r="H17" s="42">
        <v>19784</v>
      </c>
      <c r="I17" s="43">
        <f t="shared" si="1"/>
        <v>5.4993934492519214</v>
      </c>
    </row>
    <row r="18" spans="1:26" ht="18" customHeight="1">
      <c r="A18" s="89"/>
      <c r="B18" s="89"/>
      <c r="C18" s="51"/>
      <c r="D18" s="90" t="s">
        <v>93</v>
      </c>
      <c r="E18" s="92"/>
      <c r="F18" s="69">
        <v>1097</v>
      </c>
      <c r="G18" s="43">
        <f t="shared" si="0"/>
        <v>0.22082031627427612</v>
      </c>
      <c r="H18" s="42">
        <v>917</v>
      </c>
      <c r="I18" s="43">
        <f t="shared" si="1"/>
        <v>19.629225736095957</v>
      </c>
    </row>
    <row r="19" spans="1:26" ht="18" customHeight="1">
      <c r="A19" s="89"/>
      <c r="B19" s="89"/>
      <c r="C19" s="50"/>
      <c r="D19" s="90" t="s">
        <v>94</v>
      </c>
      <c r="E19" s="92"/>
      <c r="F19" s="73">
        <v>0</v>
      </c>
      <c r="G19" s="43">
        <f t="shared" si="0"/>
        <v>0</v>
      </c>
      <c r="H19" s="44">
        <v>0</v>
      </c>
      <c r="I19" s="43" t="e">
        <f t="shared" si="1"/>
        <v>#DIV/0!</v>
      </c>
      <c r="Z19" s="1" t="s">
        <v>95</v>
      </c>
    </row>
    <row r="20" spans="1:26" ht="18" customHeight="1">
      <c r="A20" s="89"/>
      <c r="B20" s="89"/>
      <c r="C20" s="41" t="s">
        <v>4</v>
      </c>
      <c r="D20" s="41"/>
      <c r="E20" s="41"/>
      <c r="F20" s="69">
        <v>15773</v>
      </c>
      <c r="G20" s="43">
        <f t="shared" si="0"/>
        <v>3.1750217398305907</v>
      </c>
      <c r="H20" s="42">
        <v>14533</v>
      </c>
      <c r="I20" s="43">
        <f t="shared" si="1"/>
        <v>8.5323057868299745</v>
      </c>
    </row>
    <row r="21" spans="1:26" ht="18" customHeight="1">
      <c r="A21" s="89"/>
      <c r="B21" s="89"/>
      <c r="C21" s="41" t="s">
        <v>5</v>
      </c>
      <c r="D21" s="41"/>
      <c r="E21" s="41"/>
      <c r="F21" s="69">
        <v>181904</v>
      </c>
      <c r="G21" s="43">
        <f t="shared" si="0"/>
        <v>36.61631614544752</v>
      </c>
      <c r="H21" s="42">
        <v>180809</v>
      </c>
      <c r="I21" s="43">
        <f t="shared" si="1"/>
        <v>0.60561144633286546</v>
      </c>
    </row>
    <row r="22" spans="1:26" ht="18" customHeight="1">
      <c r="A22" s="89"/>
      <c r="B22" s="89"/>
      <c r="C22" s="41" t="s">
        <v>30</v>
      </c>
      <c r="D22" s="41"/>
      <c r="E22" s="41"/>
      <c r="F22" s="69">
        <v>5109</v>
      </c>
      <c r="G22" s="43">
        <f t="shared" si="0"/>
        <v>1.0284147637605074</v>
      </c>
      <c r="H22" s="42">
        <v>5253</v>
      </c>
      <c r="I22" s="43">
        <f t="shared" si="1"/>
        <v>-2.7412906910336932</v>
      </c>
    </row>
    <row r="23" spans="1:26" ht="18" customHeight="1">
      <c r="A23" s="89"/>
      <c r="B23" s="89"/>
      <c r="C23" s="41" t="s">
        <v>6</v>
      </c>
      <c r="D23" s="41"/>
      <c r="E23" s="41"/>
      <c r="F23" s="69">
        <v>75715</v>
      </c>
      <c r="G23" s="43">
        <f t="shared" si="0"/>
        <v>15.241030306934199</v>
      </c>
      <c r="H23" s="42">
        <v>76071</v>
      </c>
      <c r="I23" s="43">
        <f t="shared" si="1"/>
        <v>-0.46798385718604951</v>
      </c>
    </row>
    <row r="24" spans="1:26" ht="18" customHeight="1">
      <c r="A24" s="89"/>
      <c r="B24" s="89"/>
      <c r="C24" s="41" t="s">
        <v>31</v>
      </c>
      <c r="D24" s="41"/>
      <c r="E24" s="41"/>
      <c r="F24" s="69">
        <v>1714</v>
      </c>
      <c r="G24" s="43">
        <f t="shared" si="0"/>
        <v>0.34501916325807597</v>
      </c>
      <c r="H24" s="42">
        <v>1938</v>
      </c>
      <c r="I24" s="43">
        <f t="shared" si="1"/>
        <v>-11.558307533539736</v>
      </c>
    </row>
    <row r="25" spans="1:26" ht="18" customHeight="1">
      <c r="A25" s="89"/>
      <c r="B25" s="89"/>
      <c r="C25" s="41" t="s">
        <v>7</v>
      </c>
      <c r="D25" s="41"/>
      <c r="E25" s="41"/>
      <c r="F25" s="69">
        <v>42079</v>
      </c>
      <c r="G25" s="43">
        <f t="shared" si="0"/>
        <v>8.4702808464040711</v>
      </c>
      <c r="H25" s="42">
        <v>42458</v>
      </c>
      <c r="I25" s="43">
        <f t="shared" si="1"/>
        <v>-0.89264685100569618</v>
      </c>
    </row>
    <row r="26" spans="1:26" ht="18" customHeight="1">
      <c r="A26" s="89"/>
      <c r="B26" s="89"/>
      <c r="C26" s="41" t="s">
        <v>8</v>
      </c>
      <c r="D26" s="41"/>
      <c r="E26" s="41"/>
      <c r="F26" s="69">
        <v>79201</v>
      </c>
      <c r="G26" s="43">
        <f t="shared" si="0"/>
        <v>15.942743727656286</v>
      </c>
      <c r="H26" s="42">
        <v>83395</v>
      </c>
      <c r="I26" s="43">
        <f t="shared" si="1"/>
        <v>-5.0290784819233769</v>
      </c>
    </row>
    <row r="27" spans="1:26" ht="18" customHeight="1">
      <c r="A27" s="89"/>
      <c r="B27" s="89"/>
      <c r="C27" s="41" t="s">
        <v>9</v>
      </c>
      <c r="D27" s="41"/>
      <c r="E27" s="41"/>
      <c r="F27" s="69">
        <f>SUM(F9,F20:F26)</f>
        <v>496784</v>
      </c>
      <c r="G27" s="43">
        <f>F27/$F$27*100</f>
        <v>100</v>
      </c>
      <c r="H27" s="42">
        <v>495638</v>
      </c>
      <c r="I27" s="43">
        <f t="shared" si="1"/>
        <v>0.2312171383146655</v>
      </c>
    </row>
    <row r="28" spans="1:26" ht="18" customHeight="1">
      <c r="A28" s="89"/>
      <c r="B28" s="89" t="s">
        <v>88</v>
      </c>
      <c r="C28" s="49" t="s">
        <v>10</v>
      </c>
      <c r="D28" s="41"/>
      <c r="E28" s="41"/>
      <c r="F28" s="69">
        <v>192541</v>
      </c>
      <c r="G28" s="43">
        <f>F28/$F$45*100</f>
        <v>38.757488163870015</v>
      </c>
      <c r="H28" s="42">
        <v>188402</v>
      </c>
      <c r="I28" s="43">
        <f>(F28/H28-1)*100</f>
        <v>2.1968981221006212</v>
      </c>
    </row>
    <row r="29" spans="1:26" ht="18" customHeight="1">
      <c r="A29" s="89"/>
      <c r="B29" s="89"/>
      <c r="C29" s="51"/>
      <c r="D29" s="41" t="s">
        <v>11</v>
      </c>
      <c r="E29" s="41"/>
      <c r="F29" s="69">
        <v>121797</v>
      </c>
      <c r="G29" s="43">
        <f t="shared" ref="G29:G44" si="2">F29/$F$45*100</f>
        <v>24.517093948275306</v>
      </c>
      <c r="H29" s="42">
        <v>119349</v>
      </c>
      <c r="I29" s="43">
        <f t="shared" ref="I29:I45" si="3">(F29/H29-1)*100</f>
        <v>2.0511273659603368</v>
      </c>
    </row>
    <row r="30" spans="1:26" ht="18" customHeight="1">
      <c r="A30" s="89"/>
      <c r="B30" s="89"/>
      <c r="C30" s="51"/>
      <c r="D30" s="41" t="s">
        <v>32</v>
      </c>
      <c r="E30" s="41"/>
      <c r="F30" s="69">
        <v>14261</v>
      </c>
      <c r="G30" s="43">
        <f t="shared" si="2"/>
        <v>2.8706641115655898</v>
      </c>
      <c r="H30" s="42">
        <v>13306</v>
      </c>
      <c r="I30" s="43">
        <f t="shared" si="3"/>
        <v>7.1772132872388372</v>
      </c>
    </row>
    <row r="31" spans="1:26" ht="18" customHeight="1">
      <c r="A31" s="89"/>
      <c r="B31" s="89"/>
      <c r="C31" s="50"/>
      <c r="D31" s="41" t="s">
        <v>12</v>
      </c>
      <c r="E31" s="41"/>
      <c r="F31" s="69">
        <v>56483</v>
      </c>
      <c r="G31" s="43">
        <f t="shared" si="2"/>
        <v>11.369730104029115</v>
      </c>
      <c r="H31" s="42">
        <v>55747</v>
      </c>
      <c r="I31" s="43">
        <f t="shared" si="3"/>
        <v>1.3202504170628071</v>
      </c>
    </row>
    <row r="32" spans="1:26" ht="18" customHeight="1">
      <c r="A32" s="89"/>
      <c r="B32" s="89"/>
      <c r="C32" s="49" t="s">
        <v>13</v>
      </c>
      <c r="D32" s="41"/>
      <c r="E32" s="41"/>
      <c r="F32" s="69">
        <v>201627</v>
      </c>
      <c r="G32" s="43">
        <f t="shared" si="2"/>
        <v>40.586452059647655</v>
      </c>
      <c r="H32" s="42">
        <v>204342</v>
      </c>
      <c r="I32" s="43">
        <f t="shared" si="3"/>
        <v>-1.328654902075932</v>
      </c>
    </row>
    <row r="33" spans="1:9" ht="18" customHeight="1">
      <c r="A33" s="89"/>
      <c r="B33" s="89"/>
      <c r="C33" s="51"/>
      <c r="D33" s="41" t="s">
        <v>14</v>
      </c>
      <c r="E33" s="41"/>
      <c r="F33" s="69">
        <v>23253</v>
      </c>
      <c r="G33" s="43">
        <f t="shared" si="2"/>
        <v>4.6807063029405134</v>
      </c>
      <c r="H33" s="42">
        <v>24404</v>
      </c>
      <c r="I33" s="43">
        <f t="shared" si="3"/>
        <v>-4.7164399278806783</v>
      </c>
    </row>
    <row r="34" spans="1:9" ht="18" customHeight="1">
      <c r="A34" s="89"/>
      <c r="B34" s="89"/>
      <c r="C34" s="51"/>
      <c r="D34" s="41" t="s">
        <v>33</v>
      </c>
      <c r="E34" s="41"/>
      <c r="F34" s="69">
        <v>13990</v>
      </c>
      <c r="G34" s="43">
        <f t="shared" si="2"/>
        <v>2.8161132403620082</v>
      </c>
      <c r="H34" s="42">
        <v>12712</v>
      </c>
      <c r="I34" s="43">
        <f t="shared" si="3"/>
        <v>10.053492762743854</v>
      </c>
    </row>
    <row r="35" spans="1:9" ht="18" customHeight="1">
      <c r="A35" s="89"/>
      <c r="B35" s="89"/>
      <c r="C35" s="51"/>
      <c r="D35" s="41" t="s">
        <v>34</v>
      </c>
      <c r="E35" s="41"/>
      <c r="F35" s="69">
        <v>106185</v>
      </c>
      <c r="G35" s="43">
        <f t="shared" si="2"/>
        <v>21.374480659602561</v>
      </c>
      <c r="H35" s="42">
        <v>102192</v>
      </c>
      <c r="I35" s="43">
        <f t="shared" si="3"/>
        <v>3.9073508689525527</v>
      </c>
    </row>
    <row r="36" spans="1:9" ht="18" customHeight="1">
      <c r="A36" s="89"/>
      <c r="B36" s="89"/>
      <c r="C36" s="51"/>
      <c r="D36" s="41" t="s">
        <v>35</v>
      </c>
      <c r="E36" s="41"/>
      <c r="F36" s="69">
        <v>3611</v>
      </c>
      <c r="G36" s="43">
        <f t="shared" si="2"/>
        <v>0.72687526168314598</v>
      </c>
      <c r="H36" s="42">
        <v>3538</v>
      </c>
      <c r="I36" s="43">
        <f t="shared" si="3"/>
        <v>2.0633126059920848</v>
      </c>
    </row>
    <row r="37" spans="1:9" ht="18" customHeight="1">
      <c r="A37" s="89"/>
      <c r="B37" s="89"/>
      <c r="C37" s="51"/>
      <c r="D37" s="41" t="s">
        <v>15</v>
      </c>
      <c r="E37" s="41"/>
      <c r="F37" s="69">
        <v>2382</v>
      </c>
      <c r="G37" s="43">
        <f t="shared" si="2"/>
        <v>0.47948404135398887</v>
      </c>
      <c r="H37" s="42">
        <v>2363</v>
      </c>
      <c r="I37" s="43">
        <f t="shared" si="3"/>
        <v>0.80406263224714891</v>
      </c>
    </row>
    <row r="38" spans="1:9" ht="18" customHeight="1">
      <c r="A38" s="89"/>
      <c r="B38" s="89"/>
      <c r="C38" s="50"/>
      <c r="D38" s="41" t="s">
        <v>36</v>
      </c>
      <c r="E38" s="41"/>
      <c r="F38" s="69">
        <v>51906</v>
      </c>
      <c r="G38" s="43">
        <f t="shared" si="2"/>
        <v>10.448404135398885</v>
      </c>
      <c r="H38" s="42">
        <v>58833</v>
      </c>
      <c r="I38" s="43">
        <f t="shared" si="3"/>
        <v>-11.774004385293967</v>
      </c>
    </row>
    <row r="39" spans="1:9" ht="18" customHeight="1">
      <c r="A39" s="89"/>
      <c r="B39" s="89"/>
      <c r="C39" s="49" t="s">
        <v>16</v>
      </c>
      <c r="D39" s="41"/>
      <c r="E39" s="41"/>
      <c r="F39" s="69">
        <v>102616</v>
      </c>
      <c r="G39" s="43">
        <f t="shared" si="2"/>
        <v>20.656059776482337</v>
      </c>
      <c r="H39" s="42">
        <v>102894</v>
      </c>
      <c r="I39" s="43">
        <f t="shared" si="3"/>
        <v>-0.27018096293273119</v>
      </c>
    </row>
    <row r="40" spans="1:9" ht="18" customHeight="1">
      <c r="A40" s="89"/>
      <c r="B40" s="89"/>
      <c r="C40" s="51"/>
      <c r="D40" s="49" t="s">
        <v>17</v>
      </c>
      <c r="E40" s="41"/>
      <c r="F40" s="69">
        <v>93147</v>
      </c>
      <c r="G40" s="43">
        <f t="shared" si="2"/>
        <v>18.75</v>
      </c>
      <c r="H40" s="42">
        <v>94879</v>
      </c>
      <c r="I40" s="43">
        <f t="shared" si="3"/>
        <v>-1.8254829835896214</v>
      </c>
    </row>
    <row r="41" spans="1:9" ht="18" customHeight="1">
      <c r="A41" s="89"/>
      <c r="B41" s="89"/>
      <c r="C41" s="51"/>
      <c r="D41" s="51"/>
      <c r="E41" s="45" t="s">
        <v>91</v>
      </c>
      <c r="F41" s="69">
        <v>57126</v>
      </c>
      <c r="G41" s="43">
        <f t="shared" si="2"/>
        <v>11.499162613932816</v>
      </c>
      <c r="H41" s="42">
        <v>60754</v>
      </c>
      <c r="I41" s="46">
        <f t="shared" si="3"/>
        <v>-5.9716232676037766</v>
      </c>
    </row>
    <row r="42" spans="1:9" ht="18" customHeight="1">
      <c r="A42" s="89"/>
      <c r="B42" s="89"/>
      <c r="C42" s="51"/>
      <c r="D42" s="50"/>
      <c r="E42" s="35" t="s">
        <v>37</v>
      </c>
      <c r="F42" s="69">
        <v>36021</v>
      </c>
      <c r="G42" s="43">
        <f t="shared" si="2"/>
        <v>7.2508373860671842</v>
      </c>
      <c r="H42" s="42">
        <v>34125</v>
      </c>
      <c r="I42" s="46">
        <f t="shared" si="3"/>
        <v>5.5560439560439656</v>
      </c>
    </row>
    <row r="43" spans="1:9" ht="18" customHeight="1">
      <c r="A43" s="89"/>
      <c r="B43" s="89"/>
      <c r="C43" s="51"/>
      <c r="D43" s="41" t="s">
        <v>38</v>
      </c>
      <c r="E43" s="41"/>
      <c r="F43" s="69">
        <v>9469</v>
      </c>
      <c r="G43" s="43">
        <f t="shared" si="2"/>
        <v>1.9060597764823342</v>
      </c>
      <c r="H43" s="42">
        <v>8015</v>
      </c>
      <c r="I43" s="46">
        <f t="shared" si="3"/>
        <v>18.140985651902675</v>
      </c>
    </row>
    <row r="44" spans="1:9" ht="18" customHeight="1">
      <c r="A44" s="89"/>
      <c r="B44" s="89"/>
      <c r="C44" s="50"/>
      <c r="D44" s="41" t="s">
        <v>39</v>
      </c>
      <c r="E44" s="41"/>
      <c r="F44" s="69">
        <v>0</v>
      </c>
      <c r="G44" s="43">
        <f t="shared" si="2"/>
        <v>0</v>
      </c>
      <c r="H44" s="42">
        <v>0</v>
      </c>
      <c r="I44" s="43" t="e">
        <f t="shared" si="3"/>
        <v>#DIV/0!</v>
      </c>
    </row>
    <row r="45" spans="1:9" ht="18" customHeight="1">
      <c r="A45" s="89"/>
      <c r="B45" s="89"/>
      <c r="C45" s="35" t="s">
        <v>18</v>
      </c>
      <c r="D45" s="35"/>
      <c r="E45" s="35"/>
      <c r="F45" s="69">
        <f>SUM(F28,F32,F39)</f>
        <v>496784</v>
      </c>
      <c r="G45" s="43">
        <f>F45/$F$45*100</f>
        <v>100</v>
      </c>
      <c r="H45" s="42">
        <f>SUM(H28,H32,H39)</f>
        <v>495638</v>
      </c>
      <c r="I45" s="43">
        <f t="shared" si="3"/>
        <v>0.2312171383146655</v>
      </c>
    </row>
    <row r="46" spans="1:9">
      <c r="A46" s="17" t="s">
        <v>19</v>
      </c>
    </row>
    <row r="47" spans="1:9">
      <c r="A47" s="18" t="s">
        <v>20</v>
      </c>
    </row>
    <row r="48" spans="1:9">
      <c r="A48" s="18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0"/>
  <sheetViews>
    <sheetView view="pageBreakPreview" zoomScale="90" zoomScaleNormal="100" zoomScaleSheetLayoutView="90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H46" sqref="H46:H48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3" width="13.6328125" style="1" customWidth="1"/>
    <col min="24" max="27" width="12" style="1" customWidth="1"/>
    <col min="28" max="16384" width="9" style="1"/>
  </cols>
  <sheetData>
    <row r="1" spans="1:27" ht="34" customHeight="1">
      <c r="A1" s="74" t="s">
        <v>0</v>
      </c>
      <c r="B1" s="75"/>
      <c r="C1" s="75"/>
      <c r="D1" s="76" t="s">
        <v>269</v>
      </c>
      <c r="E1" s="77"/>
      <c r="F1" s="77"/>
      <c r="G1" s="77"/>
    </row>
    <row r="2" spans="1:27" ht="15" customHeight="1"/>
    <row r="3" spans="1:27" ht="15" customHeight="1">
      <c r="A3" s="10" t="s">
        <v>46</v>
      </c>
      <c r="B3" s="10"/>
      <c r="C3" s="10"/>
      <c r="D3" s="10"/>
    </row>
    <row r="4" spans="1:27" ht="15" customHeight="1">
      <c r="A4" s="10"/>
      <c r="B4" s="10"/>
      <c r="C4" s="10"/>
      <c r="D4" s="10"/>
    </row>
    <row r="5" spans="1:27" ht="16" customHeight="1">
      <c r="A5" s="78" t="s">
        <v>242</v>
      </c>
      <c r="B5" s="78"/>
      <c r="C5" s="78"/>
      <c r="D5" s="78"/>
      <c r="K5" s="11"/>
      <c r="Q5" s="11" t="s">
        <v>47</v>
      </c>
    </row>
    <row r="6" spans="1:27" ht="16" customHeight="1">
      <c r="A6" s="101" t="s">
        <v>48</v>
      </c>
      <c r="B6" s="102"/>
      <c r="C6" s="102"/>
      <c r="D6" s="102"/>
      <c r="E6" s="102"/>
      <c r="F6" s="96" t="s">
        <v>250</v>
      </c>
      <c r="G6" s="97"/>
      <c r="H6" s="96" t="s">
        <v>251</v>
      </c>
      <c r="I6" s="97"/>
      <c r="J6" s="96" t="s">
        <v>252</v>
      </c>
      <c r="K6" s="97"/>
      <c r="L6" s="96" t="s">
        <v>253</v>
      </c>
      <c r="M6" s="97"/>
      <c r="N6" s="96" t="s">
        <v>254</v>
      </c>
      <c r="O6" s="97"/>
      <c r="P6" s="96" t="s">
        <v>255</v>
      </c>
      <c r="Q6" s="97"/>
    </row>
    <row r="7" spans="1:27" ht="16" customHeight="1">
      <c r="A7" s="102"/>
      <c r="B7" s="102"/>
      <c r="C7" s="102"/>
      <c r="D7" s="102"/>
      <c r="E7" s="102"/>
      <c r="F7" s="39" t="s">
        <v>243</v>
      </c>
      <c r="G7" s="39" t="s">
        <v>256</v>
      </c>
      <c r="H7" s="39" t="s">
        <v>243</v>
      </c>
      <c r="I7" s="39" t="s">
        <v>257</v>
      </c>
      <c r="J7" s="39" t="s">
        <v>243</v>
      </c>
      <c r="K7" s="39" t="s">
        <v>257</v>
      </c>
      <c r="L7" s="39" t="s">
        <v>243</v>
      </c>
      <c r="M7" s="39" t="s">
        <v>257</v>
      </c>
      <c r="N7" s="39" t="s">
        <v>243</v>
      </c>
      <c r="O7" s="39" t="s">
        <v>257</v>
      </c>
      <c r="P7" s="39" t="s">
        <v>243</v>
      </c>
      <c r="Q7" s="39" t="s">
        <v>257</v>
      </c>
    </row>
    <row r="8" spans="1:27" ht="16" customHeight="1">
      <c r="A8" s="99" t="s">
        <v>82</v>
      </c>
      <c r="B8" s="49" t="s">
        <v>49</v>
      </c>
      <c r="C8" s="41"/>
      <c r="D8" s="41"/>
      <c r="E8" s="54" t="s">
        <v>40</v>
      </c>
      <c r="F8" s="69">
        <v>2277</v>
      </c>
      <c r="G8" s="69">
        <v>2314</v>
      </c>
      <c r="H8" s="69">
        <v>300</v>
      </c>
      <c r="I8" s="69">
        <v>252</v>
      </c>
      <c r="J8" s="69">
        <v>4804</v>
      </c>
      <c r="K8" s="69">
        <v>4733</v>
      </c>
      <c r="L8" s="69">
        <v>1555</v>
      </c>
      <c r="M8" s="69">
        <v>960</v>
      </c>
      <c r="N8" s="69">
        <v>24906</v>
      </c>
      <c r="O8" s="69">
        <v>24021</v>
      </c>
      <c r="P8" s="69">
        <v>4844</v>
      </c>
      <c r="Q8" s="69">
        <v>4780</v>
      </c>
      <c r="R8" s="79"/>
      <c r="S8" s="79"/>
      <c r="T8" s="79"/>
      <c r="U8" s="79"/>
      <c r="V8" s="79"/>
      <c r="W8" s="79"/>
      <c r="X8" s="79"/>
      <c r="Y8" s="79"/>
      <c r="Z8" s="79"/>
      <c r="AA8" s="79"/>
    </row>
    <row r="9" spans="1:27" ht="16" customHeight="1">
      <c r="A9" s="99"/>
      <c r="B9" s="51"/>
      <c r="C9" s="41" t="s">
        <v>50</v>
      </c>
      <c r="D9" s="41"/>
      <c r="E9" s="54" t="s">
        <v>41</v>
      </c>
      <c r="F9" s="69">
        <v>2277</v>
      </c>
      <c r="G9" s="69">
        <v>2314</v>
      </c>
      <c r="H9" s="69">
        <v>300</v>
      </c>
      <c r="I9" s="69">
        <v>252</v>
      </c>
      <c r="J9" s="69">
        <v>4804</v>
      </c>
      <c r="K9" s="69">
        <v>4733</v>
      </c>
      <c r="L9" s="69">
        <v>1555</v>
      </c>
      <c r="M9" s="69">
        <v>960</v>
      </c>
      <c r="N9" s="69">
        <v>24791.437000000002</v>
      </c>
      <c r="O9" s="69">
        <v>23911</v>
      </c>
      <c r="P9" s="69">
        <v>4844</v>
      </c>
      <c r="Q9" s="69">
        <v>4780</v>
      </c>
      <c r="R9" s="79"/>
      <c r="S9" s="79"/>
      <c r="T9" s="79"/>
      <c r="U9" s="79"/>
      <c r="V9" s="79"/>
      <c r="W9" s="79"/>
      <c r="X9" s="79"/>
      <c r="Y9" s="79"/>
      <c r="Z9" s="79"/>
      <c r="AA9" s="79"/>
    </row>
    <row r="10" spans="1:27" ht="16" customHeight="1">
      <c r="A10" s="99"/>
      <c r="B10" s="50"/>
      <c r="C10" s="41" t="s">
        <v>51</v>
      </c>
      <c r="D10" s="41"/>
      <c r="E10" s="54" t="s">
        <v>42</v>
      </c>
      <c r="F10" s="69">
        <v>0</v>
      </c>
      <c r="G10" s="69">
        <v>0</v>
      </c>
      <c r="H10" s="69">
        <v>0</v>
      </c>
      <c r="I10" s="69">
        <v>0</v>
      </c>
      <c r="J10" s="80">
        <v>0</v>
      </c>
      <c r="K10" s="80">
        <v>0</v>
      </c>
      <c r="L10" s="69">
        <v>0</v>
      </c>
      <c r="M10" s="69">
        <v>0</v>
      </c>
      <c r="N10" s="69">
        <v>114.967</v>
      </c>
      <c r="O10" s="69">
        <v>110</v>
      </c>
      <c r="P10" s="69">
        <v>0</v>
      </c>
      <c r="Q10" s="69">
        <v>0</v>
      </c>
      <c r="R10" s="79"/>
      <c r="S10" s="79"/>
      <c r="T10" s="79"/>
      <c r="U10" s="79"/>
      <c r="V10" s="79"/>
      <c r="W10" s="79"/>
      <c r="X10" s="79"/>
      <c r="Y10" s="79"/>
      <c r="Z10" s="79"/>
      <c r="AA10" s="79"/>
    </row>
    <row r="11" spans="1:27" ht="16" customHeight="1">
      <c r="A11" s="99"/>
      <c r="B11" s="49" t="s">
        <v>52</v>
      </c>
      <c r="C11" s="41"/>
      <c r="D11" s="41"/>
      <c r="E11" s="54" t="s">
        <v>43</v>
      </c>
      <c r="F11" s="69">
        <v>2497</v>
      </c>
      <c r="G11" s="69">
        <v>2272</v>
      </c>
      <c r="H11" s="69">
        <v>304</v>
      </c>
      <c r="I11" s="69">
        <v>307</v>
      </c>
      <c r="J11" s="69">
        <v>3237</v>
      </c>
      <c r="K11" s="69">
        <v>3327</v>
      </c>
      <c r="L11" s="69">
        <v>1548</v>
      </c>
      <c r="M11" s="69">
        <v>951</v>
      </c>
      <c r="N11" s="69">
        <v>25768.870999999999</v>
      </c>
      <c r="O11" s="69">
        <v>24814</v>
      </c>
      <c r="P11" s="69">
        <v>5144</v>
      </c>
      <c r="Q11" s="69">
        <v>4972</v>
      </c>
      <c r="R11" s="79"/>
      <c r="S11" s="79"/>
      <c r="T11" s="79"/>
      <c r="U11" s="79"/>
      <c r="V11" s="79"/>
      <c r="W11" s="79"/>
      <c r="X11" s="79"/>
      <c r="Y11" s="79"/>
      <c r="Z11" s="79"/>
      <c r="AA11" s="79"/>
    </row>
    <row r="12" spans="1:27" ht="16" customHeight="1">
      <c r="A12" s="99"/>
      <c r="B12" s="51"/>
      <c r="C12" s="41" t="s">
        <v>53</v>
      </c>
      <c r="D12" s="41"/>
      <c r="E12" s="54" t="s">
        <v>44</v>
      </c>
      <c r="F12" s="69">
        <v>2497</v>
      </c>
      <c r="G12" s="69">
        <v>2272</v>
      </c>
      <c r="H12" s="69">
        <v>304</v>
      </c>
      <c r="I12" s="69">
        <v>307</v>
      </c>
      <c r="J12" s="69">
        <v>3237</v>
      </c>
      <c r="K12" s="69">
        <v>3327</v>
      </c>
      <c r="L12" s="69">
        <v>1548</v>
      </c>
      <c r="M12" s="69">
        <v>951</v>
      </c>
      <c r="N12" s="69">
        <v>25747.870999999999</v>
      </c>
      <c r="O12" s="69">
        <v>24793</v>
      </c>
      <c r="P12" s="69">
        <v>5144</v>
      </c>
      <c r="Q12" s="69">
        <v>4970</v>
      </c>
      <c r="R12" s="79"/>
      <c r="S12" s="79"/>
      <c r="T12" s="79"/>
      <c r="U12" s="79"/>
      <c r="V12" s="79"/>
      <c r="W12" s="79"/>
      <c r="X12" s="79"/>
      <c r="Y12" s="79"/>
      <c r="Z12" s="79"/>
      <c r="AA12" s="79"/>
    </row>
    <row r="13" spans="1:27" ht="16" customHeight="1">
      <c r="A13" s="99"/>
      <c r="B13" s="50"/>
      <c r="C13" s="41" t="s">
        <v>54</v>
      </c>
      <c r="D13" s="41"/>
      <c r="E13" s="54" t="s">
        <v>45</v>
      </c>
      <c r="F13" s="69">
        <v>0</v>
      </c>
      <c r="G13" s="69">
        <v>0</v>
      </c>
      <c r="H13" s="80">
        <v>0</v>
      </c>
      <c r="I13" s="80">
        <v>0</v>
      </c>
      <c r="J13" s="80">
        <v>0</v>
      </c>
      <c r="K13" s="80">
        <v>0</v>
      </c>
      <c r="L13" s="69">
        <v>0</v>
      </c>
      <c r="M13" s="69">
        <v>0</v>
      </c>
      <c r="N13" s="69">
        <v>21</v>
      </c>
      <c r="O13" s="69">
        <v>21</v>
      </c>
      <c r="P13" s="69">
        <v>0</v>
      </c>
      <c r="Q13" s="69">
        <v>0</v>
      </c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4" spans="1:27" ht="16" customHeight="1">
      <c r="A14" s="99"/>
      <c r="B14" s="41" t="s">
        <v>55</v>
      </c>
      <c r="C14" s="41"/>
      <c r="D14" s="41"/>
      <c r="E14" s="54" t="s">
        <v>96</v>
      </c>
      <c r="F14" s="69">
        <f t="shared" ref="F14:Q15" si="0">F9-F12</f>
        <v>-220</v>
      </c>
      <c r="G14" s="69">
        <f t="shared" si="0"/>
        <v>42</v>
      </c>
      <c r="H14" s="69">
        <f t="shared" si="0"/>
        <v>-4</v>
      </c>
      <c r="I14" s="69">
        <f t="shared" si="0"/>
        <v>-55</v>
      </c>
      <c r="J14" s="69">
        <f t="shared" si="0"/>
        <v>1567</v>
      </c>
      <c r="K14" s="69">
        <f t="shared" si="0"/>
        <v>1406</v>
      </c>
      <c r="L14" s="69">
        <f t="shared" ref="L14:M15" si="1">L9-L12</f>
        <v>7</v>
      </c>
      <c r="M14" s="69">
        <f t="shared" si="1"/>
        <v>9</v>
      </c>
      <c r="N14" s="69">
        <f t="shared" si="0"/>
        <v>-956.43399999999747</v>
      </c>
      <c r="O14" s="69">
        <f t="shared" si="0"/>
        <v>-882</v>
      </c>
      <c r="P14" s="69">
        <f t="shared" si="0"/>
        <v>-300</v>
      </c>
      <c r="Q14" s="69">
        <f t="shared" si="0"/>
        <v>-190</v>
      </c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spans="1:27" ht="16" customHeight="1">
      <c r="A15" s="99"/>
      <c r="B15" s="41" t="s">
        <v>56</v>
      </c>
      <c r="C15" s="41"/>
      <c r="D15" s="41"/>
      <c r="E15" s="54" t="s">
        <v>97</v>
      </c>
      <c r="F15" s="69">
        <f t="shared" ref="F15:P15" si="2">F10-F13</f>
        <v>0</v>
      </c>
      <c r="G15" s="69">
        <f t="shared" si="0"/>
        <v>0</v>
      </c>
      <c r="H15" s="69">
        <f t="shared" si="2"/>
        <v>0</v>
      </c>
      <c r="I15" s="69">
        <f t="shared" si="0"/>
        <v>0</v>
      </c>
      <c r="J15" s="69">
        <f t="shared" si="2"/>
        <v>0</v>
      </c>
      <c r="K15" s="69">
        <f t="shared" si="0"/>
        <v>0</v>
      </c>
      <c r="L15" s="69">
        <f t="shared" ref="L15" si="3">L10-L13</f>
        <v>0</v>
      </c>
      <c r="M15" s="69">
        <f t="shared" si="1"/>
        <v>0</v>
      </c>
      <c r="N15" s="69">
        <f t="shared" si="2"/>
        <v>93.966999999999999</v>
      </c>
      <c r="O15" s="69">
        <f t="shared" si="0"/>
        <v>89</v>
      </c>
      <c r="P15" s="69">
        <f t="shared" si="2"/>
        <v>0</v>
      </c>
      <c r="Q15" s="69">
        <f t="shared" si="0"/>
        <v>0</v>
      </c>
      <c r="R15" s="79"/>
      <c r="S15" s="79"/>
      <c r="T15" s="79"/>
      <c r="U15" s="79"/>
      <c r="V15" s="79"/>
      <c r="W15" s="79"/>
      <c r="X15" s="79"/>
      <c r="Y15" s="79"/>
      <c r="Z15" s="79"/>
      <c r="AA15" s="79"/>
    </row>
    <row r="16" spans="1:27" ht="16" customHeight="1">
      <c r="A16" s="99"/>
      <c r="B16" s="41" t="s">
        <v>57</v>
      </c>
      <c r="C16" s="41"/>
      <c r="D16" s="41"/>
      <c r="E16" s="54" t="s">
        <v>98</v>
      </c>
      <c r="F16" s="69">
        <f t="shared" ref="F16:Q16" si="4">F8-F11</f>
        <v>-220</v>
      </c>
      <c r="G16" s="69">
        <f t="shared" si="4"/>
        <v>42</v>
      </c>
      <c r="H16" s="69">
        <f t="shared" si="4"/>
        <v>-4</v>
      </c>
      <c r="I16" s="69">
        <f t="shared" si="4"/>
        <v>-55</v>
      </c>
      <c r="J16" s="69">
        <f t="shared" si="4"/>
        <v>1567</v>
      </c>
      <c r="K16" s="69">
        <f t="shared" si="4"/>
        <v>1406</v>
      </c>
      <c r="L16" s="69">
        <f t="shared" ref="L16:M16" si="5">L8-L11</f>
        <v>7</v>
      </c>
      <c r="M16" s="69">
        <f t="shared" si="5"/>
        <v>9</v>
      </c>
      <c r="N16" s="69">
        <f t="shared" si="4"/>
        <v>-862.87099999999919</v>
      </c>
      <c r="O16" s="69">
        <f t="shared" si="4"/>
        <v>-793</v>
      </c>
      <c r="P16" s="69">
        <f t="shared" si="4"/>
        <v>-300</v>
      </c>
      <c r="Q16" s="69">
        <f t="shared" si="4"/>
        <v>-192</v>
      </c>
      <c r="R16" s="79"/>
      <c r="S16" s="79"/>
      <c r="T16" s="79"/>
      <c r="U16" s="79"/>
      <c r="V16" s="79"/>
      <c r="W16" s="79"/>
      <c r="X16" s="79"/>
      <c r="Y16" s="79"/>
      <c r="Z16" s="79"/>
      <c r="AA16" s="79"/>
    </row>
    <row r="17" spans="1:27" ht="16" customHeight="1">
      <c r="A17" s="99"/>
      <c r="B17" s="41" t="s">
        <v>58</v>
      </c>
      <c r="C17" s="41"/>
      <c r="D17" s="41"/>
      <c r="E17" s="39"/>
      <c r="F17" s="69">
        <v>0</v>
      </c>
      <c r="G17" s="69">
        <v>0</v>
      </c>
      <c r="H17" s="80">
        <v>0</v>
      </c>
      <c r="I17" s="80">
        <v>0</v>
      </c>
      <c r="J17" s="69">
        <v>0</v>
      </c>
      <c r="K17" s="69">
        <v>0</v>
      </c>
      <c r="L17" s="69">
        <v>0</v>
      </c>
      <c r="M17" s="69">
        <v>0</v>
      </c>
      <c r="N17" s="69">
        <v>2749</v>
      </c>
      <c r="O17" s="69">
        <v>1607</v>
      </c>
      <c r="P17" s="80">
        <v>0</v>
      </c>
      <c r="Q17" s="80">
        <v>0</v>
      </c>
      <c r="R17" s="79"/>
      <c r="S17" s="79"/>
      <c r="T17" s="79"/>
      <c r="U17" s="79"/>
      <c r="V17" s="79"/>
      <c r="W17" s="79"/>
      <c r="X17" s="79"/>
      <c r="Y17" s="79"/>
      <c r="Z17" s="79"/>
      <c r="AA17" s="79"/>
    </row>
    <row r="18" spans="1:27" ht="16" customHeight="1">
      <c r="A18" s="99"/>
      <c r="B18" s="41" t="s">
        <v>59</v>
      </c>
      <c r="C18" s="41"/>
      <c r="D18" s="41"/>
      <c r="E18" s="39"/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 t="s">
        <v>270</v>
      </c>
      <c r="O18" s="81">
        <v>0</v>
      </c>
      <c r="P18" s="81">
        <v>0</v>
      </c>
      <c r="Q18" s="81">
        <v>0</v>
      </c>
      <c r="R18" s="79"/>
      <c r="S18" s="79"/>
      <c r="T18" s="79"/>
      <c r="U18" s="79"/>
      <c r="V18" s="79"/>
      <c r="W18" s="79"/>
      <c r="X18" s="79"/>
      <c r="Y18" s="79"/>
      <c r="Z18" s="79"/>
      <c r="AA18" s="79"/>
    </row>
    <row r="19" spans="1:27" ht="16" customHeight="1">
      <c r="A19" s="99" t="s">
        <v>83</v>
      </c>
      <c r="B19" s="49" t="s">
        <v>60</v>
      </c>
      <c r="C19" s="41"/>
      <c r="D19" s="41"/>
      <c r="E19" s="54"/>
      <c r="F19" s="69">
        <v>1288</v>
      </c>
      <c r="G19" s="69">
        <v>1867</v>
      </c>
      <c r="H19" s="69">
        <v>354</v>
      </c>
      <c r="I19" s="69">
        <v>336</v>
      </c>
      <c r="J19" s="69">
        <v>406</v>
      </c>
      <c r="K19" s="69">
        <v>43</v>
      </c>
      <c r="L19" s="69">
        <v>2321</v>
      </c>
      <c r="M19" s="69">
        <v>1612</v>
      </c>
      <c r="N19" s="69">
        <v>4898.4369999999999</v>
      </c>
      <c r="O19" s="69">
        <v>4666</v>
      </c>
      <c r="P19" s="69">
        <v>2463</v>
      </c>
      <c r="Q19" s="69">
        <v>2681</v>
      </c>
      <c r="R19" s="79"/>
      <c r="S19" s="79"/>
      <c r="T19" s="79"/>
      <c r="U19" s="79"/>
      <c r="V19" s="79"/>
      <c r="W19" s="79"/>
      <c r="X19" s="79"/>
      <c r="Y19" s="79"/>
      <c r="Z19" s="79"/>
      <c r="AA19" s="79"/>
    </row>
    <row r="20" spans="1:27" ht="16" customHeight="1">
      <c r="A20" s="99"/>
      <c r="B20" s="50"/>
      <c r="C20" s="41" t="s">
        <v>61</v>
      </c>
      <c r="D20" s="41"/>
      <c r="E20" s="54"/>
      <c r="F20" s="69">
        <v>966</v>
      </c>
      <c r="G20" s="69">
        <v>1688</v>
      </c>
      <c r="H20" s="69">
        <v>288</v>
      </c>
      <c r="I20" s="69">
        <v>286</v>
      </c>
      <c r="J20" s="69">
        <v>0</v>
      </c>
      <c r="K20" s="69">
        <v>0</v>
      </c>
      <c r="L20" s="69">
        <v>93</v>
      </c>
      <c r="M20" s="69">
        <v>636</v>
      </c>
      <c r="N20" s="69">
        <v>3092</v>
      </c>
      <c r="O20" s="69">
        <v>2360</v>
      </c>
      <c r="P20" s="69">
        <v>956</v>
      </c>
      <c r="Q20" s="69">
        <v>967</v>
      </c>
      <c r="R20" s="79"/>
      <c r="S20" s="79"/>
      <c r="T20" s="79"/>
      <c r="U20" s="79"/>
      <c r="V20" s="79"/>
      <c r="W20" s="79"/>
      <c r="X20" s="79"/>
      <c r="Y20" s="79"/>
      <c r="Z20" s="79"/>
      <c r="AA20" s="79"/>
    </row>
    <row r="21" spans="1:27" ht="16" customHeight="1">
      <c r="A21" s="99"/>
      <c r="B21" s="41" t="s">
        <v>62</v>
      </c>
      <c r="C21" s="41"/>
      <c r="D21" s="41"/>
      <c r="E21" s="54" t="s">
        <v>99</v>
      </c>
      <c r="F21" s="69">
        <v>1288</v>
      </c>
      <c r="G21" s="69">
        <v>1867</v>
      </c>
      <c r="H21" s="69">
        <v>354</v>
      </c>
      <c r="I21" s="69">
        <v>336</v>
      </c>
      <c r="J21" s="69">
        <v>406</v>
      </c>
      <c r="K21" s="69">
        <v>43</v>
      </c>
      <c r="L21" s="69">
        <v>2321</v>
      </c>
      <c r="M21" s="69">
        <v>1612</v>
      </c>
      <c r="N21" s="69">
        <v>4898.4369999999999</v>
      </c>
      <c r="O21" s="69">
        <v>4666</v>
      </c>
      <c r="P21" s="69">
        <v>2463</v>
      </c>
      <c r="Q21" s="69">
        <v>2681</v>
      </c>
      <c r="R21" s="79"/>
      <c r="S21" s="79"/>
      <c r="T21" s="79"/>
      <c r="U21" s="79"/>
      <c r="V21" s="79"/>
      <c r="W21" s="79"/>
      <c r="X21" s="79"/>
      <c r="Y21" s="79"/>
      <c r="Z21" s="79"/>
      <c r="AA21" s="79"/>
    </row>
    <row r="22" spans="1:27" ht="16" customHeight="1">
      <c r="A22" s="99"/>
      <c r="B22" s="49" t="s">
        <v>63</v>
      </c>
      <c r="C22" s="41"/>
      <c r="D22" s="41"/>
      <c r="E22" s="54" t="s">
        <v>100</v>
      </c>
      <c r="F22" s="69">
        <v>2125</v>
      </c>
      <c r="G22" s="69">
        <v>2747</v>
      </c>
      <c r="H22" s="69">
        <v>438</v>
      </c>
      <c r="I22" s="69">
        <v>412</v>
      </c>
      <c r="J22" s="69">
        <v>2685</v>
      </c>
      <c r="K22" s="69">
        <v>2125</v>
      </c>
      <c r="L22" s="69">
        <v>2334</v>
      </c>
      <c r="M22" s="69">
        <v>1060</v>
      </c>
      <c r="N22" s="69">
        <v>5845.2479999999996</v>
      </c>
      <c r="O22" s="69">
        <v>5689</v>
      </c>
      <c r="P22" s="69">
        <v>2665</v>
      </c>
      <c r="Q22" s="69">
        <v>2884</v>
      </c>
      <c r="R22" s="79"/>
      <c r="S22" s="79"/>
      <c r="T22" s="79"/>
      <c r="U22" s="79"/>
      <c r="V22" s="79"/>
      <c r="W22" s="79"/>
      <c r="X22" s="79"/>
      <c r="Y22" s="79"/>
      <c r="Z22" s="79"/>
      <c r="AA22" s="79"/>
    </row>
    <row r="23" spans="1:27" ht="16" customHeight="1">
      <c r="A23" s="99"/>
      <c r="B23" s="50" t="s">
        <v>64</v>
      </c>
      <c r="C23" s="41" t="s">
        <v>65</v>
      </c>
      <c r="D23" s="41"/>
      <c r="E23" s="54"/>
      <c r="F23" s="69">
        <v>654</v>
      </c>
      <c r="G23" s="69">
        <v>629</v>
      </c>
      <c r="H23" s="69">
        <v>71</v>
      </c>
      <c r="I23" s="69">
        <v>66</v>
      </c>
      <c r="J23" s="69">
        <v>1493</v>
      </c>
      <c r="K23" s="69">
        <v>1172</v>
      </c>
      <c r="L23" s="69">
        <v>166</v>
      </c>
      <c r="M23" s="69">
        <v>153</v>
      </c>
      <c r="N23" s="69">
        <v>2548.5059999999999</v>
      </c>
      <c r="O23" s="69">
        <v>2826</v>
      </c>
      <c r="P23" s="69">
        <v>574</v>
      </c>
      <c r="Q23" s="69">
        <v>579</v>
      </c>
      <c r="R23" s="79"/>
      <c r="S23" s="79"/>
      <c r="T23" s="79"/>
      <c r="U23" s="79"/>
      <c r="V23" s="79"/>
      <c r="W23" s="79"/>
      <c r="X23" s="79"/>
      <c r="Y23" s="79"/>
      <c r="Z23" s="79"/>
      <c r="AA23" s="79"/>
    </row>
    <row r="24" spans="1:27" ht="16" customHeight="1">
      <c r="A24" s="99"/>
      <c r="B24" s="41" t="s">
        <v>101</v>
      </c>
      <c r="C24" s="41"/>
      <c r="D24" s="41"/>
      <c r="E24" s="54" t="s">
        <v>102</v>
      </c>
      <c r="F24" s="69">
        <f t="shared" ref="F24:Q24" si="6">F21-F22</f>
        <v>-837</v>
      </c>
      <c r="G24" s="69">
        <f t="shared" si="6"/>
        <v>-880</v>
      </c>
      <c r="H24" s="69">
        <f t="shared" si="6"/>
        <v>-84</v>
      </c>
      <c r="I24" s="69">
        <f t="shared" si="6"/>
        <v>-76</v>
      </c>
      <c r="J24" s="69">
        <f t="shared" si="6"/>
        <v>-2279</v>
      </c>
      <c r="K24" s="69">
        <f t="shared" si="6"/>
        <v>-2082</v>
      </c>
      <c r="L24" s="69">
        <f t="shared" ref="L24:M24" si="7">L21-L22</f>
        <v>-13</v>
      </c>
      <c r="M24" s="69">
        <f t="shared" si="7"/>
        <v>552</v>
      </c>
      <c r="N24" s="69">
        <f t="shared" si="6"/>
        <v>-946.81099999999969</v>
      </c>
      <c r="O24" s="69">
        <f t="shared" si="6"/>
        <v>-1023</v>
      </c>
      <c r="P24" s="69">
        <f t="shared" si="6"/>
        <v>-202</v>
      </c>
      <c r="Q24" s="69">
        <f t="shared" si="6"/>
        <v>-203</v>
      </c>
      <c r="R24" s="79"/>
      <c r="S24" s="79"/>
      <c r="T24" s="79"/>
      <c r="U24" s="79"/>
      <c r="V24" s="79"/>
      <c r="W24" s="79"/>
      <c r="X24" s="79"/>
      <c r="Y24" s="79"/>
      <c r="Z24" s="79"/>
      <c r="AA24" s="79"/>
    </row>
    <row r="25" spans="1:27" ht="16" customHeight="1">
      <c r="A25" s="99"/>
      <c r="B25" s="49" t="s">
        <v>66</v>
      </c>
      <c r="C25" s="49"/>
      <c r="D25" s="49"/>
      <c r="E25" s="103" t="s">
        <v>103</v>
      </c>
      <c r="F25" s="94">
        <v>837</v>
      </c>
      <c r="G25" s="94">
        <v>880</v>
      </c>
      <c r="H25" s="94">
        <v>84</v>
      </c>
      <c r="I25" s="94">
        <v>76</v>
      </c>
      <c r="J25" s="94">
        <v>2279</v>
      </c>
      <c r="K25" s="94">
        <v>2082</v>
      </c>
      <c r="L25" s="94">
        <v>13</v>
      </c>
      <c r="M25" s="94">
        <v>0</v>
      </c>
      <c r="N25" s="94">
        <v>946.81099999999969</v>
      </c>
      <c r="O25" s="94">
        <v>1023</v>
      </c>
      <c r="P25" s="94">
        <v>202</v>
      </c>
      <c r="Q25" s="94">
        <v>203</v>
      </c>
      <c r="R25" s="79"/>
      <c r="S25" s="79"/>
      <c r="T25" s="79"/>
      <c r="U25" s="79"/>
      <c r="V25" s="79"/>
      <c r="W25" s="79"/>
      <c r="X25" s="79"/>
      <c r="Y25" s="79"/>
      <c r="Z25" s="79"/>
      <c r="AA25" s="79"/>
    </row>
    <row r="26" spans="1:27" ht="16" customHeight="1">
      <c r="A26" s="99"/>
      <c r="B26" s="65" t="s">
        <v>67</v>
      </c>
      <c r="C26" s="65"/>
      <c r="D26" s="65"/>
      <c r="E26" s="104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79"/>
      <c r="S26" s="79"/>
      <c r="T26" s="79"/>
      <c r="U26" s="79"/>
      <c r="V26" s="79"/>
      <c r="W26" s="79"/>
      <c r="X26" s="79"/>
      <c r="Y26" s="79"/>
      <c r="Z26" s="79"/>
      <c r="AA26" s="79"/>
    </row>
    <row r="27" spans="1:27" ht="16" customHeight="1">
      <c r="A27" s="99"/>
      <c r="B27" s="41" t="s">
        <v>104</v>
      </c>
      <c r="C27" s="41"/>
      <c r="D27" s="41"/>
      <c r="E27" s="54" t="s">
        <v>105</v>
      </c>
      <c r="F27" s="69">
        <f>F24+F25</f>
        <v>0</v>
      </c>
      <c r="G27" s="69">
        <f>G24+G25</f>
        <v>0</v>
      </c>
      <c r="H27" s="69">
        <f t="shared" ref="H27:Q27" si="8">H24+H25</f>
        <v>0</v>
      </c>
      <c r="I27" s="69">
        <f t="shared" si="8"/>
        <v>0</v>
      </c>
      <c r="J27" s="69">
        <f t="shared" si="8"/>
        <v>0</v>
      </c>
      <c r="K27" s="69">
        <f t="shared" si="8"/>
        <v>0</v>
      </c>
      <c r="L27" s="69">
        <f t="shared" ref="L27:M27" si="9">L24+L25</f>
        <v>0</v>
      </c>
      <c r="M27" s="69">
        <f t="shared" si="9"/>
        <v>552</v>
      </c>
      <c r="N27" s="69">
        <f t="shared" si="8"/>
        <v>0</v>
      </c>
      <c r="O27" s="69">
        <f t="shared" si="8"/>
        <v>0</v>
      </c>
      <c r="P27" s="69">
        <f t="shared" si="8"/>
        <v>0</v>
      </c>
      <c r="Q27" s="69">
        <f t="shared" si="8"/>
        <v>0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</row>
    <row r="28" spans="1:27" ht="16" customHeight="1">
      <c r="A28" s="7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</row>
    <row r="29" spans="1:27" ht="16" customHeight="1">
      <c r="A29" s="78"/>
      <c r="F29" s="79"/>
      <c r="G29" s="79"/>
      <c r="H29" s="79"/>
      <c r="I29" s="79"/>
      <c r="J29" s="82"/>
      <c r="K29" s="82"/>
      <c r="L29" s="79"/>
      <c r="M29" s="79"/>
      <c r="N29" s="79"/>
      <c r="O29" s="79"/>
      <c r="P29" s="79"/>
      <c r="Q29" s="82" t="s">
        <v>106</v>
      </c>
      <c r="R29" s="79"/>
      <c r="S29" s="79"/>
      <c r="T29" s="79"/>
      <c r="U29" s="79"/>
      <c r="V29" s="79"/>
      <c r="W29" s="79"/>
      <c r="X29" s="79"/>
      <c r="Y29" s="79"/>
      <c r="Z29" s="79"/>
      <c r="AA29" s="82"/>
    </row>
    <row r="30" spans="1:27" ht="16" customHeight="1">
      <c r="A30" s="102" t="s">
        <v>68</v>
      </c>
      <c r="B30" s="102"/>
      <c r="C30" s="102"/>
      <c r="D30" s="102"/>
      <c r="E30" s="102"/>
      <c r="F30" s="93" t="s">
        <v>258</v>
      </c>
      <c r="G30" s="93"/>
      <c r="H30" s="98" t="s">
        <v>259</v>
      </c>
      <c r="I30" s="93"/>
      <c r="J30" s="93"/>
      <c r="K30" s="93"/>
      <c r="L30" s="93"/>
      <c r="M30" s="93"/>
      <c r="N30" s="93"/>
      <c r="O30" s="93"/>
      <c r="P30" s="93"/>
      <c r="Q30" s="93"/>
      <c r="R30" s="83"/>
      <c r="S30" s="79"/>
      <c r="T30" s="83"/>
      <c r="U30" s="79"/>
      <c r="V30" s="83"/>
      <c r="W30" s="79"/>
      <c r="X30" s="83"/>
      <c r="Y30" s="79"/>
      <c r="Z30" s="83"/>
      <c r="AA30" s="79"/>
    </row>
    <row r="31" spans="1:27" ht="16" customHeight="1">
      <c r="A31" s="102"/>
      <c r="B31" s="102"/>
      <c r="C31" s="102"/>
      <c r="D31" s="102"/>
      <c r="E31" s="102"/>
      <c r="F31" s="39" t="s">
        <v>243</v>
      </c>
      <c r="G31" s="39" t="s">
        <v>257</v>
      </c>
      <c r="H31" s="39" t="s">
        <v>243</v>
      </c>
      <c r="I31" s="39" t="s">
        <v>257</v>
      </c>
      <c r="J31" s="39" t="s">
        <v>243</v>
      </c>
      <c r="K31" s="39" t="s">
        <v>238</v>
      </c>
      <c r="L31" s="39" t="s">
        <v>243</v>
      </c>
      <c r="M31" s="39" t="s">
        <v>238</v>
      </c>
      <c r="N31" s="39" t="s">
        <v>243</v>
      </c>
      <c r="O31" s="39" t="s">
        <v>238</v>
      </c>
      <c r="P31" s="39" t="s">
        <v>243</v>
      </c>
      <c r="Q31" s="39" t="s">
        <v>238</v>
      </c>
      <c r="R31" s="84"/>
      <c r="S31" s="84"/>
      <c r="T31" s="84"/>
      <c r="U31" s="84"/>
      <c r="V31" s="84"/>
      <c r="W31" s="84"/>
      <c r="X31" s="84"/>
      <c r="Y31" s="84"/>
      <c r="Z31" s="84"/>
      <c r="AA31" s="84"/>
    </row>
    <row r="32" spans="1:27" ht="16" customHeight="1">
      <c r="A32" s="99" t="s">
        <v>84</v>
      </c>
      <c r="B32" s="49" t="s">
        <v>49</v>
      </c>
      <c r="C32" s="41"/>
      <c r="D32" s="41"/>
      <c r="E32" s="54" t="s">
        <v>40</v>
      </c>
      <c r="F32" s="69">
        <v>366</v>
      </c>
      <c r="G32" s="69">
        <v>360</v>
      </c>
      <c r="H32" s="69">
        <v>23</v>
      </c>
      <c r="I32" s="69">
        <v>40</v>
      </c>
      <c r="J32" s="69"/>
      <c r="K32" s="69"/>
      <c r="L32" s="69"/>
      <c r="M32" s="69"/>
      <c r="N32" s="69"/>
      <c r="O32" s="69"/>
      <c r="P32" s="69"/>
      <c r="Q32" s="69"/>
      <c r="R32" s="85"/>
      <c r="S32" s="85"/>
      <c r="T32" s="85"/>
      <c r="U32" s="85"/>
      <c r="V32" s="86"/>
      <c r="W32" s="86"/>
      <c r="X32" s="85"/>
      <c r="Y32" s="85"/>
      <c r="Z32" s="86"/>
      <c r="AA32" s="86"/>
    </row>
    <row r="33" spans="1:27" ht="16" customHeight="1">
      <c r="A33" s="105"/>
      <c r="B33" s="51"/>
      <c r="C33" s="49" t="s">
        <v>69</v>
      </c>
      <c r="D33" s="41"/>
      <c r="E33" s="54"/>
      <c r="F33" s="69">
        <v>245</v>
      </c>
      <c r="G33" s="69">
        <v>250</v>
      </c>
      <c r="H33" s="69">
        <v>23</v>
      </c>
      <c r="I33" s="69">
        <v>40</v>
      </c>
      <c r="J33" s="69"/>
      <c r="K33" s="69"/>
      <c r="L33" s="69"/>
      <c r="M33" s="69"/>
      <c r="N33" s="69"/>
      <c r="O33" s="69"/>
      <c r="P33" s="69"/>
      <c r="Q33" s="69"/>
      <c r="R33" s="85"/>
      <c r="S33" s="85"/>
      <c r="T33" s="85"/>
      <c r="U33" s="85"/>
      <c r="V33" s="86"/>
      <c r="W33" s="86"/>
      <c r="X33" s="85"/>
      <c r="Y33" s="85"/>
      <c r="Z33" s="86"/>
      <c r="AA33" s="86"/>
    </row>
    <row r="34" spans="1:27" ht="16" customHeight="1">
      <c r="A34" s="105"/>
      <c r="B34" s="51"/>
      <c r="C34" s="50"/>
      <c r="D34" s="41" t="s">
        <v>70</v>
      </c>
      <c r="E34" s="54"/>
      <c r="F34" s="69">
        <v>245</v>
      </c>
      <c r="G34" s="69">
        <v>250</v>
      </c>
      <c r="H34" s="69">
        <v>0</v>
      </c>
      <c r="I34" s="69">
        <v>15</v>
      </c>
      <c r="J34" s="69"/>
      <c r="K34" s="69"/>
      <c r="L34" s="69"/>
      <c r="M34" s="69"/>
      <c r="N34" s="69"/>
      <c r="O34" s="69"/>
      <c r="P34" s="69"/>
      <c r="Q34" s="69"/>
      <c r="R34" s="85"/>
      <c r="S34" s="85"/>
      <c r="T34" s="85"/>
      <c r="U34" s="85"/>
      <c r="V34" s="86"/>
      <c r="W34" s="86"/>
      <c r="X34" s="85"/>
      <c r="Y34" s="85"/>
      <c r="Z34" s="86"/>
      <c r="AA34" s="86"/>
    </row>
    <row r="35" spans="1:27" ht="16" customHeight="1">
      <c r="A35" s="105"/>
      <c r="B35" s="50"/>
      <c r="C35" s="41" t="s">
        <v>71</v>
      </c>
      <c r="D35" s="41"/>
      <c r="E35" s="54"/>
      <c r="F35" s="69">
        <v>121</v>
      </c>
      <c r="G35" s="69">
        <v>110</v>
      </c>
      <c r="H35" s="69">
        <v>0</v>
      </c>
      <c r="I35" s="69">
        <v>0</v>
      </c>
      <c r="J35" s="81"/>
      <c r="K35" s="81"/>
      <c r="L35" s="69"/>
      <c r="M35" s="69"/>
      <c r="N35" s="69"/>
      <c r="O35" s="69"/>
      <c r="P35" s="69"/>
      <c r="Q35" s="69"/>
      <c r="R35" s="85"/>
      <c r="S35" s="85"/>
      <c r="T35" s="85"/>
      <c r="U35" s="85"/>
      <c r="V35" s="86"/>
      <c r="W35" s="86"/>
      <c r="X35" s="85"/>
      <c r="Y35" s="85"/>
      <c r="Z35" s="86"/>
      <c r="AA35" s="86"/>
    </row>
    <row r="36" spans="1:27" ht="16" customHeight="1">
      <c r="A36" s="105"/>
      <c r="B36" s="49" t="s">
        <v>52</v>
      </c>
      <c r="C36" s="41"/>
      <c r="D36" s="41"/>
      <c r="E36" s="54" t="s">
        <v>41</v>
      </c>
      <c r="F36" s="69">
        <v>308</v>
      </c>
      <c r="G36" s="69">
        <v>317</v>
      </c>
      <c r="H36" s="69">
        <v>1</v>
      </c>
      <c r="I36" s="69">
        <v>1</v>
      </c>
      <c r="J36" s="69"/>
      <c r="K36" s="69"/>
      <c r="L36" s="69"/>
      <c r="M36" s="69"/>
      <c r="N36" s="69"/>
      <c r="O36" s="69"/>
      <c r="P36" s="69"/>
      <c r="Q36" s="69"/>
      <c r="R36" s="85"/>
      <c r="S36" s="85"/>
      <c r="T36" s="85"/>
      <c r="U36" s="85"/>
      <c r="V36" s="85"/>
      <c r="W36" s="85"/>
      <c r="X36" s="85"/>
      <c r="Y36" s="85"/>
      <c r="Z36" s="86"/>
      <c r="AA36" s="86"/>
    </row>
    <row r="37" spans="1:27" ht="16" customHeight="1">
      <c r="A37" s="105"/>
      <c r="B37" s="51"/>
      <c r="C37" s="41" t="s">
        <v>72</v>
      </c>
      <c r="D37" s="41"/>
      <c r="E37" s="54"/>
      <c r="F37" s="69">
        <v>281</v>
      </c>
      <c r="G37" s="69">
        <v>293</v>
      </c>
      <c r="H37" s="69">
        <v>0</v>
      </c>
      <c r="I37" s="69">
        <v>0</v>
      </c>
      <c r="J37" s="69"/>
      <c r="K37" s="69"/>
      <c r="L37" s="69"/>
      <c r="M37" s="69"/>
      <c r="N37" s="69"/>
      <c r="O37" s="69"/>
      <c r="P37" s="69"/>
      <c r="Q37" s="69"/>
      <c r="R37" s="85"/>
      <c r="S37" s="85"/>
      <c r="T37" s="85"/>
      <c r="U37" s="85"/>
      <c r="V37" s="85"/>
      <c r="W37" s="85"/>
      <c r="X37" s="85"/>
      <c r="Y37" s="85"/>
      <c r="Z37" s="86"/>
      <c r="AA37" s="86"/>
    </row>
    <row r="38" spans="1:27" ht="16" customHeight="1">
      <c r="A38" s="105"/>
      <c r="B38" s="50"/>
      <c r="C38" s="41" t="s">
        <v>73</v>
      </c>
      <c r="D38" s="41"/>
      <c r="E38" s="54"/>
      <c r="F38" s="69">
        <v>27</v>
      </c>
      <c r="G38" s="69">
        <v>24</v>
      </c>
      <c r="H38" s="69">
        <v>1</v>
      </c>
      <c r="I38" s="69">
        <v>1</v>
      </c>
      <c r="J38" s="69"/>
      <c r="K38" s="81"/>
      <c r="L38" s="69"/>
      <c r="M38" s="69"/>
      <c r="N38" s="69"/>
      <c r="O38" s="69"/>
      <c r="P38" s="69"/>
      <c r="Q38" s="69"/>
      <c r="R38" s="85"/>
      <c r="S38" s="85"/>
      <c r="T38" s="86"/>
      <c r="U38" s="86"/>
      <c r="V38" s="85"/>
      <c r="W38" s="85"/>
      <c r="X38" s="85"/>
      <c r="Y38" s="85"/>
      <c r="Z38" s="86"/>
      <c r="AA38" s="86"/>
    </row>
    <row r="39" spans="1:27" ht="16" customHeight="1">
      <c r="A39" s="105"/>
      <c r="B39" s="35" t="s">
        <v>74</v>
      </c>
      <c r="C39" s="35"/>
      <c r="D39" s="35"/>
      <c r="E39" s="54" t="s">
        <v>107</v>
      </c>
      <c r="F39" s="69">
        <f>F32-F36</f>
        <v>58</v>
      </c>
      <c r="G39" s="69">
        <f>G32-G36</f>
        <v>43</v>
      </c>
      <c r="H39" s="69">
        <f t="shared" ref="H39:Q39" si="10">H32-H36</f>
        <v>22</v>
      </c>
      <c r="I39" s="69">
        <f t="shared" si="10"/>
        <v>39</v>
      </c>
      <c r="J39" s="69">
        <f t="shared" si="10"/>
        <v>0</v>
      </c>
      <c r="K39" s="69">
        <f t="shared" si="10"/>
        <v>0</v>
      </c>
      <c r="L39" s="69">
        <f t="shared" ref="L39:M39" si="11">L32-L36</f>
        <v>0</v>
      </c>
      <c r="M39" s="69">
        <f t="shared" si="11"/>
        <v>0</v>
      </c>
      <c r="N39" s="69">
        <f t="shared" si="10"/>
        <v>0</v>
      </c>
      <c r="O39" s="69">
        <f t="shared" si="10"/>
        <v>0</v>
      </c>
      <c r="P39" s="69">
        <f t="shared" si="10"/>
        <v>0</v>
      </c>
      <c r="Q39" s="69">
        <f t="shared" si="10"/>
        <v>0</v>
      </c>
      <c r="R39" s="85"/>
      <c r="S39" s="85"/>
      <c r="T39" s="85"/>
      <c r="U39" s="85"/>
      <c r="V39" s="85"/>
      <c r="W39" s="85"/>
      <c r="X39" s="85"/>
      <c r="Y39" s="85"/>
      <c r="Z39" s="86"/>
      <c r="AA39" s="86"/>
    </row>
    <row r="40" spans="1:27" ht="16" customHeight="1">
      <c r="A40" s="99" t="s">
        <v>85</v>
      </c>
      <c r="B40" s="49" t="s">
        <v>75</v>
      </c>
      <c r="C40" s="41"/>
      <c r="D40" s="41"/>
      <c r="E40" s="54" t="s">
        <v>43</v>
      </c>
      <c r="F40" s="69">
        <v>755</v>
      </c>
      <c r="G40" s="69">
        <v>705</v>
      </c>
      <c r="H40" s="69">
        <v>204</v>
      </c>
      <c r="I40" s="69">
        <v>85</v>
      </c>
      <c r="J40" s="69"/>
      <c r="K40" s="69"/>
      <c r="L40" s="69"/>
      <c r="M40" s="69"/>
      <c r="N40" s="69"/>
      <c r="O40" s="69"/>
      <c r="P40" s="69"/>
      <c r="Q40" s="69"/>
      <c r="R40" s="85"/>
      <c r="S40" s="85"/>
      <c r="T40" s="85"/>
      <c r="U40" s="85"/>
      <c r="V40" s="86"/>
      <c r="W40" s="86"/>
      <c r="X40" s="86"/>
      <c r="Y40" s="86"/>
      <c r="Z40" s="85"/>
      <c r="AA40" s="85"/>
    </row>
    <row r="41" spans="1:27" ht="16" customHeight="1">
      <c r="A41" s="100"/>
      <c r="B41" s="50"/>
      <c r="C41" s="41" t="s">
        <v>76</v>
      </c>
      <c r="D41" s="41"/>
      <c r="E41" s="54"/>
      <c r="F41" s="81">
        <v>490</v>
      </c>
      <c r="G41" s="81">
        <v>433</v>
      </c>
      <c r="H41" s="81">
        <v>110</v>
      </c>
      <c r="I41" s="81">
        <v>85</v>
      </c>
      <c r="J41" s="69"/>
      <c r="K41" s="69"/>
      <c r="L41" s="69"/>
      <c r="M41" s="69"/>
      <c r="N41" s="69"/>
      <c r="O41" s="69"/>
      <c r="P41" s="69"/>
      <c r="Q41" s="69"/>
      <c r="R41" s="86"/>
      <c r="S41" s="86"/>
      <c r="T41" s="86"/>
      <c r="U41" s="86"/>
      <c r="V41" s="86"/>
      <c r="W41" s="86"/>
      <c r="X41" s="86"/>
      <c r="Y41" s="86"/>
      <c r="Z41" s="85"/>
      <c r="AA41" s="85"/>
    </row>
    <row r="42" spans="1:27" ht="16" customHeight="1">
      <c r="A42" s="100"/>
      <c r="B42" s="49" t="s">
        <v>63</v>
      </c>
      <c r="C42" s="41"/>
      <c r="D42" s="41"/>
      <c r="E42" s="54" t="s">
        <v>44</v>
      </c>
      <c r="F42" s="69">
        <v>813</v>
      </c>
      <c r="G42" s="69">
        <v>748</v>
      </c>
      <c r="H42" s="69">
        <v>226</v>
      </c>
      <c r="I42" s="69">
        <v>124</v>
      </c>
      <c r="J42" s="69"/>
      <c r="K42" s="69"/>
      <c r="L42" s="69"/>
      <c r="M42" s="69"/>
      <c r="N42" s="69"/>
      <c r="O42" s="69"/>
      <c r="P42" s="69"/>
      <c r="Q42" s="69"/>
      <c r="R42" s="85"/>
      <c r="S42" s="85"/>
      <c r="T42" s="85"/>
      <c r="U42" s="85"/>
      <c r="V42" s="86"/>
      <c r="W42" s="86"/>
      <c r="X42" s="85"/>
      <c r="Y42" s="85"/>
      <c r="Z42" s="85"/>
      <c r="AA42" s="85"/>
    </row>
    <row r="43" spans="1:27" ht="16" customHeight="1">
      <c r="A43" s="100"/>
      <c r="B43" s="50"/>
      <c r="C43" s="41" t="s">
        <v>77</v>
      </c>
      <c r="D43" s="41"/>
      <c r="E43" s="54"/>
      <c r="F43" s="69">
        <v>450</v>
      </c>
      <c r="G43" s="69">
        <v>462</v>
      </c>
      <c r="H43" s="69">
        <v>116</v>
      </c>
      <c r="I43" s="69">
        <v>25</v>
      </c>
      <c r="J43" s="81"/>
      <c r="K43" s="81"/>
      <c r="L43" s="69"/>
      <c r="M43" s="69"/>
      <c r="N43" s="69"/>
      <c r="O43" s="69"/>
      <c r="P43" s="69"/>
      <c r="Q43" s="69"/>
      <c r="R43" s="85"/>
      <c r="S43" s="85"/>
      <c r="T43" s="86"/>
      <c r="U43" s="85"/>
      <c r="V43" s="86"/>
      <c r="W43" s="86"/>
      <c r="X43" s="85"/>
      <c r="Y43" s="85"/>
      <c r="Z43" s="86"/>
      <c r="AA43" s="86"/>
    </row>
    <row r="44" spans="1:27" ht="16" customHeight="1">
      <c r="A44" s="100"/>
      <c r="B44" s="41" t="s">
        <v>74</v>
      </c>
      <c r="C44" s="41"/>
      <c r="D44" s="41"/>
      <c r="E44" s="54" t="s">
        <v>108</v>
      </c>
      <c r="F44" s="81">
        <f>F40-F42</f>
        <v>-58</v>
      </c>
      <c r="G44" s="81">
        <f>G40-G42</f>
        <v>-43</v>
      </c>
      <c r="H44" s="81">
        <f t="shared" ref="H44:Q44" si="12">H40-H42</f>
        <v>-22</v>
      </c>
      <c r="I44" s="81">
        <f t="shared" si="12"/>
        <v>-39</v>
      </c>
      <c r="J44" s="81">
        <f t="shared" si="12"/>
        <v>0</v>
      </c>
      <c r="K44" s="81">
        <f t="shared" si="12"/>
        <v>0</v>
      </c>
      <c r="L44" s="81">
        <f t="shared" ref="L44:M44" si="13">L40-L42</f>
        <v>0</v>
      </c>
      <c r="M44" s="81">
        <f t="shared" si="13"/>
        <v>0</v>
      </c>
      <c r="N44" s="81">
        <f t="shared" si="12"/>
        <v>0</v>
      </c>
      <c r="O44" s="81">
        <f t="shared" si="12"/>
        <v>0</v>
      </c>
      <c r="P44" s="81">
        <f t="shared" si="12"/>
        <v>0</v>
      </c>
      <c r="Q44" s="81">
        <f t="shared" si="12"/>
        <v>0</v>
      </c>
      <c r="R44" s="86"/>
      <c r="S44" s="86"/>
      <c r="T44" s="85"/>
      <c r="U44" s="85"/>
      <c r="V44" s="86"/>
      <c r="W44" s="86"/>
      <c r="X44" s="85"/>
      <c r="Y44" s="85"/>
      <c r="Z44" s="85"/>
      <c r="AA44" s="85"/>
    </row>
    <row r="45" spans="1:27" ht="16" customHeight="1">
      <c r="A45" s="99" t="s">
        <v>86</v>
      </c>
      <c r="B45" s="35" t="s">
        <v>78</v>
      </c>
      <c r="C45" s="35"/>
      <c r="D45" s="35"/>
      <c r="E45" s="54" t="s">
        <v>109</v>
      </c>
      <c r="F45" s="69">
        <f>F39+F44</f>
        <v>0</v>
      </c>
      <c r="G45" s="69">
        <f>G39+G44</f>
        <v>0</v>
      </c>
      <c r="H45" s="69">
        <f t="shared" ref="H45:Q45" si="14">H39+H44</f>
        <v>0</v>
      </c>
      <c r="I45" s="69">
        <f t="shared" si="14"/>
        <v>0</v>
      </c>
      <c r="J45" s="69">
        <f t="shared" si="14"/>
        <v>0</v>
      </c>
      <c r="K45" s="69">
        <f t="shared" si="14"/>
        <v>0</v>
      </c>
      <c r="L45" s="69">
        <f t="shared" ref="L45:M45" si="15">L39+L44</f>
        <v>0</v>
      </c>
      <c r="M45" s="69">
        <f t="shared" si="15"/>
        <v>0</v>
      </c>
      <c r="N45" s="69">
        <f t="shared" si="14"/>
        <v>0</v>
      </c>
      <c r="O45" s="69">
        <f t="shared" si="14"/>
        <v>0</v>
      </c>
      <c r="P45" s="69">
        <f t="shared" si="14"/>
        <v>0</v>
      </c>
      <c r="Q45" s="69">
        <f t="shared" si="14"/>
        <v>0</v>
      </c>
      <c r="R45" s="85"/>
      <c r="S45" s="85"/>
      <c r="T45" s="85"/>
      <c r="U45" s="85"/>
      <c r="V45" s="85"/>
      <c r="W45" s="85"/>
      <c r="X45" s="85"/>
      <c r="Y45" s="85"/>
      <c r="Z45" s="85"/>
      <c r="AA45" s="85"/>
    </row>
    <row r="46" spans="1:27" ht="16" customHeight="1">
      <c r="A46" s="100"/>
      <c r="B46" s="41" t="s">
        <v>79</v>
      </c>
      <c r="C46" s="41"/>
      <c r="D46" s="41"/>
      <c r="E46" s="41"/>
      <c r="F46" s="81">
        <v>0</v>
      </c>
      <c r="G46" s="81">
        <v>0</v>
      </c>
      <c r="H46" s="81">
        <v>0</v>
      </c>
      <c r="I46" s="81">
        <v>0</v>
      </c>
      <c r="J46" s="81"/>
      <c r="K46" s="81"/>
      <c r="L46" s="69"/>
      <c r="M46" s="69"/>
      <c r="N46" s="69"/>
      <c r="O46" s="69"/>
      <c r="P46" s="81"/>
      <c r="Q46" s="81"/>
      <c r="R46" s="86"/>
      <c r="S46" s="86"/>
      <c r="T46" s="86"/>
      <c r="U46" s="86"/>
      <c r="V46" s="86"/>
      <c r="W46" s="86"/>
      <c r="X46" s="86"/>
      <c r="Y46" s="86"/>
      <c r="Z46" s="86"/>
      <c r="AA46" s="86"/>
    </row>
    <row r="47" spans="1:27" ht="16" customHeight="1">
      <c r="A47" s="100"/>
      <c r="B47" s="41" t="s">
        <v>80</v>
      </c>
      <c r="C47" s="41"/>
      <c r="D47" s="41"/>
      <c r="E47" s="41"/>
      <c r="F47" s="69">
        <v>0</v>
      </c>
      <c r="G47" s="69">
        <v>0</v>
      </c>
      <c r="H47" s="69">
        <v>0</v>
      </c>
      <c r="I47" s="69">
        <v>0</v>
      </c>
      <c r="J47" s="69"/>
      <c r="K47" s="69"/>
      <c r="L47" s="69"/>
      <c r="M47" s="69"/>
      <c r="N47" s="69"/>
      <c r="O47" s="69"/>
      <c r="P47" s="69"/>
      <c r="Q47" s="69"/>
      <c r="R47" s="85"/>
      <c r="S47" s="85"/>
      <c r="T47" s="85"/>
      <c r="U47" s="85"/>
      <c r="V47" s="85"/>
      <c r="W47" s="85"/>
      <c r="X47" s="85"/>
      <c r="Y47" s="85"/>
      <c r="Z47" s="85"/>
      <c r="AA47" s="85"/>
    </row>
    <row r="48" spans="1:27" ht="16" customHeight="1">
      <c r="A48" s="100"/>
      <c r="B48" s="41" t="s">
        <v>81</v>
      </c>
      <c r="C48" s="41"/>
      <c r="D48" s="41"/>
      <c r="E48" s="41"/>
      <c r="F48" s="69">
        <v>0</v>
      </c>
      <c r="G48" s="69">
        <v>0</v>
      </c>
      <c r="H48" s="69">
        <v>0</v>
      </c>
      <c r="I48" s="69">
        <v>0</v>
      </c>
      <c r="J48" s="69"/>
      <c r="K48" s="69"/>
      <c r="L48" s="69"/>
      <c r="M48" s="69"/>
      <c r="N48" s="69"/>
      <c r="O48" s="69"/>
      <c r="P48" s="69"/>
      <c r="Q48" s="69"/>
      <c r="R48" s="85"/>
      <c r="S48" s="85"/>
      <c r="T48" s="85"/>
      <c r="U48" s="85"/>
      <c r="V48" s="85"/>
      <c r="W48" s="85"/>
      <c r="X48" s="85"/>
      <c r="Y48" s="85"/>
      <c r="Z48" s="85"/>
      <c r="AA48" s="85"/>
    </row>
    <row r="49" spans="1:1" ht="16" customHeight="1">
      <c r="A49" s="7" t="s">
        <v>110</v>
      </c>
    </row>
    <row r="50" spans="1:1" ht="16" customHeight="1">
      <c r="A50" s="7"/>
    </row>
  </sheetData>
  <mergeCells count="32">
    <mergeCell ref="A45:A48"/>
    <mergeCell ref="A6:E7"/>
    <mergeCell ref="A30:E31"/>
    <mergeCell ref="A8:A18"/>
    <mergeCell ref="A19:A27"/>
    <mergeCell ref="E25:E26"/>
    <mergeCell ref="A32:A39"/>
    <mergeCell ref="A40:A44"/>
    <mergeCell ref="F30:G30"/>
    <mergeCell ref="H30:I30"/>
    <mergeCell ref="J30:K30"/>
    <mergeCell ref="N30:O30"/>
    <mergeCell ref="F6:G6"/>
    <mergeCell ref="H6:I6"/>
    <mergeCell ref="J25:J26"/>
    <mergeCell ref="K25:K26"/>
    <mergeCell ref="F25:F26"/>
    <mergeCell ref="G25:G26"/>
    <mergeCell ref="H25:H26"/>
    <mergeCell ref="I25:I26"/>
    <mergeCell ref="L30:M30"/>
    <mergeCell ref="P30:Q30"/>
    <mergeCell ref="Q25:Q26"/>
    <mergeCell ref="P6:Q6"/>
    <mergeCell ref="N6:O6"/>
    <mergeCell ref="J6:K6"/>
    <mergeCell ref="N25:N26"/>
    <mergeCell ref="O25:O26"/>
    <mergeCell ref="L6:M6"/>
    <mergeCell ref="L25:L26"/>
    <mergeCell ref="M25:M26"/>
    <mergeCell ref="P25:P26"/>
  </mergeCells>
  <phoneticPr fontId="9"/>
  <printOptions horizontalCentered="1" gridLinesSet="0"/>
  <pageMargins left="0.78740157480314965" right="0.27" top="0.38" bottom="0.34" header="0.19685039370078741" footer="0.19685039370078741"/>
  <pageSetup paperSize="9" scale="68" orientation="landscape" r:id="rId1"/>
  <headerFooter alignWithMargins="0">
    <oddHeader>&amp;R&amp;"明朝,斜体"&amp;9都道府県－2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view="pageBreakPreview" zoomScaleNormal="100" zoomScaleSheetLayoutView="100" workbookViewId="0">
      <pane xSplit="5" ySplit="8" topLeftCell="F9" activePane="bottomRight" state="frozen"/>
      <selection activeCell="L8" sqref="L8"/>
      <selection pane="topRight" activeCell="L8" sqref="L8"/>
      <selection pane="bottomLeft" activeCell="L8" sqref="L8"/>
      <selection pane="bottomRight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9" width="10.6328125" style="1" customWidth="1"/>
    <col min="10" max="11" width="9" style="1"/>
    <col min="12" max="12" width="9.90625" style="1" customWidth="1"/>
    <col min="13" max="16384" width="9" style="1"/>
  </cols>
  <sheetData>
    <row r="1" spans="1:9" ht="34" customHeight="1">
      <c r="A1" s="12" t="s">
        <v>0</v>
      </c>
      <c r="B1" s="12"/>
      <c r="C1" s="12"/>
      <c r="D1" s="12"/>
      <c r="E1" s="16" t="s">
        <v>269</v>
      </c>
      <c r="F1" s="72"/>
    </row>
    <row r="3" spans="1:9" ht="14">
      <c r="A3" s="9" t="s">
        <v>111</v>
      </c>
    </row>
    <row r="5" spans="1:9">
      <c r="A5" s="13" t="s">
        <v>244</v>
      </c>
      <c r="B5" s="13"/>
      <c r="C5" s="13"/>
      <c r="D5" s="13"/>
      <c r="E5" s="13"/>
    </row>
    <row r="6" spans="1:9" ht="14">
      <c r="A6" s="2"/>
      <c r="H6" s="3"/>
      <c r="I6" s="8" t="s">
        <v>1</v>
      </c>
    </row>
    <row r="7" spans="1:9" ht="27" customHeight="1">
      <c r="A7" s="4"/>
      <c r="B7" s="5"/>
      <c r="C7" s="5"/>
      <c r="D7" s="5"/>
      <c r="E7" s="47"/>
      <c r="F7" s="36" t="s">
        <v>235</v>
      </c>
      <c r="G7" s="36"/>
      <c r="H7" s="36" t="s">
        <v>245</v>
      </c>
      <c r="I7" s="55" t="s">
        <v>21</v>
      </c>
    </row>
    <row r="8" spans="1:9" ht="17.149999999999999" customHeight="1">
      <c r="A8" s="14"/>
      <c r="B8" s="15"/>
      <c r="C8" s="15"/>
      <c r="D8" s="15"/>
      <c r="E8" s="48"/>
      <c r="F8" s="39" t="s">
        <v>234</v>
      </c>
      <c r="G8" s="39" t="s">
        <v>2</v>
      </c>
      <c r="H8" s="39" t="s">
        <v>234</v>
      </c>
      <c r="I8" s="40"/>
    </row>
    <row r="9" spans="1:9" ht="18" customHeight="1">
      <c r="A9" s="89" t="s">
        <v>87</v>
      </c>
      <c r="B9" s="89" t="s">
        <v>89</v>
      </c>
      <c r="C9" s="49" t="s">
        <v>3</v>
      </c>
      <c r="D9" s="41"/>
      <c r="E9" s="41"/>
      <c r="F9" s="69">
        <v>95699</v>
      </c>
      <c r="G9" s="43">
        <f>F9/$F$27*100</f>
        <v>17.04485140367688</v>
      </c>
      <c r="H9" s="42">
        <v>92762</v>
      </c>
      <c r="I9" s="43">
        <f t="shared" ref="I9:I45" si="0">(F9/H9-1)*100</f>
        <v>3.1661671805265135</v>
      </c>
    </row>
    <row r="10" spans="1:9" ht="18" customHeight="1">
      <c r="A10" s="89"/>
      <c r="B10" s="89"/>
      <c r="C10" s="51"/>
      <c r="D10" s="49" t="s">
        <v>22</v>
      </c>
      <c r="E10" s="41"/>
      <c r="F10" s="69">
        <v>23929</v>
      </c>
      <c r="G10" s="43">
        <f t="shared" ref="G10:G27" si="1">F10/$F$27*100</f>
        <v>4.261969814089845</v>
      </c>
      <c r="H10" s="42">
        <v>23297</v>
      </c>
      <c r="I10" s="43">
        <f t="shared" si="0"/>
        <v>2.7127956389234598</v>
      </c>
    </row>
    <row r="11" spans="1:9" ht="18" customHeight="1">
      <c r="A11" s="89"/>
      <c r="B11" s="89"/>
      <c r="C11" s="51"/>
      <c r="D11" s="51"/>
      <c r="E11" s="35" t="s">
        <v>23</v>
      </c>
      <c r="F11" s="69">
        <v>20063</v>
      </c>
      <c r="G11" s="43">
        <f t="shared" si="1"/>
        <v>3.5734004922932243</v>
      </c>
      <c r="H11" s="42">
        <v>19693</v>
      </c>
      <c r="I11" s="43">
        <f t="shared" si="0"/>
        <v>1.878840197024334</v>
      </c>
    </row>
    <row r="12" spans="1:9" ht="18" customHeight="1">
      <c r="A12" s="89"/>
      <c r="B12" s="89"/>
      <c r="C12" s="51"/>
      <c r="D12" s="51"/>
      <c r="E12" s="35" t="s">
        <v>24</v>
      </c>
      <c r="F12" s="69">
        <v>1796</v>
      </c>
      <c r="G12" s="43">
        <f t="shared" si="1"/>
        <v>0.31988373045699203</v>
      </c>
      <c r="H12" s="42">
        <v>1891</v>
      </c>
      <c r="I12" s="43">
        <f t="shared" si="0"/>
        <v>-5.0237969328397636</v>
      </c>
    </row>
    <row r="13" spans="1:9" ht="18" customHeight="1">
      <c r="A13" s="89"/>
      <c r="B13" s="89"/>
      <c r="C13" s="51"/>
      <c r="D13" s="50"/>
      <c r="E13" s="35" t="s">
        <v>25</v>
      </c>
      <c r="F13" s="69">
        <v>121</v>
      </c>
      <c r="G13" s="43">
        <f t="shared" si="1"/>
        <v>2.1551186740142558E-2</v>
      </c>
      <c r="H13" s="42">
        <v>105</v>
      </c>
      <c r="I13" s="43">
        <f t="shared" si="0"/>
        <v>15.238095238095228</v>
      </c>
    </row>
    <row r="14" spans="1:9" ht="18" customHeight="1">
      <c r="A14" s="89"/>
      <c r="B14" s="89"/>
      <c r="C14" s="51"/>
      <c r="D14" s="49" t="s">
        <v>26</v>
      </c>
      <c r="E14" s="41"/>
      <c r="F14" s="69">
        <v>22448</v>
      </c>
      <c r="G14" s="43">
        <f t="shared" si="1"/>
        <v>3.9981904127497532</v>
      </c>
      <c r="H14" s="42">
        <v>19365</v>
      </c>
      <c r="I14" s="43">
        <f t="shared" si="0"/>
        <v>15.920475083914276</v>
      </c>
    </row>
    <row r="15" spans="1:9" ht="18" customHeight="1">
      <c r="A15" s="89"/>
      <c r="B15" s="89"/>
      <c r="C15" s="51"/>
      <c r="D15" s="51"/>
      <c r="E15" s="35" t="s">
        <v>27</v>
      </c>
      <c r="F15" s="69">
        <v>802</v>
      </c>
      <c r="G15" s="43">
        <f t="shared" si="1"/>
        <v>0.14284340302144075</v>
      </c>
      <c r="H15" s="42">
        <v>751</v>
      </c>
      <c r="I15" s="43">
        <f t="shared" si="0"/>
        <v>6.7909454061251706</v>
      </c>
    </row>
    <row r="16" spans="1:9" ht="18" customHeight="1">
      <c r="A16" s="89"/>
      <c r="B16" s="89"/>
      <c r="C16" s="51"/>
      <c r="D16" s="50"/>
      <c r="E16" s="35" t="s">
        <v>28</v>
      </c>
      <c r="F16" s="69">
        <v>21646</v>
      </c>
      <c r="G16" s="43">
        <f t="shared" si="1"/>
        <v>3.8553470097283125</v>
      </c>
      <c r="H16" s="42">
        <v>18614</v>
      </c>
      <c r="I16" s="43">
        <f t="shared" si="0"/>
        <v>16.288814870527556</v>
      </c>
    </row>
    <row r="17" spans="1:9" ht="18" customHeight="1">
      <c r="A17" s="89"/>
      <c r="B17" s="89"/>
      <c r="C17" s="51"/>
      <c r="D17" s="90" t="s">
        <v>29</v>
      </c>
      <c r="E17" s="91"/>
      <c r="F17" s="69">
        <v>19928</v>
      </c>
      <c r="G17" s="43">
        <f t="shared" si="1"/>
        <v>3.5493557798145532</v>
      </c>
      <c r="H17" s="42">
        <v>17089</v>
      </c>
      <c r="I17" s="43">
        <f t="shared" si="0"/>
        <v>16.613025923108427</v>
      </c>
    </row>
    <row r="18" spans="1:9" ht="18" customHeight="1">
      <c r="A18" s="89"/>
      <c r="B18" s="89"/>
      <c r="C18" s="51"/>
      <c r="D18" s="90" t="s">
        <v>93</v>
      </c>
      <c r="E18" s="92"/>
      <c r="F18" s="69">
        <v>1192</v>
      </c>
      <c r="G18" s="43">
        <f t="shared" si="1"/>
        <v>0.21230590573760272</v>
      </c>
      <c r="H18" s="42">
        <v>1239</v>
      </c>
      <c r="I18" s="43">
        <f t="shared" si="0"/>
        <v>-3.7933817594834496</v>
      </c>
    </row>
    <row r="19" spans="1:9" ht="18" customHeight="1">
      <c r="A19" s="89"/>
      <c r="B19" s="89"/>
      <c r="C19" s="50"/>
      <c r="D19" s="90" t="s">
        <v>94</v>
      </c>
      <c r="E19" s="92"/>
      <c r="F19" s="69">
        <v>0</v>
      </c>
      <c r="G19" s="43">
        <f t="shared" si="1"/>
        <v>0</v>
      </c>
      <c r="H19" s="42">
        <v>0</v>
      </c>
      <c r="I19" s="43" t="e">
        <f t="shared" si="0"/>
        <v>#DIV/0!</v>
      </c>
    </row>
    <row r="20" spans="1:9" ht="18" customHeight="1">
      <c r="A20" s="89"/>
      <c r="B20" s="89"/>
      <c r="C20" s="41" t="s">
        <v>4</v>
      </c>
      <c r="D20" s="41"/>
      <c r="E20" s="41"/>
      <c r="F20" s="69">
        <v>15111</v>
      </c>
      <c r="G20" s="43">
        <f t="shared" si="1"/>
        <v>2.6914048167792908</v>
      </c>
      <c r="H20" s="42">
        <v>15049</v>
      </c>
      <c r="I20" s="43">
        <f t="shared" si="0"/>
        <v>0.41198750747557522</v>
      </c>
    </row>
    <row r="21" spans="1:9" ht="18" customHeight="1">
      <c r="A21" s="89"/>
      <c r="B21" s="89"/>
      <c r="C21" s="41" t="s">
        <v>5</v>
      </c>
      <c r="D21" s="41"/>
      <c r="E21" s="41"/>
      <c r="F21" s="69">
        <v>191770</v>
      </c>
      <c r="G21" s="43">
        <f t="shared" si="1"/>
        <v>34.1559593484061</v>
      </c>
      <c r="H21" s="42">
        <v>193205</v>
      </c>
      <c r="I21" s="43">
        <f t="shared" si="0"/>
        <v>-0.74273440128360679</v>
      </c>
    </row>
    <row r="22" spans="1:9" ht="18" customHeight="1">
      <c r="A22" s="89"/>
      <c r="B22" s="89"/>
      <c r="C22" s="41" t="s">
        <v>30</v>
      </c>
      <c r="D22" s="41"/>
      <c r="E22" s="41"/>
      <c r="F22" s="69">
        <v>5282</v>
      </c>
      <c r="G22" s="43">
        <f t="shared" si="1"/>
        <v>0.94077163935068586</v>
      </c>
      <c r="H22" s="42">
        <v>5123</v>
      </c>
      <c r="I22" s="43">
        <f t="shared" si="0"/>
        <v>3.1036502049580417</v>
      </c>
    </row>
    <row r="23" spans="1:9" ht="18" customHeight="1">
      <c r="A23" s="89"/>
      <c r="B23" s="89"/>
      <c r="C23" s="41" t="s">
        <v>6</v>
      </c>
      <c r="D23" s="41"/>
      <c r="E23" s="41"/>
      <c r="F23" s="69">
        <v>100744</v>
      </c>
      <c r="G23" s="43">
        <f t="shared" si="1"/>
        <v>17.943411214453899</v>
      </c>
      <c r="H23" s="42">
        <v>127772</v>
      </c>
      <c r="I23" s="43">
        <f t="shared" si="0"/>
        <v>-21.153304323325926</v>
      </c>
    </row>
    <row r="24" spans="1:9" ht="18" customHeight="1">
      <c r="A24" s="89"/>
      <c r="B24" s="89"/>
      <c r="C24" s="41" t="s">
        <v>31</v>
      </c>
      <c r="D24" s="41"/>
      <c r="E24" s="41"/>
      <c r="F24" s="69">
        <v>1600</v>
      </c>
      <c r="G24" s="43">
        <f t="shared" si="1"/>
        <v>0.28497437011758758</v>
      </c>
      <c r="H24" s="42">
        <v>1653</v>
      </c>
      <c r="I24" s="43">
        <f t="shared" si="0"/>
        <v>-3.2062915910465839</v>
      </c>
    </row>
    <row r="25" spans="1:9" ht="18" customHeight="1">
      <c r="A25" s="89"/>
      <c r="B25" s="89"/>
      <c r="C25" s="41" t="s">
        <v>7</v>
      </c>
      <c r="D25" s="41"/>
      <c r="E25" s="41"/>
      <c r="F25" s="69">
        <v>52337</v>
      </c>
      <c r="G25" s="43">
        <f t="shared" si="1"/>
        <v>9.321689755527613</v>
      </c>
      <c r="H25" s="42">
        <v>53150</v>
      </c>
      <c r="I25" s="43">
        <f t="shared" si="0"/>
        <v>-1.5296331138287877</v>
      </c>
    </row>
    <row r="26" spans="1:9" ht="18" customHeight="1">
      <c r="A26" s="89"/>
      <c r="B26" s="89"/>
      <c r="C26" s="41" t="s">
        <v>8</v>
      </c>
      <c r="D26" s="41"/>
      <c r="E26" s="41"/>
      <c r="F26" s="69">
        <v>98911</v>
      </c>
      <c r="G26" s="43">
        <f t="shared" si="1"/>
        <v>17.616937451687939</v>
      </c>
      <c r="H26" s="42">
        <v>111180</v>
      </c>
      <c r="I26" s="43">
        <f t="shared" si="0"/>
        <v>-11.03525813995323</v>
      </c>
    </row>
    <row r="27" spans="1:9" ht="18" customHeight="1">
      <c r="A27" s="89"/>
      <c r="B27" s="89"/>
      <c r="C27" s="41" t="s">
        <v>9</v>
      </c>
      <c r="D27" s="41"/>
      <c r="E27" s="41"/>
      <c r="F27" s="69">
        <f>SUM(F9,F20:F26)</f>
        <v>561454</v>
      </c>
      <c r="G27" s="43">
        <f t="shared" si="1"/>
        <v>100</v>
      </c>
      <c r="H27" s="42">
        <v>599894</v>
      </c>
      <c r="I27" s="43">
        <f t="shared" si="0"/>
        <v>-6.4077987111056274</v>
      </c>
    </row>
    <row r="28" spans="1:9" ht="18" customHeight="1">
      <c r="A28" s="89"/>
      <c r="B28" s="89" t="s">
        <v>88</v>
      </c>
      <c r="C28" s="49" t="s">
        <v>10</v>
      </c>
      <c r="D28" s="41"/>
      <c r="E28" s="41"/>
      <c r="F28" s="69">
        <v>197597</v>
      </c>
      <c r="G28" s="43">
        <f t="shared" ref="G28:G45" si="2">F28/$F$45*100</f>
        <v>37.419492897573946</v>
      </c>
      <c r="H28" s="42">
        <v>216810</v>
      </c>
      <c r="I28" s="43">
        <f t="shared" si="0"/>
        <v>-8.8616761219500901</v>
      </c>
    </row>
    <row r="29" spans="1:9" ht="18" customHeight="1">
      <c r="A29" s="89"/>
      <c r="B29" s="89"/>
      <c r="C29" s="51"/>
      <c r="D29" s="41" t="s">
        <v>11</v>
      </c>
      <c r="E29" s="41"/>
      <c r="F29" s="69">
        <v>112683</v>
      </c>
      <c r="G29" s="43">
        <f t="shared" si="2"/>
        <v>21.339092790767697</v>
      </c>
      <c r="H29" s="42">
        <v>117302</v>
      </c>
      <c r="I29" s="43">
        <f t="shared" si="0"/>
        <v>-3.9376992719646675</v>
      </c>
    </row>
    <row r="30" spans="1:9" ht="18" customHeight="1">
      <c r="A30" s="89"/>
      <c r="B30" s="89"/>
      <c r="C30" s="51"/>
      <c r="D30" s="41" t="s">
        <v>32</v>
      </c>
      <c r="E30" s="41"/>
      <c r="F30" s="69">
        <v>12644</v>
      </c>
      <c r="G30" s="43">
        <f t="shared" si="2"/>
        <v>2.3944294103499795</v>
      </c>
      <c r="H30" s="42">
        <v>13100</v>
      </c>
      <c r="I30" s="43">
        <f t="shared" si="0"/>
        <v>-3.4809160305343534</v>
      </c>
    </row>
    <row r="31" spans="1:9" ht="18" customHeight="1">
      <c r="A31" s="89"/>
      <c r="B31" s="89"/>
      <c r="C31" s="50"/>
      <c r="D31" s="41" t="s">
        <v>12</v>
      </c>
      <c r="E31" s="41"/>
      <c r="F31" s="69">
        <v>72270</v>
      </c>
      <c r="G31" s="43">
        <f t="shared" si="2"/>
        <v>13.685970696456268</v>
      </c>
      <c r="H31" s="42">
        <v>86408</v>
      </c>
      <c r="I31" s="43">
        <f t="shared" si="0"/>
        <v>-16.361910934172762</v>
      </c>
    </row>
    <row r="32" spans="1:9" ht="18" customHeight="1">
      <c r="A32" s="89"/>
      <c r="B32" s="89"/>
      <c r="C32" s="49" t="s">
        <v>13</v>
      </c>
      <c r="D32" s="41"/>
      <c r="E32" s="41"/>
      <c r="F32" s="69">
        <v>208856</v>
      </c>
      <c r="G32" s="43">
        <f t="shared" si="2"/>
        <v>39.551641009811405</v>
      </c>
      <c r="H32" s="42">
        <v>229432</v>
      </c>
      <c r="I32" s="43">
        <f t="shared" si="0"/>
        <v>-8.9682345967432635</v>
      </c>
    </row>
    <row r="33" spans="1:9" ht="18" customHeight="1">
      <c r="A33" s="89"/>
      <c r="B33" s="89"/>
      <c r="C33" s="51"/>
      <c r="D33" s="41" t="s">
        <v>14</v>
      </c>
      <c r="E33" s="41"/>
      <c r="F33" s="69">
        <v>24667</v>
      </c>
      <c r="G33" s="43">
        <f t="shared" si="2"/>
        <v>4.6712583253007711</v>
      </c>
      <c r="H33" s="42">
        <v>35269</v>
      </c>
      <c r="I33" s="43">
        <f t="shared" si="0"/>
        <v>-30.060392979670535</v>
      </c>
    </row>
    <row r="34" spans="1:9" ht="18" customHeight="1">
      <c r="A34" s="89"/>
      <c r="B34" s="89"/>
      <c r="C34" s="51"/>
      <c r="D34" s="41" t="s">
        <v>33</v>
      </c>
      <c r="E34" s="41"/>
      <c r="F34" s="69">
        <v>10516</v>
      </c>
      <c r="G34" s="43">
        <f t="shared" si="2"/>
        <v>1.9914441378709575</v>
      </c>
      <c r="H34" s="42">
        <v>11005</v>
      </c>
      <c r="I34" s="43">
        <f t="shared" si="0"/>
        <v>-4.4434348023625674</v>
      </c>
    </row>
    <row r="35" spans="1:9" ht="18" customHeight="1">
      <c r="A35" s="89"/>
      <c r="B35" s="89"/>
      <c r="C35" s="51"/>
      <c r="D35" s="41" t="s">
        <v>34</v>
      </c>
      <c r="E35" s="41"/>
      <c r="F35" s="69">
        <v>107331</v>
      </c>
      <c r="G35" s="43">
        <f t="shared" si="2"/>
        <v>20.325569680660685</v>
      </c>
      <c r="H35" s="42">
        <v>119884</v>
      </c>
      <c r="I35" s="43">
        <f t="shared" si="0"/>
        <v>-10.470955256748194</v>
      </c>
    </row>
    <row r="36" spans="1:9" ht="18" customHeight="1">
      <c r="A36" s="89"/>
      <c r="B36" s="89"/>
      <c r="C36" s="51"/>
      <c r="D36" s="41" t="s">
        <v>35</v>
      </c>
      <c r="E36" s="41"/>
      <c r="F36" s="69">
        <v>3828</v>
      </c>
      <c r="G36" s="43">
        <f t="shared" si="2"/>
        <v>0.72491899579403052</v>
      </c>
      <c r="H36" s="42">
        <v>3700</v>
      </c>
      <c r="I36" s="43">
        <f t="shared" si="0"/>
        <v>3.4594594594594685</v>
      </c>
    </row>
    <row r="37" spans="1:9" ht="18" customHeight="1">
      <c r="A37" s="89"/>
      <c r="B37" s="89"/>
      <c r="C37" s="51"/>
      <c r="D37" s="41" t="s">
        <v>15</v>
      </c>
      <c r="E37" s="41"/>
      <c r="F37" s="69">
        <v>17087</v>
      </c>
      <c r="G37" s="43">
        <f t="shared" si="2"/>
        <v>3.2358126648726753</v>
      </c>
      <c r="H37" s="42">
        <v>11902</v>
      </c>
      <c r="I37" s="43">
        <f t="shared" si="0"/>
        <v>43.564106872794483</v>
      </c>
    </row>
    <row r="38" spans="1:9" ht="18" customHeight="1">
      <c r="A38" s="89"/>
      <c r="B38" s="89"/>
      <c r="C38" s="50"/>
      <c r="D38" s="41" t="s">
        <v>36</v>
      </c>
      <c r="E38" s="41"/>
      <c r="F38" s="69">
        <v>45427</v>
      </c>
      <c r="G38" s="43">
        <f t="shared" si="2"/>
        <v>8.6026372053122859</v>
      </c>
      <c r="H38" s="42">
        <v>47672</v>
      </c>
      <c r="I38" s="43">
        <f t="shared" si="0"/>
        <v>-4.7092632992112744</v>
      </c>
    </row>
    <row r="39" spans="1:9" ht="18" customHeight="1">
      <c r="A39" s="89"/>
      <c r="B39" s="89"/>
      <c r="C39" s="49" t="s">
        <v>16</v>
      </c>
      <c r="D39" s="41"/>
      <c r="E39" s="41"/>
      <c r="F39" s="69">
        <v>121606</v>
      </c>
      <c r="G39" s="43">
        <f t="shared" si="2"/>
        <v>23.028866092614649</v>
      </c>
      <c r="H39" s="42">
        <v>117713</v>
      </c>
      <c r="I39" s="43">
        <f t="shared" si="0"/>
        <v>3.3071963164646112</v>
      </c>
    </row>
    <row r="40" spans="1:9" ht="18" customHeight="1">
      <c r="A40" s="89"/>
      <c r="B40" s="89"/>
      <c r="C40" s="51"/>
      <c r="D40" s="49" t="s">
        <v>17</v>
      </c>
      <c r="E40" s="41"/>
      <c r="F40" s="69">
        <v>111578</v>
      </c>
      <c r="G40" s="43">
        <f t="shared" si="2"/>
        <v>21.129835870612943</v>
      </c>
      <c r="H40" s="42">
        <v>106314</v>
      </c>
      <c r="I40" s="43">
        <f t="shared" si="0"/>
        <v>4.9513704686118487</v>
      </c>
    </row>
    <row r="41" spans="1:9" ht="18" customHeight="1">
      <c r="A41" s="89"/>
      <c r="B41" s="89"/>
      <c r="C41" s="51"/>
      <c r="D41" s="51"/>
      <c r="E41" s="45" t="s">
        <v>91</v>
      </c>
      <c r="F41" s="69">
        <v>82211</v>
      </c>
      <c r="G41" s="43">
        <f t="shared" si="2"/>
        <v>15.568525486735385</v>
      </c>
      <c r="H41" s="42">
        <v>78462</v>
      </c>
      <c r="I41" s="46">
        <f t="shared" si="0"/>
        <v>4.7781091483775517</v>
      </c>
    </row>
    <row r="42" spans="1:9" ht="18" customHeight="1">
      <c r="A42" s="89"/>
      <c r="B42" s="89"/>
      <c r="C42" s="51"/>
      <c r="D42" s="50"/>
      <c r="E42" s="35" t="s">
        <v>37</v>
      </c>
      <c r="F42" s="69">
        <v>29367</v>
      </c>
      <c r="G42" s="43">
        <f t="shared" si="2"/>
        <v>5.5613103838775597</v>
      </c>
      <c r="H42" s="42">
        <v>27852</v>
      </c>
      <c r="I42" s="46">
        <f t="shared" si="0"/>
        <v>5.4394657475226094</v>
      </c>
    </row>
    <row r="43" spans="1:9" ht="18" customHeight="1">
      <c r="A43" s="89"/>
      <c r="B43" s="89"/>
      <c r="C43" s="51"/>
      <c r="D43" s="41" t="s">
        <v>38</v>
      </c>
      <c r="E43" s="41"/>
      <c r="F43" s="69">
        <v>10028</v>
      </c>
      <c r="G43" s="43">
        <f t="shared" si="2"/>
        <v>1.8990302220017081</v>
      </c>
      <c r="H43" s="42">
        <v>11399</v>
      </c>
      <c r="I43" s="46">
        <f t="shared" si="0"/>
        <v>-12.027370822001926</v>
      </c>
    </row>
    <row r="44" spans="1:9" ht="18" customHeight="1">
      <c r="A44" s="89"/>
      <c r="B44" s="89"/>
      <c r="C44" s="50"/>
      <c r="D44" s="41" t="s">
        <v>39</v>
      </c>
      <c r="E44" s="41"/>
      <c r="F44" s="69">
        <v>0</v>
      </c>
      <c r="G44" s="43">
        <f t="shared" si="2"/>
        <v>0</v>
      </c>
      <c r="H44" s="42">
        <v>0</v>
      </c>
      <c r="I44" s="43" t="e">
        <f t="shared" si="0"/>
        <v>#DIV/0!</v>
      </c>
    </row>
    <row r="45" spans="1:9" ht="18" customHeight="1">
      <c r="A45" s="89"/>
      <c r="B45" s="89"/>
      <c r="C45" s="35" t="s">
        <v>18</v>
      </c>
      <c r="D45" s="35"/>
      <c r="E45" s="35"/>
      <c r="F45" s="69">
        <f>SUM(F28,F32,F39)</f>
        <v>528059</v>
      </c>
      <c r="G45" s="43">
        <f t="shared" si="2"/>
        <v>100</v>
      </c>
      <c r="H45" s="42">
        <f>SUM(H28,H32,H39)</f>
        <v>563955</v>
      </c>
      <c r="I45" s="43">
        <f t="shared" si="0"/>
        <v>-6.3650468565754403</v>
      </c>
    </row>
    <row r="46" spans="1:9">
      <c r="A46" s="17" t="s">
        <v>19</v>
      </c>
    </row>
    <row r="47" spans="1:9">
      <c r="A47" s="18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L8" sqref="L8"/>
      <selection pane="topRight" activeCell="L8" sqref="L8"/>
      <selection pane="bottomLeft" activeCell="L8" sqref="L8"/>
      <selection pane="bottomRight" activeCell="N10" sqref="N10"/>
    </sheetView>
  </sheetViews>
  <sheetFormatPr defaultColWidth="9" defaultRowHeight="13"/>
  <cols>
    <col min="1" max="1" width="5.36328125" style="1" customWidth="1"/>
    <col min="2" max="2" width="3.08984375" style="1" customWidth="1"/>
    <col min="3" max="3" width="34.7265625" style="1" customWidth="1"/>
    <col min="4" max="9" width="11.90625" style="1" customWidth="1"/>
    <col min="10" max="16384" width="9" style="1"/>
  </cols>
  <sheetData>
    <row r="1" spans="1:9" ht="34" customHeight="1">
      <c r="A1" s="21" t="s">
        <v>0</v>
      </c>
      <c r="B1" s="21"/>
      <c r="C1" s="16" t="s">
        <v>269</v>
      </c>
      <c r="D1" s="22"/>
      <c r="E1" s="22"/>
    </row>
    <row r="4" spans="1:9">
      <c r="A4" s="23" t="s">
        <v>112</v>
      </c>
    </row>
    <row r="5" spans="1:9">
      <c r="I5" s="8" t="s">
        <v>113</v>
      </c>
    </row>
    <row r="6" spans="1:9" s="25" customFormat="1" ht="29.25" customHeight="1">
      <c r="A6" s="38" t="s">
        <v>114</v>
      </c>
      <c r="B6" s="36"/>
      <c r="C6" s="36"/>
      <c r="D6" s="36"/>
      <c r="E6" s="24" t="s">
        <v>231</v>
      </c>
      <c r="F6" s="24" t="s">
        <v>232</v>
      </c>
      <c r="G6" s="24" t="s">
        <v>237</v>
      </c>
      <c r="H6" s="24" t="s">
        <v>239</v>
      </c>
      <c r="I6" s="24" t="s">
        <v>249</v>
      </c>
    </row>
    <row r="7" spans="1:9" ht="27" customHeight="1">
      <c r="A7" s="89" t="s">
        <v>115</v>
      </c>
      <c r="B7" s="49" t="s">
        <v>116</v>
      </c>
      <c r="C7" s="41"/>
      <c r="D7" s="54" t="s">
        <v>117</v>
      </c>
      <c r="E7" s="24">
        <v>487189</v>
      </c>
      <c r="F7" s="24">
        <v>549680</v>
      </c>
      <c r="G7" s="24">
        <v>588612</v>
      </c>
      <c r="H7" s="24">
        <v>599894</v>
      </c>
      <c r="I7" s="24">
        <v>561454</v>
      </c>
    </row>
    <row r="8" spans="1:9" ht="27" customHeight="1">
      <c r="A8" s="89"/>
      <c r="B8" s="65"/>
      <c r="C8" s="41" t="s">
        <v>118</v>
      </c>
      <c r="D8" s="54" t="s">
        <v>41</v>
      </c>
      <c r="E8" s="56">
        <v>279036</v>
      </c>
      <c r="F8" s="56">
        <v>283673</v>
      </c>
      <c r="G8" s="56">
        <v>302951</v>
      </c>
      <c r="H8" s="57">
        <v>301397</v>
      </c>
      <c r="I8" s="57">
        <v>302953</v>
      </c>
    </row>
    <row r="9" spans="1:9" ht="27" customHeight="1">
      <c r="A9" s="89"/>
      <c r="B9" s="41" t="s">
        <v>119</v>
      </c>
      <c r="C9" s="41"/>
      <c r="D9" s="54"/>
      <c r="E9" s="56">
        <v>464501</v>
      </c>
      <c r="F9" s="56">
        <v>520566</v>
      </c>
      <c r="G9" s="56">
        <v>555639</v>
      </c>
      <c r="H9" s="58">
        <v>563955</v>
      </c>
      <c r="I9" s="57">
        <v>528059</v>
      </c>
    </row>
    <row r="10" spans="1:9" ht="27" customHeight="1">
      <c r="A10" s="89"/>
      <c r="B10" s="41" t="s">
        <v>120</v>
      </c>
      <c r="C10" s="41"/>
      <c r="D10" s="54"/>
      <c r="E10" s="56">
        <v>22688</v>
      </c>
      <c r="F10" s="56">
        <v>29114</v>
      </c>
      <c r="G10" s="56">
        <v>32973</v>
      </c>
      <c r="H10" s="58">
        <v>35938</v>
      </c>
      <c r="I10" s="57">
        <v>33395</v>
      </c>
    </row>
    <row r="11" spans="1:9" ht="27" customHeight="1">
      <c r="A11" s="89"/>
      <c r="B11" s="41" t="s">
        <v>121</v>
      </c>
      <c r="C11" s="41"/>
      <c r="D11" s="54"/>
      <c r="E11" s="56">
        <v>13209</v>
      </c>
      <c r="F11" s="56">
        <v>15348</v>
      </c>
      <c r="G11" s="56">
        <v>18478</v>
      </c>
      <c r="H11" s="58">
        <v>15203</v>
      </c>
      <c r="I11" s="57">
        <v>15875</v>
      </c>
    </row>
    <row r="12" spans="1:9" ht="27" customHeight="1">
      <c r="A12" s="89"/>
      <c r="B12" s="41" t="s">
        <v>122</v>
      </c>
      <c r="C12" s="41"/>
      <c r="D12" s="54"/>
      <c r="E12" s="56">
        <v>9479</v>
      </c>
      <c r="F12" s="56">
        <v>13766</v>
      </c>
      <c r="G12" s="56">
        <v>14495</v>
      </c>
      <c r="H12" s="58">
        <v>20735</v>
      </c>
      <c r="I12" s="57">
        <v>17520</v>
      </c>
    </row>
    <row r="13" spans="1:9" ht="27" customHeight="1">
      <c r="A13" s="89"/>
      <c r="B13" s="41" t="s">
        <v>123</v>
      </c>
      <c r="C13" s="41"/>
      <c r="D13" s="54"/>
      <c r="E13" s="56">
        <v>1551</v>
      </c>
      <c r="F13" s="56">
        <v>4287</v>
      </c>
      <c r="G13" s="56">
        <v>729</v>
      </c>
      <c r="H13" s="58">
        <v>6241</v>
      </c>
      <c r="I13" s="57">
        <v>-3216</v>
      </c>
    </row>
    <row r="14" spans="1:9" ht="27" customHeight="1">
      <c r="A14" s="89"/>
      <c r="B14" s="41" t="s">
        <v>124</v>
      </c>
      <c r="C14" s="41"/>
      <c r="D14" s="54"/>
      <c r="E14" s="56">
        <v>5232</v>
      </c>
      <c r="F14" s="56">
        <v>4609</v>
      </c>
      <c r="G14" s="56">
        <v>4351</v>
      </c>
      <c r="H14" s="58">
        <v>11676</v>
      </c>
      <c r="I14" s="57">
        <v>5388</v>
      </c>
    </row>
    <row r="15" spans="1:9" ht="27" customHeight="1">
      <c r="A15" s="89"/>
      <c r="B15" s="41" t="s">
        <v>125</v>
      </c>
      <c r="C15" s="41"/>
      <c r="D15" s="54"/>
      <c r="E15" s="56">
        <v>7769</v>
      </c>
      <c r="F15" s="56">
        <v>8928</v>
      </c>
      <c r="G15" s="56">
        <v>4234</v>
      </c>
      <c r="H15" s="58">
        <v>19002</v>
      </c>
      <c r="I15" s="57">
        <v>2243</v>
      </c>
    </row>
    <row r="16" spans="1:9" ht="27" customHeight="1">
      <c r="A16" s="89"/>
      <c r="B16" s="41" t="s">
        <v>126</v>
      </c>
      <c r="C16" s="41"/>
      <c r="D16" s="54" t="s">
        <v>42</v>
      </c>
      <c r="E16" s="56">
        <v>42271</v>
      </c>
      <c r="F16" s="56">
        <v>42965</v>
      </c>
      <c r="G16" s="56">
        <v>54903</v>
      </c>
      <c r="H16" s="58">
        <v>45183</v>
      </c>
      <c r="I16" s="57">
        <v>52691</v>
      </c>
    </row>
    <row r="17" spans="1:9" ht="27" customHeight="1">
      <c r="A17" s="89"/>
      <c r="B17" s="41" t="s">
        <v>127</v>
      </c>
      <c r="C17" s="41"/>
      <c r="D17" s="54" t="s">
        <v>43</v>
      </c>
      <c r="E17" s="56">
        <v>63843</v>
      </c>
      <c r="F17" s="56">
        <v>65963</v>
      </c>
      <c r="G17" s="56">
        <v>66069</v>
      </c>
      <c r="H17" s="58">
        <v>81292</v>
      </c>
      <c r="I17" s="57">
        <v>71636</v>
      </c>
    </row>
    <row r="18" spans="1:9" ht="27" customHeight="1">
      <c r="A18" s="89"/>
      <c r="B18" s="41" t="s">
        <v>128</v>
      </c>
      <c r="C18" s="41"/>
      <c r="D18" s="54" t="s">
        <v>44</v>
      </c>
      <c r="E18" s="56">
        <v>926198</v>
      </c>
      <c r="F18" s="56">
        <v>918857</v>
      </c>
      <c r="G18" s="56">
        <v>914840</v>
      </c>
      <c r="H18" s="58">
        <v>885996</v>
      </c>
      <c r="I18" s="57">
        <v>870482</v>
      </c>
    </row>
    <row r="19" spans="1:9" ht="27" customHeight="1">
      <c r="A19" s="89"/>
      <c r="B19" s="41" t="s">
        <v>129</v>
      </c>
      <c r="C19" s="41"/>
      <c r="D19" s="54" t="s">
        <v>130</v>
      </c>
      <c r="E19" s="56">
        <f>E17+E18-E16</f>
        <v>947770</v>
      </c>
      <c r="F19" s="56">
        <f>F17+F18-F16</f>
        <v>941855</v>
      </c>
      <c r="G19" s="56">
        <f>G17+G18-G16</f>
        <v>926006</v>
      </c>
      <c r="H19" s="56">
        <f>H17+H18-H16</f>
        <v>922105</v>
      </c>
      <c r="I19" s="56">
        <f>I17+I18-I16</f>
        <v>889427</v>
      </c>
    </row>
    <row r="20" spans="1:9" ht="27" customHeight="1">
      <c r="A20" s="89"/>
      <c r="B20" s="41" t="s">
        <v>131</v>
      </c>
      <c r="C20" s="41"/>
      <c r="D20" s="54" t="s">
        <v>132</v>
      </c>
      <c r="E20" s="59">
        <f>E18/E8</f>
        <v>3.3192777992803797</v>
      </c>
      <c r="F20" s="59">
        <f>F18/F8</f>
        <v>3.2391415467809765</v>
      </c>
      <c r="G20" s="59">
        <f>G18/G8</f>
        <v>3.0197622717865267</v>
      </c>
      <c r="H20" s="59">
        <f>H18/H8</f>
        <v>2.9396311177616234</v>
      </c>
      <c r="I20" s="59">
        <f>I18/I8</f>
        <v>2.8733235848464944</v>
      </c>
    </row>
    <row r="21" spans="1:9" ht="27" customHeight="1">
      <c r="A21" s="89"/>
      <c r="B21" s="41" t="s">
        <v>133</v>
      </c>
      <c r="C21" s="41"/>
      <c r="D21" s="54" t="s">
        <v>134</v>
      </c>
      <c r="E21" s="59">
        <f>E19/E8</f>
        <v>3.3965868203385945</v>
      </c>
      <c r="F21" s="59">
        <f>F19/F8</f>
        <v>3.3202137672601904</v>
      </c>
      <c r="G21" s="59">
        <f>G19/G8</f>
        <v>3.0566197173800385</v>
      </c>
      <c r="H21" s="59">
        <f>H19/H8</f>
        <v>3.0594365570991084</v>
      </c>
      <c r="I21" s="59">
        <f>I19/I8</f>
        <v>2.9358580373853371</v>
      </c>
    </row>
    <row r="22" spans="1:9" ht="27" customHeight="1">
      <c r="A22" s="89"/>
      <c r="B22" s="41" t="s">
        <v>135</v>
      </c>
      <c r="C22" s="41"/>
      <c r="D22" s="54" t="s">
        <v>136</v>
      </c>
      <c r="E22" s="56">
        <f>E18/E24*1000000</f>
        <v>1334217.8199565536</v>
      </c>
      <c r="F22" s="56">
        <f>F18/F24*1000000</f>
        <v>1369127.4067760748</v>
      </c>
      <c r="G22" s="56">
        <f>G18/G24*1000000</f>
        <v>1363141.9435396632</v>
      </c>
      <c r="H22" s="56">
        <f>H18/H24*1000000</f>
        <v>1320163.4268378816</v>
      </c>
      <c r="I22" s="56">
        <f>I18/I24*1000000</f>
        <v>1297047.0522673833</v>
      </c>
    </row>
    <row r="23" spans="1:9" ht="27" customHeight="1">
      <c r="A23" s="89"/>
      <c r="B23" s="41" t="s">
        <v>137</v>
      </c>
      <c r="C23" s="41"/>
      <c r="D23" s="54" t="s">
        <v>138</v>
      </c>
      <c r="E23" s="56">
        <f>E19/E24*1000000</f>
        <v>1365292.9753899521</v>
      </c>
      <c r="F23" s="56">
        <f>F19/F24*1000000</f>
        <v>1403395.1895769199</v>
      </c>
      <c r="G23" s="56">
        <f>G19/G24*1000000</f>
        <v>1379779.6538950957</v>
      </c>
      <c r="H23" s="56">
        <f>H19/H24*1000000</f>
        <v>1373967.034506188</v>
      </c>
      <c r="I23" s="56">
        <f>I19/I24*1000000</f>
        <v>1325275.7306377641</v>
      </c>
    </row>
    <row r="24" spans="1:9" ht="27" customHeight="1">
      <c r="A24" s="89"/>
      <c r="B24" s="60" t="s">
        <v>139</v>
      </c>
      <c r="C24" s="61"/>
      <c r="D24" s="54" t="s">
        <v>140</v>
      </c>
      <c r="E24" s="56">
        <v>694188</v>
      </c>
      <c r="F24" s="56">
        <v>671126</v>
      </c>
      <c r="G24" s="58">
        <f>F24</f>
        <v>671126</v>
      </c>
      <c r="H24" s="58">
        <f>G24</f>
        <v>671126</v>
      </c>
      <c r="I24" s="57">
        <f>H24</f>
        <v>671126</v>
      </c>
    </row>
    <row r="25" spans="1:9" ht="27" customHeight="1">
      <c r="A25" s="89"/>
      <c r="B25" s="35" t="s">
        <v>141</v>
      </c>
      <c r="C25" s="35"/>
      <c r="D25" s="35"/>
      <c r="E25" s="56">
        <v>274325</v>
      </c>
      <c r="F25" s="56">
        <v>279440</v>
      </c>
      <c r="G25" s="56">
        <v>289063</v>
      </c>
      <c r="H25" s="42">
        <v>277976</v>
      </c>
      <c r="I25" s="69">
        <v>276422</v>
      </c>
    </row>
    <row r="26" spans="1:9" ht="27" customHeight="1">
      <c r="A26" s="89"/>
      <c r="B26" s="35" t="s">
        <v>142</v>
      </c>
      <c r="C26" s="35"/>
      <c r="D26" s="35"/>
      <c r="E26" s="62">
        <v>0.26200000000000001</v>
      </c>
      <c r="F26" s="62">
        <v>0.26569999999999999</v>
      </c>
      <c r="G26" s="62">
        <v>0.254</v>
      </c>
      <c r="H26" s="63">
        <v>0.254</v>
      </c>
      <c r="I26" s="87">
        <v>0.255</v>
      </c>
    </row>
    <row r="27" spans="1:9" ht="27" customHeight="1">
      <c r="A27" s="89"/>
      <c r="B27" s="35" t="s">
        <v>143</v>
      </c>
      <c r="C27" s="35"/>
      <c r="D27" s="35"/>
      <c r="E27" s="46">
        <v>3.5</v>
      </c>
      <c r="F27" s="46">
        <v>4.9262811336959631</v>
      </c>
      <c r="G27" s="46">
        <v>5</v>
      </c>
      <c r="H27" s="43">
        <v>7.5</v>
      </c>
      <c r="I27" s="64">
        <v>6.3</v>
      </c>
    </row>
    <row r="28" spans="1:9" ht="27" customHeight="1">
      <c r="A28" s="89"/>
      <c r="B28" s="35" t="s">
        <v>144</v>
      </c>
      <c r="C28" s="35"/>
      <c r="D28" s="35"/>
      <c r="E28" s="46">
        <v>90.7</v>
      </c>
      <c r="F28" s="46">
        <v>90</v>
      </c>
      <c r="G28" s="46">
        <v>83.9</v>
      </c>
      <c r="H28" s="43">
        <v>90.1</v>
      </c>
      <c r="I28" s="64">
        <v>86.4</v>
      </c>
    </row>
    <row r="29" spans="1:9" ht="27" customHeight="1">
      <c r="A29" s="89"/>
      <c r="B29" s="35" t="s">
        <v>145</v>
      </c>
      <c r="C29" s="35"/>
      <c r="D29" s="35"/>
      <c r="E29" s="46">
        <v>31.8</v>
      </c>
      <c r="F29" s="46">
        <v>31.5</v>
      </c>
      <c r="G29" s="46">
        <v>33</v>
      </c>
      <c r="H29" s="43">
        <v>35</v>
      </c>
      <c r="I29" s="64">
        <v>35.799999999999997</v>
      </c>
    </row>
    <row r="30" spans="1:9" ht="27" customHeight="1">
      <c r="A30" s="89"/>
      <c r="B30" s="89" t="s">
        <v>146</v>
      </c>
      <c r="C30" s="35" t="s">
        <v>147</v>
      </c>
      <c r="D30" s="35"/>
      <c r="E30" s="46">
        <v>0</v>
      </c>
      <c r="F30" s="46">
        <v>0</v>
      </c>
      <c r="G30" s="46">
        <v>0</v>
      </c>
      <c r="H30" s="43">
        <v>0</v>
      </c>
      <c r="I30" s="64">
        <v>0</v>
      </c>
    </row>
    <row r="31" spans="1:9" ht="27" customHeight="1">
      <c r="A31" s="89"/>
      <c r="B31" s="89"/>
      <c r="C31" s="35" t="s">
        <v>148</v>
      </c>
      <c r="D31" s="35"/>
      <c r="E31" s="46">
        <v>0</v>
      </c>
      <c r="F31" s="46">
        <v>0</v>
      </c>
      <c r="G31" s="46">
        <v>0</v>
      </c>
      <c r="H31" s="43">
        <v>0</v>
      </c>
      <c r="I31" s="64">
        <v>0</v>
      </c>
    </row>
    <row r="32" spans="1:9" ht="27" customHeight="1">
      <c r="A32" s="89"/>
      <c r="B32" s="89"/>
      <c r="C32" s="35" t="s">
        <v>149</v>
      </c>
      <c r="D32" s="35"/>
      <c r="E32" s="46">
        <v>6.3</v>
      </c>
      <c r="F32" s="46">
        <v>5.5</v>
      </c>
      <c r="G32" s="46">
        <v>5.3</v>
      </c>
      <c r="H32" s="43">
        <v>6.4</v>
      </c>
      <c r="I32" s="64">
        <v>6.5</v>
      </c>
    </row>
    <row r="33" spans="1:9" ht="27" customHeight="1">
      <c r="A33" s="89"/>
      <c r="B33" s="89"/>
      <c r="C33" s="35" t="s">
        <v>150</v>
      </c>
      <c r="D33" s="35"/>
      <c r="E33" s="46">
        <v>186.4</v>
      </c>
      <c r="F33" s="46">
        <v>176.8</v>
      </c>
      <c r="G33" s="46">
        <v>159.80000000000001</v>
      </c>
      <c r="H33" s="64">
        <v>165.1</v>
      </c>
      <c r="I33" s="64">
        <v>161.80000000000001</v>
      </c>
    </row>
    <row r="34" spans="1:9" ht="27" customHeight="1">
      <c r="A34" s="1" t="s">
        <v>248</v>
      </c>
      <c r="E34" s="26"/>
      <c r="F34" s="26"/>
      <c r="G34" s="26"/>
      <c r="H34" s="26"/>
      <c r="I34" s="27"/>
    </row>
    <row r="35" spans="1:9" ht="27" customHeight="1">
      <c r="A35" s="7" t="s">
        <v>110</v>
      </c>
    </row>
    <row r="36" spans="1:9">
      <c r="A36" s="28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5" orientation="portrait" r:id="rId1"/>
  <headerFooter alignWithMargins="0">
    <oddHeader>&amp;R&amp;"明朝,斜体"&amp;9都道府県－3-2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50"/>
  <sheetViews>
    <sheetView view="pageBreakPreview" zoomScale="85" zoomScaleNormal="100" zoomScaleSheetLayoutView="85" workbookViewId="0">
      <pane xSplit="5" ySplit="7" topLeftCell="F23" activePane="bottomRight" state="frozen"/>
      <selection activeCell="L8" sqref="L8"/>
      <selection pane="topRight" activeCell="L8" sqref="L8"/>
      <selection pane="bottomLeft" activeCell="L8" sqref="L8"/>
      <selection pane="bottomRight" activeCell="H40" sqref="H40:H43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3" width="13.6328125" style="1" customWidth="1"/>
    <col min="24" max="27" width="12" style="1" customWidth="1"/>
    <col min="28" max="16384" width="9" style="1"/>
  </cols>
  <sheetData>
    <row r="1" spans="1:27" ht="34" customHeight="1">
      <c r="A1" s="74" t="s">
        <v>0</v>
      </c>
      <c r="B1" s="75"/>
      <c r="C1" s="75"/>
      <c r="D1" s="88" t="s">
        <v>268</v>
      </c>
      <c r="E1" s="77"/>
      <c r="F1" s="77"/>
      <c r="G1" s="77"/>
    </row>
    <row r="2" spans="1:27" ht="15" customHeight="1"/>
    <row r="3" spans="1:27" ht="15" customHeight="1">
      <c r="A3" s="10" t="s">
        <v>151</v>
      </c>
      <c r="B3" s="10"/>
      <c r="C3" s="10"/>
      <c r="D3" s="10"/>
    </row>
    <row r="4" spans="1:27" ht="15" customHeight="1">
      <c r="A4" s="10"/>
      <c r="B4" s="10"/>
      <c r="C4" s="10"/>
      <c r="D4" s="10"/>
    </row>
    <row r="5" spans="1:27" ht="16" customHeight="1">
      <c r="A5" s="78" t="s">
        <v>246</v>
      </c>
      <c r="B5" s="78"/>
      <c r="C5" s="78"/>
      <c r="D5" s="78"/>
      <c r="K5" s="11"/>
      <c r="Q5" s="11" t="s">
        <v>47</v>
      </c>
    </row>
    <row r="6" spans="1:27" ht="16" customHeight="1">
      <c r="A6" s="101" t="s">
        <v>48</v>
      </c>
      <c r="B6" s="102"/>
      <c r="C6" s="102"/>
      <c r="D6" s="102"/>
      <c r="E6" s="102"/>
      <c r="F6" s="106" t="s">
        <v>260</v>
      </c>
      <c r="G6" s="107"/>
      <c r="H6" s="106" t="s">
        <v>261</v>
      </c>
      <c r="I6" s="107"/>
      <c r="J6" s="106" t="s">
        <v>262</v>
      </c>
      <c r="K6" s="107"/>
      <c r="L6" s="106" t="s">
        <v>263</v>
      </c>
      <c r="M6" s="107"/>
      <c r="N6" s="106" t="s">
        <v>264</v>
      </c>
      <c r="O6" s="107"/>
      <c r="P6" s="106" t="s">
        <v>265</v>
      </c>
      <c r="Q6" s="107"/>
    </row>
    <row r="7" spans="1:27" ht="16" customHeight="1">
      <c r="A7" s="102"/>
      <c r="B7" s="102"/>
      <c r="C7" s="102"/>
      <c r="D7" s="102"/>
      <c r="E7" s="102"/>
      <c r="F7" s="39" t="s">
        <v>235</v>
      </c>
      <c r="G7" s="39" t="s">
        <v>236</v>
      </c>
      <c r="H7" s="39" t="s">
        <v>235</v>
      </c>
      <c r="I7" s="39" t="s">
        <v>236</v>
      </c>
      <c r="J7" s="39" t="s">
        <v>235</v>
      </c>
      <c r="K7" s="39" t="s">
        <v>236</v>
      </c>
      <c r="L7" s="39" t="s">
        <v>235</v>
      </c>
      <c r="M7" s="39" t="s">
        <v>236</v>
      </c>
      <c r="N7" s="39" t="s">
        <v>235</v>
      </c>
      <c r="O7" s="39" t="s">
        <v>236</v>
      </c>
      <c r="P7" s="39" t="s">
        <v>235</v>
      </c>
      <c r="Q7" s="39" t="s">
        <v>236</v>
      </c>
    </row>
    <row r="8" spans="1:27" ht="16" customHeight="1">
      <c r="A8" s="99" t="s">
        <v>82</v>
      </c>
      <c r="B8" s="49" t="s">
        <v>49</v>
      </c>
      <c r="C8" s="41"/>
      <c r="D8" s="41"/>
      <c r="E8" s="54" t="s">
        <v>40</v>
      </c>
      <c r="F8" s="69">
        <v>2092</v>
      </c>
      <c r="G8" s="69">
        <v>1925</v>
      </c>
      <c r="H8" s="69">
        <v>203</v>
      </c>
      <c r="I8" s="69">
        <v>203</v>
      </c>
      <c r="J8" s="69">
        <v>4495</v>
      </c>
      <c r="K8" s="69">
        <v>3356</v>
      </c>
      <c r="L8" s="69">
        <v>314</v>
      </c>
      <c r="M8" s="69">
        <v>124</v>
      </c>
      <c r="N8" s="69">
        <v>23253.53</v>
      </c>
      <c r="O8" s="69">
        <v>23715.348999999998</v>
      </c>
      <c r="P8" s="69">
        <v>4502</v>
      </c>
      <c r="Q8" s="69">
        <v>4196</v>
      </c>
      <c r="R8" s="79"/>
      <c r="S8" s="79"/>
      <c r="T8" s="79"/>
      <c r="U8" s="79"/>
      <c r="V8" s="79"/>
      <c r="W8" s="79"/>
      <c r="X8" s="79"/>
      <c r="Y8" s="79"/>
      <c r="Z8" s="79"/>
      <c r="AA8" s="79"/>
    </row>
    <row r="9" spans="1:27" ht="16" customHeight="1">
      <c r="A9" s="99"/>
      <c r="B9" s="51"/>
      <c r="C9" s="41" t="s">
        <v>50</v>
      </c>
      <c r="D9" s="41"/>
      <c r="E9" s="54" t="s">
        <v>41</v>
      </c>
      <c r="F9" s="69">
        <v>2092</v>
      </c>
      <c r="G9" s="69">
        <v>1925</v>
      </c>
      <c r="H9" s="69">
        <v>203</v>
      </c>
      <c r="I9" s="69">
        <v>203</v>
      </c>
      <c r="J9" s="69">
        <v>4364</v>
      </c>
      <c r="K9" s="69">
        <v>3079</v>
      </c>
      <c r="L9" s="69">
        <v>314</v>
      </c>
      <c r="M9" s="69">
        <v>124</v>
      </c>
      <c r="N9" s="69">
        <v>23238.300999999999</v>
      </c>
      <c r="O9" s="69">
        <v>23646.323999999997</v>
      </c>
      <c r="P9" s="69">
        <v>4502</v>
      </c>
      <c r="Q9" s="69">
        <v>4196</v>
      </c>
      <c r="R9" s="79"/>
      <c r="S9" s="79"/>
      <c r="T9" s="79"/>
      <c r="U9" s="79"/>
      <c r="V9" s="79"/>
      <c r="W9" s="79"/>
      <c r="X9" s="79"/>
      <c r="Y9" s="79"/>
      <c r="Z9" s="79"/>
      <c r="AA9" s="79"/>
    </row>
    <row r="10" spans="1:27" ht="16" customHeight="1">
      <c r="A10" s="99"/>
      <c r="B10" s="50"/>
      <c r="C10" s="41" t="s">
        <v>51</v>
      </c>
      <c r="D10" s="41"/>
      <c r="E10" s="54" t="s">
        <v>42</v>
      </c>
      <c r="F10" s="69">
        <v>0</v>
      </c>
      <c r="G10" s="69">
        <v>0</v>
      </c>
      <c r="H10" s="69">
        <v>0</v>
      </c>
      <c r="I10" s="69">
        <v>0</v>
      </c>
      <c r="J10" s="80">
        <v>131</v>
      </c>
      <c r="K10" s="80">
        <v>277</v>
      </c>
      <c r="L10" s="69">
        <v>0</v>
      </c>
      <c r="M10" s="69">
        <v>0</v>
      </c>
      <c r="N10" s="69">
        <v>15.228</v>
      </c>
      <c r="O10" s="69">
        <v>69.024999999999991</v>
      </c>
      <c r="P10" s="69">
        <v>0</v>
      </c>
      <c r="Q10" s="69">
        <v>0</v>
      </c>
      <c r="R10" s="79"/>
      <c r="S10" s="79"/>
      <c r="T10" s="79"/>
      <c r="U10" s="79"/>
      <c r="V10" s="79"/>
      <c r="W10" s="79"/>
      <c r="X10" s="79"/>
      <c r="Y10" s="79"/>
      <c r="Z10" s="79"/>
      <c r="AA10" s="79"/>
    </row>
    <row r="11" spans="1:27" ht="16" customHeight="1">
      <c r="A11" s="99"/>
      <c r="B11" s="49" t="s">
        <v>52</v>
      </c>
      <c r="C11" s="41"/>
      <c r="D11" s="41"/>
      <c r="E11" s="54" t="s">
        <v>43</v>
      </c>
      <c r="F11" s="69">
        <v>2025</v>
      </c>
      <c r="G11" s="69">
        <v>1986</v>
      </c>
      <c r="H11" s="69">
        <v>228</v>
      </c>
      <c r="I11" s="69">
        <v>197</v>
      </c>
      <c r="J11" s="69">
        <v>2824</v>
      </c>
      <c r="K11" s="69">
        <v>2876</v>
      </c>
      <c r="L11" s="69">
        <v>373</v>
      </c>
      <c r="M11" s="69">
        <v>310</v>
      </c>
      <c r="N11" s="69">
        <v>24009.147000000001</v>
      </c>
      <c r="O11" s="69">
        <v>22963.620000000003</v>
      </c>
      <c r="P11" s="69">
        <v>4445</v>
      </c>
      <c r="Q11" s="69">
        <v>4190</v>
      </c>
      <c r="R11" s="79"/>
      <c r="S11" s="79"/>
      <c r="T11" s="79"/>
      <c r="U11" s="79"/>
      <c r="V11" s="79"/>
      <c r="W11" s="79"/>
      <c r="X11" s="79"/>
      <c r="Y11" s="79"/>
      <c r="Z11" s="79"/>
      <c r="AA11" s="79"/>
    </row>
    <row r="12" spans="1:27" ht="16" customHeight="1">
      <c r="A12" s="99"/>
      <c r="B12" s="51"/>
      <c r="C12" s="41" t="s">
        <v>53</v>
      </c>
      <c r="D12" s="41"/>
      <c r="E12" s="54" t="s">
        <v>44</v>
      </c>
      <c r="F12" s="69">
        <v>2025</v>
      </c>
      <c r="G12" s="69">
        <v>1986</v>
      </c>
      <c r="H12" s="69">
        <v>228</v>
      </c>
      <c r="I12" s="69">
        <v>197</v>
      </c>
      <c r="J12" s="69">
        <v>2815</v>
      </c>
      <c r="K12" s="69">
        <v>2843</v>
      </c>
      <c r="L12" s="69">
        <v>373</v>
      </c>
      <c r="M12" s="69">
        <v>310</v>
      </c>
      <c r="N12" s="69">
        <v>23991.701000000001</v>
      </c>
      <c r="O12" s="69">
        <v>22945.238000000001</v>
      </c>
      <c r="P12" s="69">
        <v>4445</v>
      </c>
      <c r="Q12" s="69">
        <v>4190</v>
      </c>
      <c r="R12" s="79"/>
      <c r="S12" s="79"/>
      <c r="T12" s="79"/>
      <c r="U12" s="79"/>
      <c r="V12" s="79"/>
      <c r="W12" s="79"/>
      <c r="X12" s="79"/>
      <c r="Y12" s="79"/>
      <c r="Z12" s="79"/>
      <c r="AA12" s="79"/>
    </row>
    <row r="13" spans="1:27" ht="16" customHeight="1">
      <c r="A13" s="99"/>
      <c r="B13" s="50"/>
      <c r="C13" s="41" t="s">
        <v>54</v>
      </c>
      <c r="D13" s="41"/>
      <c r="E13" s="54" t="s">
        <v>45</v>
      </c>
      <c r="F13" s="69">
        <v>0</v>
      </c>
      <c r="G13" s="69">
        <v>0</v>
      </c>
      <c r="H13" s="80">
        <v>0</v>
      </c>
      <c r="I13" s="80">
        <v>0</v>
      </c>
      <c r="J13" s="80">
        <v>9</v>
      </c>
      <c r="K13" s="80">
        <v>33</v>
      </c>
      <c r="L13" s="69">
        <v>0</v>
      </c>
      <c r="M13" s="69">
        <v>0</v>
      </c>
      <c r="N13" s="69">
        <v>17.445</v>
      </c>
      <c r="O13" s="69">
        <v>19.382000000000001</v>
      </c>
      <c r="P13" s="69">
        <v>0</v>
      </c>
      <c r="Q13" s="69">
        <v>0</v>
      </c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4" spans="1:27" ht="16" customHeight="1">
      <c r="A14" s="99"/>
      <c r="B14" s="41" t="s">
        <v>55</v>
      </c>
      <c r="C14" s="41"/>
      <c r="D14" s="41"/>
      <c r="E14" s="54" t="s">
        <v>152</v>
      </c>
      <c r="F14" s="69">
        <f t="shared" ref="F14:Q15" si="0">F9-F12</f>
        <v>67</v>
      </c>
      <c r="G14" s="69">
        <f t="shared" si="0"/>
        <v>-61</v>
      </c>
      <c r="H14" s="69">
        <f t="shared" si="0"/>
        <v>-25</v>
      </c>
      <c r="I14" s="69">
        <f t="shared" si="0"/>
        <v>6</v>
      </c>
      <c r="J14" s="69">
        <f t="shared" si="0"/>
        <v>1549</v>
      </c>
      <c r="K14" s="69">
        <f t="shared" si="0"/>
        <v>236</v>
      </c>
      <c r="L14" s="69">
        <f t="shared" ref="L14:M15" si="1">L9-L12</f>
        <v>-59</v>
      </c>
      <c r="M14" s="69">
        <f t="shared" si="1"/>
        <v>-186</v>
      </c>
      <c r="N14" s="69">
        <f t="shared" si="0"/>
        <v>-753.40000000000146</v>
      </c>
      <c r="O14" s="69">
        <f t="shared" si="0"/>
        <v>701.08599999999569</v>
      </c>
      <c r="P14" s="69">
        <f t="shared" si="0"/>
        <v>57</v>
      </c>
      <c r="Q14" s="69">
        <f t="shared" si="0"/>
        <v>6</v>
      </c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spans="1:27" ht="16" customHeight="1">
      <c r="A15" s="99"/>
      <c r="B15" s="41" t="s">
        <v>56</v>
      </c>
      <c r="C15" s="41"/>
      <c r="D15" s="41"/>
      <c r="E15" s="54" t="s">
        <v>153</v>
      </c>
      <c r="F15" s="69">
        <f t="shared" si="0"/>
        <v>0</v>
      </c>
      <c r="G15" s="69">
        <f t="shared" si="0"/>
        <v>0</v>
      </c>
      <c r="H15" s="69">
        <f t="shared" si="0"/>
        <v>0</v>
      </c>
      <c r="I15" s="69">
        <f t="shared" si="0"/>
        <v>0</v>
      </c>
      <c r="J15" s="69">
        <f t="shared" si="0"/>
        <v>122</v>
      </c>
      <c r="K15" s="69">
        <f t="shared" si="0"/>
        <v>244</v>
      </c>
      <c r="L15" s="69">
        <f t="shared" ref="L15" si="2">L10-L13</f>
        <v>0</v>
      </c>
      <c r="M15" s="69">
        <f t="shared" si="1"/>
        <v>0</v>
      </c>
      <c r="N15" s="69">
        <f t="shared" si="0"/>
        <v>-2.2170000000000005</v>
      </c>
      <c r="O15" s="69">
        <f t="shared" si="0"/>
        <v>49.642999999999986</v>
      </c>
      <c r="P15" s="69">
        <f t="shared" si="0"/>
        <v>0</v>
      </c>
      <c r="Q15" s="69">
        <f t="shared" si="0"/>
        <v>0</v>
      </c>
      <c r="R15" s="79"/>
      <c r="S15" s="79"/>
      <c r="T15" s="79"/>
      <c r="U15" s="79"/>
      <c r="V15" s="79"/>
      <c r="W15" s="79"/>
      <c r="X15" s="79"/>
      <c r="Y15" s="79"/>
      <c r="Z15" s="79"/>
      <c r="AA15" s="79"/>
    </row>
    <row r="16" spans="1:27" ht="16" customHeight="1">
      <c r="A16" s="99"/>
      <c r="B16" s="41" t="s">
        <v>57</v>
      </c>
      <c r="C16" s="41"/>
      <c r="D16" s="41"/>
      <c r="E16" s="54" t="s">
        <v>154</v>
      </c>
      <c r="F16" s="69">
        <f t="shared" ref="F16:Q16" si="3">F8-F11</f>
        <v>67</v>
      </c>
      <c r="G16" s="69">
        <f t="shared" si="3"/>
        <v>-61</v>
      </c>
      <c r="H16" s="69">
        <f t="shared" si="3"/>
        <v>-25</v>
      </c>
      <c r="I16" s="69">
        <f t="shared" si="3"/>
        <v>6</v>
      </c>
      <c r="J16" s="69">
        <f t="shared" si="3"/>
        <v>1671</v>
      </c>
      <c r="K16" s="69">
        <f t="shared" si="3"/>
        <v>480</v>
      </c>
      <c r="L16" s="69">
        <f t="shared" ref="L16:M16" si="4">L8-L11</f>
        <v>-59</v>
      </c>
      <c r="M16" s="69">
        <f t="shared" si="4"/>
        <v>-186</v>
      </c>
      <c r="N16" s="69">
        <f t="shared" si="3"/>
        <v>-755.61700000000201</v>
      </c>
      <c r="O16" s="69">
        <f t="shared" si="3"/>
        <v>751.72899999999572</v>
      </c>
      <c r="P16" s="69">
        <f t="shared" si="3"/>
        <v>57</v>
      </c>
      <c r="Q16" s="69">
        <f t="shared" si="3"/>
        <v>6</v>
      </c>
      <c r="R16" s="79"/>
      <c r="S16" s="79"/>
      <c r="T16" s="79"/>
      <c r="U16" s="79"/>
      <c r="V16" s="79"/>
      <c r="W16" s="79"/>
      <c r="X16" s="79"/>
      <c r="Y16" s="79"/>
      <c r="Z16" s="79"/>
      <c r="AA16" s="79"/>
    </row>
    <row r="17" spans="1:27" ht="16" customHeight="1">
      <c r="A17" s="99"/>
      <c r="B17" s="41" t="s">
        <v>58</v>
      </c>
      <c r="C17" s="41"/>
      <c r="D17" s="41"/>
      <c r="E17" s="39"/>
      <c r="F17" s="80">
        <v>368</v>
      </c>
      <c r="G17" s="80">
        <v>434</v>
      </c>
      <c r="H17" s="80">
        <v>1299</v>
      </c>
      <c r="I17" s="80">
        <v>1274</v>
      </c>
      <c r="J17" s="69">
        <v>0</v>
      </c>
      <c r="K17" s="69">
        <v>0</v>
      </c>
      <c r="L17" s="69">
        <v>194</v>
      </c>
      <c r="M17" s="69">
        <v>186</v>
      </c>
      <c r="N17" s="69">
        <v>146.29300000000001</v>
      </c>
      <c r="O17" s="69">
        <v>-609.322</v>
      </c>
      <c r="P17" s="80">
        <v>0</v>
      </c>
      <c r="Q17" s="80">
        <v>0</v>
      </c>
      <c r="R17" s="79"/>
      <c r="S17" s="79"/>
      <c r="T17" s="79"/>
      <c r="U17" s="79"/>
      <c r="V17" s="79"/>
      <c r="W17" s="79"/>
      <c r="X17" s="79"/>
      <c r="Y17" s="79"/>
      <c r="Z17" s="79"/>
      <c r="AA17" s="79"/>
    </row>
    <row r="18" spans="1:27" ht="16" customHeight="1">
      <c r="A18" s="99"/>
      <c r="B18" s="41" t="s">
        <v>59</v>
      </c>
      <c r="C18" s="41"/>
      <c r="D18" s="41"/>
      <c r="E18" s="39"/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 t="s">
        <v>270</v>
      </c>
      <c r="O18" s="81" t="s">
        <v>266</v>
      </c>
      <c r="P18" s="81">
        <v>0</v>
      </c>
      <c r="Q18" s="81">
        <v>0</v>
      </c>
      <c r="R18" s="79"/>
      <c r="S18" s="79"/>
      <c r="T18" s="79"/>
      <c r="U18" s="79"/>
      <c r="V18" s="79"/>
      <c r="W18" s="79"/>
      <c r="X18" s="79"/>
      <c r="Y18" s="79"/>
      <c r="Z18" s="79"/>
      <c r="AA18" s="79"/>
    </row>
    <row r="19" spans="1:27" ht="16" customHeight="1">
      <c r="A19" s="99" t="s">
        <v>83</v>
      </c>
      <c r="B19" s="49" t="s">
        <v>60</v>
      </c>
      <c r="C19" s="41"/>
      <c r="D19" s="41"/>
      <c r="E19" s="54"/>
      <c r="F19" s="69">
        <v>460</v>
      </c>
      <c r="G19" s="69">
        <v>92</v>
      </c>
      <c r="H19" s="69">
        <v>169</v>
      </c>
      <c r="I19" s="69">
        <v>92</v>
      </c>
      <c r="J19" s="69">
        <v>856</v>
      </c>
      <c r="K19" s="69">
        <v>1508</v>
      </c>
      <c r="L19" s="69">
        <v>153</v>
      </c>
      <c r="M19" s="69">
        <v>188</v>
      </c>
      <c r="N19" s="69">
        <v>3140.9780000000001</v>
      </c>
      <c r="O19" s="69">
        <v>2664.8469999999998</v>
      </c>
      <c r="P19" s="69">
        <v>2439</v>
      </c>
      <c r="Q19" s="69">
        <v>2580</v>
      </c>
      <c r="R19" s="79"/>
      <c r="S19" s="79"/>
      <c r="T19" s="79"/>
      <c r="U19" s="79"/>
      <c r="V19" s="79"/>
      <c r="W19" s="79"/>
      <c r="X19" s="79"/>
      <c r="Y19" s="79"/>
      <c r="Z19" s="79"/>
      <c r="AA19" s="79"/>
    </row>
    <row r="20" spans="1:27" ht="16" customHeight="1">
      <c r="A20" s="99"/>
      <c r="B20" s="50"/>
      <c r="C20" s="41" t="s">
        <v>61</v>
      </c>
      <c r="D20" s="41"/>
      <c r="E20" s="54"/>
      <c r="F20" s="69">
        <v>459</v>
      </c>
      <c r="G20" s="69">
        <v>81</v>
      </c>
      <c r="H20" s="69">
        <v>124</v>
      </c>
      <c r="I20" s="69">
        <v>57</v>
      </c>
      <c r="J20" s="69">
        <v>824</v>
      </c>
      <c r="K20" s="69">
        <v>1473</v>
      </c>
      <c r="L20" s="69">
        <v>0</v>
      </c>
      <c r="M20" s="69">
        <v>39</v>
      </c>
      <c r="N20" s="69">
        <v>1353.5</v>
      </c>
      <c r="O20" s="69">
        <v>821.69999999999993</v>
      </c>
      <c r="P20" s="69">
        <v>742</v>
      </c>
      <c r="Q20" s="69">
        <v>691</v>
      </c>
      <c r="R20" s="79"/>
      <c r="S20" s="79"/>
      <c r="T20" s="79"/>
      <c r="U20" s="79"/>
      <c r="V20" s="79"/>
      <c r="W20" s="79"/>
      <c r="X20" s="79"/>
      <c r="Y20" s="79"/>
      <c r="Z20" s="79"/>
      <c r="AA20" s="79"/>
    </row>
    <row r="21" spans="1:27" ht="16" customHeight="1">
      <c r="A21" s="99"/>
      <c r="B21" s="65" t="s">
        <v>62</v>
      </c>
      <c r="C21" s="41"/>
      <c r="D21" s="41"/>
      <c r="E21" s="54" t="s">
        <v>155</v>
      </c>
      <c r="F21" s="69">
        <v>460</v>
      </c>
      <c r="G21" s="69">
        <v>92</v>
      </c>
      <c r="H21" s="69">
        <v>169</v>
      </c>
      <c r="I21" s="69">
        <v>92</v>
      </c>
      <c r="J21" s="69">
        <v>856</v>
      </c>
      <c r="K21" s="69">
        <v>1508</v>
      </c>
      <c r="L21" s="69">
        <v>153</v>
      </c>
      <c r="M21" s="69">
        <v>188</v>
      </c>
      <c r="N21" s="69">
        <v>3140.9780000000001</v>
      </c>
      <c r="O21" s="69">
        <v>2664.8469999999998</v>
      </c>
      <c r="P21" s="69">
        <v>2165</v>
      </c>
      <c r="Q21" s="69">
        <v>2202</v>
      </c>
      <c r="R21" s="79"/>
      <c r="S21" s="79"/>
      <c r="T21" s="79"/>
      <c r="U21" s="79"/>
      <c r="V21" s="79"/>
      <c r="W21" s="79"/>
      <c r="X21" s="79"/>
      <c r="Y21" s="79"/>
      <c r="Z21" s="79"/>
      <c r="AA21" s="79"/>
    </row>
    <row r="22" spans="1:27" ht="16" customHeight="1">
      <c r="A22" s="99"/>
      <c r="B22" s="49" t="s">
        <v>63</v>
      </c>
      <c r="C22" s="41"/>
      <c r="D22" s="41"/>
      <c r="E22" s="54" t="s">
        <v>156</v>
      </c>
      <c r="F22" s="69">
        <v>1143</v>
      </c>
      <c r="G22" s="69">
        <v>1539</v>
      </c>
      <c r="H22" s="69">
        <v>236</v>
      </c>
      <c r="I22" s="69">
        <v>144</v>
      </c>
      <c r="J22" s="69">
        <v>2851</v>
      </c>
      <c r="K22" s="69">
        <v>3350</v>
      </c>
      <c r="L22" s="69">
        <v>178</v>
      </c>
      <c r="M22" s="69">
        <v>188</v>
      </c>
      <c r="N22" s="69">
        <v>4140.2129999999997</v>
      </c>
      <c r="O22" s="69">
        <v>3631.4960000000001</v>
      </c>
      <c r="P22" s="69">
        <v>2704</v>
      </c>
      <c r="Q22" s="69">
        <v>2927</v>
      </c>
      <c r="R22" s="79"/>
      <c r="S22" s="79"/>
      <c r="T22" s="79"/>
      <c r="U22" s="79"/>
      <c r="V22" s="79"/>
      <c r="W22" s="79"/>
      <c r="X22" s="79"/>
      <c r="Y22" s="79"/>
      <c r="Z22" s="79"/>
      <c r="AA22" s="79"/>
    </row>
    <row r="23" spans="1:27" ht="16" customHeight="1">
      <c r="A23" s="99"/>
      <c r="B23" s="50" t="s">
        <v>64</v>
      </c>
      <c r="C23" s="41" t="s">
        <v>65</v>
      </c>
      <c r="D23" s="41"/>
      <c r="E23" s="54"/>
      <c r="F23" s="69">
        <v>607</v>
      </c>
      <c r="G23" s="69">
        <v>607</v>
      </c>
      <c r="H23" s="69">
        <v>61</v>
      </c>
      <c r="I23" s="69">
        <v>60</v>
      </c>
      <c r="J23" s="69">
        <v>1145</v>
      </c>
      <c r="K23" s="69">
        <v>1097</v>
      </c>
      <c r="L23" s="69">
        <v>153</v>
      </c>
      <c r="M23" s="69">
        <v>149</v>
      </c>
      <c r="N23" s="69">
        <v>2735.5239999999999</v>
      </c>
      <c r="O23" s="69">
        <v>2680.9650000000001</v>
      </c>
      <c r="P23" s="69">
        <v>590</v>
      </c>
      <c r="Q23" s="69">
        <v>675</v>
      </c>
      <c r="R23" s="79"/>
      <c r="S23" s="79"/>
      <c r="T23" s="79"/>
      <c r="U23" s="79"/>
      <c r="V23" s="79"/>
      <c r="W23" s="79"/>
      <c r="X23" s="79"/>
      <c r="Y23" s="79"/>
      <c r="Z23" s="79"/>
      <c r="AA23" s="79"/>
    </row>
    <row r="24" spans="1:27" ht="16" customHeight="1">
      <c r="A24" s="99"/>
      <c r="B24" s="41" t="s">
        <v>157</v>
      </c>
      <c r="C24" s="41"/>
      <c r="D24" s="41"/>
      <c r="E24" s="54" t="s">
        <v>158</v>
      </c>
      <c r="F24" s="69">
        <f t="shared" ref="F24:Q24" si="5">F21-F22</f>
        <v>-683</v>
      </c>
      <c r="G24" s="69">
        <f t="shared" si="5"/>
        <v>-1447</v>
      </c>
      <c r="H24" s="69">
        <f t="shared" si="5"/>
        <v>-67</v>
      </c>
      <c r="I24" s="69">
        <f t="shared" si="5"/>
        <v>-52</v>
      </c>
      <c r="J24" s="69">
        <f t="shared" si="5"/>
        <v>-1995</v>
      </c>
      <c r="K24" s="69">
        <f t="shared" si="5"/>
        <v>-1842</v>
      </c>
      <c r="L24" s="69">
        <f t="shared" ref="L24:M24" si="6">L21-L22</f>
        <v>-25</v>
      </c>
      <c r="M24" s="69">
        <f t="shared" si="6"/>
        <v>0</v>
      </c>
      <c r="N24" s="69">
        <f t="shared" si="5"/>
        <v>-999.23499999999967</v>
      </c>
      <c r="O24" s="69">
        <f t="shared" si="5"/>
        <v>-966.64900000000034</v>
      </c>
      <c r="P24" s="69">
        <f t="shared" si="5"/>
        <v>-539</v>
      </c>
      <c r="Q24" s="69">
        <f t="shared" si="5"/>
        <v>-725</v>
      </c>
      <c r="R24" s="79"/>
      <c r="S24" s="79"/>
      <c r="T24" s="79"/>
      <c r="U24" s="79"/>
      <c r="V24" s="79"/>
      <c r="W24" s="79"/>
      <c r="X24" s="79"/>
      <c r="Y24" s="79"/>
      <c r="Z24" s="79"/>
      <c r="AA24" s="79"/>
    </row>
    <row r="25" spans="1:27" ht="16" customHeight="1">
      <c r="A25" s="99"/>
      <c r="B25" s="49" t="s">
        <v>66</v>
      </c>
      <c r="C25" s="49"/>
      <c r="D25" s="49"/>
      <c r="E25" s="103" t="s">
        <v>159</v>
      </c>
      <c r="F25" s="94">
        <v>683</v>
      </c>
      <c r="G25" s="94">
        <v>1447</v>
      </c>
      <c r="H25" s="94">
        <v>67</v>
      </c>
      <c r="I25" s="94">
        <v>52</v>
      </c>
      <c r="J25" s="94">
        <v>1995</v>
      </c>
      <c r="K25" s="94">
        <v>1842</v>
      </c>
      <c r="L25" s="94">
        <v>25</v>
      </c>
      <c r="M25" s="94">
        <v>0</v>
      </c>
      <c r="N25" s="94">
        <v>999.23499999999967</v>
      </c>
      <c r="O25" s="94">
        <v>967</v>
      </c>
      <c r="P25" s="94">
        <v>539</v>
      </c>
      <c r="Q25" s="94">
        <v>725</v>
      </c>
      <c r="R25" s="79"/>
      <c r="S25" s="79"/>
      <c r="T25" s="79"/>
      <c r="U25" s="79"/>
      <c r="V25" s="79"/>
      <c r="W25" s="79"/>
      <c r="X25" s="79"/>
      <c r="Y25" s="79"/>
      <c r="Z25" s="79"/>
      <c r="AA25" s="79"/>
    </row>
    <row r="26" spans="1:27" ht="16" customHeight="1">
      <c r="A26" s="99"/>
      <c r="B26" s="65" t="s">
        <v>67</v>
      </c>
      <c r="C26" s="65"/>
      <c r="D26" s="65"/>
      <c r="E26" s="104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79"/>
      <c r="S26" s="79"/>
      <c r="T26" s="79"/>
      <c r="U26" s="79"/>
      <c r="V26" s="79"/>
      <c r="W26" s="79"/>
      <c r="X26" s="79"/>
      <c r="Y26" s="79"/>
      <c r="Z26" s="79"/>
      <c r="AA26" s="79"/>
    </row>
    <row r="27" spans="1:27" ht="16" customHeight="1">
      <c r="A27" s="99"/>
      <c r="B27" s="41" t="s">
        <v>160</v>
      </c>
      <c r="C27" s="41"/>
      <c r="D27" s="41"/>
      <c r="E27" s="54" t="s">
        <v>161</v>
      </c>
      <c r="F27" s="69">
        <f t="shared" ref="F27:Q27" si="7">F24+F25</f>
        <v>0</v>
      </c>
      <c r="G27" s="69">
        <f t="shared" si="7"/>
        <v>0</v>
      </c>
      <c r="H27" s="69">
        <f t="shared" si="7"/>
        <v>0</v>
      </c>
      <c r="I27" s="69">
        <f t="shared" si="7"/>
        <v>0</v>
      </c>
      <c r="J27" s="69">
        <f t="shared" si="7"/>
        <v>0</v>
      </c>
      <c r="K27" s="69">
        <f t="shared" si="7"/>
        <v>0</v>
      </c>
      <c r="L27" s="69">
        <f t="shared" ref="L27:M27" si="8">L24+L25</f>
        <v>0</v>
      </c>
      <c r="M27" s="69">
        <f t="shared" si="8"/>
        <v>0</v>
      </c>
      <c r="N27" s="69">
        <f t="shared" si="7"/>
        <v>0</v>
      </c>
      <c r="O27" s="69">
        <f t="shared" si="7"/>
        <v>0.35099999999965803</v>
      </c>
      <c r="P27" s="69">
        <f t="shared" si="7"/>
        <v>0</v>
      </c>
      <c r="Q27" s="69">
        <f t="shared" si="7"/>
        <v>0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</row>
    <row r="28" spans="1:27" ht="16" customHeight="1">
      <c r="A28" s="7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</row>
    <row r="29" spans="1:27" ht="16" customHeight="1">
      <c r="A29" s="78"/>
      <c r="F29" s="79"/>
      <c r="G29" s="79"/>
      <c r="H29" s="79"/>
      <c r="I29" s="79"/>
      <c r="J29" s="82"/>
      <c r="K29" s="82"/>
      <c r="L29" s="79"/>
      <c r="M29" s="79"/>
      <c r="N29" s="79"/>
      <c r="O29" s="79"/>
      <c r="P29" s="79"/>
      <c r="Q29" s="82" t="s">
        <v>162</v>
      </c>
      <c r="R29" s="79"/>
      <c r="S29" s="79"/>
      <c r="T29" s="79"/>
      <c r="U29" s="79"/>
      <c r="V29" s="79"/>
      <c r="W29" s="79"/>
      <c r="X29" s="79"/>
      <c r="Y29" s="79"/>
      <c r="Z29" s="79"/>
      <c r="AA29" s="82"/>
    </row>
    <row r="30" spans="1:27" ht="16" customHeight="1">
      <c r="A30" s="102" t="s">
        <v>68</v>
      </c>
      <c r="B30" s="102"/>
      <c r="C30" s="102"/>
      <c r="D30" s="102"/>
      <c r="E30" s="102"/>
      <c r="F30" s="93" t="s">
        <v>267</v>
      </c>
      <c r="G30" s="93"/>
      <c r="H30" s="98" t="s">
        <v>259</v>
      </c>
      <c r="I30" s="93"/>
      <c r="J30" s="93"/>
      <c r="K30" s="93"/>
      <c r="L30" s="93"/>
      <c r="M30" s="93"/>
      <c r="N30" s="93"/>
      <c r="O30" s="93"/>
      <c r="P30" s="93"/>
      <c r="Q30" s="93"/>
      <c r="R30" s="83"/>
      <c r="S30" s="79"/>
      <c r="T30" s="83"/>
      <c r="U30" s="79"/>
      <c r="V30" s="83"/>
      <c r="W30" s="79"/>
      <c r="X30" s="83"/>
      <c r="Y30" s="79"/>
      <c r="Z30" s="83"/>
      <c r="AA30" s="79"/>
    </row>
    <row r="31" spans="1:27" ht="16" customHeight="1">
      <c r="A31" s="102"/>
      <c r="B31" s="102"/>
      <c r="C31" s="102"/>
      <c r="D31" s="102"/>
      <c r="E31" s="102"/>
      <c r="F31" s="39" t="s">
        <v>235</v>
      </c>
      <c r="G31" s="39" t="s">
        <v>236</v>
      </c>
      <c r="H31" s="39" t="s">
        <v>235</v>
      </c>
      <c r="I31" s="39" t="s">
        <v>236</v>
      </c>
      <c r="J31" s="39" t="s">
        <v>235</v>
      </c>
      <c r="K31" s="39" t="s">
        <v>236</v>
      </c>
      <c r="L31" s="39" t="s">
        <v>235</v>
      </c>
      <c r="M31" s="39" t="s">
        <v>236</v>
      </c>
      <c r="N31" s="39" t="s">
        <v>235</v>
      </c>
      <c r="O31" s="39" t="s">
        <v>236</v>
      </c>
      <c r="P31" s="39" t="s">
        <v>235</v>
      </c>
      <c r="Q31" s="39" t="s">
        <v>236</v>
      </c>
      <c r="R31" s="84"/>
      <c r="S31" s="84"/>
      <c r="T31" s="84"/>
      <c r="U31" s="84"/>
      <c r="V31" s="84"/>
      <c r="W31" s="84"/>
      <c r="X31" s="84"/>
      <c r="Y31" s="84"/>
      <c r="Z31" s="84"/>
      <c r="AA31" s="84"/>
    </row>
    <row r="32" spans="1:27" ht="16" customHeight="1">
      <c r="A32" s="99" t="s">
        <v>84</v>
      </c>
      <c r="B32" s="49" t="s">
        <v>49</v>
      </c>
      <c r="C32" s="41"/>
      <c r="D32" s="41"/>
      <c r="E32" s="54" t="s">
        <v>40</v>
      </c>
      <c r="F32" s="73">
        <v>382</v>
      </c>
      <c r="G32" s="69">
        <v>300</v>
      </c>
      <c r="H32" s="69">
        <v>79</v>
      </c>
      <c r="I32" s="69">
        <v>32</v>
      </c>
      <c r="J32" s="69"/>
      <c r="K32" s="69"/>
      <c r="L32" s="69"/>
      <c r="M32" s="69"/>
      <c r="N32" s="69"/>
      <c r="O32" s="69"/>
      <c r="P32" s="69"/>
      <c r="Q32" s="69"/>
      <c r="R32" s="85"/>
      <c r="S32" s="85"/>
      <c r="T32" s="85"/>
      <c r="U32" s="85"/>
      <c r="V32" s="86"/>
      <c r="W32" s="86"/>
      <c r="X32" s="85"/>
      <c r="Y32" s="85"/>
      <c r="Z32" s="86"/>
      <c r="AA32" s="86"/>
    </row>
    <row r="33" spans="1:27" ht="16" customHeight="1">
      <c r="A33" s="105"/>
      <c r="B33" s="51"/>
      <c r="C33" s="49" t="s">
        <v>69</v>
      </c>
      <c r="D33" s="41"/>
      <c r="E33" s="54"/>
      <c r="F33" s="73">
        <v>243</v>
      </c>
      <c r="G33" s="69">
        <v>248</v>
      </c>
      <c r="H33" s="69">
        <v>79</v>
      </c>
      <c r="I33" s="69">
        <v>32</v>
      </c>
      <c r="J33" s="69"/>
      <c r="K33" s="69"/>
      <c r="L33" s="69"/>
      <c r="M33" s="69"/>
      <c r="N33" s="69"/>
      <c r="O33" s="69"/>
      <c r="P33" s="69"/>
      <c r="Q33" s="69"/>
      <c r="R33" s="85"/>
      <c r="S33" s="85"/>
      <c r="T33" s="85"/>
      <c r="U33" s="85"/>
      <c r="V33" s="86"/>
      <c r="W33" s="86"/>
      <c r="X33" s="85"/>
      <c r="Y33" s="85"/>
      <c r="Z33" s="86"/>
      <c r="AA33" s="86"/>
    </row>
    <row r="34" spans="1:27" ht="16" customHeight="1">
      <c r="A34" s="105"/>
      <c r="B34" s="51"/>
      <c r="C34" s="50"/>
      <c r="D34" s="41" t="s">
        <v>70</v>
      </c>
      <c r="E34" s="54"/>
      <c r="F34" s="73">
        <v>243</v>
      </c>
      <c r="G34" s="69">
        <v>248</v>
      </c>
      <c r="H34" s="69">
        <v>50</v>
      </c>
      <c r="I34" s="69">
        <v>0</v>
      </c>
      <c r="J34" s="69"/>
      <c r="K34" s="69"/>
      <c r="L34" s="69"/>
      <c r="M34" s="69"/>
      <c r="N34" s="69"/>
      <c r="O34" s="69"/>
      <c r="P34" s="69"/>
      <c r="Q34" s="69"/>
      <c r="R34" s="85"/>
      <c r="S34" s="85"/>
      <c r="T34" s="85"/>
      <c r="U34" s="85"/>
      <c r="V34" s="86"/>
      <c r="W34" s="86"/>
      <c r="X34" s="85"/>
      <c r="Y34" s="85"/>
      <c r="Z34" s="86"/>
      <c r="AA34" s="86"/>
    </row>
    <row r="35" spans="1:27" ht="16" customHeight="1">
      <c r="A35" s="105"/>
      <c r="B35" s="50"/>
      <c r="C35" s="65" t="s">
        <v>71</v>
      </c>
      <c r="D35" s="41"/>
      <c r="E35" s="54"/>
      <c r="F35" s="73">
        <v>139</v>
      </c>
      <c r="G35" s="69">
        <v>52</v>
      </c>
      <c r="H35" s="69">
        <v>0</v>
      </c>
      <c r="I35" s="69">
        <v>0</v>
      </c>
      <c r="J35" s="81"/>
      <c r="K35" s="81"/>
      <c r="L35" s="69"/>
      <c r="M35" s="69"/>
      <c r="N35" s="69"/>
      <c r="O35" s="69"/>
      <c r="P35" s="69"/>
      <c r="Q35" s="69"/>
      <c r="R35" s="85"/>
      <c r="S35" s="85"/>
      <c r="T35" s="85"/>
      <c r="U35" s="85"/>
      <c r="V35" s="86"/>
      <c r="W35" s="86"/>
      <c r="X35" s="85"/>
      <c r="Y35" s="85"/>
      <c r="Z35" s="86"/>
      <c r="AA35" s="86"/>
    </row>
    <row r="36" spans="1:27" ht="16" customHeight="1">
      <c r="A36" s="105"/>
      <c r="B36" s="49" t="s">
        <v>52</v>
      </c>
      <c r="C36" s="41"/>
      <c r="D36" s="41"/>
      <c r="E36" s="54" t="s">
        <v>41</v>
      </c>
      <c r="F36" s="73">
        <v>288</v>
      </c>
      <c r="G36" s="69">
        <v>227</v>
      </c>
      <c r="H36" s="69">
        <v>1</v>
      </c>
      <c r="I36" s="69">
        <v>1</v>
      </c>
      <c r="J36" s="69"/>
      <c r="K36" s="69"/>
      <c r="L36" s="69"/>
      <c r="M36" s="69"/>
      <c r="N36" s="69"/>
      <c r="O36" s="69"/>
      <c r="P36" s="69"/>
      <c r="Q36" s="69"/>
      <c r="R36" s="85"/>
      <c r="S36" s="85"/>
      <c r="T36" s="85"/>
      <c r="U36" s="85"/>
      <c r="V36" s="85"/>
      <c r="W36" s="85"/>
      <c r="X36" s="85"/>
      <c r="Y36" s="85"/>
      <c r="Z36" s="86"/>
      <c r="AA36" s="86"/>
    </row>
    <row r="37" spans="1:27" ht="16" customHeight="1">
      <c r="A37" s="105"/>
      <c r="B37" s="51"/>
      <c r="C37" s="41" t="s">
        <v>72</v>
      </c>
      <c r="D37" s="41"/>
      <c r="E37" s="54"/>
      <c r="F37" s="73">
        <v>267</v>
      </c>
      <c r="G37" s="69">
        <v>207</v>
      </c>
      <c r="H37" s="69">
        <v>0</v>
      </c>
      <c r="I37" s="69">
        <v>0</v>
      </c>
      <c r="J37" s="69"/>
      <c r="K37" s="69"/>
      <c r="L37" s="69"/>
      <c r="M37" s="69"/>
      <c r="N37" s="69"/>
      <c r="O37" s="69"/>
      <c r="P37" s="69"/>
      <c r="Q37" s="69"/>
      <c r="R37" s="85"/>
      <c r="S37" s="85"/>
      <c r="T37" s="85"/>
      <c r="U37" s="85"/>
      <c r="V37" s="85"/>
      <c r="W37" s="85"/>
      <c r="X37" s="85"/>
      <c r="Y37" s="85"/>
      <c r="Z37" s="86"/>
      <c r="AA37" s="86"/>
    </row>
    <row r="38" spans="1:27" ht="16" customHeight="1">
      <c r="A38" s="105"/>
      <c r="B38" s="50"/>
      <c r="C38" s="41" t="s">
        <v>73</v>
      </c>
      <c r="D38" s="41"/>
      <c r="E38" s="54"/>
      <c r="F38" s="73">
        <v>21</v>
      </c>
      <c r="G38" s="69">
        <v>20</v>
      </c>
      <c r="H38" s="69">
        <v>1</v>
      </c>
      <c r="I38" s="69">
        <v>1</v>
      </c>
      <c r="J38" s="69"/>
      <c r="K38" s="81"/>
      <c r="L38" s="69"/>
      <c r="M38" s="69"/>
      <c r="N38" s="69"/>
      <c r="O38" s="69"/>
      <c r="P38" s="69"/>
      <c r="Q38" s="69"/>
      <c r="R38" s="85"/>
      <c r="S38" s="85"/>
      <c r="T38" s="86"/>
      <c r="U38" s="86"/>
      <c r="V38" s="85"/>
      <c r="W38" s="85"/>
      <c r="X38" s="85"/>
      <c r="Y38" s="85"/>
      <c r="Z38" s="86"/>
      <c r="AA38" s="86"/>
    </row>
    <row r="39" spans="1:27" ht="16" customHeight="1">
      <c r="A39" s="105"/>
      <c r="B39" s="35" t="s">
        <v>74</v>
      </c>
      <c r="C39" s="35"/>
      <c r="D39" s="35"/>
      <c r="E39" s="54" t="s">
        <v>163</v>
      </c>
      <c r="F39" s="69">
        <f t="shared" ref="F39:Q39" si="9">F32-F36</f>
        <v>94</v>
      </c>
      <c r="G39" s="69">
        <f t="shared" si="9"/>
        <v>73</v>
      </c>
      <c r="H39" s="69">
        <f t="shared" si="9"/>
        <v>78</v>
      </c>
      <c r="I39" s="69">
        <f t="shared" si="9"/>
        <v>31</v>
      </c>
      <c r="J39" s="69">
        <f t="shared" si="9"/>
        <v>0</v>
      </c>
      <c r="K39" s="69">
        <f t="shared" si="9"/>
        <v>0</v>
      </c>
      <c r="L39" s="69">
        <f t="shared" ref="L39:M39" si="10">L32-L36</f>
        <v>0</v>
      </c>
      <c r="M39" s="69">
        <f t="shared" si="10"/>
        <v>0</v>
      </c>
      <c r="N39" s="69">
        <f t="shared" si="9"/>
        <v>0</v>
      </c>
      <c r="O39" s="69">
        <f t="shared" si="9"/>
        <v>0</v>
      </c>
      <c r="P39" s="69">
        <f t="shared" si="9"/>
        <v>0</v>
      </c>
      <c r="Q39" s="69">
        <f t="shared" si="9"/>
        <v>0</v>
      </c>
      <c r="R39" s="85"/>
      <c r="S39" s="85"/>
      <c r="T39" s="85"/>
      <c r="U39" s="85"/>
      <c r="V39" s="85"/>
      <c r="W39" s="85"/>
      <c r="X39" s="85"/>
      <c r="Y39" s="85"/>
      <c r="Z39" s="86"/>
      <c r="AA39" s="86"/>
    </row>
    <row r="40" spans="1:27" ht="16" customHeight="1">
      <c r="A40" s="99" t="s">
        <v>85</v>
      </c>
      <c r="B40" s="49" t="s">
        <v>75</v>
      </c>
      <c r="C40" s="41"/>
      <c r="D40" s="41"/>
      <c r="E40" s="54" t="s">
        <v>43</v>
      </c>
      <c r="F40" s="69">
        <v>505</v>
      </c>
      <c r="G40" s="69">
        <v>1110</v>
      </c>
      <c r="H40" s="69">
        <v>0</v>
      </c>
      <c r="I40" s="69">
        <v>15</v>
      </c>
      <c r="J40" s="69"/>
      <c r="K40" s="69"/>
      <c r="L40" s="69"/>
      <c r="M40" s="69"/>
      <c r="N40" s="69"/>
      <c r="O40" s="69"/>
      <c r="P40" s="69"/>
      <c r="Q40" s="69"/>
      <c r="R40" s="85"/>
      <c r="S40" s="85"/>
      <c r="T40" s="85"/>
      <c r="U40" s="85"/>
      <c r="V40" s="86"/>
      <c r="W40" s="86"/>
      <c r="X40" s="86"/>
      <c r="Y40" s="86"/>
      <c r="Z40" s="85"/>
      <c r="AA40" s="85"/>
    </row>
    <row r="41" spans="1:27" ht="16" customHeight="1">
      <c r="A41" s="100"/>
      <c r="B41" s="50"/>
      <c r="C41" s="41" t="s">
        <v>76</v>
      </c>
      <c r="D41" s="41"/>
      <c r="E41" s="54"/>
      <c r="F41" s="81">
        <v>284</v>
      </c>
      <c r="G41" s="81">
        <v>641</v>
      </c>
      <c r="H41" s="81">
        <v>0</v>
      </c>
      <c r="I41" s="81">
        <v>0</v>
      </c>
      <c r="J41" s="69"/>
      <c r="K41" s="69"/>
      <c r="L41" s="69"/>
      <c r="M41" s="69"/>
      <c r="N41" s="69"/>
      <c r="O41" s="69"/>
      <c r="P41" s="69"/>
      <c r="Q41" s="69"/>
      <c r="R41" s="86"/>
      <c r="S41" s="86"/>
      <c r="T41" s="86"/>
      <c r="U41" s="86"/>
      <c r="V41" s="86"/>
      <c r="W41" s="86"/>
      <c r="X41" s="86"/>
      <c r="Y41" s="86"/>
      <c r="Z41" s="85"/>
      <c r="AA41" s="85"/>
    </row>
    <row r="42" spans="1:27" ht="16" customHeight="1">
      <c r="A42" s="100"/>
      <c r="B42" s="49" t="s">
        <v>63</v>
      </c>
      <c r="C42" s="41"/>
      <c r="D42" s="41"/>
      <c r="E42" s="54" t="s">
        <v>44</v>
      </c>
      <c r="F42" s="69">
        <v>599</v>
      </c>
      <c r="G42" s="69">
        <v>1183</v>
      </c>
      <c r="H42" s="69">
        <v>78</v>
      </c>
      <c r="I42" s="69">
        <v>46</v>
      </c>
      <c r="J42" s="69"/>
      <c r="K42" s="69"/>
      <c r="L42" s="69"/>
      <c r="M42" s="69"/>
      <c r="N42" s="69"/>
      <c r="O42" s="69"/>
      <c r="P42" s="69"/>
      <c r="Q42" s="69"/>
      <c r="R42" s="85"/>
      <c r="S42" s="85"/>
      <c r="T42" s="85"/>
      <c r="U42" s="85"/>
      <c r="V42" s="86"/>
      <c r="W42" s="86"/>
      <c r="X42" s="85"/>
      <c r="Y42" s="85"/>
      <c r="Z42" s="85"/>
      <c r="AA42" s="85"/>
    </row>
    <row r="43" spans="1:27" ht="16" customHeight="1">
      <c r="A43" s="100"/>
      <c r="B43" s="50"/>
      <c r="C43" s="41" t="s">
        <v>77</v>
      </c>
      <c r="D43" s="41"/>
      <c r="E43" s="54"/>
      <c r="F43" s="69">
        <v>356</v>
      </c>
      <c r="G43" s="69">
        <v>481</v>
      </c>
      <c r="H43" s="69">
        <v>40</v>
      </c>
      <c r="I43" s="69">
        <v>46</v>
      </c>
      <c r="J43" s="81"/>
      <c r="K43" s="81"/>
      <c r="L43" s="69"/>
      <c r="M43" s="69"/>
      <c r="N43" s="69"/>
      <c r="O43" s="69"/>
      <c r="P43" s="69"/>
      <c r="Q43" s="69"/>
      <c r="R43" s="85"/>
      <c r="S43" s="85"/>
      <c r="T43" s="86"/>
      <c r="U43" s="85"/>
      <c r="V43" s="86"/>
      <c r="W43" s="86"/>
      <c r="X43" s="85"/>
      <c r="Y43" s="85"/>
      <c r="Z43" s="86"/>
      <c r="AA43" s="86"/>
    </row>
    <row r="44" spans="1:27" ht="16" customHeight="1">
      <c r="A44" s="100"/>
      <c r="B44" s="41" t="s">
        <v>74</v>
      </c>
      <c r="C44" s="41"/>
      <c r="D44" s="41"/>
      <c r="E44" s="54" t="s">
        <v>164</v>
      </c>
      <c r="F44" s="81">
        <f t="shared" ref="F44:Q44" si="11">F40-F42</f>
        <v>-94</v>
      </c>
      <c r="G44" s="81">
        <f t="shared" si="11"/>
        <v>-73</v>
      </c>
      <c r="H44" s="81">
        <f t="shared" si="11"/>
        <v>-78</v>
      </c>
      <c r="I44" s="81">
        <f t="shared" si="11"/>
        <v>-31</v>
      </c>
      <c r="J44" s="81">
        <f t="shared" si="11"/>
        <v>0</v>
      </c>
      <c r="K44" s="81">
        <f t="shared" si="11"/>
        <v>0</v>
      </c>
      <c r="L44" s="81">
        <f t="shared" ref="L44:M44" si="12">L40-L42</f>
        <v>0</v>
      </c>
      <c r="M44" s="81">
        <f t="shared" si="12"/>
        <v>0</v>
      </c>
      <c r="N44" s="81">
        <f t="shared" si="11"/>
        <v>0</v>
      </c>
      <c r="O44" s="81">
        <f t="shared" si="11"/>
        <v>0</v>
      </c>
      <c r="P44" s="81">
        <f t="shared" si="11"/>
        <v>0</v>
      </c>
      <c r="Q44" s="81">
        <f t="shared" si="11"/>
        <v>0</v>
      </c>
      <c r="R44" s="86"/>
      <c r="S44" s="86"/>
      <c r="T44" s="85"/>
      <c r="U44" s="85"/>
      <c r="V44" s="86"/>
      <c r="W44" s="86"/>
      <c r="X44" s="85"/>
      <c r="Y44" s="85"/>
      <c r="Z44" s="85"/>
      <c r="AA44" s="85"/>
    </row>
    <row r="45" spans="1:27" ht="16" customHeight="1">
      <c r="A45" s="99" t="s">
        <v>86</v>
      </c>
      <c r="B45" s="35" t="s">
        <v>78</v>
      </c>
      <c r="C45" s="35"/>
      <c r="D45" s="35"/>
      <c r="E45" s="54" t="s">
        <v>165</v>
      </c>
      <c r="F45" s="69">
        <f t="shared" ref="F45:Q45" si="13">F39+F44</f>
        <v>0</v>
      </c>
      <c r="G45" s="69">
        <f t="shared" si="13"/>
        <v>0</v>
      </c>
      <c r="H45" s="69">
        <f t="shared" si="13"/>
        <v>0</v>
      </c>
      <c r="I45" s="69">
        <f t="shared" si="13"/>
        <v>0</v>
      </c>
      <c r="J45" s="69">
        <f t="shared" si="13"/>
        <v>0</v>
      </c>
      <c r="K45" s="69">
        <f t="shared" si="13"/>
        <v>0</v>
      </c>
      <c r="L45" s="69">
        <f t="shared" ref="L45:M45" si="14">L39+L44</f>
        <v>0</v>
      </c>
      <c r="M45" s="69">
        <f t="shared" si="14"/>
        <v>0</v>
      </c>
      <c r="N45" s="69">
        <f t="shared" si="13"/>
        <v>0</v>
      </c>
      <c r="O45" s="69">
        <f t="shared" si="13"/>
        <v>0</v>
      </c>
      <c r="P45" s="69">
        <f t="shared" si="13"/>
        <v>0</v>
      </c>
      <c r="Q45" s="69">
        <f t="shared" si="13"/>
        <v>0</v>
      </c>
      <c r="R45" s="85"/>
      <c r="S45" s="85"/>
      <c r="T45" s="85"/>
      <c r="U45" s="85"/>
      <c r="V45" s="85"/>
      <c r="W45" s="85"/>
      <c r="X45" s="85"/>
      <c r="Y45" s="85"/>
      <c r="Z45" s="85"/>
      <c r="AA45" s="85"/>
    </row>
    <row r="46" spans="1:27" ht="16" customHeight="1">
      <c r="A46" s="100"/>
      <c r="B46" s="41" t="s">
        <v>79</v>
      </c>
      <c r="C46" s="41"/>
      <c r="D46" s="41"/>
      <c r="E46" s="41"/>
      <c r="F46" s="81">
        <v>0</v>
      </c>
      <c r="G46" s="81">
        <v>0</v>
      </c>
      <c r="H46" s="81">
        <v>0</v>
      </c>
      <c r="I46" s="81">
        <v>0</v>
      </c>
      <c r="J46" s="81"/>
      <c r="K46" s="81"/>
      <c r="L46" s="69"/>
      <c r="M46" s="69"/>
      <c r="N46" s="69"/>
      <c r="O46" s="69"/>
      <c r="P46" s="81"/>
      <c r="Q46" s="81"/>
      <c r="R46" s="86"/>
      <c r="S46" s="86"/>
      <c r="T46" s="86"/>
      <c r="U46" s="86"/>
      <c r="V46" s="86"/>
      <c r="W46" s="86"/>
      <c r="X46" s="86"/>
      <c r="Y46" s="86"/>
      <c r="Z46" s="86"/>
      <c r="AA46" s="86"/>
    </row>
    <row r="47" spans="1:27" ht="16" customHeight="1">
      <c r="A47" s="100"/>
      <c r="B47" s="41" t="s">
        <v>80</v>
      </c>
      <c r="C47" s="41"/>
      <c r="D47" s="41"/>
      <c r="E47" s="41"/>
      <c r="F47" s="69">
        <v>0</v>
      </c>
      <c r="G47" s="69">
        <v>0</v>
      </c>
      <c r="H47" s="69">
        <v>0</v>
      </c>
      <c r="I47" s="69">
        <v>0</v>
      </c>
      <c r="J47" s="69"/>
      <c r="K47" s="69"/>
      <c r="L47" s="69"/>
      <c r="M47" s="69"/>
      <c r="N47" s="69"/>
      <c r="O47" s="69"/>
      <c r="P47" s="69"/>
      <c r="Q47" s="69"/>
      <c r="R47" s="85"/>
      <c r="S47" s="85"/>
      <c r="T47" s="85"/>
      <c r="U47" s="85"/>
      <c r="V47" s="85"/>
      <c r="W47" s="85"/>
      <c r="X47" s="85"/>
      <c r="Y47" s="85"/>
      <c r="Z47" s="85"/>
      <c r="AA47" s="85"/>
    </row>
    <row r="48" spans="1:27" ht="16" customHeight="1">
      <c r="A48" s="100"/>
      <c r="B48" s="41" t="s">
        <v>81</v>
      </c>
      <c r="C48" s="41"/>
      <c r="D48" s="41"/>
      <c r="E48" s="41"/>
      <c r="F48" s="69">
        <v>0</v>
      </c>
      <c r="G48" s="69">
        <v>0</v>
      </c>
      <c r="H48" s="69">
        <v>0</v>
      </c>
      <c r="I48" s="69">
        <v>0</v>
      </c>
      <c r="J48" s="69"/>
      <c r="K48" s="69"/>
      <c r="L48" s="69"/>
      <c r="M48" s="69"/>
      <c r="N48" s="69"/>
      <c r="O48" s="69"/>
      <c r="P48" s="69"/>
      <c r="Q48" s="69"/>
      <c r="R48" s="85"/>
      <c r="S48" s="85"/>
      <c r="T48" s="85"/>
      <c r="U48" s="85"/>
      <c r="V48" s="85"/>
      <c r="W48" s="85"/>
      <c r="X48" s="85"/>
      <c r="Y48" s="85"/>
      <c r="Z48" s="85"/>
      <c r="AA48" s="85"/>
    </row>
    <row r="49" spans="1:17" ht="16" customHeight="1">
      <c r="A49" s="7" t="s">
        <v>166</v>
      </c>
      <c r="Q49" s="5"/>
    </row>
    <row r="50" spans="1:17" ht="16" customHeight="1">
      <c r="A50" s="7"/>
    </row>
  </sheetData>
  <mergeCells count="32">
    <mergeCell ref="F6:G6"/>
    <mergeCell ref="H6:I6"/>
    <mergeCell ref="A32:A39"/>
    <mergeCell ref="A40:A44"/>
    <mergeCell ref="A45:A48"/>
    <mergeCell ref="A30:E31"/>
    <mergeCell ref="F30:G30"/>
    <mergeCell ref="H30:I30"/>
    <mergeCell ref="A8:A18"/>
    <mergeCell ref="A19:A27"/>
    <mergeCell ref="E25:E26"/>
    <mergeCell ref="F25:F26"/>
    <mergeCell ref="G25:G26"/>
    <mergeCell ref="H25:H26"/>
    <mergeCell ref="I25:I26"/>
    <mergeCell ref="A6:E7"/>
    <mergeCell ref="Q25:Q26"/>
    <mergeCell ref="P30:Q30"/>
    <mergeCell ref="J30:K30"/>
    <mergeCell ref="N30:O30"/>
    <mergeCell ref="L6:M6"/>
    <mergeCell ref="L25:L26"/>
    <mergeCell ref="M25:M26"/>
    <mergeCell ref="L30:M30"/>
    <mergeCell ref="J6:K6"/>
    <mergeCell ref="N6:O6"/>
    <mergeCell ref="P6:Q6"/>
    <mergeCell ref="J25:J26"/>
    <mergeCell ref="K25:K26"/>
    <mergeCell ref="N25:N26"/>
    <mergeCell ref="O25:O26"/>
    <mergeCell ref="P25:P26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67" orientation="landscape" r:id="rId1"/>
  <headerFooter alignWithMargins="0">
    <oddHeader>&amp;R&amp;"明朝,斜体"&amp;9都道府県－4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Normal="100" zoomScaleSheetLayoutView="100" workbookViewId="0">
      <selection activeCell="F25" sqref="F25"/>
    </sheetView>
  </sheetViews>
  <sheetFormatPr defaultColWidth="9" defaultRowHeight="13"/>
  <cols>
    <col min="1" max="2" width="3.6328125" style="1" customWidth="1"/>
    <col min="3" max="3" width="21.36328125" style="1" customWidth="1"/>
    <col min="4" max="4" width="20" style="1" customWidth="1"/>
    <col min="5" max="14" width="12.6328125" style="1" customWidth="1"/>
    <col min="15" max="16384" width="9" style="1"/>
  </cols>
  <sheetData>
    <row r="1" spans="1:14" ht="34" customHeight="1">
      <c r="A1" s="21" t="s">
        <v>0</v>
      </c>
      <c r="B1" s="21"/>
      <c r="C1" s="29" t="s">
        <v>269</v>
      </c>
      <c r="D1" s="30"/>
    </row>
    <row r="3" spans="1:14" ht="15" customHeight="1">
      <c r="A3" s="10" t="s">
        <v>167</v>
      </c>
      <c r="B3" s="10"/>
      <c r="C3" s="10"/>
      <c r="D3" s="10"/>
      <c r="E3" s="10"/>
      <c r="F3" s="10"/>
      <c r="I3" s="10"/>
      <c r="J3" s="10"/>
    </row>
    <row r="4" spans="1:14" ht="15" customHeight="1">
      <c r="A4" s="10"/>
      <c r="B4" s="10"/>
      <c r="C4" s="10"/>
      <c r="D4" s="10"/>
      <c r="E4" s="10"/>
      <c r="F4" s="10"/>
      <c r="I4" s="10"/>
      <c r="J4" s="10"/>
    </row>
    <row r="5" spans="1:14" ht="15" customHeight="1">
      <c r="A5" s="31"/>
      <c r="B5" s="31" t="s">
        <v>247</v>
      </c>
      <c r="C5" s="31"/>
      <c r="D5" s="31"/>
      <c r="H5" s="11"/>
      <c r="L5" s="11"/>
      <c r="N5" s="11" t="s">
        <v>168</v>
      </c>
    </row>
    <row r="6" spans="1:14" ht="15" customHeight="1">
      <c r="A6" s="32"/>
      <c r="B6" s="33"/>
      <c r="C6" s="33"/>
      <c r="D6" s="71"/>
      <c r="E6" s="109" t="s">
        <v>271</v>
      </c>
      <c r="F6" s="109"/>
      <c r="G6" s="109" t="s">
        <v>272</v>
      </c>
      <c r="H6" s="109"/>
      <c r="I6" s="110"/>
      <c r="J6" s="111"/>
      <c r="K6" s="109"/>
      <c r="L6" s="109"/>
      <c r="M6" s="109"/>
      <c r="N6" s="109"/>
    </row>
    <row r="7" spans="1:14" ht="15" customHeight="1">
      <c r="A7" s="14"/>
      <c r="B7" s="15"/>
      <c r="C7" s="15"/>
      <c r="D7" s="48"/>
      <c r="E7" s="24" t="s">
        <v>235</v>
      </c>
      <c r="F7" s="24" t="s">
        <v>236</v>
      </c>
      <c r="G7" s="24" t="s">
        <v>235</v>
      </c>
      <c r="H7" s="24" t="s">
        <v>236</v>
      </c>
      <c r="I7" s="24" t="s">
        <v>235</v>
      </c>
      <c r="J7" s="24" t="s">
        <v>236</v>
      </c>
      <c r="K7" s="24" t="s">
        <v>235</v>
      </c>
      <c r="L7" s="24" t="s">
        <v>236</v>
      </c>
      <c r="M7" s="24" t="s">
        <v>235</v>
      </c>
      <c r="N7" s="24" t="s">
        <v>236</v>
      </c>
    </row>
    <row r="8" spans="1:14" ht="18" customHeight="1">
      <c r="A8" s="89" t="s">
        <v>169</v>
      </c>
      <c r="B8" s="66" t="s">
        <v>170</v>
      </c>
      <c r="C8" s="67"/>
      <c r="D8" s="67"/>
      <c r="E8" s="68">
        <v>1</v>
      </c>
      <c r="F8" s="68">
        <v>1</v>
      </c>
      <c r="G8" s="68">
        <v>1</v>
      </c>
      <c r="H8" s="68">
        <v>1</v>
      </c>
      <c r="I8" s="68"/>
      <c r="J8" s="68"/>
      <c r="K8" s="68"/>
      <c r="L8" s="68"/>
      <c r="M8" s="68"/>
      <c r="N8" s="68"/>
    </row>
    <row r="9" spans="1:14" ht="18" customHeight="1">
      <c r="A9" s="89"/>
      <c r="B9" s="89" t="s">
        <v>171</v>
      </c>
      <c r="C9" s="41" t="s">
        <v>172</v>
      </c>
      <c r="D9" s="41"/>
      <c r="E9" s="68">
        <v>30</v>
      </c>
      <c r="F9" s="68">
        <v>30</v>
      </c>
      <c r="G9" s="68">
        <v>10</v>
      </c>
      <c r="H9" s="68">
        <v>10</v>
      </c>
      <c r="I9" s="68"/>
      <c r="J9" s="68"/>
      <c r="K9" s="68"/>
      <c r="L9" s="68"/>
      <c r="M9" s="68"/>
      <c r="N9" s="68"/>
    </row>
    <row r="10" spans="1:14" ht="18" customHeight="1">
      <c r="A10" s="89"/>
      <c r="B10" s="89"/>
      <c r="C10" s="41" t="s">
        <v>173</v>
      </c>
      <c r="D10" s="41"/>
      <c r="E10" s="68">
        <v>30</v>
      </c>
      <c r="F10" s="68">
        <v>30</v>
      </c>
      <c r="G10" s="68">
        <v>10</v>
      </c>
      <c r="H10" s="68">
        <v>10</v>
      </c>
      <c r="I10" s="68"/>
      <c r="J10" s="68"/>
      <c r="K10" s="68"/>
      <c r="L10" s="68"/>
      <c r="M10" s="68"/>
      <c r="N10" s="68"/>
    </row>
    <row r="11" spans="1:14" ht="18" customHeight="1">
      <c r="A11" s="89"/>
      <c r="B11" s="89"/>
      <c r="C11" s="41" t="s">
        <v>174</v>
      </c>
      <c r="D11" s="41"/>
      <c r="E11" s="68">
        <v>0</v>
      </c>
      <c r="F11" s="68">
        <v>0</v>
      </c>
      <c r="G11" s="68">
        <v>0</v>
      </c>
      <c r="H11" s="68">
        <v>0</v>
      </c>
      <c r="I11" s="68"/>
      <c r="J11" s="68"/>
      <c r="K11" s="68"/>
      <c r="L11" s="68"/>
      <c r="M11" s="68"/>
      <c r="N11" s="68"/>
    </row>
    <row r="12" spans="1:14" ht="18" customHeight="1">
      <c r="A12" s="89"/>
      <c r="B12" s="89"/>
      <c r="C12" s="41" t="s">
        <v>175</v>
      </c>
      <c r="D12" s="41"/>
      <c r="E12" s="68">
        <v>0</v>
      </c>
      <c r="F12" s="68">
        <v>0</v>
      </c>
      <c r="G12" s="68">
        <v>0</v>
      </c>
      <c r="H12" s="68">
        <v>0</v>
      </c>
      <c r="I12" s="68"/>
      <c r="J12" s="68"/>
      <c r="K12" s="68"/>
      <c r="L12" s="68"/>
      <c r="M12" s="68"/>
      <c r="N12" s="68"/>
    </row>
    <row r="13" spans="1:14" ht="18" customHeight="1">
      <c r="A13" s="89"/>
      <c r="B13" s="89"/>
      <c r="C13" s="41" t="s">
        <v>176</v>
      </c>
      <c r="D13" s="41"/>
      <c r="E13" s="68">
        <v>0</v>
      </c>
      <c r="F13" s="68">
        <v>0</v>
      </c>
      <c r="G13" s="68">
        <v>0</v>
      </c>
      <c r="H13" s="68">
        <v>0</v>
      </c>
      <c r="I13" s="68"/>
      <c r="J13" s="68"/>
      <c r="K13" s="68"/>
      <c r="L13" s="68"/>
      <c r="M13" s="68"/>
      <c r="N13" s="68"/>
    </row>
    <row r="14" spans="1:14" ht="18" customHeight="1">
      <c r="A14" s="89"/>
      <c r="B14" s="89"/>
      <c r="C14" s="41" t="s">
        <v>177</v>
      </c>
      <c r="D14" s="41"/>
      <c r="E14" s="68">
        <v>0</v>
      </c>
      <c r="F14" s="68">
        <v>0</v>
      </c>
      <c r="G14" s="68">
        <v>0</v>
      </c>
      <c r="H14" s="68">
        <v>0</v>
      </c>
      <c r="I14" s="68"/>
      <c r="J14" s="68"/>
      <c r="K14" s="68"/>
      <c r="L14" s="68"/>
      <c r="M14" s="68"/>
      <c r="N14" s="68"/>
    </row>
    <row r="15" spans="1:14" ht="18" customHeight="1">
      <c r="A15" s="89" t="s">
        <v>178</v>
      </c>
      <c r="B15" s="89" t="s">
        <v>179</v>
      </c>
      <c r="C15" s="41" t="s">
        <v>180</v>
      </c>
      <c r="D15" s="41"/>
      <c r="E15" s="42">
        <v>8873</v>
      </c>
      <c r="F15" s="42">
        <v>9711</v>
      </c>
      <c r="G15" s="42">
        <v>1602</v>
      </c>
      <c r="H15" s="42">
        <v>1217</v>
      </c>
      <c r="I15" s="42"/>
      <c r="J15" s="42"/>
      <c r="K15" s="42"/>
      <c r="L15" s="42"/>
      <c r="M15" s="42"/>
      <c r="N15" s="42"/>
    </row>
    <row r="16" spans="1:14" ht="18" customHeight="1">
      <c r="A16" s="89"/>
      <c r="B16" s="89"/>
      <c r="C16" s="41" t="s">
        <v>181</v>
      </c>
      <c r="D16" s="41"/>
      <c r="E16" s="42">
        <v>1993</v>
      </c>
      <c r="F16" s="42">
        <v>2037</v>
      </c>
      <c r="G16" s="42">
        <v>5759</v>
      </c>
      <c r="H16" s="42">
        <v>6486</v>
      </c>
      <c r="I16" s="42"/>
      <c r="J16" s="42"/>
      <c r="K16" s="42"/>
      <c r="L16" s="42"/>
      <c r="M16" s="42"/>
      <c r="N16" s="42"/>
    </row>
    <row r="17" spans="1:15" ht="18" customHeight="1">
      <c r="A17" s="89"/>
      <c r="B17" s="89"/>
      <c r="C17" s="41" t="s">
        <v>182</v>
      </c>
      <c r="D17" s="41"/>
      <c r="E17" s="42">
        <v>0</v>
      </c>
      <c r="F17" s="42">
        <v>0</v>
      </c>
      <c r="G17" s="42">
        <v>0</v>
      </c>
      <c r="H17" s="42">
        <v>0</v>
      </c>
      <c r="I17" s="42"/>
      <c r="J17" s="42"/>
      <c r="K17" s="42"/>
      <c r="L17" s="42"/>
      <c r="M17" s="42"/>
      <c r="N17" s="42"/>
    </row>
    <row r="18" spans="1:15" ht="18" customHeight="1">
      <c r="A18" s="89"/>
      <c r="B18" s="89"/>
      <c r="C18" s="41" t="s">
        <v>183</v>
      </c>
      <c r="D18" s="41"/>
      <c r="E18" s="42">
        <v>10866</v>
      </c>
      <c r="F18" s="42">
        <v>11748</v>
      </c>
      <c r="G18" s="42">
        <v>7361</v>
      </c>
      <c r="H18" s="42">
        <v>7703</v>
      </c>
      <c r="I18" s="42"/>
      <c r="J18" s="42"/>
      <c r="K18" s="42"/>
      <c r="L18" s="42"/>
      <c r="M18" s="42"/>
      <c r="N18" s="42"/>
    </row>
    <row r="19" spans="1:15" ht="18" customHeight="1">
      <c r="A19" s="89"/>
      <c r="B19" s="89" t="s">
        <v>184</v>
      </c>
      <c r="C19" s="41" t="s">
        <v>185</v>
      </c>
      <c r="D19" s="41"/>
      <c r="E19" s="42">
        <v>4277</v>
      </c>
      <c r="F19" s="42">
        <v>4792</v>
      </c>
      <c r="G19" s="42">
        <v>483</v>
      </c>
      <c r="H19" s="42">
        <v>468</v>
      </c>
      <c r="I19" s="42"/>
      <c r="J19" s="42"/>
      <c r="K19" s="42"/>
      <c r="L19" s="42"/>
      <c r="M19" s="42"/>
      <c r="N19" s="42"/>
    </row>
    <row r="20" spans="1:15" ht="18" customHeight="1">
      <c r="A20" s="89"/>
      <c r="B20" s="89"/>
      <c r="C20" s="41" t="s">
        <v>186</v>
      </c>
      <c r="D20" s="41"/>
      <c r="E20" s="42">
        <v>3870</v>
      </c>
      <c r="F20" s="42">
        <v>4257</v>
      </c>
      <c r="G20" s="42">
        <v>2688</v>
      </c>
      <c r="H20" s="42">
        <v>3028</v>
      </c>
      <c r="I20" s="42"/>
      <c r="J20" s="42"/>
      <c r="K20" s="42"/>
      <c r="L20" s="42"/>
      <c r="M20" s="42"/>
      <c r="N20" s="42"/>
    </row>
    <row r="21" spans="1:15" ht="18" customHeight="1">
      <c r="A21" s="89"/>
      <c r="B21" s="89"/>
      <c r="C21" s="41" t="s">
        <v>187</v>
      </c>
      <c r="D21" s="41"/>
      <c r="E21" s="69">
        <v>0</v>
      </c>
      <c r="F21" s="69">
        <v>0</v>
      </c>
      <c r="G21" s="69">
        <v>0</v>
      </c>
      <c r="H21" s="69">
        <v>0</v>
      </c>
      <c r="I21" s="69"/>
      <c r="J21" s="69"/>
      <c r="K21" s="69"/>
      <c r="L21" s="69"/>
      <c r="M21" s="69"/>
      <c r="N21" s="69"/>
    </row>
    <row r="22" spans="1:15" ht="18" customHeight="1">
      <c r="A22" s="89"/>
      <c r="B22" s="89"/>
      <c r="C22" s="35" t="s">
        <v>188</v>
      </c>
      <c r="D22" s="35"/>
      <c r="E22" s="42">
        <v>8147</v>
      </c>
      <c r="F22" s="42">
        <v>9049</v>
      </c>
      <c r="G22" s="42">
        <v>3171</v>
      </c>
      <c r="H22" s="42">
        <v>3496</v>
      </c>
      <c r="I22" s="42"/>
      <c r="J22" s="42"/>
      <c r="K22" s="42"/>
      <c r="L22" s="42"/>
      <c r="M22" s="42"/>
      <c r="N22" s="42"/>
    </row>
    <row r="23" spans="1:15" ht="18" customHeight="1">
      <c r="A23" s="89"/>
      <c r="B23" s="89" t="s">
        <v>189</v>
      </c>
      <c r="C23" s="41" t="s">
        <v>190</v>
      </c>
      <c r="D23" s="41"/>
      <c r="E23" s="42">
        <v>30</v>
      </c>
      <c r="F23" s="42">
        <v>30</v>
      </c>
      <c r="G23" s="42">
        <v>10</v>
      </c>
      <c r="H23" s="42">
        <v>10</v>
      </c>
      <c r="I23" s="42"/>
      <c r="J23" s="42"/>
      <c r="K23" s="42"/>
      <c r="L23" s="42"/>
      <c r="M23" s="42"/>
      <c r="N23" s="42"/>
    </row>
    <row r="24" spans="1:15" ht="18" customHeight="1">
      <c r="A24" s="89"/>
      <c r="B24" s="89"/>
      <c r="C24" s="41" t="s">
        <v>191</v>
      </c>
      <c r="D24" s="41"/>
      <c r="E24" s="42">
        <v>0</v>
      </c>
      <c r="F24" s="42">
        <v>0</v>
      </c>
      <c r="G24" s="42">
        <v>4180</v>
      </c>
      <c r="H24" s="42">
        <v>4198</v>
      </c>
      <c r="I24" s="42"/>
      <c r="J24" s="42"/>
      <c r="K24" s="42"/>
      <c r="L24" s="42"/>
      <c r="M24" s="42"/>
      <c r="N24" s="42"/>
    </row>
    <row r="25" spans="1:15" ht="18" customHeight="1">
      <c r="A25" s="89"/>
      <c r="B25" s="89"/>
      <c r="C25" s="41" t="s">
        <v>192</v>
      </c>
      <c r="D25" s="41"/>
      <c r="E25" s="42">
        <v>2689</v>
      </c>
      <c r="F25" s="42">
        <v>2669</v>
      </c>
      <c r="G25" s="42">
        <v>0</v>
      </c>
      <c r="H25" s="42">
        <v>0</v>
      </c>
      <c r="I25" s="42"/>
      <c r="J25" s="42"/>
      <c r="K25" s="42"/>
      <c r="L25" s="42"/>
      <c r="M25" s="42"/>
      <c r="N25" s="42"/>
    </row>
    <row r="26" spans="1:15" ht="18" customHeight="1">
      <c r="A26" s="89"/>
      <c r="B26" s="89"/>
      <c r="C26" s="41" t="s">
        <v>193</v>
      </c>
      <c r="D26" s="41"/>
      <c r="E26" s="42">
        <v>2719</v>
      </c>
      <c r="F26" s="42">
        <v>2699</v>
      </c>
      <c r="G26" s="42">
        <v>4190</v>
      </c>
      <c r="H26" s="42">
        <v>4208</v>
      </c>
      <c r="I26" s="42"/>
      <c r="J26" s="42"/>
      <c r="K26" s="42"/>
      <c r="L26" s="42"/>
      <c r="M26" s="42"/>
      <c r="N26" s="42"/>
    </row>
    <row r="27" spans="1:15" ht="18" customHeight="1">
      <c r="A27" s="89"/>
      <c r="B27" s="41" t="s">
        <v>194</v>
      </c>
      <c r="C27" s="41"/>
      <c r="D27" s="41"/>
      <c r="E27" s="42">
        <v>10866</v>
      </c>
      <c r="F27" s="42">
        <v>11748</v>
      </c>
      <c r="G27" s="42">
        <v>7361</v>
      </c>
      <c r="H27" s="42">
        <v>7704</v>
      </c>
      <c r="I27" s="42"/>
      <c r="J27" s="42"/>
      <c r="K27" s="42"/>
      <c r="L27" s="42"/>
      <c r="M27" s="42"/>
      <c r="N27" s="42"/>
    </row>
    <row r="28" spans="1:15" ht="18" customHeight="1">
      <c r="A28" s="89" t="s">
        <v>195</v>
      </c>
      <c r="B28" s="89" t="s">
        <v>196</v>
      </c>
      <c r="C28" s="41" t="s">
        <v>197</v>
      </c>
      <c r="D28" s="70" t="s">
        <v>40</v>
      </c>
      <c r="E28" s="42">
        <v>1982</v>
      </c>
      <c r="F28" s="42">
        <v>1415</v>
      </c>
      <c r="G28" s="42">
        <v>1676</v>
      </c>
      <c r="H28" s="42">
        <v>1704</v>
      </c>
      <c r="I28" s="42"/>
      <c r="J28" s="42"/>
      <c r="K28" s="42"/>
      <c r="L28" s="42"/>
      <c r="M28" s="42"/>
      <c r="N28" s="42"/>
    </row>
    <row r="29" spans="1:15" ht="18" customHeight="1">
      <c r="A29" s="89"/>
      <c r="B29" s="89"/>
      <c r="C29" s="41" t="s">
        <v>198</v>
      </c>
      <c r="D29" s="70" t="s">
        <v>41</v>
      </c>
      <c r="E29" s="42">
        <v>1888</v>
      </c>
      <c r="F29" s="42">
        <v>1311</v>
      </c>
      <c r="G29" s="42">
        <v>1581</v>
      </c>
      <c r="H29" s="42">
        <v>1618</v>
      </c>
      <c r="I29" s="42"/>
      <c r="J29" s="42"/>
      <c r="K29" s="42"/>
      <c r="L29" s="42"/>
      <c r="M29" s="42"/>
      <c r="N29" s="42"/>
    </row>
    <row r="30" spans="1:15" ht="18" customHeight="1">
      <c r="A30" s="89"/>
      <c r="B30" s="89"/>
      <c r="C30" s="41" t="s">
        <v>199</v>
      </c>
      <c r="D30" s="70" t="s">
        <v>200</v>
      </c>
      <c r="E30" s="42">
        <v>34</v>
      </c>
      <c r="F30" s="42">
        <v>33</v>
      </c>
      <c r="G30" s="42">
        <v>46</v>
      </c>
      <c r="H30" s="42">
        <v>49</v>
      </c>
      <c r="I30" s="42"/>
      <c r="J30" s="42"/>
      <c r="K30" s="42"/>
      <c r="L30" s="42"/>
      <c r="M30" s="42"/>
      <c r="N30" s="42"/>
    </row>
    <row r="31" spans="1:15" ht="18" customHeight="1">
      <c r="A31" s="89"/>
      <c r="B31" s="89"/>
      <c r="C31" s="35" t="s">
        <v>201</v>
      </c>
      <c r="D31" s="70" t="s">
        <v>202</v>
      </c>
      <c r="E31" s="42">
        <f t="shared" ref="E31:N31" si="0">E28-E29-E30</f>
        <v>60</v>
      </c>
      <c r="F31" s="42">
        <f t="shared" si="0"/>
        <v>71</v>
      </c>
      <c r="G31" s="42">
        <f t="shared" si="0"/>
        <v>49</v>
      </c>
      <c r="H31" s="42">
        <f t="shared" si="0"/>
        <v>37</v>
      </c>
      <c r="I31" s="42">
        <f t="shared" si="0"/>
        <v>0</v>
      </c>
      <c r="J31" s="42">
        <f t="shared" si="0"/>
        <v>0</v>
      </c>
      <c r="K31" s="42">
        <f t="shared" si="0"/>
        <v>0</v>
      </c>
      <c r="L31" s="42">
        <f t="shared" si="0"/>
        <v>0</v>
      </c>
      <c r="M31" s="42">
        <f t="shared" si="0"/>
        <v>0</v>
      </c>
      <c r="N31" s="42">
        <f t="shared" si="0"/>
        <v>0</v>
      </c>
      <c r="O31" s="6"/>
    </row>
    <row r="32" spans="1:15" ht="18" customHeight="1">
      <c r="A32" s="89"/>
      <c r="B32" s="89"/>
      <c r="C32" s="41" t="s">
        <v>203</v>
      </c>
      <c r="D32" s="70" t="s">
        <v>204</v>
      </c>
      <c r="E32" s="42">
        <v>87</v>
      </c>
      <c r="F32" s="42">
        <v>95</v>
      </c>
      <c r="G32" s="42">
        <v>38</v>
      </c>
      <c r="H32" s="42">
        <v>36</v>
      </c>
      <c r="I32" s="42"/>
      <c r="J32" s="42"/>
      <c r="K32" s="42"/>
      <c r="L32" s="42"/>
      <c r="M32" s="42"/>
      <c r="N32" s="42"/>
    </row>
    <row r="33" spans="1:14" ht="18" customHeight="1">
      <c r="A33" s="89"/>
      <c r="B33" s="89"/>
      <c r="C33" s="41" t="s">
        <v>205</v>
      </c>
      <c r="D33" s="70" t="s">
        <v>206</v>
      </c>
      <c r="E33" s="42">
        <v>127</v>
      </c>
      <c r="F33" s="42">
        <v>137</v>
      </c>
      <c r="G33" s="42">
        <v>9</v>
      </c>
      <c r="H33" s="42">
        <v>18</v>
      </c>
      <c r="I33" s="42"/>
      <c r="J33" s="42"/>
      <c r="K33" s="42"/>
      <c r="L33" s="42"/>
      <c r="M33" s="42"/>
      <c r="N33" s="42"/>
    </row>
    <row r="34" spans="1:14" ht="18" customHeight="1">
      <c r="A34" s="89"/>
      <c r="B34" s="89"/>
      <c r="C34" s="35" t="s">
        <v>207</v>
      </c>
      <c r="D34" s="70" t="s">
        <v>208</v>
      </c>
      <c r="E34" s="42">
        <f t="shared" ref="E34:N34" si="1">E31+E32-E33</f>
        <v>20</v>
      </c>
      <c r="F34" s="42">
        <f t="shared" si="1"/>
        <v>29</v>
      </c>
      <c r="G34" s="42">
        <f t="shared" si="1"/>
        <v>78</v>
      </c>
      <c r="H34" s="42">
        <f t="shared" si="1"/>
        <v>55</v>
      </c>
      <c r="I34" s="42">
        <f t="shared" si="1"/>
        <v>0</v>
      </c>
      <c r="J34" s="42">
        <f t="shared" si="1"/>
        <v>0</v>
      </c>
      <c r="K34" s="42">
        <f t="shared" si="1"/>
        <v>0</v>
      </c>
      <c r="L34" s="42">
        <f t="shared" si="1"/>
        <v>0</v>
      </c>
      <c r="M34" s="42">
        <f t="shared" si="1"/>
        <v>0</v>
      </c>
      <c r="N34" s="42">
        <f t="shared" si="1"/>
        <v>0</v>
      </c>
    </row>
    <row r="35" spans="1:14" ht="18" customHeight="1">
      <c r="A35" s="89"/>
      <c r="B35" s="89" t="s">
        <v>209</v>
      </c>
      <c r="C35" s="41" t="s">
        <v>210</v>
      </c>
      <c r="D35" s="70" t="s">
        <v>211</v>
      </c>
      <c r="E35" s="42">
        <v>0</v>
      </c>
      <c r="F35" s="42">
        <v>0</v>
      </c>
      <c r="G35" s="42">
        <v>21</v>
      </c>
      <c r="H35" s="42">
        <v>0</v>
      </c>
      <c r="I35" s="42"/>
      <c r="J35" s="42"/>
      <c r="K35" s="42"/>
      <c r="L35" s="42"/>
      <c r="M35" s="42"/>
      <c r="N35" s="42"/>
    </row>
    <row r="36" spans="1:14" ht="18" customHeight="1">
      <c r="A36" s="89"/>
      <c r="B36" s="89"/>
      <c r="C36" s="41" t="s">
        <v>212</v>
      </c>
      <c r="D36" s="70" t="s">
        <v>213</v>
      </c>
      <c r="E36" s="42">
        <v>0</v>
      </c>
      <c r="F36" s="42">
        <v>0</v>
      </c>
      <c r="G36" s="42">
        <v>117</v>
      </c>
      <c r="H36" s="42">
        <v>0</v>
      </c>
      <c r="I36" s="42"/>
      <c r="J36" s="42"/>
      <c r="K36" s="42"/>
      <c r="L36" s="42"/>
      <c r="M36" s="42"/>
      <c r="N36" s="42"/>
    </row>
    <row r="37" spans="1:14" ht="18" customHeight="1">
      <c r="A37" s="89"/>
      <c r="B37" s="89"/>
      <c r="C37" s="41" t="s">
        <v>214</v>
      </c>
      <c r="D37" s="70" t="s">
        <v>215</v>
      </c>
      <c r="E37" s="42">
        <f t="shared" ref="E37:N37" si="2">E34+E35-E36</f>
        <v>20</v>
      </c>
      <c r="F37" s="42">
        <f t="shared" si="2"/>
        <v>29</v>
      </c>
      <c r="G37" s="42">
        <f t="shared" si="2"/>
        <v>-18</v>
      </c>
      <c r="H37" s="42">
        <f t="shared" si="2"/>
        <v>55</v>
      </c>
      <c r="I37" s="42">
        <f t="shared" si="2"/>
        <v>0</v>
      </c>
      <c r="J37" s="42">
        <f t="shared" si="2"/>
        <v>0</v>
      </c>
      <c r="K37" s="42">
        <f t="shared" si="2"/>
        <v>0</v>
      </c>
      <c r="L37" s="42">
        <f t="shared" si="2"/>
        <v>0</v>
      </c>
      <c r="M37" s="42">
        <f t="shared" si="2"/>
        <v>0</v>
      </c>
      <c r="N37" s="42">
        <f t="shared" si="2"/>
        <v>0</v>
      </c>
    </row>
    <row r="38" spans="1:14" ht="18" customHeight="1">
      <c r="A38" s="89"/>
      <c r="B38" s="89"/>
      <c r="C38" s="41" t="s">
        <v>216</v>
      </c>
      <c r="D38" s="70" t="s">
        <v>217</v>
      </c>
      <c r="E38" s="42">
        <v>0</v>
      </c>
      <c r="F38" s="42">
        <v>0</v>
      </c>
      <c r="G38" s="42">
        <v>0</v>
      </c>
      <c r="H38" s="42">
        <v>0</v>
      </c>
      <c r="I38" s="42"/>
      <c r="J38" s="42"/>
      <c r="K38" s="42"/>
      <c r="L38" s="42"/>
      <c r="M38" s="42"/>
      <c r="N38" s="42"/>
    </row>
    <row r="39" spans="1:14" ht="18" customHeight="1">
      <c r="A39" s="89"/>
      <c r="B39" s="89"/>
      <c r="C39" s="41" t="s">
        <v>218</v>
      </c>
      <c r="D39" s="70" t="s">
        <v>219</v>
      </c>
      <c r="E39" s="42">
        <v>0</v>
      </c>
      <c r="F39" s="42">
        <v>0</v>
      </c>
      <c r="G39" s="42">
        <v>0</v>
      </c>
      <c r="H39" s="42">
        <v>0</v>
      </c>
      <c r="I39" s="42"/>
      <c r="J39" s="42"/>
      <c r="K39" s="42"/>
      <c r="L39" s="42"/>
      <c r="M39" s="42"/>
      <c r="N39" s="42"/>
    </row>
    <row r="40" spans="1:14" ht="18" customHeight="1">
      <c r="A40" s="89"/>
      <c r="B40" s="89"/>
      <c r="C40" s="41" t="s">
        <v>220</v>
      </c>
      <c r="D40" s="70" t="s">
        <v>221</v>
      </c>
      <c r="E40" s="42">
        <v>0</v>
      </c>
      <c r="F40" s="42">
        <v>0</v>
      </c>
      <c r="G40" s="42">
        <v>0</v>
      </c>
      <c r="H40" s="42">
        <v>0</v>
      </c>
      <c r="I40" s="42"/>
      <c r="J40" s="42"/>
      <c r="K40" s="42"/>
      <c r="L40" s="42"/>
      <c r="M40" s="42"/>
      <c r="N40" s="42"/>
    </row>
    <row r="41" spans="1:14" ht="18" customHeight="1">
      <c r="A41" s="89"/>
      <c r="B41" s="89"/>
      <c r="C41" s="35" t="s">
        <v>222</v>
      </c>
      <c r="D41" s="70" t="s">
        <v>223</v>
      </c>
      <c r="E41" s="42">
        <f t="shared" ref="E41:N41" si="3">E34+E35-E36-E40</f>
        <v>20</v>
      </c>
      <c r="F41" s="42">
        <f t="shared" si="3"/>
        <v>29</v>
      </c>
      <c r="G41" s="42">
        <f t="shared" si="3"/>
        <v>-18</v>
      </c>
      <c r="H41" s="42">
        <f t="shared" si="3"/>
        <v>55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</row>
    <row r="42" spans="1:14" ht="18" customHeight="1">
      <c r="A42" s="89"/>
      <c r="B42" s="89"/>
      <c r="C42" s="108" t="s">
        <v>224</v>
      </c>
      <c r="D42" s="108"/>
      <c r="E42" s="42">
        <f t="shared" ref="E42:N42" si="4">E37+E38-E39-E40</f>
        <v>20</v>
      </c>
      <c r="F42" s="42">
        <f t="shared" si="4"/>
        <v>29</v>
      </c>
      <c r="G42" s="42">
        <f t="shared" si="4"/>
        <v>-18</v>
      </c>
      <c r="H42" s="42">
        <f t="shared" si="4"/>
        <v>55</v>
      </c>
      <c r="I42" s="42">
        <f t="shared" si="4"/>
        <v>0</v>
      </c>
      <c r="J42" s="42">
        <f t="shared" si="4"/>
        <v>0</v>
      </c>
      <c r="K42" s="42">
        <f t="shared" si="4"/>
        <v>0</v>
      </c>
      <c r="L42" s="42">
        <f t="shared" si="4"/>
        <v>0</v>
      </c>
      <c r="M42" s="42">
        <f t="shared" si="4"/>
        <v>0</v>
      </c>
      <c r="N42" s="42">
        <f t="shared" si="4"/>
        <v>0</v>
      </c>
    </row>
    <row r="43" spans="1:14" ht="18" customHeight="1">
      <c r="A43" s="89"/>
      <c r="B43" s="89"/>
      <c r="C43" s="41" t="s">
        <v>225</v>
      </c>
      <c r="D43" s="70" t="s">
        <v>226</v>
      </c>
      <c r="E43" s="42">
        <v>0</v>
      </c>
      <c r="F43" s="42">
        <v>0</v>
      </c>
      <c r="G43" s="42">
        <v>0</v>
      </c>
      <c r="H43" s="42">
        <v>0</v>
      </c>
      <c r="I43" s="42"/>
      <c r="J43" s="42"/>
      <c r="K43" s="42"/>
      <c r="L43" s="42"/>
      <c r="M43" s="42"/>
      <c r="N43" s="42"/>
    </row>
    <row r="44" spans="1:14" ht="18" customHeight="1">
      <c r="A44" s="89"/>
      <c r="B44" s="89"/>
      <c r="C44" s="35" t="s">
        <v>227</v>
      </c>
      <c r="D44" s="54" t="s">
        <v>228</v>
      </c>
      <c r="E44" s="42">
        <f t="shared" ref="E44:N44" si="5">E41+E43</f>
        <v>20</v>
      </c>
      <c r="F44" s="42">
        <f t="shared" si="5"/>
        <v>29</v>
      </c>
      <c r="G44" s="42">
        <f t="shared" si="5"/>
        <v>-18</v>
      </c>
      <c r="H44" s="42">
        <f t="shared" si="5"/>
        <v>55</v>
      </c>
      <c r="I44" s="42">
        <f t="shared" si="5"/>
        <v>0</v>
      </c>
      <c r="J44" s="42">
        <f t="shared" si="5"/>
        <v>0</v>
      </c>
      <c r="K44" s="42">
        <f t="shared" si="5"/>
        <v>0</v>
      </c>
      <c r="L44" s="42">
        <f t="shared" si="5"/>
        <v>0</v>
      </c>
      <c r="M44" s="42">
        <f t="shared" si="5"/>
        <v>0</v>
      </c>
      <c r="N44" s="42">
        <f t="shared" si="5"/>
        <v>0</v>
      </c>
    </row>
    <row r="45" spans="1:14" ht="14.15" customHeight="1">
      <c r="A45" s="7" t="s">
        <v>229</v>
      </c>
    </row>
    <row r="46" spans="1:14" ht="14.15" customHeight="1">
      <c r="A46" s="7" t="s">
        <v>230</v>
      </c>
    </row>
    <row r="47" spans="1:14">
      <c r="A47" s="34"/>
    </row>
  </sheetData>
  <mergeCells count="15">
    <mergeCell ref="E6:F6"/>
    <mergeCell ref="G6:H6"/>
    <mergeCell ref="K6:L6"/>
    <mergeCell ref="M6:N6"/>
    <mergeCell ref="A8:A14"/>
    <mergeCell ref="B9:B14"/>
    <mergeCell ref="I6:J6"/>
    <mergeCell ref="C42:D42"/>
    <mergeCell ref="A15:A27"/>
    <mergeCell ref="B15:B18"/>
    <mergeCell ref="B19:B22"/>
    <mergeCell ref="B23:B26"/>
    <mergeCell ref="A28:A44"/>
    <mergeCell ref="B28:B34"/>
    <mergeCell ref="B35:B44"/>
  </mergeCells>
  <phoneticPr fontId="16"/>
  <pageMargins left="0.70866141732283472" right="0.23622047244094491" top="0.19685039370078741" bottom="0.23622047244094491" header="0.19685039370078741" footer="0.19685039370078741"/>
  <pageSetup paperSize="9" scale="73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1.普通会計予算(R6-7年度)</vt:lpstr>
      <vt:lpstr>2.公営企業会計予算(R6-7年度)</vt:lpstr>
      <vt:lpstr>3.(1)普通会計決算（R4-5年度)</vt:lpstr>
      <vt:lpstr>3.(2)財政指標等（R元‐R5年度）</vt:lpstr>
      <vt:lpstr>4.公営企業会計決算（R4-5年度）</vt:lpstr>
      <vt:lpstr>5.三セク決算（R4-5年度）</vt:lpstr>
      <vt:lpstr>'1.普通会計予算(R6-7年度)'!Print_Area</vt:lpstr>
      <vt:lpstr>'2.公営企業会計予算(R6-7年度)'!Print_Area</vt:lpstr>
      <vt:lpstr>'3.(1)普通会計決算（R4-5年度)'!Print_Area</vt:lpstr>
      <vt:lpstr>'3.(2)財政指標等（R元‐R5年度）'!Print_Area</vt:lpstr>
      <vt:lpstr>'4.公営企業会計決算（R4-5年度）'!Print_Area</vt:lpstr>
      <vt:lpstr>'5.三セク決算（R4-5年度）'!Print_Area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chihousai09</cp:lastModifiedBy>
  <cp:lastPrinted>2025-08-07T05:57:54Z</cp:lastPrinted>
  <dcterms:created xsi:type="dcterms:W3CDTF">1999-07-06T05:17:05Z</dcterms:created>
  <dcterms:modified xsi:type="dcterms:W3CDTF">2025-09-18T00:46:46Z</dcterms:modified>
</cp:coreProperties>
</file>