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各課専用\財政課\財務調査\51　各種照会\地方債協会調査 ※資Ｌ経由のため漏れ注意\財政状況資料（R5予算、R3決算）\04 とりまとめ\"/>
    </mc:Choice>
  </mc:AlternateContent>
  <xr:revisionPtr revIDLastSave="0" documentId="13_ncr:1_{5328A32E-C3E7-4AAF-A419-C2C940AEF382}" xr6:coauthVersionLast="36" xr6:coauthVersionMax="47" xr10:uidLastSave="{00000000-0000-0000-0000-000000000000}"/>
  <bookViews>
    <workbookView xWindow="0" yWindow="0" windowWidth="19200" windowHeight="6940" tabRatio="663" firstSheet="1" activeTab="4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</workbook>
</file>

<file path=xl/calcChain.xml><?xml version="1.0" encoding="utf-8"?>
<calcChain xmlns="http://schemas.openxmlformats.org/spreadsheetml/2006/main">
  <c r="F27" i="5" l="1"/>
  <c r="L16" i="4" l="1"/>
  <c r="L15" i="4"/>
  <c r="L14" i="4"/>
  <c r="I9" i="2" l="1"/>
  <c r="F45" i="2"/>
  <c r="F27" i="2"/>
  <c r="F22" i="6"/>
  <c r="E22" i="6"/>
  <c r="E23" i="6"/>
  <c r="F45" i="5"/>
  <c r="G44" i="5" s="1"/>
  <c r="G19" i="5"/>
  <c r="F45" i="4"/>
  <c r="N31" i="8"/>
  <c r="N34" i="8" s="1"/>
  <c r="M31" i="8"/>
  <c r="M34" i="8" s="1"/>
  <c r="L31" i="8"/>
  <c r="L34" i="8"/>
  <c r="L37" i="8" s="1"/>
  <c r="L42" i="8" s="1"/>
  <c r="K31" i="8"/>
  <c r="K34" i="8" s="1"/>
  <c r="O44" i="7"/>
  <c r="N44" i="7"/>
  <c r="M44" i="7"/>
  <c r="M45" i="7" s="1"/>
  <c r="L44" i="7"/>
  <c r="O39" i="7"/>
  <c r="O45" i="7" s="1"/>
  <c r="N39" i="7"/>
  <c r="M39" i="7"/>
  <c r="L39" i="7"/>
  <c r="O27" i="7"/>
  <c r="N24" i="7"/>
  <c r="N27" i="7" s="1"/>
  <c r="M27" i="7"/>
  <c r="L24" i="7"/>
  <c r="L27" i="7" s="1"/>
  <c r="K27" i="7"/>
  <c r="J27" i="7"/>
  <c r="I27" i="7"/>
  <c r="H27" i="7"/>
  <c r="G27" i="7"/>
  <c r="F27" i="7"/>
  <c r="L16" i="7"/>
  <c r="L15" i="7"/>
  <c r="L14" i="7"/>
  <c r="I20" i="6"/>
  <c r="H20" i="6"/>
  <c r="G20" i="6"/>
  <c r="F20" i="6"/>
  <c r="E20" i="6"/>
  <c r="I19" i="6"/>
  <c r="I21" i="6" s="1"/>
  <c r="H21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5" i="4" s="1"/>
  <c r="N44" i="4"/>
  <c r="M39" i="4"/>
  <c r="M44" i="4"/>
  <c r="M45" i="4" s="1"/>
  <c r="L39" i="4"/>
  <c r="L44" i="4"/>
  <c r="L45" i="4"/>
  <c r="K45" i="4"/>
  <c r="I45" i="4"/>
  <c r="G45" i="4"/>
  <c r="O27" i="4"/>
  <c r="N24" i="4"/>
  <c r="N27" i="4"/>
  <c r="M27" i="4"/>
  <c r="L24" i="4"/>
  <c r="L27" i="4" s="1"/>
  <c r="K27" i="4"/>
  <c r="J27" i="4"/>
  <c r="I27" i="4"/>
  <c r="H27" i="4"/>
  <c r="G27" i="4"/>
  <c r="F27" i="4"/>
  <c r="E21" i="6"/>
  <c r="G41" i="5"/>
  <c r="G41" i="2"/>
  <c r="G33" i="5"/>
  <c r="G39" i="5"/>
  <c r="G28" i="5"/>
  <c r="G34" i="5"/>
  <c r="G40" i="5"/>
  <c r="G45" i="2" l="1"/>
  <c r="F44" i="2"/>
  <c r="I44" i="2" s="1"/>
  <c r="G29" i="2"/>
  <c r="G27" i="2"/>
  <c r="F19" i="2"/>
  <c r="I19" i="2" s="1"/>
  <c r="G14" i="2"/>
  <c r="G42" i="5"/>
  <c r="G38" i="5"/>
  <c r="G30" i="5"/>
  <c r="G37" i="5"/>
  <c r="G35" i="5"/>
  <c r="I45" i="5"/>
  <c r="G45" i="5"/>
  <c r="G29" i="5"/>
  <c r="G28" i="2"/>
  <c r="H45" i="4"/>
  <c r="G21" i="2"/>
  <c r="G43" i="5"/>
  <c r="G16" i="2"/>
  <c r="G45" i="7"/>
  <c r="G18" i="2"/>
  <c r="G36" i="5"/>
  <c r="G31" i="5"/>
  <c r="G32" i="5"/>
  <c r="G9" i="2"/>
  <c r="O45" i="4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G19" i="2" l="1"/>
  <c r="I22" i="6"/>
</calcChain>
</file>

<file path=xl/sharedStrings.xml><?xml version="1.0" encoding="utf-8"?>
<sst xmlns="http://schemas.openxmlformats.org/spreadsheetml/2006/main" count="456" uniqueCount="265">
  <si>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</si>
  <si>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</si>
  <si>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</si>
  <si>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</si>
  <si>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</si>
  <si>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</si>
  <si>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</si>
  <si>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</si>
  <si>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</si>
  <si>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</si>
  <si>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</si>
  <si>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</si>
  <si>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</si>
  <si>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</si>
  <si>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</si>
  <si>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</si>
  <si>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</si>
  <si>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</si>
  <si>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</si>
  <si>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</si>
  <si>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</si>
  <si>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</si>
  <si>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</si>
  <si>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</si>
  <si>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</si>
  <si>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</si>
  <si>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</si>
  <si>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</si>
  <si>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</si>
  <si>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</si>
  <si>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</si>
  <si>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</si>
  <si>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</si>
  <si>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</si>
  <si>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</si>
  <si>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</si>
  <si>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</si>
  <si>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</si>
  <si>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</si>
  <si>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</si>
  <si>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</si>
  <si>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</si>
  <si>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</si>
  <si>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</si>
  <si>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</si>
  <si>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</si>
  <si>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</si>
  <si>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</si>
  <si>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</si>
  <si>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</si>
  <si>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</si>
  <si>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</si>
  <si>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</si>
  <si>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</si>
  <si>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</si>
  <si>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</si>
  <si>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</si>
  <si>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</si>
  <si>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</si>
  <si>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</si>
  <si>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</si>
  <si>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</si>
  <si>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</si>
  <si>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</si>
  <si>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</si>
  <si>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</si>
  <si>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</si>
  <si>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</si>
  <si>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</si>
  <si>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</si>
  <si>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</si>
  <si>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</si>
  <si>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</si>
  <si>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</si>
  <si>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</si>
  <si>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</si>
  <si>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</si>
  <si>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</si>
  <si>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</si>
  <si>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</si>
  <si>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</si>
  <si>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</si>
  <si>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</si>
  <si>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</si>
  <si>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</si>
  <si>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</si>
  <si>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</si>
  <si>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</si>
  <si>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</si>
  <si>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</si>
  <si>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</si>
  <si>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</si>
  <si>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</si>
  <si>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</si>
  <si>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</si>
  <si>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</si>
  <si>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</si>
  <si>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</si>
  <si>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</si>
  <si>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</si>
  <si>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</si>
  <si>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</si>
  <si>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</si>
  <si>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</si>
  <si>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</si>
  <si>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</si>
  <si>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</si>
  <si>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</si>
  <si>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</si>
  <si>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</si>
  <si>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</si>
  <si>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</si>
  <si>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</si>
  <si>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</si>
  <si>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</si>
  <si>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</si>
  <si>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</si>
  <si>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</si>
  <si>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</si>
  <si>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</si>
  <si>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</si>
  <si>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</si>
  <si>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</si>
  <si>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</si>
  <si>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</si>
  <si>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</si>
  <si>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</si>
  <si>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</si>
  <si>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</si>
  <si>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</si>
  <si>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</si>
  <si>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</si>
  <si>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</si>
  <si>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</si>
  <si>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</si>
  <si>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</si>
  <si>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</si>
  <si>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</si>
  <si>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</si>
  <si>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</si>
  <si>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</si>
  <si>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</si>
  <si>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</si>
  <si>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</si>
  <si>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</si>
  <si>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</si>
  <si>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</si>
  <si>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</si>
  <si>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</si>
  <si>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</si>
  <si>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</si>
  <si>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</si>
  <si>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</si>
  <si>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</si>
  <si>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</si>
  <si>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</si>
  <si>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</si>
  <si>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</si>
  <si>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</si>
  <si>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</si>
  <si>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</si>
  <si>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</si>
  <si>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</si>
  <si>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</si>
  <si>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</si>
  <si>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</si>
  <si>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</si>
  <si>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</si>
  <si>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</si>
  <si>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</si>
  <si>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</si>
  <si>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</si>
  <si>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</si>
  <si>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</si>
  <si>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</si>
  <si>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</si>
  <si>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</si>
  <si>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</si>
  <si>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</si>
  <si>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</si>
  <si>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</si>
  <si>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</si>
  <si>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</si>
  <si>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</si>
  <si>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</si>
  <si>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</si>
  <si>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</si>
  <si>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</si>
  <si>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</si>
  <si>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</si>
  <si>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</si>
  <si>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</si>
  <si>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</si>
  <si>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</si>
  <si>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</si>
  <si>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</si>
  <si>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</si>
  <si>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</si>
  <si>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</si>
  <si>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</si>
  <si>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</si>
  <si>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</si>
  <si>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</si>
  <si>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</si>
  <si>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</si>
  <si>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</si>
  <si>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</si>
  <si>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</si>
  <si>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</si>
  <si>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</si>
  <si>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</si>
  <si>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</si>
  <si>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</si>
  <si>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</si>
  <si>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</si>
  <si>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</si>
  <si>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</si>
  <si>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</si>
  <si>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</si>
  <si>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</si>
  <si>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</si>
  <si>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</si>
  <si>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</si>
  <si>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</si>
  <si>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</si>
  <si>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</si>
  <si>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</si>
  <si>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</si>
  <si>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</si>
  <si>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</si>
  <si>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</si>
  <si>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</si>
  <si>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</si>
  <si>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</si>
  <si>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</si>
  <si>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</si>
  <si>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</si>
  <si>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</si>
  <si>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</si>
  <si>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</si>
  <si>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</si>
  <si>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</si>
  <si>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</si>
  <si>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</si>
  <si>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</si>
  <si>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</si>
  <si>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</si>
  <si>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</si>
  <si>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</si>
  <si>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京都府</t>
    <rPh sb="0" eb="3">
      <t>キョウトフ</t>
    </rPh>
    <phoneticPr fontId="9"/>
  </si>
  <si>
    <t>電気事業</t>
    <rPh sb="0" eb="2">
      <t>デンキ</t>
    </rPh>
    <rPh sb="2" eb="4">
      <t>ジギョウ</t>
    </rPh>
    <phoneticPr fontId="13"/>
  </si>
  <si>
    <t>水道事業</t>
    <rPh sb="0" eb="2">
      <t>スイドウ</t>
    </rPh>
    <rPh sb="2" eb="4">
      <t>ジギョウ</t>
    </rPh>
    <phoneticPr fontId="13"/>
  </si>
  <si>
    <t>工業用水道事業</t>
    <rPh sb="0" eb="3">
      <t>コウギョウヨウ</t>
    </rPh>
    <rPh sb="3" eb="5">
      <t>スイドウ</t>
    </rPh>
    <rPh sb="5" eb="7">
      <t>ジギョウ</t>
    </rPh>
    <phoneticPr fontId="13"/>
  </si>
  <si>
    <t>病院事業</t>
    <rPh sb="0" eb="2">
      <t>ビョウイン</t>
    </rPh>
    <rPh sb="2" eb="4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</si>
  <si>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13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</si>
  <si>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</si>
  <si>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</si>
  <si>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宅地造成事業</t>
    <rPh sb="0" eb="6">
      <t>タクチゾウセイジギョウ</t>
    </rPh>
    <phoneticPr fontId="8"/>
  </si>
  <si>
    <t>－</t>
  </si>
  <si>
    <t>-</t>
  </si>
  <si>
    <t>土地開発公社</t>
    <rPh sb="0" eb="2">
      <t>トチ</t>
    </rPh>
    <rPh sb="2" eb="4">
      <t>カイハツ</t>
    </rPh>
    <rPh sb="4" eb="6">
      <t>コウシャ</t>
    </rPh>
    <phoneticPr fontId="13"/>
  </si>
  <si>
    <t>道路公社</t>
    <rPh sb="0" eb="2">
      <t>ドウロ</t>
    </rPh>
    <rPh sb="2" eb="4">
      <t>コウシャ</t>
    </rPh>
    <phoneticPr fontId="13"/>
  </si>
  <si>
    <t>住宅供給公社</t>
    <rPh sb="0" eb="2">
      <t>ジュウタク</t>
    </rPh>
    <rPh sb="2" eb="4">
      <t>キョウキュウ</t>
    </rPh>
    <rPh sb="4" eb="6">
      <t>コウシャ</t>
    </rPh>
    <phoneticPr fontId="13"/>
  </si>
  <si>
    <t>（単位：百万円）</t>
    <phoneticPr fontId="16"/>
  </si>
  <si>
    <t>（単位：百万円）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</si>
</sst>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7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0" fillId="0" borderId="5" xfId="0" applyFont="1" applyBorder="1" applyAlignment="1">
      <alignment horizontal="distributed" vertical="center" justifyLastLine="1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Font="1" applyFill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K8" sqref="K8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87" t="s">
        <v>249</v>
      </c>
      <c r="F1" s="1"/>
    </row>
    <row r="3" spans="1:11" ht="14">
      <c r="A3" s="10" t="s">
        <v>91</v>
      </c>
    </row>
    <row r="5" spans="1:11">
      <c r="A5" s="17" t="s">
        <v>237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94" t="s">
        <v>238</v>
      </c>
      <c r="G7" s="94"/>
      <c r="H7" s="48" t="s">
        <v>247</v>
      </c>
      <c r="I7" s="49" t="s">
        <v>21</v>
      </c>
    </row>
    <row r="8" spans="1:11" ht="17.149999999999999" customHeight="1">
      <c r="A8" s="18"/>
      <c r="B8" s="19"/>
      <c r="C8" s="19"/>
      <c r="D8" s="19"/>
      <c r="E8" s="59"/>
      <c r="F8" s="51" t="s">
        <v>89</v>
      </c>
      <c r="G8" s="51" t="s">
        <v>2</v>
      </c>
      <c r="H8" s="51" t="s">
        <v>235</v>
      </c>
      <c r="I8" s="52"/>
    </row>
    <row r="9" spans="1:11" ht="18" customHeight="1">
      <c r="A9" s="95" t="s">
        <v>86</v>
      </c>
      <c r="B9" s="95" t="s">
        <v>88</v>
      </c>
      <c r="C9" s="60" t="s">
        <v>3</v>
      </c>
      <c r="D9" s="53"/>
      <c r="E9" s="53"/>
      <c r="F9" s="54">
        <v>367186</v>
      </c>
      <c r="G9" s="55">
        <f>F9/$F$27*100</f>
        <v>37.09710172894038</v>
      </c>
      <c r="H9" s="54">
        <v>350403</v>
      </c>
      <c r="I9" s="55">
        <f>(F9/H9-1)*100</f>
        <v>4.789627942683139</v>
      </c>
      <c r="K9" s="25"/>
    </row>
    <row r="10" spans="1:11" ht="18" customHeight="1">
      <c r="A10" s="95"/>
      <c r="B10" s="95"/>
      <c r="C10" s="62"/>
      <c r="D10" s="64" t="s">
        <v>22</v>
      </c>
      <c r="E10" s="53"/>
      <c r="F10" s="54">
        <v>89477</v>
      </c>
      <c r="G10" s="55">
        <f t="shared" ref="F10:G26" si="0">F10/$F$27*100</f>
        <v>9.0399344512056512</v>
      </c>
      <c r="H10" s="54">
        <v>86939</v>
      </c>
      <c r="I10" s="55">
        <f t="shared" ref="I10:I27" si="1">(F10/H10-1)*100</f>
        <v>2.9192882365796757</v>
      </c>
    </row>
    <row r="11" spans="1:11" ht="18" customHeight="1">
      <c r="A11" s="95"/>
      <c r="B11" s="95"/>
      <c r="C11" s="62"/>
      <c r="D11" s="62"/>
      <c r="E11" s="47" t="s">
        <v>23</v>
      </c>
      <c r="F11" s="54">
        <v>79658</v>
      </c>
      <c r="G11" s="55">
        <f t="shared" si="0"/>
        <v>8.0479128548581169</v>
      </c>
      <c r="H11" s="54">
        <v>78114</v>
      </c>
      <c r="I11" s="55">
        <f t="shared" si="1"/>
        <v>1.9765983050413549</v>
      </c>
    </row>
    <row r="12" spans="1:11" ht="18" customHeight="1">
      <c r="A12" s="95"/>
      <c r="B12" s="95"/>
      <c r="C12" s="62"/>
      <c r="D12" s="62"/>
      <c r="E12" s="47" t="s">
        <v>24</v>
      </c>
      <c r="F12" s="54">
        <v>9558</v>
      </c>
      <c r="G12" s="55">
        <f t="shared" si="0"/>
        <v>0.96565255299824115</v>
      </c>
      <c r="H12" s="54">
        <v>8355</v>
      </c>
      <c r="I12" s="55">
        <f t="shared" si="1"/>
        <v>14.398563734290848</v>
      </c>
    </row>
    <row r="13" spans="1:11" ht="18" customHeight="1">
      <c r="A13" s="95"/>
      <c r="B13" s="95"/>
      <c r="C13" s="62"/>
      <c r="D13" s="63"/>
      <c r="E13" s="47" t="s">
        <v>25</v>
      </c>
      <c r="F13" s="54">
        <v>261</v>
      </c>
      <c r="G13" s="55">
        <f t="shared" si="0"/>
        <v>2.6369043349292836E-2</v>
      </c>
      <c r="H13" s="54">
        <v>470</v>
      </c>
      <c r="I13" s="55">
        <f t="shared" si="1"/>
        <v>-44.468085106382979</v>
      </c>
    </row>
    <row r="14" spans="1:11" ht="18" customHeight="1">
      <c r="A14" s="95"/>
      <c r="B14" s="95"/>
      <c r="C14" s="62"/>
      <c r="D14" s="60" t="s">
        <v>26</v>
      </c>
      <c r="E14" s="53"/>
      <c r="F14" s="54">
        <v>97432</v>
      </c>
      <c r="G14" s="55">
        <f t="shared" si="0"/>
        <v>9.8436346038632152</v>
      </c>
      <c r="H14" s="54">
        <v>89941</v>
      </c>
      <c r="I14" s="55">
        <f t="shared" si="1"/>
        <v>8.3287933200653761</v>
      </c>
    </row>
    <row r="15" spans="1:11" ht="18" customHeight="1">
      <c r="A15" s="95"/>
      <c r="B15" s="95"/>
      <c r="C15" s="62"/>
      <c r="D15" s="62"/>
      <c r="E15" s="47" t="s">
        <v>27</v>
      </c>
      <c r="F15" s="54">
        <v>4576</v>
      </c>
      <c r="G15" s="55">
        <f t="shared" si="0"/>
        <v>0.46231702056078167</v>
      </c>
      <c r="H15" s="54">
        <v>4443</v>
      </c>
      <c r="I15" s="55">
        <f t="shared" si="1"/>
        <v>2.9934728786855658</v>
      </c>
    </row>
    <row r="16" spans="1:11" ht="18" customHeight="1">
      <c r="A16" s="95"/>
      <c r="B16" s="95"/>
      <c r="C16" s="62"/>
      <c r="D16" s="63"/>
      <c r="E16" s="47" t="s">
        <v>28</v>
      </c>
      <c r="F16" s="54">
        <v>92856</v>
      </c>
      <c r="G16" s="55">
        <f t="shared" si="0"/>
        <v>9.3813175833024349</v>
      </c>
      <c r="H16" s="54">
        <v>85498</v>
      </c>
      <c r="I16" s="55">
        <f t="shared" si="1"/>
        <v>8.6060492643102791</v>
      </c>
      <c r="K16" s="26"/>
    </row>
    <row r="17" spans="1:26" ht="18" customHeight="1">
      <c r="A17" s="95"/>
      <c r="B17" s="95"/>
      <c r="C17" s="62"/>
      <c r="D17" s="96" t="s">
        <v>29</v>
      </c>
      <c r="E17" s="97"/>
      <c r="F17" s="54">
        <v>127082</v>
      </c>
      <c r="G17" s="55">
        <f t="shared" si="0"/>
        <v>12.839198340669855</v>
      </c>
      <c r="H17" s="54">
        <v>118632</v>
      </c>
      <c r="I17" s="55">
        <f t="shared" si="1"/>
        <v>7.1228673545080667</v>
      </c>
    </row>
    <row r="18" spans="1:26" ht="18" customHeight="1">
      <c r="A18" s="95"/>
      <c r="B18" s="95"/>
      <c r="C18" s="62"/>
      <c r="D18" s="96" t="s">
        <v>92</v>
      </c>
      <c r="E18" s="98"/>
      <c r="F18" s="54">
        <v>9128</v>
      </c>
      <c r="G18" s="55">
        <f t="shared" si="0"/>
        <v>0.92220930150323754</v>
      </c>
      <c r="H18" s="54">
        <v>9745</v>
      </c>
      <c r="I18" s="55">
        <f t="shared" si="1"/>
        <v>-6.3314520266803509</v>
      </c>
    </row>
    <row r="19" spans="1:26" ht="18" customHeight="1">
      <c r="A19" s="95"/>
      <c r="B19" s="95"/>
      <c r="C19" s="61"/>
      <c r="D19" s="96" t="s">
        <v>93</v>
      </c>
      <c r="E19" s="98"/>
      <c r="F19" s="55">
        <f t="shared" si="0"/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94</v>
      </c>
    </row>
    <row r="20" spans="1:26" ht="18" customHeight="1">
      <c r="A20" s="95"/>
      <c r="B20" s="95"/>
      <c r="C20" s="53" t="s">
        <v>4</v>
      </c>
      <c r="D20" s="53"/>
      <c r="E20" s="53"/>
      <c r="F20" s="54">
        <v>46826</v>
      </c>
      <c r="G20" s="55">
        <f t="shared" si="0"/>
        <v>4.7308690569884533</v>
      </c>
      <c r="H20" s="54">
        <v>46520</v>
      </c>
      <c r="I20" s="55">
        <f t="shared" si="1"/>
        <v>0.65778159931211277</v>
      </c>
    </row>
    <row r="21" spans="1:26" ht="18" customHeight="1">
      <c r="A21" s="95"/>
      <c r="B21" s="95"/>
      <c r="C21" s="53" t="s">
        <v>5</v>
      </c>
      <c r="D21" s="53"/>
      <c r="E21" s="53"/>
      <c r="F21" s="54">
        <v>187500</v>
      </c>
      <c r="G21" s="55">
        <f t="shared" si="0"/>
        <v>18.94327826817014</v>
      </c>
      <c r="H21" s="54">
        <v>182500</v>
      </c>
      <c r="I21" s="55">
        <f t="shared" si="1"/>
        <v>2.7397260273972712</v>
      </c>
    </row>
    <row r="22" spans="1:26" ht="18" customHeight="1">
      <c r="A22" s="95"/>
      <c r="B22" s="95"/>
      <c r="C22" s="53" t="s">
        <v>30</v>
      </c>
      <c r="D22" s="53"/>
      <c r="E22" s="53"/>
      <c r="F22" s="54">
        <v>11814</v>
      </c>
      <c r="G22" s="55">
        <f t="shared" si="0"/>
        <v>1.1935780771208642</v>
      </c>
      <c r="H22" s="54">
        <v>11835</v>
      </c>
      <c r="I22" s="55">
        <f t="shared" si="1"/>
        <v>-0.17743979721166481</v>
      </c>
    </row>
    <row r="23" spans="1:26" ht="18" customHeight="1">
      <c r="A23" s="95"/>
      <c r="B23" s="95"/>
      <c r="C23" s="53" t="s">
        <v>6</v>
      </c>
      <c r="D23" s="53"/>
      <c r="E23" s="53"/>
      <c r="F23" s="54">
        <v>113434</v>
      </c>
      <c r="G23" s="55">
        <f t="shared" si="0"/>
        <v>11.46032974438193</v>
      </c>
      <c r="H23" s="54">
        <v>125000</v>
      </c>
      <c r="I23" s="55">
        <f t="shared" si="1"/>
        <v>-9.2528000000000059</v>
      </c>
    </row>
    <row r="24" spans="1:26" ht="18" customHeight="1">
      <c r="A24" s="95"/>
      <c r="B24" s="95"/>
      <c r="C24" s="53" t="s">
        <v>31</v>
      </c>
      <c r="D24" s="53"/>
      <c r="E24" s="53"/>
      <c r="F24" s="54">
        <v>1597</v>
      </c>
      <c r="G24" s="55">
        <f t="shared" si="0"/>
        <v>0.16134621543609448</v>
      </c>
      <c r="H24" s="54">
        <v>1526</v>
      </c>
      <c r="I24" s="55">
        <f t="shared" si="1"/>
        <v>4.6526867627785018</v>
      </c>
    </row>
    <row r="25" spans="1:26" ht="18" customHeight="1">
      <c r="A25" s="95"/>
      <c r="B25" s="95"/>
      <c r="C25" s="53" t="s">
        <v>7</v>
      </c>
      <c r="D25" s="53"/>
      <c r="E25" s="53"/>
      <c r="F25" s="54">
        <v>65925</v>
      </c>
      <c r="G25" s="55">
        <f t="shared" si="0"/>
        <v>6.660456639088622</v>
      </c>
      <c r="H25" s="54">
        <v>86707</v>
      </c>
      <c r="I25" s="55">
        <f t="shared" si="1"/>
        <v>-23.968076395216077</v>
      </c>
    </row>
    <row r="26" spans="1:26" ht="18" customHeight="1">
      <c r="A26" s="95"/>
      <c r="B26" s="95"/>
      <c r="C26" s="53" t="s">
        <v>8</v>
      </c>
      <c r="D26" s="53"/>
      <c r="E26" s="53"/>
      <c r="F26" s="54">
        <v>195515</v>
      </c>
      <c r="G26" s="55">
        <f t="shared" si="0"/>
        <v>19.753040269873519</v>
      </c>
      <c r="H26" s="54">
        <v>190496</v>
      </c>
      <c r="I26" s="55">
        <f t="shared" si="1"/>
        <v>2.6347009910969277</v>
      </c>
    </row>
    <row r="27" spans="1:26" ht="18" customHeight="1">
      <c r="A27" s="95"/>
      <c r="B27" s="95"/>
      <c r="C27" s="53" t="s">
        <v>9</v>
      </c>
      <c r="D27" s="53"/>
      <c r="E27" s="53"/>
      <c r="F27" s="54">
        <f>SUM(F9,F20:F26)</f>
        <v>989797</v>
      </c>
      <c r="G27" s="55">
        <f>F27/$F$27*100</f>
        <v>100</v>
      </c>
      <c r="H27" s="54">
        <v>994987</v>
      </c>
      <c r="I27" s="55">
        <f t="shared" si="1"/>
        <v>-0.52161485526946993</v>
      </c>
    </row>
    <row r="28" spans="1:26" ht="18" customHeight="1">
      <c r="A28" s="95"/>
      <c r="B28" s="95" t="s">
        <v>87</v>
      </c>
      <c r="C28" s="60" t="s">
        <v>10</v>
      </c>
      <c r="D28" s="53"/>
      <c r="E28" s="53"/>
      <c r="F28" s="54">
        <v>353125</v>
      </c>
      <c r="G28" s="55">
        <f>F28/$F$45*100</f>
        <v>35.676507405053762</v>
      </c>
      <c r="H28" s="54">
        <v>360092</v>
      </c>
      <c r="I28" s="55">
        <f>(F28/H28-1)*100</f>
        <v>-1.9347833331481934</v>
      </c>
    </row>
    <row r="29" spans="1:26" ht="18" customHeight="1">
      <c r="A29" s="95"/>
      <c r="B29" s="95"/>
      <c r="C29" s="62"/>
      <c r="D29" s="53" t="s">
        <v>11</v>
      </c>
      <c r="E29" s="53"/>
      <c r="F29" s="54">
        <v>205650</v>
      </c>
      <c r="G29" s="55">
        <f t="shared" ref="F29:G44" si="2">F29/$F$45*100</f>
        <v>20.776987604529008</v>
      </c>
      <c r="H29" s="54">
        <v>211293</v>
      </c>
      <c r="I29" s="55">
        <f t="shared" ref="I29:I45" si="3">(F29/H29-1)*100</f>
        <v>-2.6706989819823668</v>
      </c>
    </row>
    <row r="30" spans="1:26" ht="18" customHeight="1">
      <c r="A30" s="95"/>
      <c r="B30" s="95"/>
      <c r="C30" s="62"/>
      <c r="D30" s="53" t="s">
        <v>32</v>
      </c>
      <c r="E30" s="53"/>
      <c r="F30" s="54">
        <v>31144</v>
      </c>
      <c r="G30" s="55">
        <f t="shared" si="2"/>
        <v>3.1465037780474181</v>
      </c>
      <c r="H30" s="54">
        <v>28677</v>
      </c>
      <c r="I30" s="55">
        <f t="shared" si="3"/>
        <v>8.6027129755553275</v>
      </c>
    </row>
    <row r="31" spans="1:26" ht="18" customHeight="1">
      <c r="A31" s="95"/>
      <c r="B31" s="95"/>
      <c r="C31" s="61"/>
      <c r="D31" s="53" t="s">
        <v>12</v>
      </c>
      <c r="E31" s="53"/>
      <c r="F31" s="54">
        <v>116331</v>
      </c>
      <c r="G31" s="55">
        <f t="shared" si="2"/>
        <v>11.753016022477336</v>
      </c>
      <c r="H31" s="54">
        <v>120122</v>
      </c>
      <c r="I31" s="55">
        <f t="shared" si="3"/>
        <v>-3.1559581092555855</v>
      </c>
    </row>
    <row r="32" spans="1:26" ht="18" customHeight="1">
      <c r="A32" s="95"/>
      <c r="B32" s="95"/>
      <c r="C32" s="60" t="s">
        <v>13</v>
      </c>
      <c r="D32" s="53"/>
      <c r="E32" s="53"/>
      <c r="F32" s="54">
        <v>549742</v>
      </c>
      <c r="G32" s="55">
        <f t="shared" si="2"/>
        <v>55.540883635735405</v>
      </c>
      <c r="H32" s="54">
        <v>552560</v>
      </c>
      <c r="I32" s="55">
        <f t="shared" si="3"/>
        <v>-0.50998986535398805</v>
      </c>
    </row>
    <row r="33" spans="1:9" ht="18" customHeight="1">
      <c r="A33" s="95"/>
      <c r="B33" s="95"/>
      <c r="C33" s="62"/>
      <c r="D33" s="53" t="s">
        <v>14</v>
      </c>
      <c r="E33" s="53"/>
      <c r="F33" s="54">
        <v>40943</v>
      </c>
      <c r="G33" s="55">
        <f t="shared" si="2"/>
        <v>4.136504758046347</v>
      </c>
      <c r="H33" s="54">
        <v>41968</v>
      </c>
      <c r="I33" s="55">
        <f t="shared" si="3"/>
        <v>-2.4423370186808957</v>
      </c>
    </row>
    <row r="34" spans="1:9" ht="18" customHeight="1">
      <c r="A34" s="95"/>
      <c r="B34" s="95"/>
      <c r="C34" s="62"/>
      <c r="D34" s="53" t="s">
        <v>33</v>
      </c>
      <c r="E34" s="53"/>
      <c r="F34" s="54">
        <v>2845</v>
      </c>
      <c r="G34" s="55">
        <f t="shared" si="2"/>
        <v>0.28743267558903496</v>
      </c>
      <c r="H34" s="54">
        <v>1976</v>
      </c>
      <c r="I34" s="55">
        <f t="shared" si="3"/>
        <v>43.977732793522264</v>
      </c>
    </row>
    <row r="35" spans="1:9" ht="18" customHeight="1">
      <c r="A35" s="95"/>
      <c r="B35" s="95"/>
      <c r="C35" s="62"/>
      <c r="D35" s="53" t="s">
        <v>34</v>
      </c>
      <c r="E35" s="53"/>
      <c r="F35" s="54">
        <v>325636</v>
      </c>
      <c r="G35" s="55">
        <f t="shared" si="2"/>
        <v>32.899271264713875</v>
      </c>
      <c r="H35" s="54">
        <v>329336</v>
      </c>
      <c r="I35" s="55">
        <f t="shared" si="3"/>
        <v>-1.1234726844317033</v>
      </c>
    </row>
    <row r="36" spans="1:9" ht="18" customHeight="1">
      <c r="A36" s="95"/>
      <c r="B36" s="95"/>
      <c r="C36" s="62"/>
      <c r="D36" s="53" t="s">
        <v>35</v>
      </c>
      <c r="E36" s="53"/>
      <c r="F36" s="54">
        <v>15500</v>
      </c>
      <c r="G36" s="55">
        <f t="shared" si="2"/>
        <v>1.5659776701687316</v>
      </c>
      <c r="H36" s="54">
        <v>15242</v>
      </c>
      <c r="I36" s="55">
        <f t="shared" si="3"/>
        <v>1.6926912478677281</v>
      </c>
    </row>
    <row r="37" spans="1:9" ht="18" customHeight="1">
      <c r="A37" s="95"/>
      <c r="B37" s="95"/>
      <c r="C37" s="62"/>
      <c r="D37" s="53" t="s">
        <v>15</v>
      </c>
      <c r="E37" s="53"/>
      <c r="F37" s="54">
        <v>8537</v>
      </c>
      <c r="G37" s="55">
        <f t="shared" si="2"/>
        <v>0.86250008840196535</v>
      </c>
      <c r="H37" s="54">
        <v>7851</v>
      </c>
      <c r="I37" s="55">
        <f t="shared" si="3"/>
        <v>8.7377404152337199</v>
      </c>
    </row>
    <row r="38" spans="1:9" ht="18" customHeight="1">
      <c r="A38" s="95"/>
      <c r="B38" s="95"/>
      <c r="C38" s="61"/>
      <c r="D38" s="53" t="s">
        <v>36</v>
      </c>
      <c r="E38" s="53"/>
      <c r="F38" s="54">
        <v>155978</v>
      </c>
      <c r="G38" s="55">
        <f t="shared" si="2"/>
        <v>15.758584841134091</v>
      </c>
      <c r="H38" s="54">
        <v>155884</v>
      </c>
      <c r="I38" s="55">
        <f t="shared" si="3"/>
        <v>6.0301249647176647E-2</v>
      </c>
    </row>
    <row r="39" spans="1:9" ht="18" customHeight="1">
      <c r="A39" s="95"/>
      <c r="B39" s="95"/>
      <c r="C39" s="60" t="s">
        <v>16</v>
      </c>
      <c r="D39" s="53"/>
      <c r="E39" s="53"/>
      <c r="F39" s="54">
        <v>86930</v>
      </c>
      <c r="G39" s="55">
        <f t="shared" si="2"/>
        <v>8.7826089592108278</v>
      </c>
      <c r="H39" s="54">
        <v>82335</v>
      </c>
      <c r="I39" s="55">
        <f t="shared" si="3"/>
        <v>5.5808586870711219</v>
      </c>
    </row>
    <row r="40" spans="1:9" ht="18" customHeight="1">
      <c r="A40" s="95"/>
      <c r="B40" s="95"/>
      <c r="C40" s="62"/>
      <c r="D40" s="60" t="s">
        <v>17</v>
      </c>
      <c r="E40" s="53"/>
      <c r="F40" s="54">
        <v>85658</v>
      </c>
      <c r="G40" s="55">
        <f t="shared" si="2"/>
        <v>8.6540977594395621</v>
      </c>
      <c r="H40" s="54">
        <v>81023</v>
      </c>
      <c r="I40" s="55">
        <f t="shared" si="3"/>
        <v>5.7205978549300873</v>
      </c>
    </row>
    <row r="41" spans="1:9" ht="18" customHeight="1">
      <c r="A41" s="95"/>
      <c r="B41" s="95"/>
      <c r="C41" s="62"/>
      <c r="D41" s="62"/>
      <c r="E41" s="56" t="s">
        <v>90</v>
      </c>
      <c r="F41" s="54">
        <v>39958</v>
      </c>
      <c r="G41" s="55">
        <f t="shared" si="2"/>
        <v>4.0369894028775599</v>
      </c>
      <c r="H41" s="54">
        <v>36155</v>
      </c>
      <c r="I41" s="57">
        <f t="shared" si="3"/>
        <v>10.51860047019777</v>
      </c>
    </row>
    <row r="42" spans="1:9" ht="18" customHeight="1">
      <c r="A42" s="95"/>
      <c r="B42" s="95"/>
      <c r="C42" s="62"/>
      <c r="D42" s="61"/>
      <c r="E42" s="47" t="s">
        <v>37</v>
      </c>
      <c r="F42" s="54">
        <v>45700</v>
      </c>
      <c r="G42" s="55">
        <f t="shared" si="2"/>
        <v>4.6171083565620021</v>
      </c>
      <c r="H42" s="54">
        <v>44868</v>
      </c>
      <c r="I42" s="57">
        <f t="shared" si="3"/>
        <v>1.8543282517607285</v>
      </c>
    </row>
    <row r="43" spans="1:9" ht="18" customHeight="1">
      <c r="A43" s="95"/>
      <c r="B43" s="95"/>
      <c r="C43" s="62"/>
      <c r="D43" s="53" t="s">
        <v>38</v>
      </c>
      <c r="E43" s="53"/>
      <c r="F43" s="54">
        <v>1272</v>
      </c>
      <c r="G43" s="55">
        <f t="shared" si="2"/>
        <v>0.12851119977126624</v>
      </c>
      <c r="H43" s="54">
        <v>1312</v>
      </c>
      <c r="I43" s="57">
        <f t="shared" si="3"/>
        <v>-3.0487804878048808</v>
      </c>
    </row>
    <row r="44" spans="1:9" ht="18" customHeight="1">
      <c r="A44" s="95"/>
      <c r="B44" s="95"/>
      <c r="C44" s="61"/>
      <c r="D44" s="53" t="s">
        <v>39</v>
      </c>
      <c r="E44" s="53"/>
      <c r="F44" s="55">
        <f t="shared" si="2"/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989797</v>
      </c>
      <c r="G45" s="55">
        <f>F45/$F$45*100</f>
        <v>100</v>
      </c>
      <c r="H45" s="54">
        <v>994987</v>
      </c>
      <c r="I45" s="55">
        <f t="shared" si="3"/>
        <v>-0.52161485526946993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S21" sqref="S21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239</v>
      </c>
      <c r="B5" s="12"/>
      <c r="C5" s="12"/>
      <c r="D5" s="12"/>
      <c r="K5" s="15"/>
      <c r="O5" s="15" t="s">
        <v>264</v>
      </c>
    </row>
    <row r="6" spans="1:25" ht="16" customHeight="1">
      <c r="A6" s="101" t="s">
        <v>47</v>
      </c>
      <c r="B6" s="102"/>
      <c r="C6" s="102"/>
      <c r="D6" s="102"/>
      <c r="E6" s="102"/>
      <c r="F6" s="106" t="s">
        <v>250</v>
      </c>
      <c r="G6" s="106"/>
      <c r="H6" s="106" t="s">
        <v>251</v>
      </c>
      <c r="I6" s="106"/>
      <c r="J6" s="106" t="s">
        <v>252</v>
      </c>
      <c r="K6" s="106"/>
      <c r="L6" s="106" t="s">
        <v>253</v>
      </c>
      <c r="M6" s="106"/>
      <c r="N6" s="106" t="s">
        <v>254</v>
      </c>
      <c r="O6" s="106"/>
    </row>
    <row r="7" spans="1:25" ht="16" customHeight="1">
      <c r="A7" s="102"/>
      <c r="B7" s="102"/>
      <c r="C7" s="102"/>
      <c r="D7" s="102"/>
      <c r="E7" s="102"/>
      <c r="F7" s="51" t="s">
        <v>240</v>
      </c>
      <c r="G7" s="51" t="s">
        <v>247</v>
      </c>
      <c r="H7" s="51" t="s">
        <v>240</v>
      </c>
      <c r="I7" s="51" t="s">
        <v>247</v>
      </c>
      <c r="J7" s="51" t="s">
        <v>240</v>
      </c>
      <c r="K7" s="51" t="s">
        <v>247</v>
      </c>
      <c r="L7" s="51" t="s">
        <v>240</v>
      </c>
      <c r="M7" s="51" t="s">
        <v>247</v>
      </c>
      <c r="N7" s="51" t="s">
        <v>240</v>
      </c>
      <c r="O7" s="51" t="s">
        <v>247</v>
      </c>
    </row>
    <row r="8" spans="1:25" ht="16" customHeight="1">
      <c r="A8" s="99" t="s">
        <v>81</v>
      </c>
      <c r="B8" s="60" t="s">
        <v>48</v>
      </c>
      <c r="C8" s="53"/>
      <c r="D8" s="53"/>
      <c r="E8" s="65" t="s">
        <v>40</v>
      </c>
      <c r="F8" s="54">
        <v>465</v>
      </c>
      <c r="G8" s="54">
        <v>294</v>
      </c>
      <c r="H8" s="54">
        <v>5697</v>
      </c>
      <c r="I8" s="54">
        <v>5699</v>
      </c>
      <c r="J8" s="54">
        <v>328</v>
      </c>
      <c r="K8" s="54">
        <v>329</v>
      </c>
      <c r="L8" s="54">
        <v>2645</v>
      </c>
      <c r="M8" s="54">
        <v>2627</v>
      </c>
      <c r="N8" s="54">
        <v>13850</v>
      </c>
      <c r="O8" s="54">
        <v>14210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99"/>
      <c r="B9" s="62"/>
      <c r="C9" s="53" t="s">
        <v>49</v>
      </c>
      <c r="D9" s="53"/>
      <c r="E9" s="65" t="s">
        <v>41</v>
      </c>
      <c r="F9" s="54">
        <v>465</v>
      </c>
      <c r="G9" s="54">
        <v>294</v>
      </c>
      <c r="H9" s="54">
        <v>5697</v>
      </c>
      <c r="I9" s="54">
        <v>5699</v>
      </c>
      <c r="J9" s="54">
        <v>328</v>
      </c>
      <c r="K9" s="54">
        <v>329</v>
      </c>
      <c r="L9" s="54">
        <v>2645</v>
      </c>
      <c r="M9" s="54">
        <v>2627</v>
      </c>
      <c r="N9" s="54">
        <v>13850</v>
      </c>
      <c r="O9" s="54">
        <v>14210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99"/>
      <c r="B10" s="61"/>
      <c r="C10" s="53" t="s">
        <v>50</v>
      </c>
      <c r="D10" s="53"/>
      <c r="E10" s="65" t="s">
        <v>42</v>
      </c>
      <c r="F10" s="54">
        <v>0</v>
      </c>
      <c r="G10" s="54">
        <v>0</v>
      </c>
      <c r="H10" s="54">
        <v>0</v>
      </c>
      <c r="I10" s="54">
        <v>0</v>
      </c>
      <c r="J10" s="66">
        <v>0</v>
      </c>
      <c r="K10" s="66">
        <v>0</v>
      </c>
      <c r="L10" s="54">
        <v>0</v>
      </c>
      <c r="M10" s="54">
        <v>0</v>
      </c>
      <c r="N10" s="54">
        <v>0</v>
      </c>
      <c r="O10" s="5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99"/>
      <c r="B11" s="60" t="s">
        <v>51</v>
      </c>
      <c r="C11" s="53"/>
      <c r="D11" s="53"/>
      <c r="E11" s="65" t="s">
        <v>43</v>
      </c>
      <c r="F11" s="54">
        <v>471</v>
      </c>
      <c r="G11" s="54">
        <v>553</v>
      </c>
      <c r="H11" s="54">
        <v>5128</v>
      </c>
      <c r="I11" s="54">
        <v>4855</v>
      </c>
      <c r="J11" s="54">
        <v>376</v>
      </c>
      <c r="K11" s="54">
        <v>353</v>
      </c>
      <c r="L11" s="54">
        <v>2646</v>
      </c>
      <c r="M11" s="54">
        <v>2628</v>
      </c>
      <c r="N11" s="54">
        <v>14889</v>
      </c>
      <c r="O11" s="54">
        <v>14209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99"/>
      <c r="B12" s="62"/>
      <c r="C12" s="53" t="s">
        <v>52</v>
      </c>
      <c r="D12" s="53"/>
      <c r="E12" s="65" t="s">
        <v>44</v>
      </c>
      <c r="F12" s="54">
        <v>471</v>
      </c>
      <c r="G12" s="54">
        <v>553</v>
      </c>
      <c r="H12" s="54">
        <v>5128</v>
      </c>
      <c r="I12" s="54">
        <v>4855</v>
      </c>
      <c r="J12" s="54">
        <v>376</v>
      </c>
      <c r="K12" s="54">
        <v>353</v>
      </c>
      <c r="L12" s="54">
        <v>2645</v>
      </c>
      <c r="M12" s="54">
        <v>2627</v>
      </c>
      <c r="N12" s="54">
        <v>14889</v>
      </c>
      <c r="O12" s="54">
        <v>14209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99"/>
      <c r="B13" s="61"/>
      <c r="C13" s="53" t="s">
        <v>53</v>
      </c>
      <c r="D13" s="53"/>
      <c r="E13" s="65" t="s">
        <v>45</v>
      </c>
      <c r="F13" s="54">
        <v>0</v>
      </c>
      <c r="G13" s="54">
        <v>0</v>
      </c>
      <c r="H13" s="66">
        <v>0</v>
      </c>
      <c r="I13" s="66">
        <v>0</v>
      </c>
      <c r="J13" s="66">
        <v>0</v>
      </c>
      <c r="K13" s="66">
        <v>0</v>
      </c>
      <c r="L13" s="54">
        <v>1</v>
      </c>
      <c r="M13" s="54">
        <v>1</v>
      </c>
      <c r="N13" s="54">
        <v>0</v>
      </c>
      <c r="O13" s="54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99"/>
      <c r="B14" s="53" t="s">
        <v>54</v>
      </c>
      <c r="C14" s="53"/>
      <c r="D14" s="53"/>
      <c r="E14" s="65" t="s">
        <v>95</v>
      </c>
      <c r="F14" s="54">
        <v>-6</v>
      </c>
      <c r="G14" s="54">
        <v>-259</v>
      </c>
      <c r="H14" s="54">
        <v>569</v>
      </c>
      <c r="I14" s="54">
        <v>844</v>
      </c>
      <c r="J14" s="54">
        <v>-48</v>
      </c>
      <c r="K14" s="54">
        <v>-24</v>
      </c>
      <c r="L14" s="88">
        <f t="shared" ref="L14" si="0">L9-L12</f>
        <v>0</v>
      </c>
      <c r="M14" s="54">
        <v>0</v>
      </c>
      <c r="N14" s="54">
        <v>-1039</v>
      </c>
      <c r="O14" s="54">
        <v>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99"/>
      <c r="B15" s="53" t="s">
        <v>55</v>
      </c>
      <c r="C15" s="53"/>
      <c r="D15" s="53"/>
      <c r="E15" s="65" t="s">
        <v>96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88">
        <f>L10-L13</f>
        <v>-1</v>
      </c>
      <c r="M15" s="54">
        <v>-1</v>
      </c>
      <c r="N15" s="54">
        <v>0</v>
      </c>
      <c r="O15" s="54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99"/>
      <c r="B16" s="53" t="s">
        <v>56</v>
      </c>
      <c r="C16" s="53"/>
      <c r="D16" s="53"/>
      <c r="E16" s="65" t="s">
        <v>97</v>
      </c>
      <c r="F16" s="54">
        <v>-6</v>
      </c>
      <c r="G16" s="54">
        <v>-259</v>
      </c>
      <c r="H16" s="54">
        <v>569</v>
      </c>
      <c r="I16" s="54">
        <v>844</v>
      </c>
      <c r="J16" s="54">
        <v>-48</v>
      </c>
      <c r="K16" s="54">
        <v>-24</v>
      </c>
      <c r="L16" s="88">
        <f t="shared" ref="L16" si="1">L8-L11</f>
        <v>-1</v>
      </c>
      <c r="M16" s="54">
        <v>-1</v>
      </c>
      <c r="N16" s="54">
        <v>-1039</v>
      </c>
      <c r="O16" s="54">
        <v>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99"/>
      <c r="B17" s="53" t="s">
        <v>57</v>
      </c>
      <c r="C17" s="53"/>
      <c r="D17" s="53"/>
      <c r="E17" s="51"/>
      <c r="F17" s="54">
        <v>686</v>
      </c>
      <c r="G17" s="54">
        <v>758</v>
      </c>
      <c r="H17" s="66">
        <v>0</v>
      </c>
      <c r="I17" s="66">
        <v>0</v>
      </c>
      <c r="J17" s="54">
        <v>104</v>
      </c>
      <c r="K17" s="54">
        <v>0</v>
      </c>
      <c r="L17" s="54">
        <v>3762</v>
      </c>
      <c r="M17" s="54">
        <v>3760</v>
      </c>
      <c r="N17" s="66">
        <v>4258</v>
      </c>
      <c r="O17" s="67">
        <v>2673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99"/>
      <c r="B18" s="53" t="s">
        <v>58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99" t="s">
        <v>82</v>
      </c>
      <c r="B19" s="60" t="s">
        <v>59</v>
      </c>
      <c r="C19" s="53"/>
      <c r="D19" s="53"/>
      <c r="E19" s="65"/>
      <c r="F19" s="54">
        <v>0</v>
      </c>
      <c r="G19" s="54">
        <v>180</v>
      </c>
      <c r="H19" s="54">
        <v>848</v>
      </c>
      <c r="I19" s="54">
        <v>1605</v>
      </c>
      <c r="J19" s="54">
        <v>81</v>
      </c>
      <c r="K19" s="54">
        <v>71</v>
      </c>
      <c r="L19" s="54">
        <v>997</v>
      </c>
      <c r="M19" s="54">
        <v>124</v>
      </c>
      <c r="N19" s="54">
        <v>7888</v>
      </c>
      <c r="O19" s="54">
        <v>8882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99"/>
      <c r="B20" s="61"/>
      <c r="C20" s="53" t="s">
        <v>60</v>
      </c>
      <c r="D20" s="53"/>
      <c r="E20" s="65"/>
      <c r="F20" s="54">
        <v>0</v>
      </c>
      <c r="G20" s="54">
        <v>180</v>
      </c>
      <c r="H20" s="54">
        <v>848</v>
      </c>
      <c r="I20" s="54">
        <v>1605</v>
      </c>
      <c r="J20" s="54">
        <v>81</v>
      </c>
      <c r="K20" s="66">
        <v>71</v>
      </c>
      <c r="L20" s="54">
        <v>969</v>
      </c>
      <c r="M20" s="54">
        <v>119</v>
      </c>
      <c r="N20" s="54">
        <v>2888</v>
      </c>
      <c r="O20" s="54">
        <v>4423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99"/>
      <c r="B21" s="53" t="s">
        <v>61</v>
      </c>
      <c r="C21" s="53"/>
      <c r="D21" s="53"/>
      <c r="E21" s="65" t="s">
        <v>98</v>
      </c>
      <c r="F21" s="54">
        <v>0</v>
      </c>
      <c r="G21" s="54">
        <v>180</v>
      </c>
      <c r="H21" s="54">
        <v>848</v>
      </c>
      <c r="I21" s="54">
        <v>1605</v>
      </c>
      <c r="J21" s="54">
        <v>81</v>
      </c>
      <c r="K21" s="54">
        <v>71</v>
      </c>
      <c r="L21" s="54">
        <v>997</v>
      </c>
      <c r="M21" s="54">
        <v>124</v>
      </c>
      <c r="N21" s="54">
        <v>7888</v>
      </c>
      <c r="O21" s="54">
        <v>8882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99"/>
      <c r="B22" s="60" t="s">
        <v>62</v>
      </c>
      <c r="C22" s="53"/>
      <c r="D22" s="53"/>
      <c r="E22" s="65" t="s">
        <v>99</v>
      </c>
      <c r="F22" s="54">
        <v>31</v>
      </c>
      <c r="G22" s="54">
        <v>217</v>
      </c>
      <c r="H22" s="54">
        <v>3268</v>
      </c>
      <c r="I22" s="54">
        <v>4234</v>
      </c>
      <c r="J22" s="54">
        <v>172</v>
      </c>
      <c r="K22" s="54">
        <v>240</v>
      </c>
      <c r="L22" s="54">
        <v>1132</v>
      </c>
      <c r="M22" s="54">
        <v>154</v>
      </c>
      <c r="N22" s="54">
        <v>9180</v>
      </c>
      <c r="O22" s="54">
        <v>10140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99"/>
      <c r="B23" s="61" t="s">
        <v>63</v>
      </c>
      <c r="C23" s="53" t="s">
        <v>64</v>
      </c>
      <c r="D23" s="53"/>
      <c r="E23" s="65"/>
      <c r="F23" s="54">
        <v>30</v>
      </c>
      <c r="G23" s="54">
        <v>17</v>
      </c>
      <c r="H23" s="54">
        <v>1927</v>
      </c>
      <c r="I23" s="54">
        <v>1871</v>
      </c>
      <c r="J23" s="54">
        <v>40</v>
      </c>
      <c r="K23" s="54">
        <v>33</v>
      </c>
      <c r="L23" s="54">
        <v>139</v>
      </c>
      <c r="M23" s="54">
        <v>33</v>
      </c>
      <c r="N23" s="54">
        <v>3095</v>
      </c>
      <c r="O23" s="54">
        <v>4126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99"/>
      <c r="B24" s="53" t="s">
        <v>100</v>
      </c>
      <c r="C24" s="53"/>
      <c r="D24" s="53"/>
      <c r="E24" s="65" t="s">
        <v>101</v>
      </c>
      <c r="F24" s="54">
        <v>-31</v>
      </c>
      <c r="G24" s="54">
        <v>-37</v>
      </c>
      <c r="H24" s="54">
        <v>-2420</v>
      </c>
      <c r="I24" s="54">
        <v>-2629</v>
      </c>
      <c r="J24" s="54">
        <v>-91</v>
      </c>
      <c r="K24" s="54">
        <v>-169</v>
      </c>
      <c r="L24" s="54">
        <f t="shared" ref="L24:N24" si="2">L21-L22</f>
        <v>-135</v>
      </c>
      <c r="M24" s="54">
        <v>-30</v>
      </c>
      <c r="N24" s="54">
        <f t="shared" si="2"/>
        <v>-1292</v>
      </c>
      <c r="O24" s="54">
        <v>-1258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99"/>
      <c r="B25" s="60" t="s">
        <v>65</v>
      </c>
      <c r="C25" s="60"/>
      <c r="D25" s="60"/>
      <c r="E25" s="103" t="s">
        <v>102</v>
      </c>
      <c r="F25" s="107">
        <v>31</v>
      </c>
      <c r="G25" s="107">
        <v>37</v>
      </c>
      <c r="H25" s="107">
        <v>2420</v>
      </c>
      <c r="I25" s="107">
        <v>2629</v>
      </c>
      <c r="J25" s="107">
        <v>91</v>
      </c>
      <c r="K25" s="107">
        <v>169</v>
      </c>
      <c r="L25" s="107">
        <v>135</v>
      </c>
      <c r="M25" s="107">
        <v>30</v>
      </c>
      <c r="N25" s="107">
        <v>1292</v>
      </c>
      <c r="O25" s="107">
        <v>1258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99"/>
      <c r="B26" s="79" t="s">
        <v>66</v>
      </c>
      <c r="C26" s="79"/>
      <c r="D26" s="79"/>
      <c r="E26" s="104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99"/>
      <c r="B27" s="53" t="s">
        <v>103</v>
      </c>
      <c r="C27" s="53"/>
      <c r="D27" s="53"/>
      <c r="E27" s="65" t="s">
        <v>104</v>
      </c>
      <c r="F27" s="54">
        <f>F24+F25</f>
        <v>0</v>
      </c>
      <c r="G27" s="54">
        <f t="shared" ref="G27:O27" si="3">G24+G25</f>
        <v>0</v>
      </c>
      <c r="H27" s="54">
        <f t="shared" si="3"/>
        <v>0</v>
      </c>
      <c r="I27" s="54">
        <f t="shared" si="3"/>
        <v>0</v>
      </c>
      <c r="J27" s="54">
        <f t="shared" si="3"/>
        <v>0</v>
      </c>
      <c r="K27" s="54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105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2" t="s">
        <v>67</v>
      </c>
      <c r="B30" s="102"/>
      <c r="C30" s="102"/>
      <c r="D30" s="102"/>
      <c r="E30" s="102"/>
      <c r="F30" s="110" t="s">
        <v>255</v>
      </c>
      <c r="G30" s="110"/>
      <c r="H30" s="110" t="s">
        <v>256</v>
      </c>
      <c r="I30" s="110"/>
      <c r="J30" s="110" t="s">
        <v>257</v>
      </c>
      <c r="K30" s="110"/>
      <c r="L30" s="109"/>
      <c r="M30" s="109"/>
      <c r="N30" s="109"/>
      <c r="O30" s="10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2"/>
      <c r="B31" s="102"/>
      <c r="C31" s="102"/>
      <c r="D31" s="102"/>
      <c r="E31" s="102"/>
      <c r="F31" s="51" t="s">
        <v>240</v>
      </c>
      <c r="G31" s="51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99" t="s">
        <v>83</v>
      </c>
      <c r="B32" s="60" t="s">
        <v>48</v>
      </c>
      <c r="C32" s="53"/>
      <c r="D32" s="53"/>
      <c r="E32" s="65" t="s">
        <v>40</v>
      </c>
      <c r="F32" s="54">
        <v>29</v>
      </c>
      <c r="G32" s="54">
        <v>19</v>
      </c>
      <c r="H32" s="54">
        <v>274</v>
      </c>
      <c r="I32" s="54">
        <v>277</v>
      </c>
      <c r="J32" s="72">
        <v>29</v>
      </c>
      <c r="K32" s="72">
        <v>25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5"/>
      <c r="B33" s="62"/>
      <c r="C33" s="60" t="s">
        <v>68</v>
      </c>
      <c r="D33" s="53"/>
      <c r="E33" s="65"/>
      <c r="F33" s="54">
        <v>17</v>
      </c>
      <c r="G33" s="54">
        <v>17</v>
      </c>
      <c r="H33" s="54">
        <v>249</v>
      </c>
      <c r="I33" s="54">
        <v>252</v>
      </c>
      <c r="J33" s="72" t="s">
        <v>258</v>
      </c>
      <c r="K33" s="72" t="s">
        <v>258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5"/>
      <c r="B34" s="62"/>
      <c r="C34" s="61"/>
      <c r="D34" s="53" t="s">
        <v>69</v>
      </c>
      <c r="E34" s="65"/>
      <c r="F34" s="54">
        <v>0</v>
      </c>
      <c r="G34" s="54">
        <v>0</v>
      </c>
      <c r="H34" s="54">
        <v>249</v>
      </c>
      <c r="I34" s="54">
        <v>252</v>
      </c>
      <c r="J34" s="72" t="s">
        <v>258</v>
      </c>
      <c r="K34" s="72" t="s">
        <v>258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5"/>
      <c r="B35" s="61"/>
      <c r="C35" s="53" t="s">
        <v>70</v>
      </c>
      <c r="D35" s="53"/>
      <c r="E35" s="65"/>
      <c r="F35" s="54">
        <v>12</v>
      </c>
      <c r="G35" s="54">
        <v>2</v>
      </c>
      <c r="H35" s="54">
        <v>25</v>
      </c>
      <c r="I35" s="54">
        <v>25</v>
      </c>
      <c r="J35" s="67">
        <v>29</v>
      </c>
      <c r="K35" s="67">
        <v>25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5"/>
      <c r="B36" s="60" t="s">
        <v>51</v>
      </c>
      <c r="C36" s="53"/>
      <c r="D36" s="53"/>
      <c r="E36" s="65" t="s">
        <v>41</v>
      </c>
      <c r="F36" s="54">
        <v>12</v>
      </c>
      <c r="G36" s="54">
        <v>2</v>
      </c>
      <c r="H36" s="54">
        <v>134</v>
      </c>
      <c r="I36" s="54">
        <v>157</v>
      </c>
      <c r="J36" s="72">
        <v>29</v>
      </c>
      <c r="K36" s="72">
        <v>25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5"/>
      <c r="B37" s="62"/>
      <c r="C37" s="53" t="s">
        <v>71</v>
      </c>
      <c r="D37" s="53"/>
      <c r="E37" s="65"/>
      <c r="F37" s="54">
        <v>0</v>
      </c>
      <c r="G37" s="54">
        <v>0</v>
      </c>
      <c r="H37" s="54">
        <v>109</v>
      </c>
      <c r="I37" s="54">
        <v>132</v>
      </c>
      <c r="J37" s="72">
        <v>29</v>
      </c>
      <c r="K37" s="72">
        <v>25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5"/>
      <c r="B38" s="61"/>
      <c r="C38" s="53" t="s">
        <v>72</v>
      </c>
      <c r="D38" s="53"/>
      <c r="E38" s="65"/>
      <c r="F38" s="54">
        <v>12</v>
      </c>
      <c r="G38" s="54">
        <v>2</v>
      </c>
      <c r="H38" s="54">
        <v>25</v>
      </c>
      <c r="I38" s="54">
        <v>25</v>
      </c>
      <c r="J38" s="72" t="s">
        <v>258</v>
      </c>
      <c r="K38" s="67" t="s">
        <v>258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5"/>
      <c r="B39" s="47" t="s">
        <v>73</v>
      </c>
      <c r="C39" s="47"/>
      <c r="D39" s="47"/>
      <c r="E39" s="65" t="s">
        <v>106</v>
      </c>
      <c r="F39" s="54">
        <v>17</v>
      </c>
      <c r="G39" s="54">
        <v>17</v>
      </c>
      <c r="H39" s="54">
        <v>140</v>
      </c>
      <c r="I39" s="54">
        <v>120</v>
      </c>
      <c r="J39" s="72">
        <v>0</v>
      </c>
      <c r="K39" s="72">
        <v>0</v>
      </c>
      <c r="L39" s="54">
        <f t="shared" ref="L39:O39" si="4">L32-L36</f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99" t="s">
        <v>84</v>
      </c>
      <c r="B40" s="60" t="s">
        <v>74</v>
      </c>
      <c r="C40" s="53"/>
      <c r="D40" s="53"/>
      <c r="E40" s="65" t="s">
        <v>43</v>
      </c>
      <c r="F40" s="54">
        <v>1429</v>
      </c>
      <c r="G40" s="54">
        <v>1428</v>
      </c>
      <c r="H40" s="54">
        <v>358</v>
      </c>
      <c r="I40" s="54">
        <v>354</v>
      </c>
      <c r="J40" s="72">
        <v>480</v>
      </c>
      <c r="K40" s="72">
        <v>81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0"/>
      <c r="B41" s="61"/>
      <c r="C41" s="53" t="s">
        <v>75</v>
      </c>
      <c r="D41" s="53"/>
      <c r="E41" s="65"/>
      <c r="F41" s="67">
        <v>880</v>
      </c>
      <c r="G41" s="67">
        <v>1000</v>
      </c>
      <c r="H41" s="67">
        <v>208</v>
      </c>
      <c r="I41" s="67">
        <v>290</v>
      </c>
      <c r="J41" s="72" t="s">
        <v>258</v>
      </c>
      <c r="K41" s="72" t="s">
        <v>258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0"/>
      <c r="B42" s="60" t="s">
        <v>62</v>
      </c>
      <c r="C42" s="53"/>
      <c r="D42" s="53"/>
      <c r="E42" s="65" t="s">
        <v>44</v>
      </c>
      <c r="F42" s="54">
        <v>1446</v>
      </c>
      <c r="G42" s="54">
        <v>1445</v>
      </c>
      <c r="H42" s="54">
        <v>498</v>
      </c>
      <c r="I42" s="54">
        <v>474</v>
      </c>
      <c r="J42" s="54">
        <v>480</v>
      </c>
      <c r="K42" s="72">
        <v>81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0"/>
      <c r="B43" s="61"/>
      <c r="C43" s="53" t="s">
        <v>76</v>
      </c>
      <c r="D43" s="53"/>
      <c r="E43" s="65"/>
      <c r="F43" s="54">
        <v>566</v>
      </c>
      <c r="G43" s="54">
        <v>445</v>
      </c>
      <c r="H43" s="54">
        <v>460</v>
      </c>
      <c r="I43" s="54">
        <v>457</v>
      </c>
      <c r="J43" s="67">
        <v>480</v>
      </c>
      <c r="K43" s="67">
        <v>81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0"/>
      <c r="B44" s="53" t="s">
        <v>73</v>
      </c>
      <c r="C44" s="53"/>
      <c r="D44" s="53"/>
      <c r="E44" s="65" t="s">
        <v>107</v>
      </c>
      <c r="F44" s="67">
        <v>-17</v>
      </c>
      <c r="G44" s="67">
        <v>-17</v>
      </c>
      <c r="H44" s="67">
        <v>-140</v>
      </c>
      <c r="I44" s="67">
        <v>-120</v>
      </c>
      <c r="J44" s="67">
        <v>0</v>
      </c>
      <c r="K44" s="67">
        <v>0</v>
      </c>
      <c r="L44" s="67">
        <f t="shared" ref="L44:O44" si="5">L40-L42</f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99" t="s">
        <v>85</v>
      </c>
      <c r="B45" s="47" t="s">
        <v>77</v>
      </c>
      <c r="C45" s="47"/>
      <c r="D45" s="47"/>
      <c r="E45" s="65" t="s">
        <v>108</v>
      </c>
      <c r="F45" s="54">
        <f>F39+F44</f>
        <v>0</v>
      </c>
      <c r="G45" s="54">
        <f t="shared" ref="G45:O45" si="6">G39+G44</f>
        <v>0</v>
      </c>
      <c r="H45" s="54">
        <f t="shared" si="6"/>
        <v>0</v>
      </c>
      <c r="I45" s="54">
        <f t="shared" si="6"/>
        <v>0</v>
      </c>
      <c r="J45" s="54"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0"/>
      <c r="B46" s="53" t="s">
        <v>78</v>
      </c>
      <c r="C46" s="53"/>
      <c r="D46" s="53"/>
      <c r="E46" s="53"/>
      <c r="F46" s="67"/>
      <c r="G46" s="67"/>
      <c r="H46" s="67"/>
      <c r="I46" s="67"/>
      <c r="J46" s="67"/>
      <c r="K46" s="67"/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0"/>
      <c r="B47" s="53" t="s">
        <v>79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0"/>
      <c r="B48" s="53" t="s">
        <v>80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6" customHeight="1">
      <c r="A49" s="8" t="s">
        <v>109</v>
      </c>
    </row>
    <row r="50" spans="1:1" ht="16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1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19" sqref="F19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249</v>
      </c>
      <c r="F1" s="1"/>
    </row>
    <row r="3" spans="1:9" ht="14">
      <c r="A3" s="10" t="s">
        <v>110</v>
      </c>
    </row>
    <row r="5" spans="1:9">
      <c r="A5" s="17" t="s">
        <v>241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242</v>
      </c>
      <c r="G7" s="48"/>
      <c r="H7" s="48" t="s">
        <v>245</v>
      </c>
      <c r="I7" s="68" t="s">
        <v>21</v>
      </c>
    </row>
    <row r="8" spans="1:9" ht="17.149999999999999" customHeight="1">
      <c r="A8" s="18"/>
      <c r="B8" s="19"/>
      <c r="C8" s="19"/>
      <c r="D8" s="19"/>
      <c r="E8" s="59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95" t="s">
        <v>86</v>
      </c>
      <c r="B9" s="95" t="s">
        <v>88</v>
      </c>
      <c r="C9" s="60" t="s">
        <v>3</v>
      </c>
      <c r="D9" s="53"/>
      <c r="E9" s="53"/>
      <c r="F9" s="54">
        <v>364011</v>
      </c>
      <c r="G9" s="55">
        <f>F9/$F$27*100</f>
        <v>27.722681037345282</v>
      </c>
      <c r="H9" s="54">
        <v>326774</v>
      </c>
      <c r="I9" s="55">
        <f t="shared" ref="I9:I45" si="0">(F9/H9-1)*100</f>
        <v>11.395337450347952</v>
      </c>
    </row>
    <row r="10" spans="1:9" ht="18" customHeight="1">
      <c r="A10" s="95"/>
      <c r="B10" s="95"/>
      <c r="C10" s="62"/>
      <c r="D10" s="60" t="s">
        <v>22</v>
      </c>
      <c r="E10" s="53"/>
      <c r="F10" s="54">
        <v>90865</v>
      </c>
      <c r="G10" s="55">
        <f t="shared" ref="G10:G27" si="1">F10/$F$27*100</f>
        <v>6.920179369465151</v>
      </c>
      <c r="H10" s="54">
        <v>88266</v>
      </c>
      <c r="I10" s="55">
        <f t="shared" si="0"/>
        <v>2.9445086443251167</v>
      </c>
    </row>
    <row r="11" spans="1:9" ht="18" customHeight="1">
      <c r="A11" s="95"/>
      <c r="B11" s="95"/>
      <c r="C11" s="62"/>
      <c r="D11" s="62"/>
      <c r="E11" s="47" t="s">
        <v>23</v>
      </c>
      <c r="F11" s="54">
        <v>79464</v>
      </c>
      <c r="G11" s="55">
        <f t="shared" si="1"/>
        <v>6.0518916350099463</v>
      </c>
      <c r="H11" s="54">
        <v>77181</v>
      </c>
      <c r="I11" s="55">
        <f t="shared" si="0"/>
        <v>2.9579818867337737</v>
      </c>
    </row>
    <row r="12" spans="1:9" ht="18" customHeight="1">
      <c r="A12" s="95"/>
      <c r="B12" s="95"/>
      <c r="C12" s="62"/>
      <c r="D12" s="62"/>
      <c r="E12" s="47" t="s">
        <v>24</v>
      </c>
      <c r="F12" s="54">
        <v>10859</v>
      </c>
      <c r="G12" s="55">
        <f t="shared" si="1"/>
        <v>0.82700960516174626</v>
      </c>
      <c r="H12" s="54">
        <v>10513</v>
      </c>
      <c r="I12" s="55">
        <f t="shared" si="0"/>
        <v>3.2911633216018199</v>
      </c>
    </row>
    <row r="13" spans="1:9" ht="18" customHeight="1">
      <c r="A13" s="95"/>
      <c r="B13" s="95"/>
      <c r="C13" s="62"/>
      <c r="D13" s="61"/>
      <c r="E13" s="47" t="s">
        <v>25</v>
      </c>
      <c r="F13" s="54">
        <v>542</v>
      </c>
      <c r="G13" s="55">
        <f t="shared" si="1"/>
        <v>4.127812929345856E-2</v>
      </c>
      <c r="H13" s="54">
        <v>572</v>
      </c>
      <c r="I13" s="55">
        <f t="shared" si="0"/>
        <v>-5.2447552447552397</v>
      </c>
    </row>
    <row r="14" spans="1:9" ht="18" customHeight="1">
      <c r="A14" s="95"/>
      <c r="B14" s="95"/>
      <c r="C14" s="62"/>
      <c r="D14" s="60" t="s">
        <v>26</v>
      </c>
      <c r="E14" s="53"/>
      <c r="F14" s="54">
        <v>99718</v>
      </c>
      <c r="G14" s="55">
        <f t="shared" si="1"/>
        <v>7.5944142008950193</v>
      </c>
      <c r="H14" s="54">
        <v>79003</v>
      </c>
      <c r="I14" s="55">
        <f t="shared" si="0"/>
        <v>26.220523271268181</v>
      </c>
    </row>
    <row r="15" spans="1:9" ht="18" customHeight="1">
      <c r="A15" s="95"/>
      <c r="B15" s="95"/>
      <c r="C15" s="62"/>
      <c r="D15" s="62"/>
      <c r="E15" s="47" t="s">
        <v>27</v>
      </c>
      <c r="F15" s="54">
        <v>4305</v>
      </c>
      <c r="G15" s="55">
        <f t="shared" si="1"/>
        <v>0.32786410813346695</v>
      </c>
      <c r="H15" s="54">
        <v>4256</v>
      </c>
      <c r="I15" s="55">
        <f t="shared" si="0"/>
        <v>1.1513157894736947</v>
      </c>
    </row>
    <row r="16" spans="1:9" ht="18" customHeight="1">
      <c r="A16" s="95"/>
      <c r="B16" s="95"/>
      <c r="C16" s="62"/>
      <c r="D16" s="61"/>
      <c r="E16" s="47" t="s">
        <v>28</v>
      </c>
      <c r="F16" s="54">
        <v>95413</v>
      </c>
      <c r="G16" s="55">
        <f t="shared" si="1"/>
        <v>7.2665500927615518</v>
      </c>
      <c r="H16" s="54">
        <v>74747</v>
      </c>
      <c r="I16" s="55">
        <f t="shared" si="0"/>
        <v>27.647932358489303</v>
      </c>
    </row>
    <row r="17" spans="1:9" ht="18" customHeight="1">
      <c r="A17" s="95"/>
      <c r="B17" s="95"/>
      <c r="C17" s="62"/>
      <c r="D17" s="111" t="s">
        <v>29</v>
      </c>
      <c r="E17" s="112"/>
      <c r="F17" s="54">
        <v>119493</v>
      </c>
      <c r="G17" s="55">
        <f t="shared" si="1"/>
        <v>9.1004566488251726</v>
      </c>
      <c r="H17" s="54">
        <v>107466</v>
      </c>
      <c r="I17" s="55">
        <f t="shared" si="0"/>
        <v>11.191446597063258</v>
      </c>
    </row>
    <row r="18" spans="1:9" ht="18" customHeight="1">
      <c r="A18" s="95"/>
      <c r="B18" s="95"/>
      <c r="C18" s="62"/>
      <c r="D18" s="96" t="s">
        <v>92</v>
      </c>
      <c r="E18" s="98"/>
      <c r="F18" s="54">
        <v>9598</v>
      </c>
      <c r="G18" s="55">
        <f t="shared" si="1"/>
        <v>0.73097321948083993</v>
      </c>
      <c r="H18" s="54">
        <v>8595</v>
      </c>
      <c r="I18" s="55">
        <f t="shared" si="0"/>
        <v>11.669575334496795</v>
      </c>
    </row>
    <row r="19" spans="1:9" ht="18" customHeight="1">
      <c r="A19" s="95"/>
      <c r="B19" s="95"/>
      <c r="C19" s="61"/>
      <c r="D19" s="96" t="s">
        <v>93</v>
      </c>
      <c r="E19" s="98"/>
      <c r="F19" s="89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5"/>
      <c r="B20" s="95"/>
      <c r="C20" s="53" t="s">
        <v>4</v>
      </c>
      <c r="D20" s="53"/>
      <c r="E20" s="53"/>
      <c r="F20" s="54">
        <v>43322</v>
      </c>
      <c r="G20" s="55">
        <f t="shared" si="1"/>
        <v>3.2993563048915346</v>
      </c>
      <c r="H20" s="54">
        <v>38954</v>
      </c>
      <c r="I20" s="55">
        <f t="shared" si="0"/>
        <v>11.213225856137999</v>
      </c>
    </row>
    <row r="21" spans="1:9" ht="18" customHeight="1">
      <c r="A21" s="95"/>
      <c r="B21" s="95"/>
      <c r="C21" s="53" t="s">
        <v>5</v>
      </c>
      <c r="D21" s="53"/>
      <c r="E21" s="53"/>
      <c r="F21" s="54">
        <v>210005</v>
      </c>
      <c r="G21" s="55">
        <f t="shared" si="1"/>
        <v>15.99375192301248</v>
      </c>
      <c r="H21" s="54">
        <v>168425</v>
      </c>
      <c r="I21" s="55">
        <f t="shared" si="0"/>
        <v>24.687546385631578</v>
      </c>
    </row>
    <row r="22" spans="1:9" ht="18" customHeight="1">
      <c r="A22" s="95"/>
      <c r="B22" s="95"/>
      <c r="C22" s="53" t="s">
        <v>30</v>
      </c>
      <c r="D22" s="53"/>
      <c r="E22" s="53"/>
      <c r="F22" s="54">
        <v>11089</v>
      </c>
      <c r="G22" s="55">
        <f t="shared" si="1"/>
        <v>0.84452615449291879</v>
      </c>
      <c r="H22" s="54">
        <v>11215</v>
      </c>
      <c r="I22" s="55">
        <f t="shared" si="0"/>
        <v>-1.1234953187695074</v>
      </c>
    </row>
    <row r="23" spans="1:9" ht="18" customHeight="1">
      <c r="A23" s="95"/>
      <c r="B23" s="95"/>
      <c r="C23" s="53" t="s">
        <v>6</v>
      </c>
      <c r="D23" s="53"/>
      <c r="E23" s="53"/>
      <c r="F23" s="54">
        <v>359350</v>
      </c>
      <c r="G23" s="55">
        <f t="shared" si="1"/>
        <v>27.367704357203564</v>
      </c>
      <c r="H23" s="54">
        <v>233948</v>
      </c>
      <c r="I23" s="55">
        <f t="shared" si="0"/>
        <v>53.602509959478169</v>
      </c>
    </row>
    <row r="24" spans="1:9" ht="18" customHeight="1">
      <c r="A24" s="95"/>
      <c r="B24" s="95"/>
      <c r="C24" s="53" t="s">
        <v>31</v>
      </c>
      <c r="D24" s="53"/>
      <c r="E24" s="53"/>
      <c r="F24" s="54">
        <v>1681</v>
      </c>
      <c r="G24" s="55">
        <f t="shared" si="1"/>
        <v>0.12802312793782994</v>
      </c>
      <c r="H24" s="54">
        <v>1566</v>
      </c>
      <c r="I24" s="55">
        <f t="shared" si="0"/>
        <v>7.3435504469987256</v>
      </c>
    </row>
    <row r="25" spans="1:9" ht="18" customHeight="1">
      <c r="A25" s="95"/>
      <c r="B25" s="95"/>
      <c r="C25" s="53" t="s">
        <v>7</v>
      </c>
      <c r="D25" s="53"/>
      <c r="E25" s="53"/>
      <c r="F25" s="54">
        <v>117478</v>
      </c>
      <c r="G25" s="55">
        <f t="shared" si="1"/>
        <v>8.9469964449020747</v>
      </c>
      <c r="H25" s="54">
        <v>131344</v>
      </c>
      <c r="I25" s="55">
        <f t="shared" si="0"/>
        <v>-10.557010598124005</v>
      </c>
    </row>
    <row r="26" spans="1:9" ht="18" customHeight="1">
      <c r="A26" s="95"/>
      <c r="B26" s="95"/>
      <c r="C26" s="53" t="s">
        <v>8</v>
      </c>
      <c r="D26" s="53"/>
      <c r="E26" s="53"/>
      <c r="F26" s="54">
        <v>206108</v>
      </c>
      <c r="G26" s="55">
        <f t="shared" si="1"/>
        <v>15.696960650214312</v>
      </c>
      <c r="H26" s="54">
        <v>264970</v>
      </c>
      <c r="I26" s="55">
        <f t="shared" si="0"/>
        <v>-22.214590330980865</v>
      </c>
    </row>
    <row r="27" spans="1:9" ht="18" customHeight="1">
      <c r="A27" s="95"/>
      <c r="B27" s="95"/>
      <c r="C27" s="53" t="s">
        <v>9</v>
      </c>
      <c r="D27" s="53"/>
      <c r="E27" s="53"/>
      <c r="F27" s="54">
        <f>SUM(F9,F20:F26)</f>
        <v>1313044</v>
      </c>
      <c r="G27" s="55">
        <f t="shared" si="1"/>
        <v>100</v>
      </c>
      <c r="H27" s="54">
        <v>1177196</v>
      </c>
      <c r="I27" s="55">
        <f t="shared" si="0"/>
        <v>11.539964457915254</v>
      </c>
    </row>
    <row r="28" spans="1:9" ht="18" customHeight="1">
      <c r="A28" s="95"/>
      <c r="B28" s="95" t="s">
        <v>87</v>
      </c>
      <c r="C28" s="60" t="s">
        <v>10</v>
      </c>
      <c r="D28" s="53"/>
      <c r="E28" s="53"/>
      <c r="F28" s="54">
        <v>391445</v>
      </c>
      <c r="G28" s="55">
        <f t="shared" ref="G28:G45" si="2">F28/$F$45*100</f>
        <v>30.141921792475856</v>
      </c>
      <c r="H28" s="54">
        <v>341913</v>
      </c>
      <c r="I28" s="55">
        <f t="shared" si="0"/>
        <v>14.486726155483986</v>
      </c>
    </row>
    <row r="29" spans="1:9" ht="18" customHeight="1">
      <c r="A29" s="95"/>
      <c r="B29" s="95"/>
      <c r="C29" s="62"/>
      <c r="D29" s="53" t="s">
        <v>11</v>
      </c>
      <c r="E29" s="53"/>
      <c r="F29" s="54">
        <v>211584</v>
      </c>
      <c r="G29" s="55">
        <f t="shared" si="2"/>
        <v>16.29232300971838</v>
      </c>
      <c r="H29" s="54">
        <v>213736</v>
      </c>
      <c r="I29" s="55">
        <f t="shared" si="0"/>
        <v>-1.006849571433921</v>
      </c>
    </row>
    <row r="30" spans="1:9" ht="18" customHeight="1">
      <c r="A30" s="95"/>
      <c r="B30" s="95"/>
      <c r="C30" s="62"/>
      <c r="D30" s="53" t="s">
        <v>32</v>
      </c>
      <c r="E30" s="53"/>
      <c r="F30" s="54">
        <v>15899</v>
      </c>
      <c r="G30" s="55">
        <f t="shared" si="2"/>
        <v>1.2242496764004489</v>
      </c>
      <c r="H30" s="54">
        <v>14559</v>
      </c>
      <c r="I30" s="55">
        <f t="shared" si="0"/>
        <v>9.2039288412665741</v>
      </c>
    </row>
    <row r="31" spans="1:9" ht="18" customHeight="1">
      <c r="A31" s="95"/>
      <c r="B31" s="95"/>
      <c r="C31" s="61"/>
      <c r="D31" s="53" t="s">
        <v>12</v>
      </c>
      <c r="E31" s="53"/>
      <c r="F31" s="54">
        <v>163962</v>
      </c>
      <c r="G31" s="55">
        <f t="shared" si="2"/>
        <v>12.625349106357028</v>
      </c>
      <c r="H31" s="54">
        <v>113618</v>
      </c>
      <c r="I31" s="55">
        <f t="shared" si="0"/>
        <v>44.309880476685024</v>
      </c>
    </row>
    <row r="32" spans="1:9" ht="18" customHeight="1">
      <c r="A32" s="95"/>
      <c r="B32" s="95"/>
      <c r="C32" s="60" t="s">
        <v>13</v>
      </c>
      <c r="D32" s="53"/>
      <c r="E32" s="53"/>
      <c r="F32" s="54">
        <v>790408</v>
      </c>
      <c r="G32" s="55">
        <f t="shared" si="2"/>
        <v>60.862742199152521</v>
      </c>
      <c r="H32" s="54">
        <v>699674</v>
      </c>
      <c r="I32" s="55">
        <f t="shared" si="0"/>
        <v>12.968039401206855</v>
      </c>
    </row>
    <row r="33" spans="1:9" ht="18" customHeight="1">
      <c r="A33" s="95"/>
      <c r="B33" s="95"/>
      <c r="C33" s="62"/>
      <c r="D33" s="53" t="s">
        <v>14</v>
      </c>
      <c r="E33" s="53"/>
      <c r="F33" s="54">
        <v>46598</v>
      </c>
      <c r="G33" s="55">
        <f t="shared" si="2"/>
        <v>3.588124185225996</v>
      </c>
      <c r="H33" s="54">
        <v>34742</v>
      </c>
      <c r="I33" s="55">
        <f t="shared" si="0"/>
        <v>34.125841920442127</v>
      </c>
    </row>
    <row r="34" spans="1:9" ht="18" customHeight="1">
      <c r="A34" s="95"/>
      <c r="B34" s="95"/>
      <c r="C34" s="62"/>
      <c r="D34" s="53" t="s">
        <v>33</v>
      </c>
      <c r="E34" s="53"/>
      <c r="F34" s="54">
        <v>3856</v>
      </c>
      <c r="G34" s="55">
        <f t="shared" si="2"/>
        <v>0.2969184698534581</v>
      </c>
      <c r="H34" s="54">
        <v>3645</v>
      </c>
      <c r="I34" s="55">
        <f t="shared" si="0"/>
        <v>5.7887517146776313</v>
      </c>
    </row>
    <row r="35" spans="1:9" ht="18" customHeight="1">
      <c r="A35" s="95"/>
      <c r="B35" s="95"/>
      <c r="C35" s="62"/>
      <c r="D35" s="53" t="s">
        <v>34</v>
      </c>
      <c r="E35" s="53"/>
      <c r="F35" s="54">
        <v>555379</v>
      </c>
      <c r="G35" s="55">
        <f t="shared" si="2"/>
        <v>42.765114851852623</v>
      </c>
      <c r="H35" s="54">
        <v>405668</v>
      </c>
      <c r="I35" s="55">
        <f t="shared" si="0"/>
        <v>36.904808858475405</v>
      </c>
    </row>
    <row r="36" spans="1:9" ht="18" customHeight="1">
      <c r="A36" s="95"/>
      <c r="B36" s="95"/>
      <c r="C36" s="62"/>
      <c r="D36" s="53" t="s">
        <v>35</v>
      </c>
      <c r="E36" s="53"/>
      <c r="F36" s="54">
        <v>14609</v>
      </c>
      <c r="G36" s="55">
        <f t="shared" si="2"/>
        <v>1.1249175119525854</v>
      </c>
      <c r="H36" s="54">
        <v>14155</v>
      </c>
      <c r="I36" s="55">
        <f t="shared" si="0"/>
        <v>3.2073472271282322</v>
      </c>
    </row>
    <row r="37" spans="1:9" ht="18" customHeight="1">
      <c r="A37" s="95"/>
      <c r="B37" s="95"/>
      <c r="C37" s="62"/>
      <c r="D37" s="53" t="s">
        <v>15</v>
      </c>
      <c r="E37" s="53"/>
      <c r="F37" s="54">
        <v>13356</v>
      </c>
      <c r="G37" s="55">
        <f t="shared" si="2"/>
        <v>1.0284344095857849</v>
      </c>
      <c r="H37" s="54">
        <v>7672</v>
      </c>
      <c r="I37" s="55">
        <f t="shared" si="0"/>
        <v>74.087591240875923</v>
      </c>
    </row>
    <row r="38" spans="1:9" ht="18" customHeight="1">
      <c r="A38" s="95"/>
      <c r="B38" s="95"/>
      <c r="C38" s="61"/>
      <c r="D38" s="53" t="s">
        <v>36</v>
      </c>
      <c r="E38" s="53"/>
      <c r="F38" s="54">
        <v>156610</v>
      </c>
      <c r="G38" s="55">
        <f t="shared" si="2"/>
        <v>12.059232770682073</v>
      </c>
      <c r="H38" s="54">
        <v>233792</v>
      </c>
      <c r="I38" s="55">
        <f t="shared" si="0"/>
        <v>-33.013105666575413</v>
      </c>
    </row>
    <row r="39" spans="1:9" ht="18" customHeight="1">
      <c r="A39" s="95"/>
      <c r="B39" s="95"/>
      <c r="C39" s="60" t="s">
        <v>16</v>
      </c>
      <c r="D39" s="53"/>
      <c r="E39" s="53"/>
      <c r="F39" s="54">
        <v>116820</v>
      </c>
      <c r="G39" s="55">
        <f t="shared" si="2"/>
        <v>8.9953360083716216</v>
      </c>
      <c r="H39" s="54">
        <v>116648</v>
      </c>
      <c r="I39" s="55">
        <f t="shared" si="0"/>
        <v>0.14745216377478609</v>
      </c>
    </row>
    <row r="40" spans="1:9" ht="18" customHeight="1">
      <c r="A40" s="95"/>
      <c r="B40" s="95"/>
      <c r="C40" s="62"/>
      <c r="D40" s="60" t="s">
        <v>17</v>
      </c>
      <c r="E40" s="53"/>
      <c r="F40" s="54">
        <v>115894</v>
      </c>
      <c r="G40" s="55">
        <f t="shared" si="2"/>
        <v>8.9240324546671879</v>
      </c>
      <c r="H40" s="54">
        <v>111747</v>
      </c>
      <c r="I40" s="55">
        <f t="shared" si="0"/>
        <v>3.7110615944947023</v>
      </c>
    </row>
    <row r="41" spans="1:9" ht="18" customHeight="1">
      <c r="A41" s="95"/>
      <c r="B41" s="95"/>
      <c r="C41" s="62"/>
      <c r="D41" s="62"/>
      <c r="E41" s="56" t="s">
        <v>90</v>
      </c>
      <c r="F41" s="54">
        <v>75909</v>
      </c>
      <c r="G41" s="55">
        <f t="shared" si="2"/>
        <v>5.8451203651727566</v>
      </c>
      <c r="H41" s="54">
        <v>72618</v>
      </c>
      <c r="I41" s="57">
        <f t="shared" si="0"/>
        <v>4.5319342311823441</v>
      </c>
    </row>
    <row r="42" spans="1:9" ht="18" customHeight="1">
      <c r="A42" s="95"/>
      <c r="B42" s="95"/>
      <c r="C42" s="62"/>
      <c r="D42" s="61"/>
      <c r="E42" s="47" t="s">
        <v>37</v>
      </c>
      <c r="F42" s="54">
        <v>39985</v>
      </c>
      <c r="G42" s="55">
        <f t="shared" si="2"/>
        <v>3.0789120894944304</v>
      </c>
      <c r="H42" s="54">
        <v>39129</v>
      </c>
      <c r="I42" s="57">
        <f t="shared" si="0"/>
        <v>2.1876357688670911</v>
      </c>
    </row>
    <row r="43" spans="1:9" ht="18" customHeight="1">
      <c r="A43" s="95"/>
      <c r="B43" s="95"/>
      <c r="C43" s="62"/>
      <c r="D43" s="53" t="s">
        <v>38</v>
      </c>
      <c r="E43" s="53"/>
      <c r="F43" s="54">
        <v>926</v>
      </c>
      <c r="G43" s="55">
        <f t="shared" si="2"/>
        <v>7.1303553704435224E-2</v>
      </c>
      <c r="H43" s="54">
        <v>4901</v>
      </c>
      <c r="I43" s="57">
        <f t="shared" si="0"/>
        <v>-81.105896755764135</v>
      </c>
    </row>
    <row r="44" spans="1:9" ht="18" customHeight="1">
      <c r="A44" s="95"/>
      <c r="B44" s="95"/>
      <c r="C44" s="61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1298673</v>
      </c>
      <c r="G45" s="55">
        <f t="shared" si="2"/>
        <v>100</v>
      </c>
      <c r="H45" s="54">
        <v>1158235</v>
      </c>
      <c r="I45" s="55">
        <f t="shared" si="0"/>
        <v>12.125173216143526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U10" sqref="U10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3" t="s">
        <v>0</v>
      </c>
      <c r="B1" s="33"/>
      <c r="C1" s="21" t="s">
        <v>249</v>
      </c>
      <c r="D1" s="34"/>
      <c r="E1" s="34"/>
    </row>
    <row r="4" spans="1:9">
      <c r="A4" s="35" t="s">
        <v>111</v>
      </c>
    </row>
    <row r="5" spans="1:9">
      <c r="I5" s="9" t="s">
        <v>112</v>
      </c>
    </row>
    <row r="6" spans="1:9" s="37" customFormat="1" ht="29.25" customHeight="1">
      <c r="A6" s="50" t="s">
        <v>113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93" t="s">
        <v>248</v>
      </c>
    </row>
    <row r="7" spans="1:9" ht="27" customHeight="1">
      <c r="A7" s="95" t="s">
        <v>114</v>
      </c>
      <c r="B7" s="60" t="s">
        <v>115</v>
      </c>
      <c r="C7" s="53"/>
      <c r="D7" s="65" t="s">
        <v>116</v>
      </c>
      <c r="E7" s="69">
        <v>878651</v>
      </c>
      <c r="F7" s="36">
        <v>845771</v>
      </c>
      <c r="G7" s="36">
        <v>871150</v>
      </c>
      <c r="H7" s="36">
        <v>1177196</v>
      </c>
      <c r="I7" s="36">
        <v>1313044</v>
      </c>
    </row>
    <row r="8" spans="1:9" ht="27" customHeight="1">
      <c r="A8" s="95"/>
      <c r="B8" s="79"/>
      <c r="C8" s="91" t="s">
        <v>117</v>
      </c>
      <c r="D8" s="65" t="s">
        <v>41</v>
      </c>
      <c r="E8" s="70">
        <v>543696</v>
      </c>
      <c r="F8" s="70">
        <v>535292</v>
      </c>
      <c r="G8" s="70">
        <v>534457</v>
      </c>
      <c r="H8" s="70">
        <v>535523</v>
      </c>
      <c r="I8" s="71">
        <v>618598</v>
      </c>
    </row>
    <row r="9" spans="1:9" ht="27" customHeight="1">
      <c r="A9" s="95"/>
      <c r="B9" s="53" t="s">
        <v>118</v>
      </c>
      <c r="C9" s="53"/>
      <c r="D9" s="65"/>
      <c r="E9" s="70">
        <v>874877</v>
      </c>
      <c r="F9" s="70">
        <v>841044</v>
      </c>
      <c r="G9" s="70">
        <v>866556</v>
      </c>
      <c r="H9" s="70">
        <v>1158235</v>
      </c>
      <c r="I9" s="72">
        <v>1298673</v>
      </c>
    </row>
    <row r="10" spans="1:9" ht="27" customHeight="1">
      <c r="A10" s="95"/>
      <c r="B10" s="53" t="s">
        <v>119</v>
      </c>
      <c r="C10" s="53"/>
      <c r="D10" s="65"/>
      <c r="E10" s="70">
        <v>3774</v>
      </c>
      <c r="F10" s="70">
        <v>4727</v>
      </c>
      <c r="G10" s="70">
        <v>4594</v>
      </c>
      <c r="H10" s="70">
        <v>18961</v>
      </c>
      <c r="I10" s="72">
        <v>14371</v>
      </c>
    </row>
    <row r="11" spans="1:9" ht="27" customHeight="1">
      <c r="A11" s="95"/>
      <c r="B11" s="53" t="s">
        <v>120</v>
      </c>
      <c r="C11" s="53"/>
      <c r="D11" s="65"/>
      <c r="E11" s="70">
        <v>3016</v>
      </c>
      <c r="F11" s="70">
        <v>3809</v>
      </c>
      <c r="G11" s="70">
        <v>3166</v>
      </c>
      <c r="H11" s="70">
        <v>3483</v>
      </c>
      <c r="I11" s="72">
        <v>3957</v>
      </c>
    </row>
    <row r="12" spans="1:9" ht="27" customHeight="1">
      <c r="A12" s="95"/>
      <c r="B12" s="53" t="s">
        <v>121</v>
      </c>
      <c r="C12" s="53"/>
      <c r="D12" s="65"/>
      <c r="E12" s="70">
        <v>758</v>
      </c>
      <c r="F12" s="70">
        <v>918</v>
      </c>
      <c r="G12" s="70">
        <v>1428</v>
      </c>
      <c r="H12" s="70">
        <v>15478</v>
      </c>
      <c r="I12" s="72">
        <v>10414</v>
      </c>
    </row>
    <row r="13" spans="1:9" ht="27" customHeight="1">
      <c r="A13" s="95"/>
      <c r="B13" s="53" t="s">
        <v>122</v>
      </c>
      <c r="C13" s="53"/>
      <c r="D13" s="65"/>
      <c r="E13" s="70">
        <v>68</v>
      </c>
      <c r="F13" s="70">
        <v>160</v>
      </c>
      <c r="G13" s="70">
        <v>510</v>
      </c>
      <c r="H13" s="70">
        <v>14050</v>
      </c>
      <c r="I13" s="72">
        <v>-5064</v>
      </c>
    </row>
    <row r="14" spans="1:9" ht="27" customHeight="1">
      <c r="A14" s="95"/>
      <c r="B14" s="53" t="s">
        <v>123</v>
      </c>
      <c r="C14" s="53"/>
      <c r="D14" s="65"/>
      <c r="E14" s="70">
        <v>0</v>
      </c>
      <c r="F14" s="70">
        <v>0</v>
      </c>
      <c r="G14" s="70">
        <v>0</v>
      </c>
      <c r="H14" s="70">
        <v>0</v>
      </c>
      <c r="I14" s="90">
        <v>0</v>
      </c>
    </row>
    <row r="15" spans="1:9" ht="27" customHeight="1">
      <c r="A15" s="95"/>
      <c r="B15" s="53" t="s">
        <v>124</v>
      </c>
      <c r="C15" s="53"/>
      <c r="D15" s="65"/>
      <c r="E15" s="70">
        <v>68</v>
      </c>
      <c r="F15" s="70">
        <v>160</v>
      </c>
      <c r="G15" s="70">
        <v>510</v>
      </c>
      <c r="H15" s="70">
        <v>14050</v>
      </c>
      <c r="I15" s="72">
        <v>-5064</v>
      </c>
    </row>
    <row r="16" spans="1:9" ht="27" customHeight="1">
      <c r="A16" s="95"/>
      <c r="B16" s="53" t="s">
        <v>125</v>
      </c>
      <c r="C16" s="53"/>
      <c r="D16" s="65" t="s">
        <v>42</v>
      </c>
      <c r="E16" s="70">
        <v>21801</v>
      </c>
      <c r="F16" s="70">
        <v>17261</v>
      </c>
      <c r="G16" s="70">
        <v>16639</v>
      </c>
      <c r="H16" s="70">
        <v>17532</v>
      </c>
      <c r="I16" s="72">
        <v>16873</v>
      </c>
    </row>
    <row r="17" spans="1:9" ht="27" customHeight="1">
      <c r="A17" s="95"/>
      <c r="B17" s="53" t="s">
        <v>126</v>
      </c>
      <c r="C17" s="53"/>
      <c r="D17" s="65" t="s">
        <v>43</v>
      </c>
      <c r="E17" s="70">
        <v>112291</v>
      </c>
      <c r="F17" s="70">
        <v>95940</v>
      </c>
      <c r="G17" s="70">
        <v>110963</v>
      </c>
      <c r="H17" s="70">
        <v>121903</v>
      </c>
      <c r="I17" s="72">
        <v>225922</v>
      </c>
    </row>
    <row r="18" spans="1:9" ht="27" customHeight="1">
      <c r="A18" s="95"/>
      <c r="B18" s="53" t="s">
        <v>127</v>
      </c>
      <c r="C18" s="53"/>
      <c r="D18" s="65" t="s">
        <v>44</v>
      </c>
      <c r="E18" s="70">
        <v>2026646</v>
      </c>
      <c r="F18" s="70">
        <v>2046825</v>
      </c>
      <c r="G18" s="70">
        <v>2070021</v>
      </c>
      <c r="H18" s="70">
        <v>2101522</v>
      </c>
      <c r="I18" s="72">
        <v>2067386</v>
      </c>
    </row>
    <row r="19" spans="1:9" ht="27" customHeight="1">
      <c r="A19" s="95"/>
      <c r="B19" s="53" t="s">
        <v>128</v>
      </c>
      <c r="C19" s="53"/>
      <c r="D19" s="65" t="s">
        <v>129</v>
      </c>
      <c r="E19" s="70">
        <v>2117136</v>
      </c>
      <c r="F19" s="70">
        <v>2125504</v>
      </c>
      <c r="G19" s="70">
        <v>2164345</v>
      </c>
      <c r="H19" s="70">
        <v>2205893</v>
      </c>
      <c r="I19" s="70">
        <f>I17+I18-I16</f>
        <v>2276435</v>
      </c>
    </row>
    <row r="20" spans="1:9" ht="27" customHeight="1">
      <c r="A20" s="95"/>
      <c r="B20" s="53" t="s">
        <v>130</v>
      </c>
      <c r="C20" s="53"/>
      <c r="D20" s="65" t="s">
        <v>131</v>
      </c>
      <c r="E20" s="73">
        <f>E18/E8</f>
        <v>3.7275352402813335</v>
      </c>
      <c r="F20" s="73">
        <f>F18/F8</f>
        <v>3.8237541379284576</v>
      </c>
      <c r="G20" s="73">
        <f>G18/G8</f>
        <v>3.8731291759673838</v>
      </c>
      <c r="H20" s="73">
        <f>H18/H8</f>
        <v>3.9242422827777705</v>
      </c>
      <c r="I20" s="73">
        <f>I18/I8</f>
        <v>3.3420508957351949</v>
      </c>
    </row>
    <row r="21" spans="1:9" ht="27" customHeight="1">
      <c r="A21" s="95"/>
      <c r="B21" s="53" t="s">
        <v>132</v>
      </c>
      <c r="C21" s="53"/>
      <c r="D21" s="65" t="s">
        <v>133</v>
      </c>
      <c r="E21" s="73">
        <f>E19/E8</f>
        <v>3.8939701597951797</v>
      </c>
      <c r="F21" s="73">
        <f>F19/F8</f>
        <v>3.9707374666537141</v>
      </c>
      <c r="G21" s="73">
        <f>G19/G8</f>
        <v>4.0496148427282268</v>
      </c>
      <c r="H21" s="73">
        <f>H19/H8</f>
        <v>4.119137740115737</v>
      </c>
      <c r="I21" s="73">
        <f>I19/I8</f>
        <v>3.6799908826087377</v>
      </c>
    </row>
    <row r="22" spans="1:9" ht="27" customHeight="1">
      <c r="A22" s="95"/>
      <c r="B22" s="53" t="s">
        <v>134</v>
      </c>
      <c r="C22" s="53"/>
      <c r="D22" s="65" t="s">
        <v>135</v>
      </c>
      <c r="E22" s="70">
        <f>E18/E24*1000000</f>
        <v>776387.71461177862</v>
      </c>
      <c r="F22" s="70">
        <f>F18/F24*1000000</f>
        <v>784118.08671087783</v>
      </c>
      <c r="G22" s="70">
        <f>G18/G24*1000000</f>
        <v>793004.24118883535</v>
      </c>
      <c r="H22" s="70">
        <f>H18/H24*1000000</f>
        <v>815147.82084545633</v>
      </c>
      <c r="I22" s="70">
        <f>I18/I24*1000000</f>
        <v>801906.99538068345</v>
      </c>
    </row>
    <row r="23" spans="1:9" ht="27" customHeight="1">
      <c r="A23" s="95"/>
      <c r="B23" s="53" t="s">
        <v>136</v>
      </c>
      <c r="C23" s="53"/>
      <c r="D23" s="65" t="s">
        <v>137</v>
      </c>
      <c r="E23" s="70">
        <f>E19/E24*1000000</f>
        <v>811053.52417853056</v>
      </c>
      <c r="F23" s="70">
        <f>F19/F24*1000000</f>
        <v>814259.22087932169</v>
      </c>
      <c r="G23" s="70">
        <f>G19/G24*1000000</f>
        <v>829138.81762351678</v>
      </c>
      <c r="H23" s="70">
        <f>H19/H24*1000000</f>
        <v>855631.71452321042</v>
      </c>
      <c r="I23" s="70">
        <f>I19/I24*1000000</f>
        <v>882993.86327924544</v>
      </c>
    </row>
    <row r="24" spans="1:9" ht="27" customHeight="1">
      <c r="A24" s="95"/>
      <c r="B24" s="74" t="s">
        <v>138</v>
      </c>
      <c r="C24" s="75"/>
      <c r="D24" s="65" t="s">
        <v>139</v>
      </c>
      <c r="E24" s="70">
        <v>2610353</v>
      </c>
      <c r="F24" s="70">
        <v>2610353</v>
      </c>
      <c r="G24" s="70">
        <v>2610353</v>
      </c>
      <c r="H24" s="72">
        <v>2578087</v>
      </c>
      <c r="I24" s="72">
        <v>2578087</v>
      </c>
    </row>
    <row r="25" spans="1:9" ht="27" customHeight="1">
      <c r="A25" s="95"/>
      <c r="B25" s="47" t="s">
        <v>140</v>
      </c>
      <c r="C25" s="47"/>
      <c r="D25" s="47"/>
      <c r="E25" s="70">
        <v>499088</v>
      </c>
      <c r="F25" s="70">
        <v>501947</v>
      </c>
      <c r="G25" s="70">
        <v>507506</v>
      </c>
      <c r="H25" s="70">
        <v>515092</v>
      </c>
      <c r="I25" s="54">
        <v>540106</v>
      </c>
    </row>
    <row r="26" spans="1:9" ht="27" customHeight="1">
      <c r="A26" s="95"/>
      <c r="B26" s="47" t="s">
        <v>141</v>
      </c>
      <c r="C26" s="47"/>
      <c r="D26" s="47"/>
      <c r="E26" s="76">
        <v>0.58799999999999997</v>
      </c>
      <c r="F26" s="76">
        <v>0.58399999999999996</v>
      </c>
      <c r="G26" s="76">
        <v>0.58599999999999997</v>
      </c>
      <c r="H26" s="76">
        <v>0.59499999999999997</v>
      </c>
      <c r="I26" s="77">
        <v>0.56799999999999995</v>
      </c>
    </row>
    <row r="27" spans="1:9" ht="27" customHeight="1">
      <c r="A27" s="95"/>
      <c r="B27" s="92" t="s">
        <v>142</v>
      </c>
      <c r="C27" s="92"/>
      <c r="D27" s="47"/>
      <c r="E27" s="57">
        <v>0.2</v>
      </c>
      <c r="F27" s="57">
        <v>0.2</v>
      </c>
      <c r="G27" s="57">
        <v>0.3</v>
      </c>
      <c r="H27" s="57">
        <v>3.24</v>
      </c>
      <c r="I27" s="55">
        <v>1.9</v>
      </c>
    </row>
    <row r="28" spans="1:9" ht="27" customHeight="1">
      <c r="A28" s="95"/>
      <c r="B28" s="47" t="s">
        <v>143</v>
      </c>
      <c r="C28" s="47"/>
      <c r="D28" s="47"/>
      <c r="E28" s="57">
        <v>94.6</v>
      </c>
      <c r="F28" s="57">
        <v>94.5</v>
      </c>
      <c r="G28" s="57">
        <v>95.4</v>
      </c>
      <c r="H28" s="57">
        <v>94.5</v>
      </c>
      <c r="I28" s="55">
        <v>94.4</v>
      </c>
    </row>
    <row r="29" spans="1:9" ht="27" customHeight="1">
      <c r="A29" s="95"/>
      <c r="B29" s="47" t="s">
        <v>144</v>
      </c>
      <c r="C29" s="47"/>
      <c r="D29" s="47"/>
      <c r="E29" s="57">
        <v>61.9</v>
      </c>
      <c r="F29" s="57">
        <v>63.3</v>
      </c>
      <c r="G29" s="57">
        <v>61.4</v>
      </c>
      <c r="H29" s="57">
        <v>61.5</v>
      </c>
      <c r="I29" s="55">
        <v>47.1</v>
      </c>
    </row>
    <row r="30" spans="1:9" ht="27" customHeight="1">
      <c r="A30" s="95"/>
      <c r="B30" s="95" t="s">
        <v>145</v>
      </c>
      <c r="C30" s="47" t="s">
        <v>146</v>
      </c>
      <c r="D30" s="47"/>
      <c r="E30" s="57">
        <v>0</v>
      </c>
      <c r="F30" s="57">
        <v>0</v>
      </c>
      <c r="G30" s="57">
        <v>0</v>
      </c>
      <c r="H30" s="57">
        <v>0</v>
      </c>
      <c r="I30" s="57">
        <v>0</v>
      </c>
    </row>
    <row r="31" spans="1:9" ht="27" customHeight="1">
      <c r="A31" s="95"/>
      <c r="B31" s="95"/>
      <c r="C31" s="47" t="s">
        <v>147</v>
      </c>
      <c r="D31" s="47"/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ht="27" customHeight="1">
      <c r="A32" s="95"/>
      <c r="B32" s="95"/>
      <c r="C32" s="47" t="s">
        <v>148</v>
      </c>
      <c r="D32" s="47"/>
      <c r="E32" s="57">
        <v>14.2</v>
      </c>
      <c r="F32" s="57">
        <v>14.1</v>
      </c>
      <c r="G32" s="57">
        <v>14.8</v>
      </c>
      <c r="H32" s="57">
        <v>15.9</v>
      </c>
      <c r="I32" s="55">
        <v>15.9</v>
      </c>
    </row>
    <row r="33" spans="1:9" ht="27" customHeight="1">
      <c r="A33" s="95"/>
      <c r="B33" s="95"/>
      <c r="C33" s="47" t="s">
        <v>149</v>
      </c>
      <c r="D33" s="47"/>
      <c r="E33" s="57">
        <v>283.10000000000002</v>
      </c>
      <c r="F33" s="57">
        <v>287.89999999999998</v>
      </c>
      <c r="G33" s="57">
        <v>292.89999999999998</v>
      </c>
      <c r="H33" s="57">
        <v>270.8</v>
      </c>
      <c r="I33" s="78">
        <v>270.8</v>
      </c>
    </row>
    <row r="34" spans="1:9" ht="27" customHeight="1">
      <c r="A34" s="2" t="s">
        <v>230</v>
      </c>
      <c r="E34" s="38"/>
      <c r="F34" s="38"/>
      <c r="G34" s="38"/>
      <c r="H34" s="38"/>
      <c r="I34" s="39"/>
    </row>
    <row r="35" spans="1:9" ht="27" customHeight="1">
      <c r="A35" s="8" t="s">
        <v>109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tabSelected="1"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N29" sqref="N29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5" ht="15" customHeight="1"/>
    <row r="3" spans="1:25" ht="15" customHeight="1">
      <c r="A3" s="14" t="s">
        <v>150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243</v>
      </c>
      <c r="B5" s="12"/>
      <c r="C5" s="12"/>
      <c r="D5" s="12"/>
      <c r="K5" s="15"/>
      <c r="O5" s="15" t="s">
        <v>263</v>
      </c>
    </row>
    <row r="6" spans="1:25" ht="16" customHeight="1">
      <c r="A6" s="101" t="s">
        <v>47</v>
      </c>
      <c r="B6" s="102"/>
      <c r="C6" s="102"/>
      <c r="D6" s="102"/>
      <c r="E6" s="102"/>
      <c r="F6" s="106" t="s">
        <v>250</v>
      </c>
      <c r="G6" s="106"/>
      <c r="H6" s="106" t="s">
        <v>251</v>
      </c>
      <c r="I6" s="106"/>
      <c r="J6" s="106" t="s">
        <v>252</v>
      </c>
      <c r="K6" s="106"/>
      <c r="L6" s="106" t="s">
        <v>253</v>
      </c>
      <c r="M6" s="106"/>
      <c r="N6" s="106" t="s">
        <v>254</v>
      </c>
      <c r="O6" s="106"/>
    </row>
    <row r="7" spans="1:25" ht="16" customHeight="1">
      <c r="A7" s="102"/>
      <c r="B7" s="102"/>
      <c r="C7" s="102"/>
      <c r="D7" s="102"/>
      <c r="E7" s="102"/>
      <c r="F7" s="51" t="s">
        <v>242</v>
      </c>
      <c r="G7" s="51" t="s">
        <v>246</v>
      </c>
      <c r="H7" s="51" t="s">
        <v>242</v>
      </c>
      <c r="I7" s="80" t="s">
        <v>245</v>
      </c>
      <c r="J7" s="51" t="s">
        <v>242</v>
      </c>
      <c r="K7" s="80" t="s">
        <v>245</v>
      </c>
      <c r="L7" s="51" t="s">
        <v>242</v>
      </c>
      <c r="M7" s="80" t="s">
        <v>245</v>
      </c>
      <c r="N7" s="51" t="s">
        <v>242</v>
      </c>
      <c r="O7" s="80" t="s">
        <v>245</v>
      </c>
    </row>
    <row r="8" spans="1:25" ht="16" customHeight="1">
      <c r="A8" s="99" t="s">
        <v>81</v>
      </c>
      <c r="B8" s="60" t="s">
        <v>48</v>
      </c>
      <c r="C8" s="53"/>
      <c r="D8" s="53"/>
      <c r="E8" s="65" t="s">
        <v>40</v>
      </c>
      <c r="F8" s="54">
        <v>431</v>
      </c>
      <c r="G8" s="54">
        <v>421</v>
      </c>
      <c r="H8" s="54">
        <v>5284</v>
      </c>
      <c r="I8" s="54">
        <v>5011</v>
      </c>
      <c r="J8" s="54">
        <v>307</v>
      </c>
      <c r="K8" s="54">
        <v>309</v>
      </c>
      <c r="L8" s="54">
        <v>2612</v>
      </c>
      <c r="M8" s="54">
        <v>2597</v>
      </c>
      <c r="N8" s="54">
        <v>12039</v>
      </c>
      <c r="O8" s="54">
        <v>12641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99"/>
      <c r="B9" s="62"/>
      <c r="C9" s="53" t="s">
        <v>49</v>
      </c>
      <c r="D9" s="53"/>
      <c r="E9" s="65" t="s">
        <v>41</v>
      </c>
      <c r="F9" s="54">
        <v>428</v>
      </c>
      <c r="G9" s="54">
        <v>421</v>
      </c>
      <c r="H9" s="54">
        <v>5284</v>
      </c>
      <c r="I9" s="54">
        <v>5011</v>
      </c>
      <c r="J9" s="54">
        <v>307</v>
      </c>
      <c r="K9" s="54">
        <v>309</v>
      </c>
      <c r="L9" s="54">
        <v>2610</v>
      </c>
      <c r="M9" s="54">
        <v>2583</v>
      </c>
      <c r="N9" s="54">
        <v>12039</v>
      </c>
      <c r="O9" s="54">
        <v>12641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99"/>
      <c r="B10" s="61"/>
      <c r="C10" s="53" t="s">
        <v>50</v>
      </c>
      <c r="D10" s="53"/>
      <c r="E10" s="65" t="s">
        <v>42</v>
      </c>
      <c r="F10" s="54">
        <v>3</v>
      </c>
      <c r="G10" s="54">
        <v>0</v>
      </c>
      <c r="H10" s="54">
        <v>0</v>
      </c>
      <c r="I10" s="54">
        <v>0</v>
      </c>
      <c r="J10" s="66">
        <v>0</v>
      </c>
      <c r="K10" s="66">
        <v>0</v>
      </c>
      <c r="L10" s="54">
        <v>2</v>
      </c>
      <c r="M10" s="54">
        <v>14</v>
      </c>
      <c r="N10" s="54">
        <v>0</v>
      </c>
      <c r="O10" s="5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99"/>
      <c r="B11" s="60" t="s">
        <v>51</v>
      </c>
      <c r="C11" s="53"/>
      <c r="D11" s="53"/>
      <c r="E11" s="65" t="s">
        <v>43</v>
      </c>
      <c r="F11" s="54">
        <v>416</v>
      </c>
      <c r="G11" s="54">
        <v>486</v>
      </c>
      <c r="H11" s="54">
        <v>4622</v>
      </c>
      <c r="I11" s="54">
        <v>13523</v>
      </c>
      <c r="J11" s="54">
        <v>276</v>
      </c>
      <c r="K11" s="54">
        <v>273</v>
      </c>
      <c r="L11" s="54">
        <v>2713</v>
      </c>
      <c r="M11" s="54">
        <v>2596</v>
      </c>
      <c r="N11" s="54">
        <v>13135</v>
      </c>
      <c r="O11" s="54">
        <v>13276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99"/>
      <c r="B12" s="62"/>
      <c r="C12" s="53" t="s">
        <v>52</v>
      </c>
      <c r="D12" s="53"/>
      <c r="E12" s="65" t="s">
        <v>44</v>
      </c>
      <c r="F12" s="54">
        <v>416</v>
      </c>
      <c r="G12" s="54">
        <v>486</v>
      </c>
      <c r="H12" s="54">
        <v>4622</v>
      </c>
      <c r="I12" s="54">
        <v>4519</v>
      </c>
      <c r="J12" s="54">
        <v>276</v>
      </c>
      <c r="K12" s="54">
        <v>273</v>
      </c>
      <c r="L12" s="54">
        <v>2632</v>
      </c>
      <c r="M12" s="54">
        <v>2581</v>
      </c>
      <c r="N12" s="54">
        <v>13135</v>
      </c>
      <c r="O12" s="54">
        <v>13276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99"/>
      <c r="B13" s="61"/>
      <c r="C13" s="53" t="s">
        <v>53</v>
      </c>
      <c r="D13" s="53"/>
      <c r="E13" s="65" t="s">
        <v>45</v>
      </c>
      <c r="F13" s="54">
        <v>0</v>
      </c>
      <c r="G13" s="54">
        <v>0</v>
      </c>
      <c r="H13" s="66">
        <v>0</v>
      </c>
      <c r="I13" s="66">
        <v>9004</v>
      </c>
      <c r="J13" s="66">
        <v>0</v>
      </c>
      <c r="K13" s="66">
        <v>0</v>
      </c>
      <c r="L13" s="54">
        <v>81</v>
      </c>
      <c r="M13" s="54">
        <v>15</v>
      </c>
      <c r="N13" s="54">
        <v>0</v>
      </c>
      <c r="O13" s="54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99"/>
      <c r="B14" s="53" t="s">
        <v>54</v>
      </c>
      <c r="C14" s="53"/>
      <c r="D14" s="53"/>
      <c r="E14" s="65" t="s">
        <v>151</v>
      </c>
      <c r="F14" s="54">
        <v>12</v>
      </c>
      <c r="G14" s="54">
        <v>-65</v>
      </c>
      <c r="H14" s="54">
        <v>662</v>
      </c>
      <c r="I14" s="54">
        <v>492</v>
      </c>
      <c r="J14" s="54">
        <v>31</v>
      </c>
      <c r="K14" s="54">
        <v>36</v>
      </c>
      <c r="L14" s="54">
        <f t="shared" ref="L14:L15" si="0">L9-L12</f>
        <v>-22</v>
      </c>
      <c r="M14" s="54">
        <v>2</v>
      </c>
      <c r="N14" s="54">
        <v>-1096</v>
      </c>
      <c r="O14" s="54">
        <v>-635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99"/>
      <c r="B15" s="53" t="s">
        <v>55</v>
      </c>
      <c r="C15" s="53"/>
      <c r="D15" s="53"/>
      <c r="E15" s="65" t="s">
        <v>152</v>
      </c>
      <c r="F15" s="54">
        <v>3</v>
      </c>
      <c r="G15" s="54">
        <v>0</v>
      </c>
      <c r="H15" s="54">
        <v>0</v>
      </c>
      <c r="I15" s="54">
        <v>-9004</v>
      </c>
      <c r="J15" s="54">
        <v>0</v>
      </c>
      <c r="K15" s="54">
        <v>0</v>
      </c>
      <c r="L15" s="54">
        <f t="shared" si="0"/>
        <v>-79</v>
      </c>
      <c r="M15" s="54">
        <v>-1</v>
      </c>
      <c r="N15" s="54">
        <v>0</v>
      </c>
      <c r="O15" s="54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99"/>
      <c r="B16" s="53" t="s">
        <v>56</v>
      </c>
      <c r="C16" s="53"/>
      <c r="D16" s="53"/>
      <c r="E16" s="65" t="s">
        <v>153</v>
      </c>
      <c r="F16" s="54">
        <v>15</v>
      </c>
      <c r="G16" s="54">
        <v>-65</v>
      </c>
      <c r="H16" s="54">
        <v>662</v>
      </c>
      <c r="I16" s="54">
        <v>-8512</v>
      </c>
      <c r="J16" s="54">
        <v>31</v>
      </c>
      <c r="K16" s="54">
        <v>36</v>
      </c>
      <c r="L16" s="54">
        <f t="shared" ref="L16" si="1">L8-L11</f>
        <v>-101</v>
      </c>
      <c r="M16" s="54">
        <v>1</v>
      </c>
      <c r="N16" s="54">
        <v>-1096</v>
      </c>
      <c r="O16" s="54">
        <v>-635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99"/>
      <c r="B17" s="53" t="s">
        <v>57</v>
      </c>
      <c r="C17" s="53"/>
      <c r="D17" s="53"/>
      <c r="E17" s="51"/>
      <c r="F17" s="66">
        <v>403</v>
      </c>
      <c r="G17" s="66">
        <v>418</v>
      </c>
      <c r="H17" s="66">
        <v>0</v>
      </c>
      <c r="I17" s="66">
        <v>9113</v>
      </c>
      <c r="J17" s="54">
        <v>0</v>
      </c>
      <c r="K17" s="54">
        <v>0</v>
      </c>
      <c r="L17" s="54">
        <v>22336</v>
      </c>
      <c r="M17" s="54">
        <v>22234</v>
      </c>
      <c r="N17" s="66">
        <v>3140</v>
      </c>
      <c r="O17" s="67">
        <v>2044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99"/>
      <c r="B18" s="53" t="s">
        <v>58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99" t="s">
        <v>82</v>
      </c>
      <c r="B19" s="60" t="s">
        <v>59</v>
      </c>
      <c r="C19" s="53"/>
      <c r="D19" s="53"/>
      <c r="E19" s="65"/>
      <c r="F19" s="54">
        <v>181</v>
      </c>
      <c r="G19" s="54">
        <v>12</v>
      </c>
      <c r="H19" s="54">
        <v>1968</v>
      </c>
      <c r="I19" s="54">
        <v>3040</v>
      </c>
      <c r="J19" s="54">
        <v>243</v>
      </c>
      <c r="K19" s="54">
        <v>51</v>
      </c>
      <c r="L19" s="54">
        <v>326</v>
      </c>
      <c r="M19" s="54">
        <v>146</v>
      </c>
      <c r="N19" s="54">
        <v>12391</v>
      </c>
      <c r="O19" s="54">
        <v>14490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99"/>
      <c r="B20" s="61"/>
      <c r="C20" s="53" t="s">
        <v>60</v>
      </c>
      <c r="D20" s="53"/>
      <c r="E20" s="65"/>
      <c r="F20" s="54">
        <v>11</v>
      </c>
      <c r="G20" s="54">
        <v>12</v>
      </c>
      <c r="H20" s="54">
        <v>992</v>
      </c>
      <c r="I20" s="54">
        <v>2162</v>
      </c>
      <c r="J20" s="54">
        <v>43</v>
      </c>
      <c r="K20" s="66">
        <v>38</v>
      </c>
      <c r="L20" s="54">
        <v>306</v>
      </c>
      <c r="M20" s="54">
        <v>142</v>
      </c>
      <c r="N20" s="54">
        <v>4940</v>
      </c>
      <c r="O20" s="54">
        <v>6512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99"/>
      <c r="B21" s="79" t="s">
        <v>61</v>
      </c>
      <c r="C21" s="53"/>
      <c r="D21" s="53"/>
      <c r="E21" s="65" t="s">
        <v>154</v>
      </c>
      <c r="F21" s="54">
        <v>181</v>
      </c>
      <c r="G21" s="54">
        <v>12</v>
      </c>
      <c r="H21" s="54">
        <v>1968</v>
      </c>
      <c r="I21" s="54">
        <v>3032</v>
      </c>
      <c r="J21" s="54">
        <v>243</v>
      </c>
      <c r="K21" s="54">
        <v>51</v>
      </c>
      <c r="L21" s="54">
        <v>326</v>
      </c>
      <c r="M21" s="54">
        <v>146</v>
      </c>
      <c r="N21" s="54">
        <v>12391</v>
      </c>
      <c r="O21" s="54">
        <v>14490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99"/>
      <c r="B22" s="60" t="s">
        <v>62</v>
      </c>
      <c r="C22" s="53"/>
      <c r="D22" s="53"/>
      <c r="E22" s="65" t="s">
        <v>155</v>
      </c>
      <c r="F22" s="54">
        <v>28</v>
      </c>
      <c r="G22" s="54">
        <v>202</v>
      </c>
      <c r="H22" s="54">
        <v>4772</v>
      </c>
      <c r="I22" s="54">
        <v>5499</v>
      </c>
      <c r="J22" s="54">
        <v>150</v>
      </c>
      <c r="K22" s="54">
        <v>322</v>
      </c>
      <c r="L22" s="54">
        <v>397</v>
      </c>
      <c r="M22" s="54">
        <v>190</v>
      </c>
      <c r="N22" s="54">
        <v>13507</v>
      </c>
      <c r="O22" s="54">
        <v>13124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99"/>
      <c r="B23" s="61" t="s">
        <v>63</v>
      </c>
      <c r="C23" s="53" t="s">
        <v>64</v>
      </c>
      <c r="D23" s="53"/>
      <c r="E23" s="65"/>
      <c r="F23" s="54">
        <v>14</v>
      </c>
      <c r="G23" s="54">
        <v>13</v>
      </c>
      <c r="H23" s="54">
        <v>1819</v>
      </c>
      <c r="I23" s="54">
        <v>2025</v>
      </c>
      <c r="J23" s="54">
        <v>29</v>
      </c>
      <c r="K23" s="54">
        <v>28</v>
      </c>
      <c r="L23" s="54">
        <v>90</v>
      </c>
      <c r="M23" s="54">
        <v>98</v>
      </c>
      <c r="N23" s="54">
        <v>5091</v>
      </c>
      <c r="O23" s="54">
        <v>5246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99"/>
      <c r="B24" s="53" t="s">
        <v>156</v>
      </c>
      <c r="C24" s="53"/>
      <c r="D24" s="53"/>
      <c r="E24" s="65" t="s">
        <v>157</v>
      </c>
      <c r="F24" s="54">
        <v>153</v>
      </c>
      <c r="G24" s="54">
        <v>-190</v>
      </c>
      <c r="H24" s="54">
        <v>-2804</v>
      </c>
      <c r="I24" s="54">
        <v>-2467</v>
      </c>
      <c r="J24" s="54">
        <v>93</v>
      </c>
      <c r="K24" s="54">
        <v>-271</v>
      </c>
      <c r="L24" s="54">
        <f t="shared" ref="L24:N24" si="2">L21-L22</f>
        <v>-71</v>
      </c>
      <c r="M24" s="54">
        <v>-44</v>
      </c>
      <c r="N24" s="54">
        <f t="shared" si="2"/>
        <v>-1116</v>
      </c>
      <c r="O24" s="54">
        <v>1366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99"/>
      <c r="B25" s="60" t="s">
        <v>65</v>
      </c>
      <c r="C25" s="60"/>
      <c r="D25" s="60"/>
      <c r="E25" s="103" t="s">
        <v>158</v>
      </c>
      <c r="F25" s="107">
        <v>0</v>
      </c>
      <c r="G25" s="107">
        <v>190</v>
      </c>
      <c r="H25" s="107">
        <v>2804</v>
      </c>
      <c r="I25" s="107">
        <v>2467</v>
      </c>
      <c r="J25" s="107">
        <v>0</v>
      </c>
      <c r="K25" s="107">
        <v>271</v>
      </c>
      <c r="L25" s="107">
        <v>71</v>
      </c>
      <c r="M25" s="107">
        <v>44</v>
      </c>
      <c r="N25" s="107">
        <v>1116</v>
      </c>
      <c r="O25" s="107">
        <v>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99"/>
      <c r="B26" s="79" t="s">
        <v>66</v>
      </c>
      <c r="C26" s="79"/>
      <c r="D26" s="79"/>
      <c r="E26" s="104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99"/>
      <c r="B27" s="53" t="s">
        <v>159</v>
      </c>
      <c r="C27" s="53"/>
      <c r="D27" s="53"/>
      <c r="E27" s="65" t="s">
        <v>160</v>
      </c>
      <c r="F27" s="54">
        <f t="shared" ref="F27:O27" si="3">F24+F25</f>
        <v>153</v>
      </c>
      <c r="G27" s="54">
        <f t="shared" si="3"/>
        <v>0</v>
      </c>
      <c r="H27" s="54">
        <f t="shared" si="3"/>
        <v>0</v>
      </c>
      <c r="I27" s="54">
        <f t="shared" si="3"/>
        <v>0</v>
      </c>
      <c r="J27" s="54">
        <f t="shared" si="3"/>
        <v>93</v>
      </c>
      <c r="K27" s="54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1366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161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2" t="s">
        <v>67</v>
      </c>
      <c r="B30" s="102"/>
      <c r="C30" s="102"/>
      <c r="D30" s="102"/>
      <c r="E30" s="102"/>
      <c r="F30" s="110" t="s">
        <v>255</v>
      </c>
      <c r="G30" s="110"/>
      <c r="H30" s="110" t="s">
        <v>256</v>
      </c>
      <c r="I30" s="110"/>
      <c r="J30" s="110" t="s">
        <v>257</v>
      </c>
      <c r="K30" s="110"/>
      <c r="L30" s="109"/>
      <c r="M30" s="109"/>
      <c r="N30" s="109"/>
      <c r="O30" s="10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2"/>
      <c r="B31" s="102"/>
      <c r="C31" s="102"/>
      <c r="D31" s="102"/>
      <c r="E31" s="102"/>
      <c r="F31" s="51" t="s">
        <v>242</v>
      </c>
      <c r="G31" s="80" t="s">
        <v>245</v>
      </c>
      <c r="H31" s="51" t="s">
        <v>242</v>
      </c>
      <c r="I31" s="80" t="s">
        <v>245</v>
      </c>
      <c r="J31" s="51" t="s">
        <v>242</v>
      </c>
      <c r="K31" s="80" t="s">
        <v>245</v>
      </c>
      <c r="L31" s="51" t="s">
        <v>242</v>
      </c>
      <c r="M31" s="80" t="s">
        <v>245</v>
      </c>
      <c r="N31" s="51" t="s">
        <v>242</v>
      </c>
      <c r="O31" s="80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99" t="s">
        <v>83</v>
      </c>
      <c r="B32" s="60" t="s">
        <v>48</v>
      </c>
      <c r="C32" s="53"/>
      <c r="D32" s="53"/>
      <c r="E32" s="65" t="s">
        <v>40</v>
      </c>
      <c r="F32" s="54">
        <v>18</v>
      </c>
      <c r="G32" s="54">
        <v>18</v>
      </c>
      <c r="H32" s="54">
        <v>291</v>
      </c>
      <c r="I32" s="54">
        <v>309</v>
      </c>
      <c r="J32" s="54">
        <v>97</v>
      </c>
      <c r="K32" s="54">
        <v>105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5"/>
      <c r="B33" s="62"/>
      <c r="C33" s="60" t="s">
        <v>68</v>
      </c>
      <c r="D33" s="53"/>
      <c r="E33" s="65"/>
      <c r="F33" s="54">
        <v>17</v>
      </c>
      <c r="G33" s="54">
        <v>17</v>
      </c>
      <c r="H33" s="54">
        <v>229</v>
      </c>
      <c r="I33" s="54">
        <v>250</v>
      </c>
      <c r="J33" s="54">
        <v>97</v>
      </c>
      <c r="K33" s="54">
        <v>105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5"/>
      <c r="B34" s="62"/>
      <c r="C34" s="61"/>
      <c r="D34" s="53" t="s">
        <v>69</v>
      </c>
      <c r="E34" s="65"/>
      <c r="F34" s="54">
        <v>0</v>
      </c>
      <c r="G34" s="54">
        <v>0</v>
      </c>
      <c r="H34" s="54">
        <v>229</v>
      </c>
      <c r="I34" s="54">
        <v>250</v>
      </c>
      <c r="J34" s="54">
        <v>97</v>
      </c>
      <c r="K34" s="54">
        <v>105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5"/>
      <c r="B35" s="61"/>
      <c r="C35" s="79" t="s">
        <v>70</v>
      </c>
      <c r="D35" s="53"/>
      <c r="E35" s="65"/>
      <c r="F35" s="54">
        <v>1</v>
      </c>
      <c r="G35" s="54">
        <v>1</v>
      </c>
      <c r="H35" s="54">
        <v>62</v>
      </c>
      <c r="I35" s="54">
        <v>59</v>
      </c>
      <c r="J35" s="67" t="s">
        <v>258</v>
      </c>
      <c r="K35" s="67" t="s">
        <v>258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5"/>
      <c r="B36" s="60" t="s">
        <v>51</v>
      </c>
      <c r="C36" s="53"/>
      <c r="D36" s="53"/>
      <c r="E36" s="65" t="s">
        <v>41</v>
      </c>
      <c r="F36" s="54">
        <v>1</v>
      </c>
      <c r="G36" s="54">
        <v>1</v>
      </c>
      <c r="H36" s="54">
        <v>171</v>
      </c>
      <c r="I36" s="54">
        <v>196</v>
      </c>
      <c r="J36" s="54">
        <v>28</v>
      </c>
      <c r="K36" s="54">
        <v>28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5"/>
      <c r="B37" s="62"/>
      <c r="C37" s="53" t="s">
        <v>71</v>
      </c>
      <c r="D37" s="53"/>
      <c r="E37" s="65"/>
      <c r="F37" s="54">
        <v>0</v>
      </c>
      <c r="G37" s="54">
        <v>0</v>
      </c>
      <c r="H37" s="54">
        <v>144</v>
      </c>
      <c r="I37" s="54">
        <v>166</v>
      </c>
      <c r="J37" s="54">
        <v>27</v>
      </c>
      <c r="K37" s="54">
        <v>27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5"/>
      <c r="B38" s="61"/>
      <c r="C38" s="53" t="s">
        <v>72</v>
      </c>
      <c r="D38" s="53"/>
      <c r="E38" s="65"/>
      <c r="F38" s="54">
        <v>1</v>
      </c>
      <c r="G38" s="54">
        <v>1</v>
      </c>
      <c r="H38" s="54">
        <v>27</v>
      </c>
      <c r="I38" s="54">
        <v>30</v>
      </c>
      <c r="J38" s="54">
        <v>1</v>
      </c>
      <c r="K38" s="67">
        <v>1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5"/>
      <c r="B39" s="47" t="s">
        <v>73</v>
      </c>
      <c r="C39" s="47"/>
      <c r="D39" s="47"/>
      <c r="E39" s="65" t="s">
        <v>162</v>
      </c>
      <c r="F39" s="54">
        <v>17</v>
      </c>
      <c r="G39" s="54">
        <v>17</v>
      </c>
      <c r="H39" s="54">
        <v>120</v>
      </c>
      <c r="I39" s="54">
        <v>113</v>
      </c>
      <c r="J39" s="54">
        <v>69</v>
      </c>
      <c r="K39" s="54">
        <v>77</v>
      </c>
      <c r="L39" s="54">
        <f t="shared" ref="L39:O39" si="4">L32-L36</f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99" t="s">
        <v>84</v>
      </c>
      <c r="B40" s="60" t="s">
        <v>74</v>
      </c>
      <c r="C40" s="53"/>
      <c r="D40" s="53"/>
      <c r="E40" s="65" t="s">
        <v>43</v>
      </c>
      <c r="F40" s="54">
        <v>266</v>
      </c>
      <c r="G40" s="54">
        <v>231</v>
      </c>
      <c r="H40" s="54">
        <v>553</v>
      </c>
      <c r="I40" s="54">
        <v>496</v>
      </c>
      <c r="J40" s="54">
        <v>25</v>
      </c>
      <c r="K40" s="54">
        <v>195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0"/>
      <c r="B41" s="61"/>
      <c r="C41" s="53" t="s">
        <v>75</v>
      </c>
      <c r="D41" s="53"/>
      <c r="E41" s="65"/>
      <c r="F41" s="67">
        <v>0</v>
      </c>
      <c r="G41" s="67" t="s">
        <v>259</v>
      </c>
      <c r="H41" s="67">
        <v>525</v>
      </c>
      <c r="I41" s="67">
        <v>358</v>
      </c>
      <c r="J41" s="72" t="s">
        <v>258</v>
      </c>
      <c r="K41" s="72" t="s">
        <v>258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0"/>
      <c r="B42" s="60" t="s">
        <v>62</v>
      </c>
      <c r="C42" s="53"/>
      <c r="D42" s="53"/>
      <c r="E42" s="65" t="s">
        <v>44</v>
      </c>
      <c r="F42" s="54">
        <v>283</v>
      </c>
      <c r="G42" s="54">
        <v>248</v>
      </c>
      <c r="H42" s="54">
        <v>673</v>
      </c>
      <c r="I42" s="54">
        <v>609</v>
      </c>
      <c r="J42" s="54">
        <v>56</v>
      </c>
      <c r="K42" s="54">
        <v>248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0"/>
      <c r="B43" s="61"/>
      <c r="C43" s="53" t="s">
        <v>76</v>
      </c>
      <c r="D43" s="53"/>
      <c r="E43" s="65"/>
      <c r="F43" s="54">
        <v>283</v>
      </c>
      <c r="G43" s="54">
        <v>248</v>
      </c>
      <c r="H43" s="54">
        <v>457</v>
      </c>
      <c r="I43" s="54">
        <v>423</v>
      </c>
      <c r="J43" s="67">
        <v>56</v>
      </c>
      <c r="K43" s="67">
        <v>248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0"/>
      <c r="B44" s="53" t="s">
        <v>73</v>
      </c>
      <c r="C44" s="53"/>
      <c r="D44" s="53"/>
      <c r="E44" s="65" t="s">
        <v>163</v>
      </c>
      <c r="F44" s="67">
        <v>-17</v>
      </c>
      <c r="G44" s="67">
        <v>-17</v>
      </c>
      <c r="H44" s="67">
        <v>-120</v>
      </c>
      <c r="I44" s="67">
        <v>-113</v>
      </c>
      <c r="J44" s="67">
        <v>-31</v>
      </c>
      <c r="K44" s="67">
        <v>-53</v>
      </c>
      <c r="L44" s="67">
        <f t="shared" ref="L44:O44" si="5">L40-L42</f>
        <v>0</v>
      </c>
      <c r="M44" s="67">
        <f t="shared" si="5"/>
        <v>0</v>
      </c>
      <c r="N44" s="67">
        <f t="shared" si="5"/>
        <v>0</v>
      </c>
      <c r="O44" s="67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99" t="s">
        <v>85</v>
      </c>
      <c r="B45" s="47" t="s">
        <v>77</v>
      </c>
      <c r="C45" s="47"/>
      <c r="D45" s="47"/>
      <c r="E45" s="65" t="s">
        <v>164</v>
      </c>
      <c r="F45" s="54">
        <f t="shared" ref="F45:O45" si="6">F39+F44</f>
        <v>0</v>
      </c>
      <c r="G45" s="54">
        <f t="shared" si="6"/>
        <v>0</v>
      </c>
      <c r="H45" s="54">
        <f t="shared" si="6"/>
        <v>0</v>
      </c>
      <c r="I45" s="54">
        <f t="shared" si="6"/>
        <v>0</v>
      </c>
      <c r="J45" s="54">
        <v>38</v>
      </c>
      <c r="K45" s="54">
        <v>24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0"/>
      <c r="B46" s="53" t="s">
        <v>78</v>
      </c>
      <c r="C46" s="53"/>
      <c r="D46" s="53"/>
      <c r="E46" s="53"/>
      <c r="F46" s="67"/>
      <c r="G46" s="67"/>
      <c r="H46" s="67"/>
      <c r="I46" s="67"/>
      <c r="J46" s="67"/>
      <c r="K46" s="67"/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0"/>
      <c r="B47" s="53" t="s">
        <v>79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0"/>
      <c r="B48" s="53" t="s">
        <v>80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6" customHeight="1">
      <c r="A49" s="8" t="s">
        <v>165</v>
      </c>
      <c r="O49" s="6"/>
    </row>
    <row r="50" spans="1:15" ht="16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22" zoomScale="85" zoomScaleNormal="100" zoomScaleSheetLayoutView="85" workbookViewId="0">
      <selection activeCell="R57" sqref="R57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41" t="s">
        <v>249</v>
      </c>
      <c r="D1" s="42"/>
    </row>
    <row r="3" spans="1:14" ht="15" customHeight="1">
      <c r="A3" s="14" t="s">
        <v>166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/>
      <c r="L5" s="15"/>
      <c r="N5" s="15" t="s">
        <v>167</v>
      </c>
    </row>
    <row r="6" spans="1:14" ht="15" customHeight="1">
      <c r="A6" s="44"/>
      <c r="B6" s="45"/>
      <c r="C6" s="45"/>
      <c r="D6" s="86"/>
      <c r="E6" s="113" t="s">
        <v>260</v>
      </c>
      <c r="F6" s="113"/>
      <c r="G6" s="113" t="s">
        <v>261</v>
      </c>
      <c r="H6" s="113"/>
      <c r="I6" s="114" t="s">
        <v>262</v>
      </c>
      <c r="J6" s="115"/>
      <c r="K6" s="113"/>
      <c r="L6" s="113"/>
      <c r="M6" s="113"/>
      <c r="N6" s="113"/>
    </row>
    <row r="7" spans="1:14" ht="15" customHeight="1">
      <c r="A7" s="18"/>
      <c r="B7" s="19"/>
      <c r="C7" s="19"/>
      <c r="D7" s="59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95" t="s">
        <v>168</v>
      </c>
      <c r="B8" s="81" t="s">
        <v>169</v>
      </c>
      <c r="C8" s="82"/>
      <c r="D8" s="82"/>
      <c r="E8" s="83">
        <v>1</v>
      </c>
      <c r="F8" s="83">
        <v>1</v>
      </c>
      <c r="G8" s="83">
        <v>1</v>
      </c>
      <c r="H8" s="83">
        <v>1</v>
      </c>
      <c r="I8" s="83">
        <v>1</v>
      </c>
      <c r="J8" s="83">
        <v>1</v>
      </c>
      <c r="K8" s="83"/>
      <c r="L8" s="83"/>
      <c r="M8" s="83"/>
      <c r="N8" s="83"/>
    </row>
    <row r="9" spans="1:14" ht="18" customHeight="1">
      <c r="A9" s="95"/>
      <c r="B9" s="95" t="s">
        <v>170</v>
      </c>
      <c r="C9" s="53" t="s">
        <v>171</v>
      </c>
      <c r="D9" s="53"/>
      <c r="E9" s="83">
        <v>20</v>
      </c>
      <c r="F9" s="83">
        <v>20</v>
      </c>
      <c r="G9" s="83">
        <v>9471</v>
      </c>
      <c r="H9" s="83">
        <v>9471</v>
      </c>
      <c r="I9" s="83">
        <v>10</v>
      </c>
      <c r="J9" s="83">
        <v>10</v>
      </c>
      <c r="K9" s="83"/>
      <c r="L9" s="83"/>
      <c r="M9" s="83"/>
      <c r="N9" s="83"/>
    </row>
    <row r="10" spans="1:14" ht="18" customHeight="1">
      <c r="A10" s="95"/>
      <c r="B10" s="95"/>
      <c r="C10" s="53" t="s">
        <v>172</v>
      </c>
      <c r="D10" s="53"/>
      <c r="E10" s="83">
        <v>20</v>
      </c>
      <c r="F10" s="83">
        <v>20</v>
      </c>
      <c r="G10" s="83">
        <v>9471</v>
      </c>
      <c r="H10" s="83">
        <v>9471</v>
      </c>
      <c r="I10" s="83">
        <v>10</v>
      </c>
      <c r="J10" s="83">
        <v>10</v>
      </c>
      <c r="K10" s="83"/>
      <c r="L10" s="83"/>
      <c r="M10" s="83"/>
      <c r="N10" s="83"/>
    </row>
    <row r="11" spans="1:14" ht="18" customHeight="1">
      <c r="A11" s="95"/>
      <c r="B11" s="95"/>
      <c r="C11" s="53" t="s">
        <v>173</v>
      </c>
      <c r="D11" s="5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/>
      <c r="L11" s="83"/>
      <c r="M11" s="83"/>
      <c r="N11" s="83"/>
    </row>
    <row r="12" spans="1:14" ht="18" customHeight="1">
      <c r="A12" s="95"/>
      <c r="B12" s="95"/>
      <c r="C12" s="53" t="s">
        <v>174</v>
      </c>
      <c r="D12" s="53"/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/>
      <c r="L12" s="83"/>
      <c r="M12" s="83"/>
      <c r="N12" s="83"/>
    </row>
    <row r="13" spans="1:14" ht="18" customHeight="1">
      <c r="A13" s="95"/>
      <c r="B13" s="95"/>
      <c r="C13" s="53" t="s">
        <v>175</v>
      </c>
      <c r="D13" s="53"/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/>
      <c r="L13" s="83"/>
      <c r="M13" s="83"/>
      <c r="N13" s="83"/>
    </row>
    <row r="14" spans="1:14" ht="18" customHeight="1">
      <c r="A14" s="95"/>
      <c r="B14" s="95"/>
      <c r="C14" s="53" t="s">
        <v>176</v>
      </c>
      <c r="D14" s="53"/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/>
      <c r="L14" s="83"/>
      <c r="M14" s="83"/>
      <c r="N14" s="83"/>
    </row>
    <row r="15" spans="1:14" ht="18" customHeight="1">
      <c r="A15" s="95" t="s">
        <v>177</v>
      </c>
      <c r="B15" s="95" t="s">
        <v>178</v>
      </c>
      <c r="C15" s="53" t="s">
        <v>179</v>
      </c>
      <c r="D15" s="53"/>
      <c r="E15" s="54">
        <v>5539</v>
      </c>
      <c r="F15" s="54">
        <v>5137</v>
      </c>
      <c r="G15" s="54">
        <v>3224</v>
      </c>
      <c r="H15" s="54">
        <v>2479</v>
      </c>
      <c r="I15" s="54">
        <v>600</v>
      </c>
      <c r="J15" s="54">
        <v>348</v>
      </c>
      <c r="K15" s="54"/>
      <c r="L15" s="54"/>
      <c r="M15" s="54"/>
      <c r="N15" s="54"/>
    </row>
    <row r="16" spans="1:14" ht="18" customHeight="1">
      <c r="A16" s="95"/>
      <c r="B16" s="95"/>
      <c r="C16" s="53" t="s">
        <v>180</v>
      </c>
      <c r="D16" s="53"/>
      <c r="E16" s="54">
        <v>25</v>
      </c>
      <c r="F16" s="54">
        <v>25</v>
      </c>
      <c r="G16" s="54">
        <v>31456</v>
      </c>
      <c r="H16" s="54">
        <v>31779</v>
      </c>
      <c r="I16" s="54">
        <v>1650</v>
      </c>
      <c r="J16" s="54">
        <v>1691</v>
      </c>
      <c r="K16" s="54"/>
      <c r="L16" s="54"/>
      <c r="M16" s="54"/>
      <c r="N16" s="54"/>
    </row>
    <row r="17" spans="1:15" ht="18" customHeight="1">
      <c r="A17" s="95"/>
      <c r="B17" s="95"/>
      <c r="C17" s="53" t="s">
        <v>181</v>
      </c>
      <c r="D17" s="53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/>
      <c r="L17" s="54"/>
      <c r="M17" s="54"/>
      <c r="N17" s="54"/>
    </row>
    <row r="18" spans="1:15" ht="18" customHeight="1">
      <c r="A18" s="95"/>
      <c r="B18" s="95"/>
      <c r="C18" s="53" t="s">
        <v>182</v>
      </c>
      <c r="D18" s="53"/>
      <c r="E18" s="54">
        <v>5564</v>
      </c>
      <c r="F18" s="54">
        <v>5162</v>
      </c>
      <c r="G18" s="54">
        <v>34680</v>
      </c>
      <c r="H18" s="54">
        <v>34258</v>
      </c>
      <c r="I18" s="54">
        <v>2250</v>
      </c>
      <c r="J18" s="54">
        <v>2039</v>
      </c>
      <c r="K18" s="54"/>
      <c r="L18" s="54"/>
      <c r="M18" s="54"/>
      <c r="N18" s="54"/>
    </row>
    <row r="19" spans="1:15" ht="18" customHeight="1">
      <c r="A19" s="95"/>
      <c r="B19" s="95" t="s">
        <v>183</v>
      </c>
      <c r="C19" s="53" t="s">
        <v>184</v>
      </c>
      <c r="D19" s="53"/>
      <c r="E19" s="54">
        <v>1773</v>
      </c>
      <c r="F19" s="54">
        <v>1990</v>
      </c>
      <c r="G19" s="54">
        <v>17543</v>
      </c>
      <c r="H19" s="54">
        <v>16638</v>
      </c>
      <c r="I19" s="54">
        <v>282</v>
      </c>
      <c r="J19" s="54">
        <v>145</v>
      </c>
      <c r="K19" s="54"/>
      <c r="L19" s="54"/>
      <c r="M19" s="54"/>
      <c r="N19" s="54"/>
    </row>
    <row r="20" spans="1:15" ht="18" customHeight="1">
      <c r="A20" s="95"/>
      <c r="B20" s="95"/>
      <c r="C20" s="53" t="s">
        <v>185</v>
      </c>
      <c r="D20" s="53"/>
      <c r="E20" s="54">
        <v>2270</v>
      </c>
      <c r="F20" s="54">
        <v>1598</v>
      </c>
      <c r="G20" s="54">
        <v>4375</v>
      </c>
      <c r="H20" s="54">
        <v>4762</v>
      </c>
      <c r="I20" s="54">
        <v>66</v>
      </c>
      <c r="J20" s="54">
        <v>63</v>
      </c>
      <c r="K20" s="54"/>
      <c r="L20" s="54"/>
      <c r="M20" s="54"/>
      <c r="N20" s="54"/>
    </row>
    <row r="21" spans="1:15" ht="18" customHeight="1">
      <c r="A21" s="95"/>
      <c r="B21" s="95"/>
      <c r="C21" s="53" t="s">
        <v>186</v>
      </c>
      <c r="D21" s="53"/>
      <c r="E21" s="84">
        <v>0</v>
      </c>
      <c r="F21" s="84">
        <v>0</v>
      </c>
      <c r="G21" s="84">
        <v>4343</v>
      </c>
      <c r="H21" s="84">
        <v>4024</v>
      </c>
      <c r="I21" s="84">
        <v>0</v>
      </c>
      <c r="J21" s="84">
        <v>0</v>
      </c>
      <c r="K21" s="84"/>
      <c r="L21" s="84"/>
      <c r="M21" s="84"/>
      <c r="N21" s="84"/>
    </row>
    <row r="22" spans="1:15" ht="18" customHeight="1">
      <c r="A22" s="95"/>
      <c r="B22" s="95"/>
      <c r="C22" s="47" t="s">
        <v>187</v>
      </c>
      <c r="D22" s="47"/>
      <c r="E22" s="54">
        <v>4043</v>
      </c>
      <c r="F22" s="54">
        <v>3588</v>
      </c>
      <c r="G22" s="54">
        <v>26261</v>
      </c>
      <c r="H22" s="54">
        <v>25424</v>
      </c>
      <c r="I22" s="54">
        <v>348</v>
      </c>
      <c r="J22" s="54">
        <v>208</v>
      </c>
      <c r="K22" s="54"/>
      <c r="L22" s="54"/>
      <c r="M22" s="54"/>
      <c r="N22" s="54"/>
    </row>
    <row r="23" spans="1:15" ht="18" customHeight="1">
      <c r="A23" s="95"/>
      <c r="B23" s="95" t="s">
        <v>188</v>
      </c>
      <c r="C23" s="53" t="s">
        <v>189</v>
      </c>
      <c r="D23" s="53"/>
      <c r="E23" s="54">
        <v>20</v>
      </c>
      <c r="F23" s="54">
        <v>20</v>
      </c>
      <c r="G23" s="54">
        <v>9471</v>
      </c>
      <c r="H23" s="54">
        <v>9471</v>
      </c>
      <c r="I23" s="54">
        <v>10</v>
      </c>
      <c r="J23" s="54">
        <v>10</v>
      </c>
      <c r="K23" s="54"/>
      <c r="L23" s="54"/>
      <c r="M23" s="54"/>
      <c r="N23" s="54"/>
    </row>
    <row r="24" spans="1:15" ht="18" customHeight="1">
      <c r="A24" s="95"/>
      <c r="B24" s="95"/>
      <c r="C24" s="53" t="s">
        <v>190</v>
      </c>
      <c r="D24" s="53"/>
      <c r="E24" s="54">
        <v>1501</v>
      </c>
      <c r="F24" s="54">
        <v>1554</v>
      </c>
      <c r="G24" s="54">
        <v>-1051</v>
      </c>
      <c r="H24" s="54">
        <v>-637</v>
      </c>
      <c r="I24" s="54">
        <v>740</v>
      </c>
      <c r="J24" s="54">
        <v>740</v>
      </c>
      <c r="K24" s="54"/>
      <c r="L24" s="54"/>
      <c r="M24" s="54"/>
      <c r="N24" s="54"/>
    </row>
    <row r="25" spans="1:15" ht="18" customHeight="1">
      <c r="A25" s="95"/>
      <c r="B25" s="95"/>
      <c r="C25" s="53" t="s">
        <v>191</v>
      </c>
      <c r="D25" s="53"/>
      <c r="E25" s="54">
        <v>0</v>
      </c>
      <c r="F25" s="54">
        <v>0</v>
      </c>
      <c r="G25" s="54">
        <v>0</v>
      </c>
      <c r="H25" s="54">
        <v>0</v>
      </c>
      <c r="I25" s="54">
        <v>1152</v>
      </c>
      <c r="J25" s="54">
        <v>1081</v>
      </c>
      <c r="K25" s="54"/>
      <c r="L25" s="54"/>
      <c r="M25" s="54"/>
      <c r="N25" s="54"/>
    </row>
    <row r="26" spans="1:15" ht="18" customHeight="1">
      <c r="A26" s="95"/>
      <c r="B26" s="95"/>
      <c r="C26" s="53" t="s">
        <v>192</v>
      </c>
      <c r="D26" s="53"/>
      <c r="E26" s="54">
        <v>1521</v>
      </c>
      <c r="F26" s="54">
        <v>1574</v>
      </c>
      <c r="G26" s="54">
        <v>8420</v>
      </c>
      <c r="H26" s="54">
        <v>8834</v>
      </c>
      <c r="I26" s="54">
        <v>1902</v>
      </c>
      <c r="J26" s="54">
        <v>1831</v>
      </c>
      <c r="K26" s="54"/>
      <c r="L26" s="54"/>
      <c r="M26" s="54"/>
      <c r="N26" s="54"/>
    </row>
    <row r="27" spans="1:15" ht="18" customHeight="1">
      <c r="A27" s="95"/>
      <c r="B27" s="53" t="s">
        <v>193</v>
      </c>
      <c r="C27" s="53"/>
      <c r="D27" s="53"/>
      <c r="E27" s="54">
        <v>5564</v>
      </c>
      <c r="F27" s="54">
        <v>5162</v>
      </c>
      <c r="G27" s="54">
        <v>34681</v>
      </c>
      <c r="H27" s="54">
        <v>34258</v>
      </c>
      <c r="I27" s="54">
        <v>2250</v>
      </c>
      <c r="J27" s="54">
        <v>2039</v>
      </c>
      <c r="K27" s="54"/>
      <c r="L27" s="54"/>
      <c r="M27" s="54"/>
      <c r="N27" s="54"/>
    </row>
    <row r="28" spans="1:15" ht="18" customHeight="1">
      <c r="A28" s="95" t="s">
        <v>194</v>
      </c>
      <c r="B28" s="95" t="s">
        <v>195</v>
      </c>
      <c r="C28" s="53" t="s">
        <v>196</v>
      </c>
      <c r="D28" s="85" t="s">
        <v>40</v>
      </c>
      <c r="E28" s="54">
        <v>1609</v>
      </c>
      <c r="F28" s="54">
        <v>2818</v>
      </c>
      <c r="G28" s="54">
        <v>3755</v>
      </c>
      <c r="H28" s="54">
        <v>3662</v>
      </c>
      <c r="I28" s="54">
        <v>870</v>
      </c>
      <c r="J28" s="54">
        <v>923</v>
      </c>
      <c r="K28" s="54"/>
      <c r="L28" s="54"/>
      <c r="M28" s="54"/>
      <c r="N28" s="54"/>
    </row>
    <row r="29" spans="1:15" ht="18" customHeight="1">
      <c r="A29" s="95"/>
      <c r="B29" s="95"/>
      <c r="C29" s="53" t="s">
        <v>197</v>
      </c>
      <c r="D29" s="85" t="s">
        <v>41</v>
      </c>
      <c r="E29" s="54">
        <v>1622</v>
      </c>
      <c r="F29" s="54">
        <v>2708</v>
      </c>
      <c r="G29" s="54">
        <v>3906</v>
      </c>
      <c r="H29" s="54">
        <v>2940</v>
      </c>
      <c r="I29" s="54">
        <v>770</v>
      </c>
      <c r="J29" s="54">
        <v>901</v>
      </c>
      <c r="K29" s="54"/>
      <c r="L29" s="54"/>
      <c r="M29" s="54"/>
      <c r="N29" s="54"/>
    </row>
    <row r="30" spans="1:15" ht="18" customHeight="1">
      <c r="A30" s="95"/>
      <c r="B30" s="95"/>
      <c r="C30" s="53" t="s">
        <v>198</v>
      </c>
      <c r="D30" s="85" t="s">
        <v>199</v>
      </c>
      <c r="E30" s="54">
        <v>39</v>
      </c>
      <c r="F30" s="54">
        <v>43</v>
      </c>
      <c r="G30" s="54">
        <v>204</v>
      </c>
      <c r="H30" s="54">
        <v>279</v>
      </c>
      <c r="I30" s="54">
        <v>28</v>
      </c>
      <c r="J30" s="54">
        <v>35</v>
      </c>
      <c r="K30" s="54"/>
      <c r="L30" s="54"/>
      <c r="M30" s="54"/>
      <c r="N30" s="54"/>
    </row>
    <row r="31" spans="1:15" ht="18" customHeight="1">
      <c r="A31" s="95"/>
      <c r="B31" s="95"/>
      <c r="C31" s="47" t="s">
        <v>200</v>
      </c>
      <c r="D31" s="85" t="s">
        <v>201</v>
      </c>
      <c r="E31" s="54">
        <v>-52</v>
      </c>
      <c r="F31" s="54">
        <v>67</v>
      </c>
      <c r="G31" s="54">
        <v>-355</v>
      </c>
      <c r="H31" s="54">
        <v>443</v>
      </c>
      <c r="I31" s="54">
        <v>72</v>
      </c>
      <c r="J31" s="54">
        <v>-13</v>
      </c>
      <c r="K31" s="54">
        <f t="shared" ref="K31:N31" si="0">K28-K29-K30</f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5"/>
      <c r="B32" s="95"/>
      <c r="C32" s="53" t="s">
        <v>202</v>
      </c>
      <c r="D32" s="85" t="s">
        <v>203</v>
      </c>
      <c r="E32" s="54">
        <v>135</v>
      </c>
      <c r="F32" s="54">
        <v>0</v>
      </c>
      <c r="G32" s="54">
        <v>17</v>
      </c>
      <c r="H32" s="54">
        <v>116</v>
      </c>
      <c r="I32" s="54">
        <v>1</v>
      </c>
      <c r="J32" s="54">
        <v>1</v>
      </c>
      <c r="K32" s="54"/>
      <c r="L32" s="54"/>
      <c r="M32" s="54"/>
      <c r="N32" s="54"/>
    </row>
    <row r="33" spans="1:14" ht="18" customHeight="1">
      <c r="A33" s="95"/>
      <c r="B33" s="95"/>
      <c r="C33" s="53" t="s">
        <v>204</v>
      </c>
      <c r="D33" s="85" t="s">
        <v>205</v>
      </c>
      <c r="E33" s="54">
        <v>0</v>
      </c>
      <c r="F33" s="54">
        <v>2</v>
      </c>
      <c r="G33" s="54">
        <v>77</v>
      </c>
      <c r="H33" s="54">
        <v>86</v>
      </c>
      <c r="I33" s="54">
        <v>1</v>
      </c>
      <c r="J33" s="54">
        <v>1</v>
      </c>
      <c r="K33" s="54"/>
      <c r="L33" s="54"/>
      <c r="M33" s="54"/>
      <c r="N33" s="54"/>
    </row>
    <row r="34" spans="1:14" ht="18" customHeight="1">
      <c r="A34" s="95"/>
      <c r="B34" s="95"/>
      <c r="C34" s="47" t="s">
        <v>206</v>
      </c>
      <c r="D34" s="85" t="s">
        <v>207</v>
      </c>
      <c r="E34" s="54">
        <v>83</v>
      </c>
      <c r="F34" s="54">
        <v>65</v>
      </c>
      <c r="G34" s="54">
        <v>-415</v>
      </c>
      <c r="H34" s="54">
        <v>473</v>
      </c>
      <c r="I34" s="54">
        <v>72</v>
      </c>
      <c r="J34" s="54">
        <v>-13</v>
      </c>
      <c r="K34" s="54">
        <f t="shared" ref="K34:N34" si="1">K31+K32-K33</f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5"/>
      <c r="B35" s="95" t="s">
        <v>208</v>
      </c>
      <c r="C35" s="53" t="s">
        <v>209</v>
      </c>
      <c r="D35" s="85" t="s">
        <v>210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/>
      <c r="L35" s="54"/>
      <c r="M35" s="54"/>
      <c r="N35" s="54"/>
    </row>
    <row r="36" spans="1:14" ht="18" customHeight="1">
      <c r="A36" s="95"/>
      <c r="B36" s="95"/>
      <c r="C36" s="53" t="s">
        <v>211</v>
      </c>
      <c r="D36" s="85" t="s">
        <v>212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/>
      <c r="L36" s="54"/>
      <c r="M36" s="54"/>
      <c r="N36" s="54"/>
    </row>
    <row r="37" spans="1:14" ht="18" customHeight="1">
      <c r="A37" s="95"/>
      <c r="B37" s="95"/>
      <c r="C37" s="53" t="s">
        <v>213</v>
      </c>
      <c r="D37" s="85" t="s">
        <v>214</v>
      </c>
      <c r="E37" s="54">
        <v>83</v>
      </c>
      <c r="F37" s="54">
        <v>65</v>
      </c>
      <c r="G37" s="54">
        <v>-415</v>
      </c>
      <c r="H37" s="54">
        <v>473</v>
      </c>
      <c r="I37" s="54">
        <v>72</v>
      </c>
      <c r="J37" s="54">
        <v>-13</v>
      </c>
      <c r="K37" s="54">
        <f t="shared" ref="K37:N37" si="2">K34+K35-K36</f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5"/>
      <c r="B38" s="95"/>
      <c r="C38" s="53" t="s">
        <v>215</v>
      </c>
      <c r="D38" s="85" t="s">
        <v>216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/>
      <c r="L38" s="54"/>
      <c r="M38" s="54"/>
      <c r="N38" s="54"/>
    </row>
    <row r="39" spans="1:14" ht="18" customHeight="1">
      <c r="A39" s="95"/>
      <c r="B39" s="95"/>
      <c r="C39" s="53" t="s">
        <v>217</v>
      </c>
      <c r="D39" s="85" t="s">
        <v>218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/>
      <c r="L39" s="54"/>
      <c r="M39" s="54"/>
      <c r="N39" s="54"/>
    </row>
    <row r="40" spans="1:14" ht="18" customHeight="1">
      <c r="A40" s="95"/>
      <c r="B40" s="95"/>
      <c r="C40" s="53" t="s">
        <v>219</v>
      </c>
      <c r="D40" s="85" t="s">
        <v>220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/>
      <c r="L40" s="54"/>
      <c r="M40" s="54"/>
      <c r="N40" s="54"/>
    </row>
    <row r="41" spans="1:14" ht="18" customHeight="1">
      <c r="A41" s="95"/>
      <c r="B41" s="95"/>
      <c r="C41" s="47" t="s">
        <v>221</v>
      </c>
      <c r="D41" s="85" t="s">
        <v>222</v>
      </c>
      <c r="E41" s="54">
        <v>83</v>
      </c>
      <c r="F41" s="54">
        <v>65</v>
      </c>
      <c r="G41" s="54">
        <v>-415</v>
      </c>
      <c r="H41" s="54">
        <v>473</v>
      </c>
      <c r="I41" s="54">
        <v>72</v>
      </c>
      <c r="J41" s="54">
        <v>-13</v>
      </c>
      <c r="K41" s="54">
        <f t="shared" ref="K41:N41" si="3">K34+K35-K36-K40</f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5"/>
      <c r="B42" s="95"/>
      <c r="C42" s="116" t="s">
        <v>223</v>
      </c>
      <c r="D42" s="116"/>
      <c r="E42" s="54">
        <v>83</v>
      </c>
      <c r="F42" s="54">
        <v>65</v>
      </c>
      <c r="G42" s="54">
        <v>-415</v>
      </c>
      <c r="H42" s="54">
        <v>473</v>
      </c>
      <c r="I42" s="54">
        <v>72</v>
      </c>
      <c r="J42" s="54">
        <v>-13</v>
      </c>
      <c r="K42" s="54">
        <f t="shared" ref="K42:N42" si="4">K37+K38-K39-K40</f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5"/>
      <c r="B43" s="95"/>
      <c r="C43" s="53" t="s">
        <v>224</v>
      </c>
      <c r="D43" s="85" t="s">
        <v>225</v>
      </c>
      <c r="E43" s="54">
        <v>1554</v>
      </c>
      <c r="F43" s="54">
        <v>1489</v>
      </c>
      <c r="G43" s="54">
        <v>-636</v>
      </c>
      <c r="H43" s="54">
        <v>-1109</v>
      </c>
      <c r="I43" s="54">
        <v>1080</v>
      </c>
      <c r="J43" s="54">
        <v>1093</v>
      </c>
      <c r="K43" s="54"/>
      <c r="L43" s="54"/>
      <c r="M43" s="54"/>
      <c r="N43" s="54"/>
    </row>
    <row r="44" spans="1:14" ht="18" customHeight="1">
      <c r="A44" s="95"/>
      <c r="B44" s="95"/>
      <c r="C44" s="47" t="s">
        <v>226</v>
      </c>
      <c r="D44" s="65" t="s">
        <v>227</v>
      </c>
      <c r="E44" s="54">
        <v>1637</v>
      </c>
      <c r="F44" s="54">
        <v>1554</v>
      </c>
      <c r="G44" s="54">
        <v>-1051</v>
      </c>
      <c r="H44" s="54">
        <v>-636</v>
      </c>
      <c r="I44" s="54">
        <v>1152</v>
      </c>
      <c r="J44" s="54">
        <v>1080</v>
      </c>
      <c r="K44" s="54">
        <f t="shared" ref="K44:N44" si="5">K41+K43</f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5" customHeight="1">
      <c r="A45" s="8" t="s">
        <v>228</v>
      </c>
    </row>
    <row r="46" spans="1:14" ht="14.15" customHeight="1">
      <c r="A46" s="8" t="s">
        <v>229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2023-08-29T23:32:51Z</cp:lastPrinted>
  <dcterms:modified xsi:type="dcterms:W3CDTF">2023-08-31T09:08:23Z</dcterms:modified>
</cp:coreProperties>
</file>