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2指定都市（エクセル）\"/>
    </mc:Choice>
  </mc:AlternateContent>
  <xr:revisionPtr revIDLastSave="0" documentId="13_ncr:1_{0062DF6F-479E-41DB-B148-0AF20D0189C7}" xr6:coauthVersionLast="47" xr6:coauthVersionMax="47" xr10:uidLastSave="{00000000-0000-0000-0000-000000000000}"/>
  <bookViews>
    <workbookView xWindow="-120" yWindow="-120" windowWidth="29040" windowHeight="15840" tabRatio="900" xr2:uid="{00000000-000D-0000-FFFF-FFFF00000000}"/>
  </bookViews>
  <sheets>
    <sheet name="1.普通会計予算（R3-4年度）" sheetId="2" r:id="rId1"/>
    <sheet name="2.公営企業会計予算（R3-4年度）" sheetId="6" r:id="rId2"/>
    <sheet name="3.(1)普通会計決算（R元-2年度）" sheetId="7" r:id="rId3"/>
    <sheet name="3.(2)財政指標等（H28‐R2年度）" sheetId="8" r:id="rId4"/>
    <sheet name="4.公営企業会計決算（R元-2年度）" sheetId="9" r:id="rId5"/>
    <sheet name="5.三セク決算（R元-2年度）" sheetId="10" r:id="rId6"/>
  </sheets>
  <definedNames>
    <definedName name="_xlnm.Print_Area" localSheetId="0">'1.普通会計予算（R3-4年度）'!$A$1:$I$42</definedName>
    <definedName name="_xlnm.Print_Area" localSheetId="1">'2.公営企業会計予算（R3-4年度）'!$A$1:$O$71</definedName>
    <definedName name="_xlnm.Print_Area" localSheetId="2">'3.(1)普通会計決算（R元-2年度）'!$A$1:$I$42</definedName>
    <definedName name="_xlnm.Print_Area" localSheetId="3">'3.(2)財政指標等（H28‐R2年度）'!$A$1:$I$35</definedName>
    <definedName name="_xlnm.Print_Area" localSheetId="4">'4.公営企業会計決算（R元-2年度）'!$A$1:$O$70</definedName>
    <definedName name="_xlnm.Print_Area" localSheetId="5">'5.三セク決算（R元-2年度）'!$A$1:$R$46</definedName>
    <definedName name="_xlnm.Print_Titles" localSheetId="1">'2.公営企業会計予算（R3-4年度）'!$1:$4</definedName>
    <definedName name="_xlnm.Print_Titles" localSheetId="4">'4.公営企業会計決算（R元-2年度）'!$1:$4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1" i="10" l="1"/>
  <c r="O34" i="10" s="1"/>
  <c r="M65" i="9"/>
  <c r="M60" i="9"/>
  <c r="M66" i="9" s="1"/>
  <c r="K65" i="9"/>
  <c r="K66" i="9" s="1"/>
  <c r="J65" i="9"/>
  <c r="J66" i="9" s="1"/>
  <c r="K60" i="9"/>
  <c r="J60" i="9"/>
  <c r="I60" i="9"/>
  <c r="H60" i="9"/>
  <c r="O41" i="10" l="1"/>
  <c r="O37" i="10"/>
  <c r="O42" i="10" s="1"/>
  <c r="Q31" i="10"/>
  <c r="Q34" i="10" s="1"/>
  <c r="O44" i="10"/>
  <c r="M31" i="10"/>
  <c r="M34" i="10" s="1"/>
  <c r="M41" i="10" s="1"/>
  <c r="M44" i="10" s="1"/>
  <c r="M26" i="10"/>
  <c r="M22" i="10"/>
  <c r="M18" i="10"/>
  <c r="K31" i="10"/>
  <c r="K34" i="10" s="1"/>
  <c r="I31" i="10"/>
  <c r="I34" i="10" s="1"/>
  <c r="G31" i="10"/>
  <c r="G34" i="10" s="1"/>
  <c r="E31" i="10"/>
  <c r="E34" i="10" s="1"/>
  <c r="N65" i="9"/>
  <c r="N60" i="9"/>
  <c r="N66" i="9" s="1"/>
  <c r="L65" i="9"/>
  <c r="L60" i="9"/>
  <c r="H65" i="9"/>
  <c r="H66" i="9"/>
  <c r="F65" i="9"/>
  <c r="F60" i="9"/>
  <c r="F66" i="9" s="1"/>
  <c r="N44" i="9"/>
  <c r="N39" i="9"/>
  <c r="N45" i="9" s="1"/>
  <c r="L44" i="9"/>
  <c r="L39" i="9"/>
  <c r="J44" i="9"/>
  <c r="J39" i="9"/>
  <c r="H44" i="9"/>
  <c r="H39" i="9"/>
  <c r="F44" i="9"/>
  <c r="F39" i="9"/>
  <c r="F45" i="9" s="1"/>
  <c r="N24" i="9"/>
  <c r="N27" i="9" s="1"/>
  <c r="N16" i="9"/>
  <c r="N15" i="9"/>
  <c r="N14" i="9"/>
  <c r="L24" i="9"/>
  <c r="L27" i="9" s="1"/>
  <c r="L16" i="9"/>
  <c r="L15" i="9"/>
  <c r="L14" i="9"/>
  <c r="J24" i="9"/>
  <c r="J27" i="9" s="1"/>
  <c r="J16" i="9"/>
  <c r="J15" i="9"/>
  <c r="J14" i="9"/>
  <c r="H24" i="9"/>
  <c r="H27" i="9" s="1"/>
  <c r="H16" i="9"/>
  <c r="H15" i="9"/>
  <c r="H14" i="9"/>
  <c r="F24" i="9"/>
  <c r="F27" i="9" s="1"/>
  <c r="F16" i="9"/>
  <c r="F15" i="9"/>
  <c r="F14" i="9"/>
  <c r="N65" i="6"/>
  <c r="N60" i="6"/>
  <c r="N66" i="6" s="1"/>
  <c r="L65" i="6"/>
  <c r="L60" i="6"/>
  <c r="L66" i="6" s="1"/>
  <c r="J65" i="6"/>
  <c r="J60" i="6"/>
  <c r="H65" i="6"/>
  <c r="H60" i="6"/>
  <c r="H66" i="6" s="1"/>
  <c r="F65" i="6"/>
  <c r="F60" i="6"/>
  <c r="F66" i="6" s="1"/>
  <c r="L44" i="6"/>
  <c r="L39" i="6"/>
  <c r="L45" i="6" s="1"/>
  <c r="N44" i="6"/>
  <c r="N45" i="6" s="1"/>
  <c r="N39" i="6"/>
  <c r="J44" i="6"/>
  <c r="J39" i="6"/>
  <c r="J45" i="6" s="1"/>
  <c r="H44" i="6"/>
  <c r="H39" i="6"/>
  <c r="H45" i="6" s="1"/>
  <c r="F44" i="6"/>
  <c r="F39" i="6"/>
  <c r="F45" i="6" s="1"/>
  <c r="N24" i="6"/>
  <c r="N27" i="6" s="1"/>
  <c r="N16" i="6"/>
  <c r="N15" i="6"/>
  <c r="N14" i="6"/>
  <c r="L24" i="6"/>
  <c r="L27" i="6" s="1"/>
  <c r="L16" i="6"/>
  <c r="L15" i="6"/>
  <c r="L14" i="6"/>
  <c r="J24" i="6"/>
  <c r="J27" i="6" s="1"/>
  <c r="J16" i="6"/>
  <c r="J15" i="6"/>
  <c r="J14" i="6"/>
  <c r="H24" i="6"/>
  <c r="H27" i="6" s="1"/>
  <c r="H16" i="6"/>
  <c r="H15" i="6"/>
  <c r="H14" i="6"/>
  <c r="F24" i="6"/>
  <c r="F27" i="6" s="1"/>
  <c r="F16" i="6"/>
  <c r="F15" i="6"/>
  <c r="F14" i="6"/>
  <c r="M27" i="10" l="1"/>
  <c r="H45" i="9"/>
  <c r="J45" i="9"/>
  <c r="J66" i="6"/>
  <c r="L45" i="9"/>
  <c r="L66" i="9"/>
  <c r="Q41" i="10"/>
  <c r="Q44" i="10" s="1"/>
  <c r="Q37" i="10"/>
  <c r="Q42" i="10" s="1"/>
  <c r="M37" i="10"/>
  <c r="M42" i="10" s="1"/>
  <c r="K41" i="10"/>
  <c r="K44" i="10" s="1"/>
  <c r="K37" i="10"/>
  <c r="K42" i="10" s="1"/>
  <c r="I41" i="10"/>
  <c r="I44" i="10" s="1"/>
  <c r="I37" i="10"/>
  <c r="I42" i="10" s="1"/>
  <c r="G41" i="10"/>
  <c r="G44" i="10" s="1"/>
  <c r="G37" i="10"/>
  <c r="G42" i="10" s="1"/>
  <c r="E41" i="10"/>
  <c r="E44" i="10" s="1"/>
  <c r="E37" i="10"/>
  <c r="E42" i="10" s="1"/>
  <c r="R31" i="10" l="1"/>
  <c r="R34" i="10" s="1"/>
  <c r="P31" i="10"/>
  <c r="P34" i="10" s="1"/>
  <c r="N31" i="10"/>
  <c r="N34" i="10" s="1"/>
  <c r="L31" i="10"/>
  <c r="L34" i="10" s="1"/>
  <c r="J31" i="10"/>
  <c r="J34" i="10" s="1"/>
  <c r="H31" i="10"/>
  <c r="H34" i="10" s="1"/>
  <c r="R41" i="10" l="1"/>
  <c r="R44" i="10" s="1"/>
  <c r="R37" i="10"/>
  <c r="R42" i="10" s="1"/>
  <c r="P41" i="10"/>
  <c r="P44" i="10" s="1"/>
  <c r="P37" i="10"/>
  <c r="P42" i="10" s="1"/>
  <c r="N41" i="10"/>
  <c r="N44" i="10" s="1"/>
  <c r="N37" i="10"/>
  <c r="N42" i="10" s="1"/>
  <c r="L41" i="10"/>
  <c r="L44" i="10" s="1"/>
  <c r="L37" i="10"/>
  <c r="L42" i="10" s="1"/>
  <c r="J41" i="10"/>
  <c r="J44" i="10" s="1"/>
  <c r="J37" i="10"/>
  <c r="J42" i="10" s="1"/>
  <c r="H41" i="10"/>
  <c r="H44" i="10" s="1"/>
  <c r="H37" i="10"/>
  <c r="H42" i="10" s="1"/>
  <c r="F31" i="10"/>
  <c r="F34" i="10" s="1"/>
  <c r="O65" i="9"/>
  <c r="O60" i="9"/>
  <c r="O66" i="9" s="1"/>
  <c r="I65" i="9"/>
  <c r="I66" i="9" s="1"/>
  <c r="G65" i="9"/>
  <c r="G60" i="9"/>
  <c r="O44" i="9"/>
  <c r="O39" i="9"/>
  <c r="O45" i="9" s="1"/>
  <c r="M44" i="9"/>
  <c r="M39" i="9"/>
  <c r="M45" i="9" s="1"/>
  <c r="K44" i="9"/>
  <c r="K39" i="9"/>
  <c r="I44" i="9"/>
  <c r="I39" i="9"/>
  <c r="I45" i="9" s="1"/>
  <c r="G44" i="9"/>
  <c r="G39" i="9"/>
  <c r="G45" i="9" s="1"/>
  <c r="O24" i="9"/>
  <c r="O27" i="9" s="1"/>
  <c r="O16" i="9"/>
  <c r="O15" i="9"/>
  <c r="O14" i="9"/>
  <c r="M24" i="9"/>
  <c r="M27" i="9" s="1"/>
  <c r="M16" i="9"/>
  <c r="M15" i="9"/>
  <c r="M14" i="9"/>
  <c r="K24" i="9"/>
  <c r="K27" i="9" s="1"/>
  <c r="K16" i="9"/>
  <c r="K15" i="9"/>
  <c r="K14" i="9"/>
  <c r="I24" i="9"/>
  <c r="I27" i="9" s="1"/>
  <c r="I16" i="9"/>
  <c r="I15" i="9"/>
  <c r="I14" i="9"/>
  <c r="G24" i="9"/>
  <c r="G27" i="9" s="1"/>
  <c r="G16" i="9"/>
  <c r="G15" i="9"/>
  <c r="G14" i="9"/>
  <c r="F24" i="8"/>
  <c r="G24" i="8" s="1"/>
  <c r="E22" i="8"/>
  <c r="H20" i="8"/>
  <c r="G20" i="8"/>
  <c r="F20" i="8"/>
  <c r="E20" i="8"/>
  <c r="H19" i="8"/>
  <c r="H21" i="8" s="1"/>
  <c r="G19" i="8"/>
  <c r="F19" i="8"/>
  <c r="F23" i="8" s="1"/>
  <c r="E19" i="8"/>
  <c r="E23" i="8" s="1"/>
  <c r="H40" i="7"/>
  <c r="O65" i="6"/>
  <c r="O60" i="6"/>
  <c r="O66" i="6" s="1"/>
  <c r="M65" i="6"/>
  <c r="M60" i="6"/>
  <c r="K65" i="6"/>
  <c r="K60" i="6"/>
  <c r="K66" i="6" s="1"/>
  <c r="I65" i="6"/>
  <c r="I60" i="6"/>
  <c r="I66" i="6" s="1"/>
  <c r="G65" i="6"/>
  <c r="G60" i="6"/>
  <c r="O44" i="6"/>
  <c r="O39" i="6"/>
  <c r="O45" i="6" s="1"/>
  <c r="M44" i="6"/>
  <c r="M39" i="6"/>
  <c r="M45" i="6" s="1"/>
  <c r="K44" i="6"/>
  <c r="K39" i="6"/>
  <c r="K45" i="6" s="1"/>
  <c r="I44" i="6"/>
  <c r="I39" i="6"/>
  <c r="I45" i="6" s="1"/>
  <c r="G44" i="6"/>
  <c r="G39" i="6"/>
  <c r="O24" i="6"/>
  <c r="O27" i="6" s="1"/>
  <c r="O16" i="6"/>
  <c r="O15" i="6"/>
  <c r="O14" i="6"/>
  <c r="M24" i="6"/>
  <c r="M27" i="6" s="1"/>
  <c r="M16" i="6"/>
  <c r="M15" i="6"/>
  <c r="M14" i="6"/>
  <c r="K24" i="6"/>
  <c r="K27" i="6" s="1"/>
  <c r="K16" i="6"/>
  <c r="K15" i="6"/>
  <c r="K14" i="6"/>
  <c r="I24" i="6"/>
  <c r="I27" i="6" s="1"/>
  <c r="I16" i="6"/>
  <c r="I15" i="6"/>
  <c r="I14" i="6"/>
  <c r="G14" i="6"/>
  <c r="G24" i="6"/>
  <c r="G27" i="6" s="1"/>
  <c r="G16" i="6"/>
  <c r="G15" i="6"/>
  <c r="H22" i="2"/>
  <c r="G45" i="6" l="1"/>
  <c r="G66" i="6"/>
  <c r="G66" i="9"/>
  <c r="G23" i="8"/>
  <c r="K45" i="9"/>
  <c r="M66" i="6"/>
  <c r="F41" i="10"/>
  <c r="F44" i="10" s="1"/>
  <c r="F37" i="10"/>
  <c r="F42" i="10" s="1"/>
  <c r="H24" i="8"/>
  <c r="H22" i="8" s="1"/>
  <c r="G22" i="8"/>
  <c r="H23" i="8"/>
  <c r="E21" i="8"/>
  <c r="F21" i="8"/>
  <c r="F22" i="8"/>
  <c r="G21" i="8"/>
  <c r="AH3" i="8"/>
  <c r="I16" i="2"/>
  <c r="F40" i="7"/>
  <c r="H22" i="7"/>
  <c r="F22" i="7"/>
  <c r="G9" i="7" s="1"/>
  <c r="AD5" i="7" s="1"/>
  <c r="H40" i="2"/>
  <c r="F40" i="2"/>
  <c r="G38" i="2" s="1"/>
  <c r="F22" i="2"/>
  <c r="G20" i="2" s="1"/>
  <c r="AJ5" i="2" s="1"/>
  <c r="I36" i="2"/>
  <c r="I20" i="8"/>
  <c r="I19" i="8"/>
  <c r="I21" i="8" s="1"/>
  <c r="AS2" i="8" s="1"/>
  <c r="AS3" i="8"/>
  <c r="AR3" i="8"/>
  <c r="AQ3" i="8"/>
  <c r="AP3" i="8"/>
  <c r="AO3" i="8"/>
  <c r="AN3" i="8"/>
  <c r="AM3" i="8"/>
  <c r="AL3" i="8"/>
  <c r="AK3" i="8"/>
  <c r="AJ3" i="8"/>
  <c r="AI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8" i="7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A14" i="7"/>
  <c r="I14" i="7"/>
  <c r="AG6" i="7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I37" i="2"/>
  <c r="I35" i="2"/>
  <c r="AK14" i="2" s="1"/>
  <c r="I34" i="2"/>
  <c r="AJ14" i="2" s="1"/>
  <c r="I33" i="2"/>
  <c r="I32" i="2"/>
  <c r="AI14" i="2" s="1"/>
  <c r="I31" i="2"/>
  <c r="I30" i="2"/>
  <c r="I29" i="2"/>
  <c r="I28" i="2"/>
  <c r="AH14" i="2" s="1"/>
  <c r="I27" i="2"/>
  <c r="AG14" i="2" s="1"/>
  <c r="I26" i="2"/>
  <c r="AF14" i="2" s="1"/>
  <c r="I25" i="2"/>
  <c r="I24" i="2"/>
  <c r="AE14" i="2" s="1"/>
  <c r="I23" i="2"/>
  <c r="AD14" i="2" s="1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 s="1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8" i="2"/>
  <c r="I19" i="2"/>
  <c r="G34" i="2" l="1"/>
  <c r="AJ13" i="2" s="1"/>
  <c r="G31" i="2"/>
  <c r="G40" i="2"/>
  <c r="AC4" i="2"/>
  <c r="G21" i="2"/>
  <c r="AK5" i="2" s="1"/>
  <c r="I40" i="7"/>
  <c r="AC14" i="7" s="1"/>
  <c r="G13" i="2"/>
  <c r="AF5" i="2" s="1"/>
  <c r="G31" i="7"/>
  <c r="G39" i="7"/>
  <c r="G20" i="7"/>
  <c r="AJ5" i="7" s="1"/>
  <c r="G10" i="7"/>
  <c r="AE5" i="7" s="1"/>
  <c r="G24" i="7"/>
  <c r="AE13" i="7" s="1"/>
  <c r="G28" i="7"/>
  <c r="AH13" i="7" s="1"/>
  <c r="G32" i="7"/>
  <c r="AI13" i="7" s="1"/>
  <c r="G36" i="7"/>
  <c r="G40" i="7"/>
  <c r="G21" i="7"/>
  <c r="AK5" i="7" s="1"/>
  <c r="G25" i="7"/>
  <c r="G29" i="7"/>
  <c r="G33" i="7"/>
  <c r="G37" i="7"/>
  <c r="G26" i="2"/>
  <c r="AF13" i="2" s="1"/>
  <c r="G26" i="7"/>
  <c r="AF13" i="7" s="1"/>
  <c r="G30" i="7"/>
  <c r="G34" i="7"/>
  <c r="AJ13" i="7" s="1"/>
  <c r="G38" i="7"/>
  <c r="G17" i="7"/>
  <c r="AI5" i="7" s="1"/>
  <c r="G19" i="7"/>
  <c r="G23" i="7"/>
  <c r="AD13" i="7" s="1"/>
  <c r="G14" i="7"/>
  <c r="AG5" i="7" s="1"/>
  <c r="G12" i="7"/>
  <c r="AC12" i="7"/>
  <c r="G27" i="7"/>
  <c r="AG13" i="7" s="1"/>
  <c r="G35" i="7"/>
  <c r="AK13" i="7" s="1"/>
  <c r="G9" i="2"/>
  <c r="AD5" i="2" s="1"/>
  <c r="I22" i="2"/>
  <c r="AC6" i="2" s="1"/>
  <c r="G22" i="2"/>
  <c r="G10" i="2"/>
  <c r="AE5" i="2" s="1"/>
  <c r="G16" i="2"/>
  <c r="G14" i="2"/>
  <c r="AG5" i="2" s="1"/>
  <c r="G19" i="2"/>
  <c r="G29" i="2"/>
  <c r="G30" i="2"/>
  <c r="I40" i="2"/>
  <c r="AC14" i="2" s="1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6" i="7"/>
  <c r="G18" i="7"/>
  <c r="I22" i="7"/>
  <c r="AC6" i="7" s="1"/>
  <c r="AC4" i="7"/>
  <c r="G15" i="2"/>
  <c r="AH5" i="2" s="1"/>
  <c r="G32" i="2"/>
  <c r="AI13" i="2" s="1"/>
  <c r="G27" i="2"/>
  <c r="AG13" i="2" s="1"/>
  <c r="G12" i="2"/>
  <c r="G13" i="7"/>
  <c r="AF5" i="7" s="1"/>
  <c r="G18" i="2"/>
  <c r="G15" i="7"/>
  <c r="AH5" i="7" s="1"/>
  <c r="G22" i="7"/>
  <c r="G11" i="2"/>
  <c r="G33" i="2"/>
  <c r="G23" i="2"/>
  <c r="AD13" i="2" s="1"/>
  <c r="G25" i="2"/>
  <c r="G36" i="2"/>
  <c r="I23" i="8" l="1"/>
  <c r="I22" i="8"/>
</calcChain>
</file>

<file path=xl/sharedStrings.xml><?xml version="1.0" encoding="utf-8"?>
<sst xmlns="http://schemas.openxmlformats.org/spreadsheetml/2006/main" count="635" uniqueCount="327">
  <si>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</si>
  <si>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</si>
  <si>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</si>
  <si>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</si>
  <si>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</si>
  <si>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</si>
  <si>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</si>
  <si>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</si>
  <si>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</si>
  <si>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</si>
  <si>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</si>
  <si>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</si>
  <si>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</si>
  <si>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</si>
  <si>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</si>
  <si>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</si>
  <si>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</si>
  <si>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</si>
  <si>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</si>
  <si>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</si>
  <si>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</si>
  <si>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</si>
  <si>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</si>
  <si>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</si>
  <si>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</si>
  <si>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</si>
  <si>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</si>
  <si>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</si>
  <si>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</si>
  <si>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</si>
  <si>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</si>
  <si>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</si>
  <si>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</si>
  <si>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</si>
  <si>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</si>
  <si>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</si>
  <si>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</si>
  <si>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</si>
  <si>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</si>
  <si>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</si>
  <si>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</si>
  <si>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</si>
  <si>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</si>
  <si>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</si>
  <si>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</si>
  <si>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</si>
  <si>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</si>
  <si>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</si>
  <si>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</si>
  <si>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</si>
  <si>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</si>
  <si>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</si>
  <si>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</si>
  <si>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</si>
  <si>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</si>
  <si>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</si>
  <si>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</si>
  <si>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</si>
  <si>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</si>
  <si>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</si>
  <si>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</si>
  <si>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</si>
  <si>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</si>
  <si>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</si>
  <si>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</si>
  <si>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</si>
  <si>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</si>
  <si>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</si>
  <si>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</si>
  <si>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</si>
  <si>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</si>
  <si>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</si>
  <si>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</si>
  <si>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</si>
  <si>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</si>
  <si>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</si>
  <si>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</si>
  <si>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</si>
  <si>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</si>
  <si>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</si>
  <si>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</si>
  <si>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</si>
  <si>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</si>
  <si>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</si>
  <si>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</si>
  <si>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</si>
  <si>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</si>
  <si>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</si>
  <si>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</si>
  <si>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</si>
  <si>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</si>
  <si>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</si>
  <si>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</si>
  <si>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</si>
  <si>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</si>
  <si>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</si>
  <si>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</si>
  <si>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</si>
  <si>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</si>
  <si>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</si>
  <si>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</si>
  <si>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</si>
  <si>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</si>
  <si>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</si>
  <si>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</si>
  <si>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</si>
  <si>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</si>
  <si>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</si>
  <si>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</si>
  <si>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</si>
  <si>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</si>
  <si>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</si>
  <si>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</si>
  <si>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</si>
  <si>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</si>
  <si>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</si>
  <si>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</si>
  <si>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</si>
  <si>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</si>
  <si>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</si>
  <si>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</si>
  <si>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</si>
  <si>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</si>
  <si>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</si>
  <si>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</si>
  <si>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</si>
  <si>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</si>
  <si>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</si>
  <si>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</si>
  <si>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</si>
  <si>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</si>
  <si>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</si>
  <si>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</si>
  <si>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</si>
  <si>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</si>
  <si>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</si>
  <si>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</si>
  <si>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</si>
  <si>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</si>
  <si>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</si>
  <si>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</si>
  <si>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</si>
  <si>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</si>
  <si>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</si>
  <si>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</si>
  <si>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</si>
  <si>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</si>
  <si>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</si>
  <si>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</si>
  <si>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</si>
  <si>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</si>
  <si>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</si>
  <si>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</si>
  <si>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</si>
  <si>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</si>
  <si>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</si>
  <si>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</si>
  <si>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</si>
  <si>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</si>
  <si>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</si>
  <si>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</si>
  <si>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</si>
  <si>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</si>
  <si>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</si>
  <si>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</si>
  <si>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</si>
  <si>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</si>
  <si>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</si>
  <si>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</si>
  <si>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</si>
  <si>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</si>
  <si>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</si>
  <si>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</si>
  <si>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</si>
  <si>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</si>
  <si>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</si>
  <si>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</si>
  <si>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</si>
  <si>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</si>
  <si>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</si>
  <si>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</si>
  <si>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</si>
  <si>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</si>
  <si>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</si>
  <si>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</si>
  <si>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</si>
  <si>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</si>
  <si>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</si>
  <si>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</si>
  <si>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</si>
  <si>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</si>
  <si>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</si>
  <si>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</si>
  <si>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</si>
  <si>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</si>
  <si>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</si>
  <si>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</si>
  <si>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</si>
  <si>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</si>
  <si>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</si>
  <si>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</si>
  <si>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</si>
  <si>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</si>
  <si>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</si>
  <si>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</si>
  <si>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</si>
  <si>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</si>
  <si>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</si>
  <si>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</si>
  <si>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</si>
  <si>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</si>
  <si>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</si>
  <si>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</si>
  <si>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</si>
  <si>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</si>
  <si>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</si>
  <si>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</si>
  <si>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</si>
  <si>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</si>
  <si>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</si>
  <si>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</si>
  <si>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</si>
  <si>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</si>
  <si>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</si>
  <si>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</si>
  <si>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</si>
  <si>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</si>
  <si>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</si>
  <si>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</si>
  <si>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</si>
  <si>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</si>
  <si>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</si>
  <si>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</si>
  <si>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</si>
  <si>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</si>
  <si>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</si>
  <si>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</si>
  <si>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</si>
  <si>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</si>
  <si>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</si>
  <si>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</si>
  <si>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</si>
  <si>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</si>
  <si>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</si>
  <si>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</si>
  <si>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</si>
  <si>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</si>
  <si>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</si>
  <si>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</si>
  <si>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</si>
  <si>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</si>
  <si>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</si>
  <si>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</si>
  <si>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</si>
  <si>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</si>
  <si>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</si>
  <si>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</si>
  <si>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</si>
  <si>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</si>
  <si>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</si>
  <si>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</si>
  <si>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</si>
  <si>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</si>
  <si>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</si>
  <si>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</si>
  <si>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</si>
  <si>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</si>
  <si>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</si>
  <si>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</si>
  <si>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</si>
  <si>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</si>
  <si>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</si>
  <si>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</si>
  <si>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</si>
  <si>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（1）令和４年度普通会計予算の状況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</si>
  <si>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(令和４年度予算ﾍﾞｰｽ）</t>
    <rPh sb="1" eb="2">
      <t>レイ</t>
    </rPh>
    <rPh sb="2" eb="3">
      <t>ワ</t>
    </rPh>
    <rPh sb="6" eb="8">
      <t>ヨサン</t>
    </rPh>
    <phoneticPr fontId="7"/>
  </si>
  <si>
    <t>令和４年度</t>
    <rPh sb="0" eb="1">
      <t>レイ</t>
    </rPh>
    <rPh sb="1" eb="2">
      <t>ワ</t>
    </rPh>
    <phoneticPr fontId="7"/>
  </si>
  <si>
    <t>令和３年度</t>
    <rPh sb="0" eb="2">
      <t>レイワ</t>
    </rPh>
    <rPh sb="3" eb="5">
      <t>ネンド</t>
    </rPh>
    <phoneticPr fontId="7"/>
  </si>
  <si>
    <t>（1）令和２年度普通会計決算の状況</t>
    <rPh sb="3" eb="5">
      <t>レイワ</t>
    </rPh>
    <phoneticPr fontId="7"/>
  </si>
  <si>
    <t>令和２年度</t>
    <rPh sb="0" eb="2">
      <t>レイワ</t>
    </rPh>
    <rPh sb="3" eb="5">
      <t>ネンド</t>
    </rPh>
    <phoneticPr fontId="15"/>
  </si>
  <si>
    <t>令和元年度</t>
    <rPh sb="2" eb="5">
      <t>ガンネンド</t>
    </rPh>
    <phoneticPr fontId="15"/>
  </si>
  <si>
    <t>２年度</t>
    <rPh sb="1" eb="3">
      <t>ネンド</t>
    </rPh>
    <phoneticPr fontId="7"/>
  </si>
  <si>
    <t>(令和２年度決算ﾍﾞｰｽ）</t>
    <rPh sb="1" eb="3">
      <t>レイワ</t>
    </rPh>
    <rPh sb="4" eb="6">
      <t>ネンド</t>
    </rPh>
    <phoneticPr fontId="15"/>
  </si>
  <si>
    <t>令和元年度</t>
    <rPh sb="0" eb="2">
      <t>レイワ</t>
    </rPh>
    <rPh sb="2" eb="5">
      <t>ガンネンド</t>
    </rPh>
    <phoneticPr fontId="15"/>
  </si>
  <si>
    <t>(令和２年度決算額）</t>
    <rPh sb="1" eb="3">
      <t>レイワ</t>
    </rPh>
    <rPh sb="4" eb="6">
      <t>ネンド</t>
    </rPh>
    <phoneticPr fontId="15"/>
  </si>
  <si>
    <t>令和４年度</t>
    <rPh sb="0" eb="2">
      <t>レイワ</t>
    </rPh>
    <rPh sb="3" eb="5">
      <t>ネンド</t>
    </rPh>
    <phoneticPr fontId="7"/>
  </si>
  <si>
    <r>
      <t>（注1）平成2</t>
    </r>
    <r>
      <rPr>
        <sz val="11"/>
        <rFont val="Meiryo UI"/>
        <family val="1"/>
        <charset val="128"/>
      </rPr>
      <t>8</t>
    </r>
    <r>
      <rPr>
        <sz val="11"/>
        <rFont val="明朝"/>
        <family val="1"/>
        <charset val="128"/>
      </rPr>
      <t>年度～令和元年度は平成27年度国勢調査、令和</t>
    </r>
    <r>
      <rPr>
        <sz val="11"/>
        <rFont val="Meiryo UI"/>
        <family val="1"/>
        <charset val="128"/>
      </rPr>
      <t>2年度は令和2年度国勢調査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39" eb="43">
      <t>コクセイチョウサ</t>
    </rPh>
    <rPh sb="44" eb="45">
      <t>モト</t>
    </rPh>
    <rPh sb="46" eb="48">
      <t>ケイジョウ</t>
    </rPh>
    <phoneticPr fontId="9"/>
  </si>
  <si>
    <t>予算額</t>
    <phoneticPr fontId="7"/>
  </si>
  <si>
    <t>決算額</t>
    <phoneticPr fontId="15"/>
  </si>
  <si>
    <t>北九州市</t>
    <rPh sb="0" eb="4">
      <t>キタキュウシュウシ</t>
    </rPh>
    <phoneticPr fontId="7"/>
  </si>
  <si>
    <t>上水道事業会計</t>
    <rPh sb="0" eb="3">
      <t>ジョウスイドウ</t>
    </rPh>
    <rPh sb="3" eb="5">
      <t>ジギョウ</t>
    </rPh>
    <rPh sb="5" eb="7">
      <t>カイケイ</t>
    </rPh>
    <phoneticPr fontId="20"/>
  </si>
  <si>
    <t>上水道事業会計</t>
  </si>
  <si>
    <t>工業用水道事業会計</t>
    <rPh sb="0" eb="2">
      <t>コウギョウ</t>
    </rPh>
    <rPh sb="2" eb="4">
      <t>ヨウスイ</t>
    </rPh>
    <rPh sb="4" eb="5">
      <t>ドウ</t>
    </rPh>
    <rPh sb="5" eb="7">
      <t>ジギョウ</t>
    </rPh>
    <rPh sb="7" eb="9">
      <t>カイケイ</t>
    </rPh>
    <phoneticPr fontId="20"/>
  </si>
  <si>
    <t>工業用水道事業会計</t>
  </si>
  <si>
    <t>交通事業会計</t>
    <rPh sb="0" eb="2">
      <t>コウツウ</t>
    </rPh>
    <rPh sb="2" eb="4">
      <t>ジギョウ</t>
    </rPh>
    <rPh sb="4" eb="6">
      <t>カイケイ</t>
    </rPh>
    <phoneticPr fontId="20"/>
  </si>
  <si>
    <t>交通事業会計</t>
  </si>
  <si>
    <t>病院事業会計</t>
    <rPh sb="0" eb="2">
      <t>ビョウイン</t>
    </rPh>
    <rPh sb="2" eb="4">
      <t>ジギョウ</t>
    </rPh>
    <rPh sb="4" eb="6">
      <t>カイケイ</t>
    </rPh>
    <phoneticPr fontId="20"/>
  </si>
  <si>
    <t>病院事業会計</t>
  </si>
  <si>
    <t>下水道事業会計</t>
    <rPh sb="0" eb="3">
      <t>ゲスイドウ</t>
    </rPh>
    <rPh sb="3" eb="5">
      <t>ジギョウ</t>
    </rPh>
    <rPh sb="5" eb="7">
      <t>カイケイ</t>
    </rPh>
    <phoneticPr fontId="20"/>
  </si>
  <si>
    <t>下水道事業会計</t>
  </si>
  <si>
    <t>食肉センター特別会計</t>
    <rPh sb="0" eb="2">
      <t>ショクニク</t>
    </rPh>
    <rPh sb="6" eb="8">
      <t>トクベツ</t>
    </rPh>
    <rPh sb="8" eb="10">
      <t>カイケイ</t>
    </rPh>
    <phoneticPr fontId="20"/>
  </si>
  <si>
    <t>食肉センター特別会計</t>
  </si>
  <si>
    <t>渡船特別会計</t>
    <rPh sb="0" eb="2">
      <t>トセン</t>
    </rPh>
    <rPh sb="2" eb="4">
      <t>トクベツ</t>
    </rPh>
    <rPh sb="4" eb="6">
      <t>カイケイ</t>
    </rPh>
    <phoneticPr fontId="20"/>
  </si>
  <si>
    <t>渡船特別会計</t>
  </si>
  <si>
    <t>港湾整備特別会計</t>
    <rPh sb="0" eb="2">
      <t>コウワン</t>
    </rPh>
    <rPh sb="2" eb="4">
      <t>セイビ</t>
    </rPh>
    <rPh sb="4" eb="6">
      <t>トクベツ</t>
    </rPh>
    <rPh sb="6" eb="8">
      <t>カイケイ</t>
    </rPh>
    <phoneticPr fontId="20"/>
  </si>
  <si>
    <t>港湾整備特別会計</t>
  </si>
  <si>
    <t>卸売市場特別会計</t>
    <rPh sb="0" eb="2">
      <t>オロシウリ</t>
    </rPh>
    <rPh sb="2" eb="4">
      <t>シジョウ</t>
    </rPh>
    <rPh sb="4" eb="6">
      <t>トクベツ</t>
    </rPh>
    <rPh sb="6" eb="8">
      <t>カイケイ</t>
    </rPh>
    <phoneticPr fontId="20"/>
  </si>
  <si>
    <t>卸売市場特別会計</t>
  </si>
  <si>
    <t>産業用地整備特別会計</t>
    <rPh sb="0" eb="2">
      <t>サンギョウ</t>
    </rPh>
    <rPh sb="2" eb="4">
      <t>ヨウチ</t>
    </rPh>
    <rPh sb="4" eb="6">
      <t>セイビ</t>
    </rPh>
    <rPh sb="6" eb="8">
      <t>トクベツ</t>
    </rPh>
    <rPh sb="8" eb="10">
      <t>カイケイ</t>
    </rPh>
    <phoneticPr fontId="20"/>
  </si>
  <si>
    <t>産業用地整備特別会計</t>
  </si>
  <si>
    <t>駐車場特別会計</t>
    <rPh sb="0" eb="3">
      <t>チュウシャジョウ</t>
    </rPh>
    <rPh sb="3" eb="5">
      <t>トクベツ</t>
    </rPh>
    <rPh sb="5" eb="7">
      <t>カイケイ</t>
    </rPh>
    <phoneticPr fontId="20"/>
  </si>
  <si>
    <t>駐車場特別会計</t>
  </si>
  <si>
    <t>漁業集落排水特別会計</t>
    <rPh sb="0" eb="2">
      <t>ギョギョウ</t>
    </rPh>
    <rPh sb="2" eb="4">
      <t>シュウラク</t>
    </rPh>
    <rPh sb="4" eb="6">
      <t>ハイスイ</t>
    </rPh>
    <rPh sb="6" eb="8">
      <t>トクベツ</t>
    </rPh>
    <rPh sb="8" eb="10">
      <t>カイケイ</t>
    </rPh>
    <phoneticPr fontId="20"/>
  </si>
  <si>
    <t>漁業集落排水特別会計</t>
  </si>
  <si>
    <t>空港関連用地整備特別会計</t>
    <rPh sb="0" eb="2">
      <t>クウコウ</t>
    </rPh>
    <rPh sb="2" eb="4">
      <t>カンレン</t>
    </rPh>
    <rPh sb="4" eb="6">
      <t>ヨウチ</t>
    </rPh>
    <rPh sb="6" eb="8">
      <t>セイビ</t>
    </rPh>
    <rPh sb="8" eb="10">
      <t>トクベツ</t>
    </rPh>
    <rPh sb="10" eb="12">
      <t>カイケイ</t>
    </rPh>
    <phoneticPr fontId="20"/>
  </si>
  <si>
    <t>空港関連用地整備特別会計</t>
  </si>
  <si>
    <t>市民太陽光発電所特別会計</t>
    <rPh sb="0" eb="2">
      <t>シミン</t>
    </rPh>
    <rPh sb="2" eb="5">
      <t>タイヨウコウ</t>
    </rPh>
    <rPh sb="5" eb="7">
      <t>ハツデン</t>
    </rPh>
    <rPh sb="7" eb="8">
      <t>ショ</t>
    </rPh>
    <rPh sb="8" eb="10">
      <t>トクベツ</t>
    </rPh>
    <rPh sb="10" eb="12">
      <t>カイケイ</t>
    </rPh>
    <phoneticPr fontId="20"/>
  </si>
  <si>
    <t>市民太陽光発電所特別会計</t>
  </si>
  <si>
    <t>学術研究都市土地区画整理</t>
    <rPh sb="0" eb="2">
      <t>ガクジュツ</t>
    </rPh>
    <rPh sb="2" eb="4">
      <t>ケンキュウ</t>
    </rPh>
    <rPh sb="4" eb="6">
      <t>トシ</t>
    </rPh>
    <rPh sb="6" eb="8">
      <t>トチ</t>
    </rPh>
    <rPh sb="8" eb="10">
      <t>クカク</t>
    </rPh>
    <rPh sb="10" eb="12">
      <t>セイリ</t>
    </rPh>
    <phoneticPr fontId="20"/>
  </si>
  <si>
    <t>学術研究都市土地区画整理</t>
  </si>
  <si>
    <t>北九州埠頭株式会社</t>
  </si>
  <si>
    <t>皿倉登山鉄道株式会社</t>
  </si>
  <si>
    <t>北九州市住宅供給公社</t>
  </si>
  <si>
    <t>北九州高速鉄道株式会社</t>
    <phoneticPr fontId="7"/>
  </si>
  <si>
    <t>福岡北九州高速道路公社</t>
  </si>
  <si>
    <t>北九州市道路公社</t>
  </si>
  <si>
    <t>株式会社北九州ｳｫｰﾀｰｻｰﾋﾞｽ</t>
    <rPh sb="0" eb="2">
      <t>カブシキ</t>
    </rPh>
    <rPh sb="2" eb="4">
      <t>カイシャ</t>
    </rPh>
    <rPh sb="4" eb="7">
      <t>キタキュウシュウ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</si>
</sst>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  <font>
      <sz val="18"/>
      <color theme="3"/>
      <name val="ＭＳ Ｐゴシック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71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NumberFormat="1" applyFont="1" applyBorder="1" applyAlignment="1">
      <alignment horizontal="distributed" vertical="center" justifyLastLine="1"/>
    </xf>
    <xf numFmtId="179" fontId="2" fillId="0" borderId="0" xfId="1" applyNumberForma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centerContinuous" vertical="center" wrapText="1"/>
    </xf>
    <xf numFmtId="0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9" fontId="0" fillId="0" borderId="8" xfId="1" applyNumberFormat="1" applyFont="1" applyBorder="1" applyAlignment="1">
      <alignment vertical="center"/>
    </xf>
    <xf numFmtId="180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horizontal="right" vertical="center"/>
    </xf>
    <xf numFmtId="179" fontId="2" fillId="0" borderId="8" xfId="1" applyNumberFormat="1" applyBorder="1" applyAlignment="1">
      <alignment vertical="center"/>
    </xf>
    <xf numFmtId="179" fontId="0" fillId="0" borderId="8" xfId="0" quotePrefix="1" applyNumberFormat="1" applyBorder="1" applyAlignment="1">
      <alignment horizontal="right" vertical="center"/>
    </xf>
    <xf numFmtId="179" fontId="2" fillId="0" borderId="8" xfId="1" quotePrefix="1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179" fontId="0" fillId="0" borderId="8" xfId="0" applyNumberFormat="1" applyBorder="1" applyAlignment="1">
      <alignment vertical="center"/>
    </xf>
    <xf numFmtId="179" fontId="2" fillId="0" borderId="8" xfId="1" applyNumberFormat="1" applyFill="1" applyBorder="1" applyAlignment="1">
      <alignment horizontal="right" vertical="center"/>
    </xf>
    <xf numFmtId="179" fontId="2" fillId="0" borderId="8" xfId="1" applyNumberFormat="1" applyBorder="1" applyAlignment="1">
      <alignment horizontal="right" vertical="center"/>
    </xf>
    <xf numFmtId="182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3" fontId="0" fillId="0" borderId="8" xfId="0" applyNumberFormat="1" applyBorder="1" applyAlignment="1">
      <alignment vertical="center"/>
    </xf>
    <xf numFmtId="183" fontId="2" fillId="0" borderId="8" xfId="1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2" fillId="0" borderId="8" xfId="1" applyNumberFormat="1" applyBorder="1" applyAlignment="1">
      <alignment vertical="center"/>
    </xf>
    <xf numFmtId="180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2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9" fontId="2" fillId="0" borderId="8" xfId="1" applyNumberFormat="1" applyBorder="1" applyAlignment="1">
      <alignment horizontal="center" vertical="center"/>
    </xf>
    <xf numFmtId="41" fontId="0" fillId="0" borderId="8" xfId="0" applyNumberFormat="1" applyFill="1" applyBorder="1" applyAlignment="1">
      <alignment horizontal="left" vertical="center"/>
    </xf>
    <xf numFmtId="179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center" vertical="center"/>
    </xf>
    <xf numFmtId="179" fontId="2" fillId="0" borderId="8" xfId="1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9" fontId="0" fillId="0" borderId="8" xfId="0" applyNumberFormat="1" applyBorder="1" applyAlignment="1">
      <alignment vertical="center"/>
    </xf>
    <xf numFmtId="179" fontId="0" fillId="0" borderId="8" xfId="1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1" fontId="0" fillId="0" borderId="0" xfId="0" applyNumberFormat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/>
    </xf>
    <xf numFmtId="181" fontId="9" fillId="0" borderId="8" xfId="1" applyNumberFormat="1" applyFont="1" applyBorder="1" applyAlignment="1">
      <alignment vertical="center" textRotation="255"/>
    </xf>
    <xf numFmtId="0" fontId="12" fillId="0" borderId="8" xfId="3" applyFont="1" applyBorder="1" applyAlignment="1">
      <alignment vertical="center" textRotation="255"/>
    </xf>
    <xf numFmtId="0" fontId="12" fillId="0" borderId="8" xfId="3" applyFont="1" applyBorder="1" applyAlignment="1">
      <alignment vertical="center"/>
    </xf>
    <xf numFmtId="0" fontId="10" fillId="0" borderId="8" xfId="0" applyNumberFormat="1" applyFont="1" applyBorder="1" applyAlignment="1">
      <alignment horizontal="distributed" vertical="center" justifyLastLine="1"/>
    </xf>
    <xf numFmtId="179" fontId="2" fillId="0" borderId="8" xfId="1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0" fontId="10" fillId="0" borderId="8" xfId="2" applyNumberFormat="1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41" fontId="16" fillId="0" borderId="8" xfId="0" applyNumberFormat="1" applyFont="1" applyBorder="1" applyAlignment="1">
      <alignment horizontal="right" vertical="center"/>
    </xf>
    <xf numFmtId="41" fontId="0" fillId="0" borderId="0" xfId="0" quotePrefix="1" applyNumberFormat="1" applyFill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179" fontId="0" fillId="0" borderId="8" xfId="0" quotePrefix="1" applyNumberFormat="1" applyFill="1" applyBorder="1" applyAlignment="1">
      <alignment horizontal="right" vertical="center"/>
    </xf>
    <xf numFmtId="179" fontId="2" fillId="0" borderId="8" xfId="1" quotePrefix="1" applyNumberFormat="1" applyFont="1" applyFill="1" applyBorder="1" applyAlignment="1">
      <alignment horizontal="right" vertical="center"/>
    </xf>
    <xf numFmtId="179" fontId="2" fillId="0" borderId="8" xfId="1" applyNumberFormat="1" applyFill="1" applyBorder="1" applyAlignment="1">
      <alignment vertical="center"/>
    </xf>
    <xf numFmtId="179" fontId="0" fillId="0" borderId="8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quotePrefix="1" applyNumberFormat="1" applyFill="1" applyAlignment="1">
      <alignment horizontal="right" vertical="center"/>
    </xf>
    <xf numFmtId="41" fontId="6" fillId="0" borderId="0" xfId="0" applyNumberFormat="1" applyFont="1" applyFill="1" applyAlignment="1">
      <alignment horizontal="left" vertical="center"/>
    </xf>
    <xf numFmtId="41" fontId="0" fillId="0" borderId="14" xfId="0" applyNumberFormat="1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center" vertical="center"/>
    </xf>
    <xf numFmtId="41" fontId="0" fillId="0" borderId="14" xfId="0" applyNumberFormat="1" applyFill="1" applyBorder="1" applyAlignment="1">
      <alignment horizontal="centerContinuous" vertical="center"/>
    </xf>
    <xf numFmtId="41" fontId="0" fillId="0" borderId="16" xfId="0" applyNumberFormat="1" applyFill="1" applyBorder="1" applyAlignment="1">
      <alignment horizontal="centerContinuous" vertical="center"/>
    </xf>
    <xf numFmtId="41" fontId="0" fillId="0" borderId="8" xfId="0" applyNumberFormat="1" applyFill="1" applyBorder="1" applyAlignment="1">
      <alignment horizontal="center" vertical="center"/>
    </xf>
    <xf numFmtId="41" fontId="18" fillId="0" borderId="8" xfId="0" applyNumberFormat="1" applyFont="1" applyFill="1" applyBorder="1" applyAlignment="1">
      <alignment horizontal="center" vertical="center"/>
    </xf>
    <xf numFmtId="179" fontId="2" fillId="0" borderId="8" xfId="1" applyNumberForma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G30" sqref="G29:G30"/>
      <selection pane="topRight" activeCell="G30" sqref="G29:G30"/>
      <selection pane="bottomLeft" activeCell="G30" sqref="G29:G30"/>
      <selection pane="bottomRight" activeCell="F3" sqref="F3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113" t="s">
        <v>0</v>
      </c>
      <c r="B1" s="113"/>
      <c r="C1" s="113"/>
      <c r="D1" s="113"/>
      <c r="E1" s="22" t="s">
        <v>289</v>
      </c>
      <c r="F1" s="2"/>
      <c r="AA1" s="118" t="s">
        <v>104</v>
      </c>
      <c r="AB1" s="118"/>
    </row>
    <row r="2" spans="1:38">
      <c r="AA2" s="119" t="s">
        <v>105</v>
      </c>
      <c r="AB2" s="119"/>
      <c r="AC2" s="120" t="s">
        <v>106</v>
      </c>
      <c r="AD2" s="122" t="s">
        <v>107</v>
      </c>
      <c r="AE2" s="123"/>
      <c r="AF2" s="124"/>
      <c r="AG2" s="119" t="s">
        <v>108</v>
      </c>
      <c r="AH2" s="119" t="s">
        <v>109</v>
      </c>
      <c r="AI2" s="119" t="s">
        <v>110</v>
      </c>
      <c r="AJ2" s="119" t="s">
        <v>111</v>
      </c>
      <c r="AK2" s="119" t="s">
        <v>112</v>
      </c>
    </row>
    <row r="3" spans="1:38" ht="14.25">
      <c r="A3" s="11" t="s">
        <v>103</v>
      </c>
      <c r="AA3" s="119"/>
      <c r="AB3" s="119"/>
      <c r="AC3" s="121"/>
      <c r="AD3" s="30"/>
      <c r="AE3" s="29" t="s">
        <v>125</v>
      </c>
      <c r="AF3" s="29" t="s">
        <v>126</v>
      </c>
      <c r="AG3" s="119"/>
      <c r="AH3" s="119"/>
      <c r="AI3" s="119"/>
      <c r="AJ3" s="119"/>
      <c r="AK3" s="119"/>
    </row>
    <row r="4" spans="1:38">
      <c r="AA4" s="120" t="str">
        <f>E1</f>
        <v>北九州市</v>
      </c>
      <c r="AB4" s="31" t="s">
        <v>113</v>
      </c>
      <c r="AC4" s="32">
        <f>F22</f>
        <v>615190</v>
      </c>
      <c r="AD4" s="32">
        <f>F9</f>
        <v>177993</v>
      </c>
      <c r="AE4" s="32">
        <f>F10</f>
        <v>75489</v>
      </c>
      <c r="AF4" s="32">
        <f>F13</f>
        <v>72183</v>
      </c>
      <c r="AG4" s="32">
        <f>F14</f>
        <v>3205</v>
      </c>
      <c r="AH4" s="32">
        <f>F15</f>
        <v>67500</v>
      </c>
      <c r="AI4" s="32">
        <f>F17</f>
        <v>114742</v>
      </c>
      <c r="AJ4" s="32">
        <f>F20</f>
        <v>51284</v>
      </c>
      <c r="AK4" s="32">
        <f>F21</f>
        <v>149479</v>
      </c>
      <c r="AL4" s="33"/>
    </row>
    <row r="5" spans="1:38">
      <c r="A5" s="10" t="s">
        <v>274</v>
      </c>
      <c r="AA5" s="126"/>
      <c r="AB5" s="31" t="s">
        <v>114</v>
      </c>
      <c r="AC5" s="34"/>
      <c r="AD5" s="34">
        <f>G9</f>
        <v>28.933012565223752</v>
      </c>
      <c r="AE5" s="34">
        <f>G10</f>
        <v>12.270843154147499</v>
      </c>
      <c r="AF5" s="34">
        <f>G13</f>
        <v>11.733448202994197</v>
      </c>
      <c r="AG5" s="34">
        <f>G14</f>
        <v>0.52097725905817716</v>
      </c>
      <c r="AH5" s="34">
        <f>G15</f>
        <v>10.972219964563793</v>
      </c>
      <c r="AI5" s="34">
        <f>G17</f>
        <v>18.651473528503391</v>
      </c>
      <c r="AJ5" s="34">
        <f>G20</f>
        <v>8.336286350558364</v>
      </c>
      <c r="AK5" s="34">
        <f>G21</f>
        <v>24.29802174937824</v>
      </c>
    </row>
    <row r="6" spans="1:38" ht="14.25">
      <c r="A6" s="3"/>
      <c r="G6" s="116" t="s">
        <v>127</v>
      </c>
      <c r="H6" s="117"/>
      <c r="I6" s="117"/>
      <c r="AA6" s="121"/>
      <c r="AB6" s="31" t="s">
        <v>115</v>
      </c>
      <c r="AC6" s="34">
        <f>I22</f>
        <v>-5.4224619154722546</v>
      </c>
      <c r="AD6" s="34">
        <f>I9</f>
        <v>5.6833767760552378</v>
      </c>
      <c r="AE6" s="34">
        <f>I10</f>
        <v>7.6338490054894237</v>
      </c>
      <c r="AF6" s="34">
        <f>I13</f>
        <v>4.7861684522254144</v>
      </c>
      <c r="AG6" s="34">
        <f>I14</f>
        <v>2.0050922978994246</v>
      </c>
      <c r="AH6" s="34">
        <f>I15</f>
        <v>29.807692307692314</v>
      </c>
      <c r="AI6" s="34">
        <f>I17</f>
        <v>4.8302955552510074</v>
      </c>
      <c r="AJ6" s="34">
        <f>I20</f>
        <v>-33.902149816982011</v>
      </c>
      <c r="AK6" s="34">
        <f>I21</f>
        <v>-19.764789238919811</v>
      </c>
    </row>
    <row r="7" spans="1:38" ht="27" customHeight="1">
      <c r="A7" s="9"/>
      <c r="B7" s="4"/>
      <c r="C7" s="4"/>
      <c r="D7" s="4"/>
      <c r="E7" s="73"/>
      <c r="F7" s="65" t="s">
        <v>285</v>
      </c>
      <c r="G7" s="65"/>
      <c r="H7" s="65" t="s">
        <v>277</v>
      </c>
      <c r="I7" s="66" t="s">
        <v>20</v>
      </c>
    </row>
    <row r="8" spans="1:38" ht="17.100000000000001" customHeight="1">
      <c r="A8" s="5"/>
      <c r="B8" s="6"/>
      <c r="C8" s="6"/>
      <c r="D8" s="6"/>
      <c r="E8" s="74"/>
      <c r="F8" s="67" t="s">
        <v>101</v>
      </c>
      <c r="G8" s="67" t="s">
        <v>1</v>
      </c>
      <c r="H8" s="67" t="s">
        <v>287</v>
      </c>
      <c r="I8" s="68"/>
    </row>
    <row r="9" spans="1:38" ht="18" customHeight="1">
      <c r="A9" s="114" t="s">
        <v>79</v>
      </c>
      <c r="B9" s="114" t="s">
        <v>80</v>
      </c>
      <c r="C9" s="75" t="s">
        <v>2</v>
      </c>
      <c r="D9" s="69"/>
      <c r="E9" s="69"/>
      <c r="F9" s="70">
        <v>177993</v>
      </c>
      <c r="G9" s="71">
        <f t="shared" ref="G9:G22" si="0">F9/$F$22*100</f>
        <v>28.933012565223752</v>
      </c>
      <c r="H9" s="70">
        <v>168421</v>
      </c>
      <c r="I9" s="71">
        <f t="shared" ref="I9:I21" si="1">(F9/H9-1)*100</f>
        <v>5.6833767760552378</v>
      </c>
      <c r="AA9" s="128" t="s">
        <v>104</v>
      </c>
      <c r="AB9" s="129"/>
      <c r="AC9" s="130" t="s">
        <v>116</v>
      </c>
    </row>
    <row r="10" spans="1:38" ht="18" customHeight="1">
      <c r="A10" s="115"/>
      <c r="B10" s="115"/>
      <c r="C10" s="77"/>
      <c r="D10" s="75" t="s">
        <v>21</v>
      </c>
      <c r="E10" s="69"/>
      <c r="F10" s="70">
        <v>75489</v>
      </c>
      <c r="G10" s="71">
        <f t="shared" si="0"/>
        <v>12.270843154147499</v>
      </c>
      <c r="H10" s="70">
        <v>70135</v>
      </c>
      <c r="I10" s="71">
        <f t="shared" si="1"/>
        <v>7.6338490054894237</v>
      </c>
      <c r="AA10" s="119" t="s">
        <v>105</v>
      </c>
      <c r="AB10" s="119"/>
      <c r="AC10" s="130"/>
      <c r="AD10" s="122" t="s">
        <v>117</v>
      </c>
      <c r="AE10" s="123"/>
      <c r="AF10" s="124"/>
      <c r="AG10" s="122" t="s">
        <v>118</v>
      </c>
      <c r="AH10" s="127"/>
      <c r="AI10" s="125"/>
      <c r="AJ10" s="122" t="s">
        <v>119</v>
      </c>
      <c r="AK10" s="125"/>
    </row>
    <row r="11" spans="1:38" ht="18" customHeight="1">
      <c r="A11" s="115"/>
      <c r="B11" s="115"/>
      <c r="C11" s="64"/>
      <c r="D11" s="64"/>
      <c r="E11" s="31" t="s">
        <v>22</v>
      </c>
      <c r="F11" s="70">
        <v>61885</v>
      </c>
      <c r="G11" s="71">
        <f t="shared" si="0"/>
        <v>10.059493814918968</v>
      </c>
      <c r="H11" s="70">
        <v>60094</v>
      </c>
      <c r="I11" s="71">
        <f t="shared" si="1"/>
        <v>2.9803308150564201</v>
      </c>
      <c r="AA11" s="119"/>
      <c r="AB11" s="119"/>
      <c r="AC11" s="128"/>
      <c r="AD11" s="30"/>
      <c r="AE11" s="29" t="s">
        <v>120</v>
      </c>
      <c r="AF11" s="29" t="s">
        <v>121</v>
      </c>
      <c r="AG11" s="30"/>
      <c r="AH11" s="29" t="s">
        <v>122</v>
      </c>
      <c r="AI11" s="29" t="s">
        <v>123</v>
      </c>
      <c r="AJ11" s="30"/>
      <c r="AK11" s="35" t="s">
        <v>124</v>
      </c>
    </row>
    <row r="12" spans="1:38" ht="18" customHeight="1">
      <c r="A12" s="115"/>
      <c r="B12" s="115"/>
      <c r="C12" s="64"/>
      <c r="D12" s="63"/>
      <c r="E12" s="31" t="s">
        <v>23</v>
      </c>
      <c r="F12" s="70">
        <v>7779</v>
      </c>
      <c r="G12" s="71">
        <f>F12/$F$22*100</f>
        <v>1.2644873941383963</v>
      </c>
      <c r="H12" s="70">
        <v>4163</v>
      </c>
      <c r="I12" s="71">
        <f t="shared" si="1"/>
        <v>86.860437184722556</v>
      </c>
      <c r="AA12" s="120" t="str">
        <f>E1</f>
        <v>北九州市</v>
      </c>
      <c r="AB12" s="31" t="s">
        <v>113</v>
      </c>
      <c r="AC12" s="32">
        <f>F40</f>
        <v>615190</v>
      </c>
      <c r="AD12" s="32">
        <f>F23</f>
        <v>333887</v>
      </c>
      <c r="AE12" s="32">
        <f>F24</f>
        <v>110748</v>
      </c>
      <c r="AF12" s="32">
        <f>F26</f>
        <v>70621</v>
      </c>
      <c r="AG12" s="32">
        <f>F27</f>
        <v>231958</v>
      </c>
      <c r="AH12" s="32">
        <f>F28</f>
        <v>64627</v>
      </c>
      <c r="AI12" s="32">
        <f>F32</f>
        <v>2291</v>
      </c>
      <c r="AJ12" s="32">
        <f>F34</f>
        <v>49345</v>
      </c>
      <c r="AK12" s="32">
        <f>F35</f>
        <v>49345</v>
      </c>
      <c r="AL12" s="36"/>
    </row>
    <row r="13" spans="1:38" ht="18" customHeight="1">
      <c r="A13" s="115"/>
      <c r="B13" s="115"/>
      <c r="C13" s="76"/>
      <c r="D13" s="69" t="s">
        <v>24</v>
      </c>
      <c r="E13" s="69"/>
      <c r="F13" s="70">
        <v>72183</v>
      </c>
      <c r="G13" s="71">
        <f t="shared" si="0"/>
        <v>11.733448202994197</v>
      </c>
      <c r="H13" s="70">
        <v>68886</v>
      </c>
      <c r="I13" s="71">
        <f t="shared" si="1"/>
        <v>4.7861684522254144</v>
      </c>
      <c r="AA13" s="126"/>
      <c r="AB13" s="31" t="s">
        <v>114</v>
      </c>
      <c r="AC13" s="34"/>
      <c r="AD13" s="34">
        <f>G23</f>
        <v>54.273801589752757</v>
      </c>
      <c r="AE13" s="34">
        <f>G24</f>
        <v>18.002243209414978</v>
      </c>
      <c r="AF13" s="34">
        <f>G26</f>
        <v>11.479542905443846</v>
      </c>
      <c r="AG13" s="34">
        <f>G27</f>
        <v>37.705099237633902</v>
      </c>
      <c r="AH13" s="34">
        <f>G28</f>
        <v>10.505209772590582</v>
      </c>
      <c r="AI13" s="34">
        <f>G32</f>
        <v>0.37240527316763927</v>
      </c>
      <c r="AJ13" s="34">
        <f>G34</f>
        <v>8.0210991726133383</v>
      </c>
      <c r="AK13" s="34">
        <f>G35</f>
        <v>8.0210991726133383</v>
      </c>
    </row>
    <row r="14" spans="1:38" ht="18" customHeight="1">
      <c r="A14" s="115"/>
      <c r="B14" s="115"/>
      <c r="C14" s="69" t="s">
        <v>3</v>
      </c>
      <c r="D14" s="69"/>
      <c r="E14" s="69"/>
      <c r="F14" s="70">
        <v>3205</v>
      </c>
      <c r="G14" s="71">
        <f t="shared" si="0"/>
        <v>0.52097725905817716</v>
      </c>
      <c r="H14" s="70">
        <v>3142</v>
      </c>
      <c r="I14" s="71">
        <f t="shared" si="1"/>
        <v>2.0050922978994246</v>
      </c>
      <c r="AA14" s="121"/>
      <c r="AB14" s="31" t="s">
        <v>115</v>
      </c>
      <c r="AC14" s="34">
        <f>I40</f>
        <v>-5.4224619154722546</v>
      </c>
      <c r="AD14" s="34">
        <f>I23</f>
        <v>0.67025664527955442</v>
      </c>
      <c r="AE14" s="34">
        <f>I24</f>
        <v>-7.7593518234475578E-2</v>
      </c>
      <c r="AF14" s="34">
        <f>I26</f>
        <v>-1.6721895797944919</v>
      </c>
      <c r="AG14" s="34">
        <f>I27</f>
        <v>-13.229314350055921</v>
      </c>
      <c r="AH14" s="34">
        <f>I28</f>
        <v>5.6048499109433436</v>
      </c>
      <c r="AI14" s="34">
        <f>I32</f>
        <v>-61.31374535629854</v>
      </c>
      <c r="AJ14" s="34">
        <f>I34</f>
        <v>-4.1360686948750836</v>
      </c>
      <c r="AK14" s="34">
        <f>I35</f>
        <v>-4.1360686948750836</v>
      </c>
    </row>
    <row r="15" spans="1:38" ht="18" customHeight="1">
      <c r="A15" s="115"/>
      <c r="B15" s="115"/>
      <c r="C15" s="69" t="s">
        <v>4</v>
      </c>
      <c r="D15" s="69"/>
      <c r="E15" s="69"/>
      <c r="F15" s="70">
        <v>67500</v>
      </c>
      <c r="G15" s="71">
        <f t="shared" si="0"/>
        <v>10.972219964563793</v>
      </c>
      <c r="H15" s="70">
        <v>52000</v>
      </c>
      <c r="I15" s="71">
        <f t="shared" si="1"/>
        <v>29.807692307692314</v>
      </c>
    </row>
    <row r="16" spans="1:38" ht="18" customHeight="1">
      <c r="A16" s="115"/>
      <c r="B16" s="115"/>
      <c r="C16" s="69" t="s">
        <v>25</v>
      </c>
      <c r="D16" s="69"/>
      <c r="E16" s="69"/>
      <c r="F16" s="70">
        <v>16171</v>
      </c>
      <c r="G16" s="71">
        <f t="shared" si="0"/>
        <v>2.6286188006957198</v>
      </c>
      <c r="H16" s="70">
        <v>16069</v>
      </c>
      <c r="I16" s="71">
        <f>(F16/H16-1)*100</f>
        <v>0.63476258634638238</v>
      </c>
    </row>
    <row r="17" spans="1:9" ht="18" customHeight="1">
      <c r="A17" s="115"/>
      <c r="B17" s="115"/>
      <c r="C17" s="69" t="s">
        <v>5</v>
      </c>
      <c r="D17" s="69"/>
      <c r="E17" s="69"/>
      <c r="F17" s="70">
        <v>114742</v>
      </c>
      <c r="G17" s="71">
        <f t="shared" si="0"/>
        <v>18.651473528503391</v>
      </c>
      <c r="H17" s="70">
        <v>109455</v>
      </c>
      <c r="I17" s="71">
        <f t="shared" si="1"/>
        <v>4.8302955552510074</v>
      </c>
    </row>
    <row r="18" spans="1:9" ht="18" customHeight="1">
      <c r="A18" s="115"/>
      <c r="B18" s="115"/>
      <c r="C18" s="69" t="s">
        <v>26</v>
      </c>
      <c r="D18" s="69"/>
      <c r="E18" s="69"/>
      <c r="F18" s="70">
        <v>31132</v>
      </c>
      <c r="G18" s="71">
        <f t="shared" si="0"/>
        <v>5.060550399063704</v>
      </c>
      <c r="H18" s="70">
        <v>29737</v>
      </c>
      <c r="I18" s="71">
        <f t="shared" si="1"/>
        <v>4.6911255338467184</v>
      </c>
    </row>
    <row r="19" spans="1:9" ht="18" customHeight="1">
      <c r="A19" s="115"/>
      <c r="B19" s="115"/>
      <c r="C19" s="69" t="s">
        <v>27</v>
      </c>
      <c r="D19" s="69"/>
      <c r="E19" s="69"/>
      <c r="F19" s="70">
        <v>3684</v>
      </c>
      <c r="G19" s="71">
        <f t="shared" si="0"/>
        <v>0.5988393829548595</v>
      </c>
      <c r="H19" s="70">
        <v>7748</v>
      </c>
      <c r="I19" s="71">
        <f t="shared" si="1"/>
        <v>-52.452245740836346</v>
      </c>
    </row>
    <row r="20" spans="1:9" ht="18" customHeight="1">
      <c r="A20" s="115"/>
      <c r="B20" s="115"/>
      <c r="C20" s="69" t="s">
        <v>6</v>
      </c>
      <c r="D20" s="69"/>
      <c r="E20" s="69"/>
      <c r="F20" s="70">
        <v>51284</v>
      </c>
      <c r="G20" s="71">
        <f t="shared" si="0"/>
        <v>8.336286350558364</v>
      </c>
      <c r="H20" s="70">
        <v>77588</v>
      </c>
      <c r="I20" s="71">
        <f t="shared" si="1"/>
        <v>-33.902149816982011</v>
      </c>
    </row>
    <row r="21" spans="1:9" ht="18" customHeight="1">
      <c r="A21" s="115"/>
      <c r="B21" s="115"/>
      <c r="C21" s="69" t="s">
        <v>7</v>
      </c>
      <c r="D21" s="69"/>
      <c r="E21" s="69"/>
      <c r="F21" s="70">
        <v>149479</v>
      </c>
      <c r="G21" s="71">
        <f t="shared" si="0"/>
        <v>24.29802174937824</v>
      </c>
      <c r="H21" s="70">
        <v>186301</v>
      </c>
      <c r="I21" s="71">
        <f t="shared" si="1"/>
        <v>-19.764789238919811</v>
      </c>
    </row>
    <row r="22" spans="1:9" ht="18" customHeight="1">
      <c r="A22" s="115"/>
      <c r="B22" s="115"/>
      <c r="C22" s="69" t="s">
        <v>8</v>
      </c>
      <c r="D22" s="69"/>
      <c r="E22" s="69"/>
      <c r="F22" s="70">
        <f>SUM(F9,F14:F21)</f>
        <v>615190</v>
      </c>
      <c r="G22" s="71">
        <f t="shared" si="0"/>
        <v>100</v>
      </c>
      <c r="H22" s="70">
        <f>SUM(H9,H14:H21)</f>
        <v>650461</v>
      </c>
      <c r="I22" s="71">
        <f t="shared" ref="I22:I40" si="2">(F22/H22-1)*100</f>
        <v>-5.4224619154722546</v>
      </c>
    </row>
    <row r="23" spans="1:9" ht="18" customHeight="1">
      <c r="A23" s="115"/>
      <c r="B23" s="114" t="s">
        <v>81</v>
      </c>
      <c r="C23" s="78" t="s">
        <v>9</v>
      </c>
      <c r="D23" s="31"/>
      <c r="E23" s="31"/>
      <c r="F23" s="70">
        <v>333887</v>
      </c>
      <c r="G23" s="71">
        <f t="shared" ref="G23:G37" si="3">F23/$F$40*100</f>
        <v>54.273801589752757</v>
      </c>
      <c r="H23" s="70">
        <v>331664</v>
      </c>
      <c r="I23" s="71">
        <f t="shared" si="2"/>
        <v>0.67025664527955442</v>
      </c>
    </row>
    <row r="24" spans="1:9" ht="18" customHeight="1">
      <c r="A24" s="115"/>
      <c r="B24" s="115"/>
      <c r="C24" s="77"/>
      <c r="D24" s="31" t="s">
        <v>10</v>
      </c>
      <c r="E24" s="31"/>
      <c r="F24" s="70">
        <v>110748</v>
      </c>
      <c r="G24" s="71">
        <f t="shared" si="3"/>
        <v>18.002243209414978</v>
      </c>
      <c r="H24" s="70">
        <v>110834</v>
      </c>
      <c r="I24" s="71">
        <f t="shared" si="2"/>
        <v>-7.7593518234475578E-2</v>
      </c>
    </row>
    <row r="25" spans="1:9" ht="18" customHeight="1">
      <c r="A25" s="115"/>
      <c r="B25" s="115"/>
      <c r="C25" s="77"/>
      <c r="D25" s="31" t="s">
        <v>28</v>
      </c>
      <c r="E25" s="31"/>
      <c r="F25" s="70">
        <v>152518</v>
      </c>
      <c r="G25" s="71">
        <f t="shared" si="3"/>
        <v>24.792015474893937</v>
      </c>
      <c r="H25" s="70">
        <v>149008</v>
      </c>
      <c r="I25" s="71">
        <f t="shared" si="2"/>
        <v>2.3555782239879752</v>
      </c>
    </row>
    <row r="26" spans="1:9" ht="18" customHeight="1">
      <c r="A26" s="115"/>
      <c r="B26" s="115"/>
      <c r="C26" s="76"/>
      <c r="D26" s="31" t="s">
        <v>11</v>
      </c>
      <c r="E26" s="31"/>
      <c r="F26" s="70">
        <v>70621</v>
      </c>
      <c r="G26" s="71">
        <f t="shared" si="3"/>
        <v>11.479542905443846</v>
      </c>
      <c r="H26" s="70">
        <v>71822</v>
      </c>
      <c r="I26" s="71">
        <f t="shared" si="2"/>
        <v>-1.6721895797944919</v>
      </c>
    </row>
    <row r="27" spans="1:9" ht="18" customHeight="1">
      <c r="A27" s="115"/>
      <c r="B27" s="115"/>
      <c r="C27" s="78" t="s">
        <v>12</v>
      </c>
      <c r="D27" s="31"/>
      <c r="E27" s="31"/>
      <c r="F27" s="70">
        <v>231958</v>
      </c>
      <c r="G27" s="71">
        <f t="shared" si="3"/>
        <v>37.705099237633902</v>
      </c>
      <c r="H27" s="70">
        <v>267323</v>
      </c>
      <c r="I27" s="71">
        <f t="shared" si="2"/>
        <v>-13.229314350055921</v>
      </c>
    </row>
    <row r="28" spans="1:9" ht="18" customHeight="1">
      <c r="A28" s="115"/>
      <c r="B28" s="115"/>
      <c r="C28" s="77"/>
      <c r="D28" s="31" t="s">
        <v>13</v>
      </c>
      <c r="E28" s="31"/>
      <c r="F28" s="70">
        <v>64627</v>
      </c>
      <c r="G28" s="71">
        <f t="shared" si="3"/>
        <v>10.505209772590582</v>
      </c>
      <c r="H28" s="70">
        <v>61197</v>
      </c>
      <c r="I28" s="71">
        <f t="shared" si="2"/>
        <v>5.6048499109433436</v>
      </c>
    </row>
    <row r="29" spans="1:9" ht="18" customHeight="1">
      <c r="A29" s="115"/>
      <c r="B29" s="115"/>
      <c r="C29" s="77"/>
      <c r="D29" s="31" t="s">
        <v>29</v>
      </c>
      <c r="E29" s="31"/>
      <c r="F29" s="70">
        <v>8653</v>
      </c>
      <c r="G29" s="71">
        <f t="shared" si="3"/>
        <v>1.4065573237536371</v>
      </c>
      <c r="H29" s="70">
        <v>8458</v>
      </c>
      <c r="I29" s="71">
        <f t="shared" si="2"/>
        <v>2.3055095767320788</v>
      </c>
    </row>
    <row r="30" spans="1:9" ht="18" customHeight="1">
      <c r="A30" s="115"/>
      <c r="B30" s="115"/>
      <c r="C30" s="77"/>
      <c r="D30" s="31" t="s">
        <v>30</v>
      </c>
      <c r="E30" s="31"/>
      <c r="F30" s="70">
        <v>29845</v>
      </c>
      <c r="G30" s="71">
        <f t="shared" si="3"/>
        <v>4.8513467384060212</v>
      </c>
      <c r="H30" s="70">
        <v>29099</v>
      </c>
      <c r="I30" s="71">
        <f t="shared" si="2"/>
        <v>2.5636619815113892</v>
      </c>
    </row>
    <row r="31" spans="1:9" ht="18" customHeight="1">
      <c r="A31" s="115"/>
      <c r="B31" s="115"/>
      <c r="C31" s="77"/>
      <c r="D31" s="31" t="s">
        <v>31</v>
      </c>
      <c r="E31" s="31"/>
      <c r="F31" s="70">
        <v>47003</v>
      </c>
      <c r="G31" s="71">
        <f t="shared" si="3"/>
        <v>7.6404037776946963</v>
      </c>
      <c r="H31" s="70">
        <v>46529</v>
      </c>
      <c r="I31" s="71">
        <f t="shared" si="2"/>
        <v>1.0187195082636658</v>
      </c>
    </row>
    <row r="32" spans="1:9" ht="18" customHeight="1">
      <c r="A32" s="115"/>
      <c r="B32" s="115"/>
      <c r="C32" s="77"/>
      <c r="D32" s="31" t="s">
        <v>14</v>
      </c>
      <c r="E32" s="31"/>
      <c r="F32" s="70">
        <v>2291</v>
      </c>
      <c r="G32" s="71">
        <f t="shared" si="3"/>
        <v>0.37240527316763927</v>
      </c>
      <c r="H32" s="70">
        <v>5922</v>
      </c>
      <c r="I32" s="71">
        <f t="shared" si="2"/>
        <v>-61.31374535629854</v>
      </c>
    </row>
    <row r="33" spans="1:9" ht="18" customHeight="1">
      <c r="A33" s="115"/>
      <c r="B33" s="115"/>
      <c r="C33" s="76"/>
      <c r="D33" s="31" t="s">
        <v>32</v>
      </c>
      <c r="E33" s="31"/>
      <c r="F33" s="70">
        <v>77239</v>
      </c>
      <c r="G33" s="71">
        <f t="shared" si="3"/>
        <v>12.555308116191746</v>
      </c>
      <c r="H33" s="70">
        <v>113818</v>
      </c>
      <c r="I33" s="71">
        <f t="shared" si="2"/>
        <v>-32.138150380431917</v>
      </c>
    </row>
    <row r="34" spans="1:9" ht="18" customHeight="1">
      <c r="A34" s="115"/>
      <c r="B34" s="115"/>
      <c r="C34" s="78" t="s">
        <v>15</v>
      </c>
      <c r="D34" s="31"/>
      <c r="E34" s="31"/>
      <c r="F34" s="70">
        <v>49345</v>
      </c>
      <c r="G34" s="71">
        <f t="shared" si="3"/>
        <v>8.0210991726133383</v>
      </c>
      <c r="H34" s="70">
        <v>51474</v>
      </c>
      <c r="I34" s="71">
        <f t="shared" si="2"/>
        <v>-4.1360686948750836</v>
      </c>
    </row>
    <row r="35" spans="1:9" ht="18" customHeight="1">
      <c r="A35" s="115"/>
      <c r="B35" s="115"/>
      <c r="C35" s="77"/>
      <c r="D35" s="78" t="s">
        <v>16</v>
      </c>
      <c r="E35" s="31"/>
      <c r="F35" s="70">
        <v>49345</v>
      </c>
      <c r="G35" s="71">
        <f t="shared" si="3"/>
        <v>8.0210991726133383</v>
      </c>
      <c r="H35" s="70">
        <v>51474</v>
      </c>
      <c r="I35" s="71">
        <f t="shared" si="2"/>
        <v>-4.1360686948750836</v>
      </c>
    </row>
    <row r="36" spans="1:9" ht="18" customHeight="1">
      <c r="A36" s="115"/>
      <c r="B36" s="115"/>
      <c r="C36" s="77"/>
      <c r="D36" s="77"/>
      <c r="E36" s="72" t="s">
        <v>102</v>
      </c>
      <c r="F36" s="70">
        <v>24947</v>
      </c>
      <c r="G36" s="71">
        <f t="shared" si="3"/>
        <v>4.0551699474958962</v>
      </c>
      <c r="H36" s="70">
        <v>24247</v>
      </c>
      <c r="I36" s="71">
        <f>(F36/H36-1)*100</f>
        <v>2.8869550872272942</v>
      </c>
    </row>
    <row r="37" spans="1:9" ht="18" customHeight="1">
      <c r="A37" s="115"/>
      <c r="B37" s="115"/>
      <c r="C37" s="77"/>
      <c r="D37" s="76"/>
      <c r="E37" s="31" t="s">
        <v>33</v>
      </c>
      <c r="F37" s="70">
        <v>24398</v>
      </c>
      <c r="G37" s="71">
        <f t="shared" si="3"/>
        <v>3.9659292251174434</v>
      </c>
      <c r="H37" s="70">
        <v>27227</v>
      </c>
      <c r="I37" s="71">
        <f t="shared" si="2"/>
        <v>-10.39042127300106</v>
      </c>
    </row>
    <row r="38" spans="1:9" ht="18" customHeight="1">
      <c r="A38" s="115"/>
      <c r="B38" s="115"/>
      <c r="C38" s="77"/>
      <c r="D38" s="69" t="s">
        <v>34</v>
      </c>
      <c r="E38" s="69"/>
      <c r="F38" s="70">
        <v>0</v>
      </c>
      <c r="G38" s="71">
        <f>F38/$F$40*100</f>
        <v>0</v>
      </c>
      <c r="H38" s="70">
        <v>0</v>
      </c>
      <c r="I38" s="71">
        <v>0</v>
      </c>
    </row>
    <row r="39" spans="1:9" ht="18" customHeight="1">
      <c r="A39" s="115"/>
      <c r="B39" s="115"/>
      <c r="C39" s="76"/>
      <c r="D39" s="69" t="s">
        <v>35</v>
      </c>
      <c r="E39" s="69"/>
      <c r="F39" s="70">
        <v>0</v>
      </c>
      <c r="G39" s="71">
        <f>F39/$F$40*100</f>
        <v>0</v>
      </c>
      <c r="H39" s="70">
        <v>0</v>
      </c>
      <c r="I39" s="71">
        <v>0</v>
      </c>
    </row>
    <row r="40" spans="1:9" ht="18" customHeight="1">
      <c r="A40" s="115"/>
      <c r="B40" s="115"/>
      <c r="C40" s="31" t="s">
        <v>17</v>
      </c>
      <c r="D40" s="31"/>
      <c r="E40" s="31"/>
      <c r="F40" s="70">
        <f>SUM(F23,F27,F34)</f>
        <v>615190</v>
      </c>
      <c r="G40" s="71">
        <f>F40/$F$40*100</f>
        <v>100</v>
      </c>
      <c r="H40" s="70">
        <f>SUM(H23,H27,H34)</f>
        <v>650461</v>
      </c>
      <c r="I40" s="71">
        <f t="shared" si="2"/>
        <v>-5.4224619154722546</v>
      </c>
    </row>
    <row r="41" spans="1:9" ht="18" customHeight="1">
      <c r="A41" s="27" t="s">
        <v>18</v>
      </c>
      <c r="B41" s="27"/>
    </row>
    <row r="42" spans="1:9" ht="18" customHeight="1">
      <c r="A42" s="28" t="s">
        <v>19</v>
      </c>
      <c r="B42" s="27"/>
    </row>
    <row r="52" spans="10:10">
      <c r="J52" s="8"/>
    </row>
    <row r="53" spans="10:10">
      <c r="J53" s="8"/>
    </row>
  </sheetData>
  <mergeCells count="24"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  <mergeCell ref="AA1:AB1"/>
    <mergeCell ref="AA2:AA3"/>
    <mergeCell ref="AB2:AB3"/>
    <mergeCell ref="AC2:AC3"/>
    <mergeCell ref="AD2:AF2"/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71"/>
  <sheetViews>
    <sheetView view="pageBreakPreview" zoomScaleNormal="100" zoomScaleSheetLayoutView="100" workbookViewId="0">
      <pane xSplit="5" ySplit="7" topLeftCell="F8" activePane="bottomRight" state="frozen"/>
      <selection activeCell="G30" sqref="G29:G30"/>
      <selection pane="topRight" activeCell="G30" sqref="G29:G30"/>
      <selection pane="bottomLeft" activeCell="G30" sqref="G29:G30"/>
      <selection pane="bottomRight" activeCell="F6" sqref="F6:G6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8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8" t="s">
        <v>0</v>
      </c>
      <c r="B1" s="14"/>
      <c r="C1" s="14"/>
      <c r="D1" s="22" t="s">
        <v>289</v>
      </c>
      <c r="E1" s="15"/>
      <c r="F1" s="15"/>
      <c r="G1" s="15"/>
    </row>
    <row r="2" spans="1:25" ht="15" customHeight="1"/>
    <row r="3" spans="1:25" ht="15" customHeight="1">
      <c r="A3" s="16" t="s">
        <v>42</v>
      </c>
      <c r="B3" s="16"/>
      <c r="C3" s="16"/>
      <c r="D3" s="16"/>
    </row>
    <row r="4" spans="1:25" ht="15" customHeight="1">
      <c r="A4" s="16"/>
      <c r="B4" s="16"/>
      <c r="C4" s="16"/>
      <c r="D4" s="16"/>
    </row>
    <row r="5" spans="1:25" ht="15.95" customHeight="1">
      <c r="A5" s="13" t="s">
        <v>275</v>
      </c>
      <c r="B5" s="13"/>
      <c r="C5" s="13"/>
      <c r="D5" s="13"/>
      <c r="F5" s="59"/>
      <c r="G5" s="59"/>
      <c r="H5" s="59"/>
      <c r="I5" s="59"/>
      <c r="J5" s="59"/>
      <c r="K5" s="144"/>
      <c r="L5" s="61"/>
      <c r="M5" s="59"/>
      <c r="N5" s="59"/>
      <c r="O5" s="144" t="s">
        <v>43</v>
      </c>
    </row>
    <row r="6" spans="1:25" ht="15.95" customHeight="1">
      <c r="A6" s="139" t="s">
        <v>44</v>
      </c>
      <c r="B6" s="140"/>
      <c r="C6" s="140"/>
      <c r="D6" s="140"/>
      <c r="E6" s="140"/>
      <c r="F6" s="145" t="s">
        <v>290</v>
      </c>
      <c r="G6" s="146" t="s">
        <v>291</v>
      </c>
      <c r="H6" s="145" t="s">
        <v>292</v>
      </c>
      <c r="I6" s="146" t="s">
        <v>293</v>
      </c>
      <c r="J6" s="145" t="s">
        <v>294</v>
      </c>
      <c r="K6" s="146" t="s">
        <v>295</v>
      </c>
      <c r="L6" s="145" t="s">
        <v>296</v>
      </c>
      <c r="M6" s="146" t="s">
        <v>297</v>
      </c>
      <c r="N6" s="145" t="s">
        <v>298</v>
      </c>
      <c r="O6" s="146" t="s">
        <v>299</v>
      </c>
    </row>
    <row r="7" spans="1:25" ht="15.95" customHeight="1">
      <c r="A7" s="140"/>
      <c r="B7" s="140"/>
      <c r="C7" s="140"/>
      <c r="D7" s="140"/>
      <c r="E7" s="140"/>
      <c r="F7" s="67" t="s">
        <v>276</v>
      </c>
      <c r="G7" s="79" t="s">
        <v>277</v>
      </c>
      <c r="H7" s="67" t="s">
        <v>276</v>
      </c>
      <c r="I7" s="79" t="s">
        <v>277</v>
      </c>
      <c r="J7" s="67" t="s">
        <v>276</v>
      </c>
      <c r="K7" s="79" t="s">
        <v>277</v>
      </c>
      <c r="L7" s="67" t="s">
        <v>276</v>
      </c>
      <c r="M7" s="79" t="s">
        <v>277</v>
      </c>
      <c r="N7" s="67" t="s">
        <v>276</v>
      </c>
      <c r="O7" s="79" t="s">
        <v>277</v>
      </c>
    </row>
    <row r="8" spans="1:25" ht="15.95" customHeight="1">
      <c r="A8" s="133" t="s">
        <v>83</v>
      </c>
      <c r="B8" s="75" t="s">
        <v>45</v>
      </c>
      <c r="C8" s="69"/>
      <c r="D8" s="69"/>
      <c r="E8" s="80" t="s">
        <v>36</v>
      </c>
      <c r="F8" s="81">
        <v>20900</v>
      </c>
      <c r="G8" s="81">
        <v>20788</v>
      </c>
      <c r="H8" s="81">
        <v>2001</v>
      </c>
      <c r="I8" s="81">
        <v>2001</v>
      </c>
      <c r="J8" s="81">
        <v>2184</v>
      </c>
      <c r="K8" s="81">
        <v>2096</v>
      </c>
      <c r="L8" s="81">
        <v>308</v>
      </c>
      <c r="M8" s="81">
        <v>309</v>
      </c>
      <c r="N8" s="81">
        <v>27235</v>
      </c>
      <c r="O8" s="81">
        <v>27495</v>
      </c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.95" customHeight="1">
      <c r="A9" s="133"/>
      <c r="B9" s="77"/>
      <c r="C9" s="69" t="s">
        <v>46</v>
      </c>
      <c r="D9" s="69"/>
      <c r="E9" s="80" t="s">
        <v>37</v>
      </c>
      <c r="F9" s="81">
        <v>20899</v>
      </c>
      <c r="G9" s="81">
        <v>20788</v>
      </c>
      <c r="H9" s="81">
        <v>2001</v>
      </c>
      <c r="I9" s="81">
        <v>2001</v>
      </c>
      <c r="J9" s="81">
        <v>2184</v>
      </c>
      <c r="K9" s="81">
        <v>2096</v>
      </c>
      <c r="L9" s="81">
        <v>308</v>
      </c>
      <c r="M9" s="81">
        <v>309</v>
      </c>
      <c r="N9" s="81">
        <v>27235</v>
      </c>
      <c r="O9" s="81">
        <v>27495</v>
      </c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.95" customHeight="1">
      <c r="A10" s="133"/>
      <c r="B10" s="76"/>
      <c r="C10" s="69" t="s">
        <v>47</v>
      </c>
      <c r="D10" s="69"/>
      <c r="E10" s="80" t="s">
        <v>38</v>
      </c>
      <c r="F10" s="81">
        <v>1</v>
      </c>
      <c r="G10" s="81">
        <v>0</v>
      </c>
      <c r="H10" s="81">
        <v>0</v>
      </c>
      <c r="I10" s="81">
        <v>0</v>
      </c>
      <c r="J10" s="82">
        <v>0</v>
      </c>
      <c r="K10" s="82">
        <v>0</v>
      </c>
      <c r="L10" s="81">
        <v>0</v>
      </c>
      <c r="M10" s="81">
        <v>0</v>
      </c>
      <c r="N10" s="81">
        <v>0</v>
      </c>
      <c r="O10" s="81">
        <v>0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5.95" customHeight="1">
      <c r="A11" s="133"/>
      <c r="B11" s="75" t="s">
        <v>48</v>
      </c>
      <c r="C11" s="69"/>
      <c r="D11" s="69"/>
      <c r="E11" s="80" t="s">
        <v>39</v>
      </c>
      <c r="F11" s="81">
        <v>20487</v>
      </c>
      <c r="G11" s="81">
        <v>20193</v>
      </c>
      <c r="H11" s="81">
        <v>1723</v>
      </c>
      <c r="I11" s="81">
        <v>1694</v>
      </c>
      <c r="J11" s="81">
        <v>2151</v>
      </c>
      <c r="K11" s="81">
        <v>2014</v>
      </c>
      <c r="L11" s="81">
        <v>452</v>
      </c>
      <c r="M11" s="81">
        <v>456</v>
      </c>
      <c r="N11" s="81">
        <v>26836</v>
      </c>
      <c r="O11" s="81">
        <v>27034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.95" customHeight="1">
      <c r="A12" s="133"/>
      <c r="B12" s="77"/>
      <c r="C12" s="69" t="s">
        <v>49</v>
      </c>
      <c r="D12" s="69"/>
      <c r="E12" s="80" t="s">
        <v>40</v>
      </c>
      <c r="F12" s="81">
        <v>20468</v>
      </c>
      <c r="G12" s="81">
        <v>20179</v>
      </c>
      <c r="H12" s="81">
        <v>1723</v>
      </c>
      <c r="I12" s="81">
        <v>1694</v>
      </c>
      <c r="J12" s="81">
        <v>2151</v>
      </c>
      <c r="K12" s="81">
        <v>2014</v>
      </c>
      <c r="L12" s="81">
        <v>452</v>
      </c>
      <c r="M12" s="81">
        <v>456</v>
      </c>
      <c r="N12" s="81">
        <v>26821</v>
      </c>
      <c r="O12" s="81">
        <v>27019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5.95" customHeight="1">
      <c r="A13" s="133"/>
      <c r="B13" s="76"/>
      <c r="C13" s="69" t="s">
        <v>50</v>
      </c>
      <c r="D13" s="69"/>
      <c r="E13" s="80" t="s">
        <v>41</v>
      </c>
      <c r="F13" s="81">
        <v>19</v>
      </c>
      <c r="G13" s="81">
        <v>14</v>
      </c>
      <c r="H13" s="82">
        <v>0</v>
      </c>
      <c r="I13" s="82">
        <v>0</v>
      </c>
      <c r="J13" s="82">
        <v>0</v>
      </c>
      <c r="K13" s="82">
        <v>0</v>
      </c>
      <c r="L13" s="81">
        <v>0</v>
      </c>
      <c r="M13" s="81">
        <v>0</v>
      </c>
      <c r="N13" s="81">
        <v>15</v>
      </c>
      <c r="O13" s="81">
        <v>15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.95" customHeight="1">
      <c r="A14" s="133"/>
      <c r="B14" s="69" t="s">
        <v>51</v>
      </c>
      <c r="C14" s="69"/>
      <c r="D14" s="69"/>
      <c r="E14" s="80" t="s">
        <v>87</v>
      </c>
      <c r="F14" s="81">
        <f t="shared" ref="F14:F15" si="0">F9-F12</f>
        <v>431</v>
      </c>
      <c r="G14" s="81">
        <f>G9-G12</f>
        <v>609</v>
      </c>
      <c r="H14" s="81">
        <f t="shared" ref="H14:H15" si="1">H9-H12</f>
        <v>278</v>
      </c>
      <c r="I14" s="81">
        <f t="shared" ref="G14:O15" si="2">I9-I12</f>
        <v>307</v>
      </c>
      <c r="J14" s="81">
        <f t="shared" si="2"/>
        <v>33</v>
      </c>
      <c r="K14" s="81">
        <f t="shared" si="2"/>
        <v>82</v>
      </c>
      <c r="L14" s="81">
        <f t="shared" si="2"/>
        <v>-144</v>
      </c>
      <c r="M14" s="81">
        <f t="shared" si="2"/>
        <v>-147</v>
      </c>
      <c r="N14" s="81">
        <f t="shared" si="2"/>
        <v>414</v>
      </c>
      <c r="O14" s="81">
        <f t="shared" si="2"/>
        <v>476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.95" customHeight="1">
      <c r="A15" s="133"/>
      <c r="B15" s="69" t="s">
        <v>52</v>
      </c>
      <c r="C15" s="69"/>
      <c r="D15" s="69"/>
      <c r="E15" s="80" t="s">
        <v>88</v>
      </c>
      <c r="F15" s="81">
        <f t="shared" si="0"/>
        <v>-18</v>
      </c>
      <c r="G15" s="81">
        <f t="shared" si="2"/>
        <v>-14</v>
      </c>
      <c r="H15" s="81">
        <f t="shared" si="1"/>
        <v>0</v>
      </c>
      <c r="I15" s="81">
        <f t="shared" si="2"/>
        <v>0</v>
      </c>
      <c r="J15" s="81">
        <f t="shared" si="2"/>
        <v>0</v>
      </c>
      <c r="K15" s="81">
        <f t="shared" si="2"/>
        <v>0</v>
      </c>
      <c r="L15" s="81">
        <f t="shared" si="2"/>
        <v>0</v>
      </c>
      <c r="M15" s="81">
        <f t="shared" si="2"/>
        <v>0</v>
      </c>
      <c r="N15" s="81">
        <f t="shared" si="2"/>
        <v>-15</v>
      </c>
      <c r="O15" s="81">
        <f t="shared" si="2"/>
        <v>-15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5.95" customHeight="1">
      <c r="A16" s="133"/>
      <c r="B16" s="69" t="s">
        <v>53</v>
      </c>
      <c r="C16" s="69"/>
      <c r="D16" s="69"/>
      <c r="E16" s="80" t="s">
        <v>89</v>
      </c>
      <c r="F16" s="81">
        <f t="shared" ref="F16" si="3">F8-F11</f>
        <v>413</v>
      </c>
      <c r="G16" s="81">
        <f t="shared" ref="G16:O16" si="4">G8-G11</f>
        <v>595</v>
      </c>
      <c r="H16" s="81">
        <f t="shared" si="4"/>
        <v>278</v>
      </c>
      <c r="I16" s="81">
        <f t="shared" si="4"/>
        <v>307</v>
      </c>
      <c r="J16" s="81">
        <f t="shared" si="4"/>
        <v>33</v>
      </c>
      <c r="K16" s="81">
        <f t="shared" si="4"/>
        <v>82</v>
      </c>
      <c r="L16" s="81">
        <f t="shared" si="4"/>
        <v>-144</v>
      </c>
      <c r="M16" s="81">
        <f t="shared" si="4"/>
        <v>-147</v>
      </c>
      <c r="N16" s="81">
        <f t="shared" si="4"/>
        <v>399</v>
      </c>
      <c r="O16" s="81">
        <f t="shared" si="4"/>
        <v>461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.95" customHeight="1">
      <c r="A17" s="133"/>
      <c r="B17" s="69" t="s">
        <v>54</v>
      </c>
      <c r="C17" s="69"/>
      <c r="D17" s="69"/>
      <c r="E17" s="67"/>
      <c r="F17" s="81">
        <v>0</v>
      </c>
      <c r="G17" s="81">
        <v>0</v>
      </c>
      <c r="H17" s="82">
        <v>0</v>
      </c>
      <c r="I17" s="82">
        <v>0</v>
      </c>
      <c r="J17" s="81">
        <v>2027</v>
      </c>
      <c r="K17" s="81">
        <v>1919</v>
      </c>
      <c r="L17" s="81">
        <v>11963</v>
      </c>
      <c r="M17" s="81">
        <v>11828</v>
      </c>
      <c r="N17" s="82">
        <v>0</v>
      </c>
      <c r="O17" s="83">
        <v>0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.95" customHeight="1">
      <c r="A18" s="133"/>
      <c r="B18" s="69" t="s">
        <v>55</v>
      </c>
      <c r="C18" s="69"/>
      <c r="D18" s="69"/>
      <c r="E18" s="67"/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.95" customHeight="1">
      <c r="A19" s="133" t="s">
        <v>84</v>
      </c>
      <c r="B19" s="75" t="s">
        <v>56</v>
      </c>
      <c r="C19" s="69"/>
      <c r="D19" s="69"/>
      <c r="E19" s="80"/>
      <c r="F19" s="81">
        <v>5739</v>
      </c>
      <c r="G19" s="81">
        <v>5181</v>
      </c>
      <c r="H19" s="81">
        <v>296</v>
      </c>
      <c r="I19" s="81">
        <v>285</v>
      </c>
      <c r="J19" s="81">
        <v>108</v>
      </c>
      <c r="K19" s="81">
        <v>50</v>
      </c>
      <c r="L19" s="81">
        <v>363</v>
      </c>
      <c r="M19" s="81">
        <v>316</v>
      </c>
      <c r="N19" s="81">
        <v>12713</v>
      </c>
      <c r="O19" s="81">
        <v>11842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.95" customHeight="1">
      <c r="A20" s="133"/>
      <c r="B20" s="76"/>
      <c r="C20" s="69" t="s">
        <v>57</v>
      </c>
      <c r="D20" s="69"/>
      <c r="E20" s="80"/>
      <c r="F20" s="81">
        <v>3878</v>
      </c>
      <c r="G20" s="81">
        <v>3343</v>
      </c>
      <c r="H20" s="81">
        <v>143</v>
      </c>
      <c r="I20" s="81">
        <v>120</v>
      </c>
      <c r="J20" s="81">
        <v>96</v>
      </c>
      <c r="K20" s="82">
        <v>46</v>
      </c>
      <c r="L20" s="81">
        <v>12</v>
      </c>
      <c r="M20" s="81">
        <v>3</v>
      </c>
      <c r="N20" s="81">
        <v>6091</v>
      </c>
      <c r="O20" s="81">
        <v>5340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.95" customHeight="1">
      <c r="A21" s="133"/>
      <c r="B21" s="69" t="s">
        <v>58</v>
      </c>
      <c r="C21" s="69"/>
      <c r="D21" s="69"/>
      <c r="E21" s="80" t="s">
        <v>90</v>
      </c>
      <c r="F21" s="81">
        <v>5739</v>
      </c>
      <c r="G21" s="81">
        <v>5181</v>
      </c>
      <c r="H21" s="81">
        <v>296</v>
      </c>
      <c r="I21" s="81">
        <v>285</v>
      </c>
      <c r="J21" s="81">
        <v>108</v>
      </c>
      <c r="K21" s="81">
        <v>50</v>
      </c>
      <c r="L21" s="81">
        <v>363</v>
      </c>
      <c r="M21" s="81">
        <v>316</v>
      </c>
      <c r="N21" s="81">
        <v>12713</v>
      </c>
      <c r="O21" s="81">
        <v>11842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.95" customHeight="1">
      <c r="A22" s="133"/>
      <c r="B22" s="75" t="s">
        <v>59</v>
      </c>
      <c r="C22" s="69"/>
      <c r="D22" s="69"/>
      <c r="E22" s="80" t="s">
        <v>91</v>
      </c>
      <c r="F22" s="81">
        <v>14709</v>
      </c>
      <c r="G22" s="81">
        <v>13963</v>
      </c>
      <c r="H22" s="81">
        <v>1155</v>
      </c>
      <c r="I22" s="81">
        <v>1203</v>
      </c>
      <c r="J22" s="81">
        <v>202</v>
      </c>
      <c r="K22" s="81">
        <v>160</v>
      </c>
      <c r="L22" s="81">
        <v>363</v>
      </c>
      <c r="M22" s="81">
        <v>316</v>
      </c>
      <c r="N22" s="81">
        <v>23966</v>
      </c>
      <c r="O22" s="81">
        <v>23291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.95" customHeight="1">
      <c r="A23" s="133"/>
      <c r="B23" s="76" t="s">
        <v>60</v>
      </c>
      <c r="C23" s="69" t="s">
        <v>61</v>
      </c>
      <c r="D23" s="69"/>
      <c r="E23" s="80"/>
      <c r="F23" s="81">
        <v>3539</v>
      </c>
      <c r="G23" s="81">
        <v>3579</v>
      </c>
      <c r="H23" s="81">
        <v>140</v>
      </c>
      <c r="I23" s="81">
        <v>161</v>
      </c>
      <c r="J23" s="81">
        <v>64</v>
      </c>
      <c r="K23" s="81">
        <v>71</v>
      </c>
      <c r="L23" s="81">
        <v>321</v>
      </c>
      <c r="M23" s="81">
        <v>312</v>
      </c>
      <c r="N23" s="81">
        <v>8737</v>
      </c>
      <c r="O23" s="81">
        <v>9063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.95" customHeight="1">
      <c r="A24" s="133"/>
      <c r="B24" s="69" t="s">
        <v>92</v>
      </c>
      <c r="C24" s="69"/>
      <c r="D24" s="69"/>
      <c r="E24" s="80" t="s">
        <v>93</v>
      </c>
      <c r="F24" s="81">
        <f t="shared" ref="F24" si="5">F21-F22</f>
        <v>-8970</v>
      </c>
      <c r="G24" s="81">
        <f t="shared" ref="G24:O24" si="6">G21-G22</f>
        <v>-8782</v>
      </c>
      <c r="H24" s="81">
        <f t="shared" si="6"/>
        <v>-859</v>
      </c>
      <c r="I24" s="81">
        <f t="shared" si="6"/>
        <v>-918</v>
      </c>
      <c r="J24" s="81">
        <f t="shared" si="6"/>
        <v>-94</v>
      </c>
      <c r="K24" s="81">
        <f t="shared" si="6"/>
        <v>-110</v>
      </c>
      <c r="L24" s="81">
        <f t="shared" si="6"/>
        <v>0</v>
      </c>
      <c r="M24" s="81">
        <f t="shared" si="6"/>
        <v>0</v>
      </c>
      <c r="N24" s="81">
        <f t="shared" si="6"/>
        <v>-11253</v>
      </c>
      <c r="O24" s="81">
        <f t="shared" si="6"/>
        <v>-11449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.95" customHeight="1">
      <c r="A25" s="133"/>
      <c r="B25" s="75" t="s">
        <v>62</v>
      </c>
      <c r="C25" s="75"/>
      <c r="D25" s="75"/>
      <c r="E25" s="141" t="s">
        <v>94</v>
      </c>
      <c r="F25" s="137">
        <v>7645</v>
      </c>
      <c r="G25" s="137">
        <v>7628</v>
      </c>
      <c r="H25" s="137">
        <v>760</v>
      </c>
      <c r="I25" s="137">
        <v>749</v>
      </c>
      <c r="J25" s="137">
        <v>23</v>
      </c>
      <c r="K25" s="137">
        <v>128</v>
      </c>
      <c r="L25" s="137">
        <v>0</v>
      </c>
      <c r="M25" s="137">
        <v>0</v>
      </c>
      <c r="N25" s="137">
        <v>11253</v>
      </c>
      <c r="O25" s="137">
        <v>11449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.95" customHeight="1">
      <c r="A26" s="133"/>
      <c r="B26" s="98" t="s">
        <v>63</v>
      </c>
      <c r="C26" s="98"/>
      <c r="D26" s="98"/>
      <c r="E26" s="142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.95" customHeight="1">
      <c r="A27" s="133"/>
      <c r="B27" s="69" t="s">
        <v>95</v>
      </c>
      <c r="C27" s="69"/>
      <c r="D27" s="69"/>
      <c r="E27" s="80" t="s">
        <v>96</v>
      </c>
      <c r="F27" s="81">
        <f t="shared" ref="F27" si="7">F24+F25</f>
        <v>-1325</v>
      </c>
      <c r="G27" s="81">
        <f t="shared" ref="G27:O27" si="8">G24+G25</f>
        <v>-1154</v>
      </c>
      <c r="H27" s="81">
        <f t="shared" si="8"/>
        <v>-99</v>
      </c>
      <c r="I27" s="81">
        <f t="shared" si="8"/>
        <v>-169</v>
      </c>
      <c r="J27" s="81">
        <f t="shared" si="8"/>
        <v>-71</v>
      </c>
      <c r="K27" s="81">
        <f t="shared" si="8"/>
        <v>18</v>
      </c>
      <c r="L27" s="81">
        <f t="shared" si="8"/>
        <v>0</v>
      </c>
      <c r="M27" s="81">
        <f t="shared" si="8"/>
        <v>0</v>
      </c>
      <c r="N27" s="81">
        <f t="shared" si="8"/>
        <v>0</v>
      </c>
      <c r="O27" s="81">
        <f t="shared" si="8"/>
        <v>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.95" customHeight="1">
      <c r="A28" s="12"/>
      <c r="F28" s="19"/>
      <c r="G28" s="19"/>
      <c r="H28" s="19"/>
      <c r="I28" s="19"/>
      <c r="J28" s="19"/>
      <c r="K28" s="19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.95" customHeight="1">
      <c r="A29" s="13"/>
      <c r="F29" s="19"/>
      <c r="G29" s="19"/>
      <c r="H29" s="19"/>
      <c r="I29" s="19"/>
      <c r="J29" s="21"/>
      <c r="K29" s="21"/>
      <c r="L29" s="20"/>
      <c r="M29" s="19"/>
      <c r="N29" s="19"/>
      <c r="O29" s="21" t="s">
        <v>100</v>
      </c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15.95" customHeight="1">
      <c r="A30" s="136" t="s">
        <v>64</v>
      </c>
      <c r="B30" s="136"/>
      <c r="C30" s="136"/>
      <c r="D30" s="136"/>
      <c r="E30" s="136"/>
      <c r="F30" s="147" t="s">
        <v>300</v>
      </c>
      <c r="G30" s="148" t="s">
        <v>301</v>
      </c>
      <c r="H30" s="149" t="s">
        <v>302</v>
      </c>
      <c r="I30" s="148" t="s">
        <v>303</v>
      </c>
      <c r="J30" s="149" t="s">
        <v>304</v>
      </c>
      <c r="K30" s="148" t="s">
        <v>305</v>
      </c>
      <c r="L30" s="149" t="s">
        <v>306</v>
      </c>
      <c r="M30" s="148" t="s">
        <v>307</v>
      </c>
      <c r="N30" s="149" t="s">
        <v>308</v>
      </c>
      <c r="O30" s="148" t="s">
        <v>309</v>
      </c>
      <c r="P30" s="150"/>
      <c r="Q30" s="151"/>
      <c r="R30" s="26"/>
      <c r="S30" s="20"/>
      <c r="T30" s="26"/>
      <c r="U30" s="20"/>
      <c r="V30" s="26"/>
      <c r="W30" s="20"/>
      <c r="X30" s="26"/>
      <c r="Y30" s="20"/>
    </row>
    <row r="31" spans="1:25" ht="15.95" customHeight="1">
      <c r="A31" s="136"/>
      <c r="B31" s="136"/>
      <c r="C31" s="136"/>
      <c r="D31" s="136"/>
      <c r="E31" s="136"/>
      <c r="F31" s="152" t="s">
        <v>276</v>
      </c>
      <c r="G31" s="153" t="s">
        <v>277</v>
      </c>
      <c r="H31" s="152" t="s">
        <v>276</v>
      </c>
      <c r="I31" s="153" t="s">
        <v>277</v>
      </c>
      <c r="J31" s="152" t="s">
        <v>276</v>
      </c>
      <c r="K31" s="153" t="s">
        <v>277</v>
      </c>
      <c r="L31" s="152" t="s">
        <v>276</v>
      </c>
      <c r="M31" s="153" t="s">
        <v>277</v>
      </c>
      <c r="N31" s="152" t="s">
        <v>276</v>
      </c>
      <c r="O31" s="153" t="s">
        <v>277</v>
      </c>
      <c r="P31" s="154"/>
      <c r="Q31" s="154"/>
      <c r="R31" s="24"/>
      <c r="S31" s="24"/>
      <c r="T31" s="24"/>
      <c r="U31" s="24"/>
      <c r="V31" s="24"/>
      <c r="W31" s="24"/>
      <c r="X31" s="24"/>
      <c r="Y31" s="24"/>
    </row>
    <row r="32" spans="1:25" ht="15.95" customHeight="1">
      <c r="A32" s="133" t="s">
        <v>85</v>
      </c>
      <c r="B32" s="75" t="s">
        <v>45</v>
      </c>
      <c r="C32" s="69"/>
      <c r="D32" s="69"/>
      <c r="E32" s="80" t="s">
        <v>36</v>
      </c>
      <c r="F32" s="81">
        <v>259</v>
      </c>
      <c r="G32" s="81">
        <v>295</v>
      </c>
      <c r="H32" s="81">
        <v>321</v>
      </c>
      <c r="I32" s="81">
        <v>397</v>
      </c>
      <c r="J32" s="81">
        <v>2989</v>
      </c>
      <c r="K32" s="81">
        <v>2909</v>
      </c>
      <c r="L32" s="81">
        <v>564</v>
      </c>
      <c r="M32" s="81">
        <v>630</v>
      </c>
      <c r="N32" s="81">
        <v>490</v>
      </c>
      <c r="O32" s="81">
        <v>113</v>
      </c>
      <c r="P32" s="23"/>
      <c r="Q32" s="23"/>
      <c r="R32" s="23"/>
      <c r="S32" s="23"/>
      <c r="T32" s="25"/>
      <c r="U32" s="25"/>
      <c r="V32" s="23"/>
      <c r="W32" s="23"/>
      <c r="X32" s="25"/>
      <c r="Y32" s="25"/>
    </row>
    <row r="33" spans="1:25" ht="15.95" customHeight="1">
      <c r="A33" s="134"/>
      <c r="B33" s="77"/>
      <c r="C33" s="75" t="s">
        <v>65</v>
      </c>
      <c r="D33" s="69"/>
      <c r="E33" s="80"/>
      <c r="F33" s="81">
        <v>173</v>
      </c>
      <c r="G33" s="81">
        <v>171</v>
      </c>
      <c r="H33" s="81">
        <v>62</v>
      </c>
      <c r="I33" s="81">
        <v>67</v>
      </c>
      <c r="J33" s="81">
        <v>2989</v>
      </c>
      <c r="K33" s="81">
        <v>2909</v>
      </c>
      <c r="L33" s="81">
        <v>564</v>
      </c>
      <c r="M33" s="81">
        <v>630</v>
      </c>
      <c r="N33" s="81">
        <v>490</v>
      </c>
      <c r="O33" s="81">
        <v>113</v>
      </c>
      <c r="P33" s="23"/>
      <c r="Q33" s="23"/>
      <c r="R33" s="23"/>
      <c r="S33" s="23"/>
      <c r="T33" s="25"/>
      <c r="U33" s="25"/>
      <c r="V33" s="23"/>
      <c r="W33" s="23"/>
      <c r="X33" s="25"/>
      <c r="Y33" s="25"/>
    </row>
    <row r="34" spans="1:25" ht="15.95" customHeight="1">
      <c r="A34" s="134"/>
      <c r="B34" s="77"/>
      <c r="C34" s="76"/>
      <c r="D34" s="69" t="s">
        <v>66</v>
      </c>
      <c r="E34" s="80"/>
      <c r="F34" s="81">
        <v>121</v>
      </c>
      <c r="G34" s="81">
        <v>116</v>
      </c>
      <c r="H34" s="81">
        <v>60</v>
      </c>
      <c r="I34" s="81">
        <v>65</v>
      </c>
      <c r="J34" s="81">
        <v>2703</v>
      </c>
      <c r="K34" s="81">
        <v>2665</v>
      </c>
      <c r="L34" s="81">
        <v>425</v>
      </c>
      <c r="M34" s="81">
        <v>442</v>
      </c>
      <c r="N34" s="81">
        <v>471</v>
      </c>
      <c r="O34" s="81">
        <v>94</v>
      </c>
      <c r="P34" s="23"/>
      <c r="Q34" s="23"/>
      <c r="R34" s="23"/>
      <c r="S34" s="23"/>
      <c r="T34" s="25"/>
      <c r="U34" s="25"/>
      <c r="V34" s="23"/>
      <c r="W34" s="23"/>
      <c r="X34" s="25"/>
      <c r="Y34" s="25"/>
    </row>
    <row r="35" spans="1:25" ht="15.95" customHeight="1">
      <c r="A35" s="134"/>
      <c r="B35" s="76"/>
      <c r="C35" s="69" t="s">
        <v>67</v>
      </c>
      <c r="D35" s="69"/>
      <c r="E35" s="80"/>
      <c r="F35" s="81">
        <v>86</v>
      </c>
      <c r="G35" s="81">
        <v>124</v>
      </c>
      <c r="H35" s="81">
        <v>259</v>
      </c>
      <c r="I35" s="81">
        <v>330</v>
      </c>
      <c r="J35" s="83">
        <v>0</v>
      </c>
      <c r="K35" s="83">
        <v>0</v>
      </c>
      <c r="L35" s="81">
        <v>0</v>
      </c>
      <c r="M35" s="81">
        <v>0</v>
      </c>
      <c r="N35" s="81">
        <v>0</v>
      </c>
      <c r="O35" s="81">
        <v>0</v>
      </c>
      <c r="P35" s="23"/>
      <c r="Q35" s="23"/>
      <c r="R35" s="23"/>
      <c r="S35" s="23"/>
      <c r="T35" s="25"/>
      <c r="U35" s="25"/>
      <c r="V35" s="23"/>
      <c r="W35" s="23"/>
      <c r="X35" s="25"/>
      <c r="Y35" s="25"/>
    </row>
    <row r="36" spans="1:25" ht="15.95" customHeight="1">
      <c r="A36" s="134"/>
      <c r="B36" s="75" t="s">
        <v>48</v>
      </c>
      <c r="C36" s="69"/>
      <c r="D36" s="69"/>
      <c r="E36" s="80" t="s">
        <v>37</v>
      </c>
      <c r="F36" s="81">
        <v>287</v>
      </c>
      <c r="G36" s="81">
        <v>323</v>
      </c>
      <c r="H36" s="81">
        <v>391</v>
      </c>
      <c r="I36" s="81">
        <v>397</v>
      </c>
      <c r="J36" s="81">
        <v>2147</v>
      </c>
      <c r="K36" s="81">
        <v>2454</v>
      </c>
      <c r="L36" s="81">
        <v>1049</v>
      </c>
      <c r="M36" s="81">
        <v>677</v>
      </c>
      <c r="N36" s="81">
        <v>30</v>
      </c>
      <c r="O36" s="81">
        <v>9</v>
      </c>
      <c r="P36" s="23"/>
      <c r="Q36" s="23"/>
      <c r="R36" s="23"/>
      <c r="S36" s="23"/>
      <c r="T36" s="23"/>
      <c r="U36" s="23"/>
      <c r="V36" s="23"/>
      <c r="W36" s="23"/>
      <c r="X36" s="25"/>
      <c r="Y36" s="25"/>
    </row>
    <row r="37" spans="1:25" ht="15.95" customHeight="1">
      <c r="A37" s="134"/>
      <c r="B37" s="77"/>
      <c r="C37" s="69" t="s">
        <v>68</v>
      </c>
      <c r="D37" s="69"/>
      <c r="E37" s="80"/>
      <c r="F37" s="81">
        <v>274</v>
      </c>
      <c r="G37" s="81">
        <v>301</v>
      </c>
      <c r="H37" s="81">
        <v>385</v>
      </c>
      <c r="I37" s="81">
        <v>393</v>
      </c>
      <c r="J37" s="81">
        <v>2039</v>
      </c>
      <c r="K37" s="81">
        <v>2309</v>
      </c>
      <c r="L37" s="81">
        <v>1031</v>
      </c>
      <c r="M37" s="81">
        <v>661</v>
      </c>
      <c r="N37" s="81">
        <v>0</v>
      </c>
      <c r="O37" s="81">
        <v>0</v>
      </c>
      <c r="P37" s="23"/>
      <c r="Q37" s="23"/>
      <c r="R37" s="23"/>
      <c r="S37" s="23"/>
      <c r="T37" s="23"/>
      <c r="U37" s="23"/>
      <c r="V37" s="23"/>
      <c r="W37" s="23"/>
      <c r="X37" s="25"/>
      <c r="Y37" s="25"/>
    </row>
    <row r="38" spans="1:25" ht="15.95" customHeight="1">
      <c r="A38" s="134"/>
      <c r="B38" s="76"/>
      <c r="C38" s="69" t="s">
        <v>69</v>
      </c>
      <c r="D38" s="69"/>
      <c r="E38" s="80"/>
      <c r="F38" s="81">
        <v>14</v>
      </c>
      <c r="G38" s="81">
        <v>22</v>
      </c>
      <c r="H38" s="81">
        <v>6</v>
      </c>
      <c r="I38" s="81">
        <v>4</v>
      </c>
      <c r="J38" s="81">
        <v>108</v>
      </c>
      <c r="K38" s="83">
        <v>145</v>
      </c>
      <c r="L38" s="81">
        <v>18</v>
      </c>
      <c r="M38" s="81">
        <v>16</v>
      </c>
      <c r="N38" s="81">
        <v>30</v>
      </c>
      <c r="O38" s="81">
        <v>9</v>
      </c>
      <c r="P38" s="23"/>
      <c r="Q38" s="23"/>
      <c r="R38" s="25"/>
      <c r="S38" s="25"/>
      <c r="T38" s="23"/>
      <c r="U38" s="23"/>
      <c r="V38" s="23"/>
      <c r="W38" s="23"/>
      <c r="X38" s="25"/>
      <c r="Y38" s="25"/>
    </row>
    <row r="39" spans="1:25" ht="15.95" customHeight="1">
      <c r="A39" s="134"/>
      <c r="B39" s="31" t="s">
        <v>70</v>
      </c>
      <c r="C39" s="31"/>
      <c r="D39" s="31"/>
      <c r="E39" s="80" t="s">
        <v>97</v>
      </c>
      <c r="F39" s="81">
        <f t="shared" ref="F39" si="9">F32-F36</f>
        <v>-28</v>
      </c>
      <c r="G39" s="81">
        <f>G32-G36</f>
        <v>-28</v>
      </c>
      <c r="H39" s="81">
        <f t="shared" ref="H39" si="10">H32-H36</f>
        <v>-70</v>
      </c>
      <c r="I39" s="81">
        <f t="shared" ref="I39:O39" si="11">I32-I36</f>
        <v>0</v>
      </c>
      <c r="J39" s="81">
        <f t="shared" si="11"/>
        <v>842</v>
      </c>
      <c r="K39" s="81">
        <f t="shared" si="11"/>
        <v>455</v>
      </c>
      <c r="L39" s="81">
        <f t="shared" si="11"/>
        <v>-485</v>
      </c>
      <c r="M39" s="81">
        <f t="shared" si="11"/>
        <v>-47</v>
      </c>
      <c r="N39" s="81">
        <f t="shared" si="11"/>
        <v>460</v>
      </c>
      <c r="O39" s="81">
        <f t="shared" si="11"/>
        <v>104</v>
      </c>
      <c r="P39" s="23"/>
      <c r="Q39" s="23"/>
      <c r="R39" s="23"/>
      <c r="S39" s="23"/>
      <c r="T39" s="23"/>
      <c r="U39" s="23"/>
      <c r="V39" s="23"/>
      <c r="W39" s="23"/>
      <c r="X39" s="25"/>
      <c r="Y39" s="25"/>
    </row>
    <row r="40" spans="1:25" ht="15.95" customHeight="1">
      <c r="A40" s="133" t="s">
        <v>86</v>
      </c>
      <c r="B40" s="75" t="s">
        <v>71</v>
      </c>
      <c r="C40" s="69"/>
      <c r="D40" s="69"/>
      <c r="E40" s="80" t="s">
        <v>39</v>
      </c>
      <c r="F40" s="81">
        <v>43</v>
      </c>
      <c r="G40" s="81">
        <v>51</v>
      </c>
      <c r="H40" s="81">
        <v>39</v>
      </c>
      <c r="I40" s="81">
        <v>191</v>
      </c>
      <c r="J40" s="81">
        <v>2146</v>
      </c>
      <c r="K40" s="81">
        <v>2138</v>
      </c>
      <c r="L40" s="81">
        <v>756</v>
      </c>
      <c r="M40" s="81">
        <v>230</v>
      </c>
      <c r="N40" s="81">
        <v>0</v>
      </c>
      <c r="O40" s="81">
        <v>0</v>
      </c>
      <c r="P40" s="23"/>
      <c r="Q40" s="23"/>
      <c r="R40" s="23"/>
      <c r="S40" s="23"/>
      <c r="T40" s="25"/>
      <c r="U40" s="25"/>
      <c r="V40" s="25"/>
      <c r="W40" s="25"/>
      <c r="X40" s="23"/>
      <c r="Y40" s="23"/>
    </row>
    <row r="41" spans="1:25" ht="15.95" customHeight="1">
      <c r="A41" s="135"/>
      <c r="B41" s="76"/>
      <c r="C41" s="69" t="s">
        <v>72</v>
      </c>
      <c r="D41" s="69"/>
      <c r="E41" s="80"/>
      <c r="F41" s="83">
        <v>0</v>
      </c>
      <c r="G41" s="83">
        <v>0</v>
      </c>
      <c r="H41" s="83">
        <v>0</v>
      </c>
      <c r="I41" s="83">
        <v>0</v>
      </c>
      <c r="J41" s="81">
        <v>1825</v>
      </c>
      <c r="K41" s="81">
        <v>2078</v>
      </c>
      <c r="L41" s="81">
        <v>179</v>
      </c>
      <c r="M41" s="81">
        <v>117</v>
      </c>
      <c r="N41" s="81">
        <v>0</v>
      </c>
      <c r="O41" s="81">
        <v>0</v>
      </c>
      <c r="P41" s="25"/>
      <c r="Q41" s="25"/>
      <c r="R41" s="25"/>
      <c r="S41" s="25"/>
      <c r="T41" s="25"/>
      <c r="U41" s="25"/>
      <c r="V41" s="25"/>
      <c r="W41" s="25"/>
      <c r="X41" s="23"/>
      <c r="Y41" s="23"/>
    </row>
    <row r="42" spans="1:25" ht="15.95" customHeight="1">
      <c r="A42" s="135"/>
      <c r="B42" s="75" t="s">
        <v>59</v>
      </c>
      <c r="C42" s="69"/>
      <c r="D42" s="69"/>
      <c r="E42" s="80" t="s">
        <v>40</v>
      </c>
      <c r="F42" s="81">
        <v>43</v>
      </c>
      <c r="G42" s="81">
        <v>39</v>
      </c>
      <c r="H42" s="81">
        <v>39</v>
      </c>
      <c r="I42" s="81">
        <v>191</v>
      </c>
      <c r="J42" s="81">
        <v>2988</v>
      </c>
      <c r="K42" s="81">
        <v>2593</v>
      </c>
      <c r="L42" s="81">
        <v>253</v>
      </c>
      <c r="M42" s="81">
        <v>165</v>
      </c>
      <c r="N42" s="81">
        <v>466</v>
      </c>
      <c r="O42" s="81">
        <v>419</v>
      </c>
      <c r="P42" s="23"/>
      <c r="Q42" s="23"/>
      <c r="R42" s="23"/>
      <c r="S42" s="23"/>
      <c r="T42" s="25"/>
      <c r="U42" s="25"/>
      <c r="V42" s="23"/>
      <c r="W42" s="23"/>
      <c r="X42" s="23"/>
      <c r="Y42" s="23"/>
    </row>
    <row r="43" spans="1:25" ht="15.95" customHeight="1">
      <c r="A43" s="135"/>
      <c r="B43" s="76"/>
      <c r="C43" s="69" t="s">
        <v>73</v>
      </c>
      <c r="D43" s="69"/>
      <c r="E43" s="80"/>
      <c r="F43" s="81">
        <v>42</v>
      </c>
      <c r="G43" s="81">
        <v>34</v>
      </c>
      <c r="H43" s="81">
        <v>22</v>
      </c>
      <c r="I43" s="81">
        <v>191</v>
      </c>
      <c r="J43" s="83">
        <v>1790</v>
      </c>
      <c r="K43" s="83">
        <v>1405</v>
      </c>
      <c r="L43" s="81">
        <v>72</v>
      </c>
      <c r="M43" s="81">
        <v>23</v>
      </c>
      <c r="N43" s="81">
        <v>90</v>
      </c>
      <c r="O43" s="81">
        <v>7</v>
      </c>
      <c r="P43" s="23"/>
      <c r="Q43" s="23"/>
      <c r="R43" s="25"/>
      <c r="S43" s="23"/>
      <c r="T43" s="25"/>
      <c r="U43" s="25"/>
      <c r="V43" s="23"/>
      <c r="W43" s="23"/>
      <c r="X43" s="25"/>
      <c r="Y43" s="25"/>
    </row>
    <row r="44" spans="1:25" ht="15.95" customHeight="1">
      <c r="A44" s="135"/>
      <c r="B44" s="69" t="s">
        <v>70</v>
      </c>
      <c r="C44" s="69"/>
      <c r="D44" s="69"/>
      <c r="E44" s="80" t="s">
        <v>98</v>
      </c>
      <c r="F44" s="83">
        <f t="shared" ref="F44" si="12">F40-F42</f>
        <v>0</v>
      </c>
      <c r="G44" s="83">
        <f>G40-G42</f>
        <v>12</v>
      </c>
      <c r="H44" s="83">
        <f t="shared" ref="H44" si="13">H40-H42</f>
        <v>0</v>
      </c>
      <c r="I44" s="83">
        <f t="shared" ref="I44:O44" si="14">I40-I42</f>
        <v>0</v>
      </c>
      <c r="J44" s="83">
        <f t="shared" si="14"/>
        <v>-842</v>
      </c>
      <c r="K44" s="83">
        <f t="shared" si="14"/>
        <v>-455</v>
      </c>
      <c r="L44" s="83">
        <f t="shared" si="14"/>
        <v>503</v>
      </c>
      <c r="M44" s="83">
        <f t="shared" si="14"/>
        <v>65</v>
      </c>
      <c r="N44" s="83">
        <f t="shared" si="14"/>
        <v>-466</v>
      </c>
      <c r="O44" s="83">
        <f t="shared" si="14"/>
        <v>-419</v>
      </c>
      <c r="P44" s="25"/>
      <c r="Q44" s="25"/>
      <c r="R44" s="23"/>
      <c r="S44" s="23"/>
      <c r="T44" s="25"/>
      <c r="U44" s="25"/>
      <c r="V44" s="23"/>
      <c r="W44" s="23"/>
      <c r="X44" s="23"/>
      <c r="Y44" s="23"/>
    </row>
    <row r="45" spans="1:25" ht="15.95" customHeight="1">
      <c r="A45" s="133" t="s">
        <v>78</v>
      </c>
      <c r="B45" s="31" t="s">
        <v>74</v>
      </c>
      <c r="C45" s="31"/>
      <c r="D45" s="31"/>
      <c r="E45" s="80" t="s">
        <v>99</v>
      </c>
      <c r="F45" s="81">
        <f t="shared" ref="F45" si="15">F39+F44</f>
        <v>-28</v>
      </c>
      <c r="G45" s="81">
        <f>G39+G44</f>
        <v>-16</v>
      </c>
      <c r="H45" s="81">
        <f t="shared" ref="H45" si="16">H39+H44</f>
        <v>-70</v>
      </c>
      <c r="I45" s="81">
        <f t="shared" ref="I45:O45" si="17">I39+I44</f>
        <v>0</v>
      </c>
      <c r="J45" s="81">
        <f t="shared" si="17"/>
        <v>0</v>
      </c>
      <c r="K45" s="81">
        <f t="shared" si="17"/>
        <v>0</v>
      </c>
      <c r="L45" s="81">
        <f t="shared" si="17"/>
        <v>18</v>
      </c>
      <c r="M45" s="81">
        <f t="shared" si="17"/>
        <v>18</v>
      </c>
      <c r="N45" s="81">
        <f t="shared" si="17"/>
        <v>-6</v>
      </c>
      <c r="O45" s="81">
        <f t="shared" si="17"/>
        <v>-315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5.95" customHeight="1">
      <c r="A46" s="135"/>
      <c r="B46" s="69" t="s">
        <v>75</v>
      </c>
      <c r="C46" s="69"/>
      <c r="D46" s="69"/>
      <c r="E46" s="69"/>
      <c r="F46" s="83">
        <v>12</v>
      </c>
      <c r="G46" s="83">
        <v>12</v>
      </c>
      <c r="H46" s="83">
        <v>0</v>
      </c>
      <c r="I46" s="83">
        <v>0</v>
      </c>
      <c r="J46" s="83">
        <v>535</v>
      </c>
      <c r="K46" s="83">
        <v>562</v>
      </c>
      <c r="L46" s="81">
        <v>35</v>
      </c>
      <c r="M46" s="81">
        <v>37</v>
      </c>
      <c r="N46" s="83">
        <v>0</v>
      </c>
      <c r="O46" s="83">
        <v>0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15.95" customHeight="1">
      <c r="A47" s="135"/>
      <c r="B47" s="69" t="s">
        <v>76</v>
      </c>
      <c r="C47" s="69"/>
      <c r="D47" s="69"/>
      <c r="E47" s="69"/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5.95" customHeight="1">
      <c r="A48" s="135"/>
      <c r="B48" s="69" t="s">
        <v>77</v>
      </c>
      <c r="C48" s="69"/>
      <c r="D48" s="69"/>
      <c r="E48" s="69"/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ht="15.95" customHeight="1">
      <c r="A49" s="12"/>
      <c r="F49" s="19"/>
      <c r="G49" s="19"/>
      <c r="H49" s="19"/>
      <c r="I49" s="19"/>
      <c r="J49" s="19"/>
      <c r="K49" s="19"/>
      <c r="L49" s="20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5.95" customHeight="1">
      <c r="A50" s="13"/>
      <c r="F50" s="19"/>
      <c r="G50" s="19"/>
      <c r="H50" s="19"/>
      <c r="I50" s="19"/>
      <c r="J50" s="21"/>
      <c r="K50" s="21"/>
      <c r="L50" s="20"/>
      <c r="M50" s="19"/>
      <c r="N50" s="19"/>
      <c r="O50" s="21" t="s">
        <v>100</v>
      </c>
      <c r="P50" s="19"/>
      <c r="Q50" s="19"/>
      <c r="R50" s="19"/>
      <c r="S50" s="19"/>
      <c r="T50" s="19"/>
      <c r="U50" s="19"/>
      <c r="V50" s="19"/>
      <c r="W50" s="19"/>
      <c r="X50" s="19"/>
      <c r="Y50" s="21"/>
    </row>
    <row r="51" spans="1:25" ht="15.95" customHeight="1">
      <c r="A51" s="136" t="s">
        <v>64</v>
      </c>
      <c r="B51" s="136"/>
      <c r="C51" s="136"/>
      <c r="D51" s="136"/>
      <c r="E51" s="136"/>
      <c r="F51" s="131" t="s">
        <v>310</v>
      </c>
      <c r="G51" s="132" t="s">
        <v>311</v>
      </c>
      <c r="H51" s="131" t="s">
        <v>312</v>
      </c>
      <c r="I51" s="132" t="s">
        <v>313</v>
      </c>
      <c r="J51" s="131" t="s">
        <v>314</v>
      </c>
      <c r="K51" s="132" t="s">
        <v>315</v>
      </c>
      <c r="L51" s="131" t="s">
        <v>316</v>
      </c>
      <c r="M51" s="132" t="s">
        <v>317</v>
      </c>
      <c r="N51" s="131" t="s">
        <v>318</v>
      </c>
      <c r="O51" s="132" t="s">
        <v>319</v>
      </c>
      <c r="P51" s="26"/>
      <c r="Q51" s="20"/>
      <c r="R51" s="26"/>
      <c r="S51" s="20"/>
      <c r="T51" s="26"/>
      <c r="U51" s="20"/>
      <c r="V51" s="26"/>
      <c r="W51" s="20"/>
      <c r="X51" s="26"/>
      <c r="Y51" s="20"/>
    </row>
    <row r="52" spans="1:25" ht="15.95" customHeight="1">
      <c r="A52" s="136"/>
      <c r="B52" s="136"/>
      <c r="C52" s="136"/>
      <c r="D52" s="136"/>
      <c r="E52" s="136"/>
      <c r="F52" s="67" t="s">
        <v>276</v>
      </c>
      <c r="G52" s="79" t="s">
        <v>277</v>
      </c>
      <c r="H52" s="67" t="s">
        <v>276</v>
      </c>
      <c r="I52" s="79" t="s">
        <v>277</v>
      </c>
      <c r="J52" s="67" t="s">
        <v>276</v>
      </c>
      <c r="K52" s="79" t="s">
        <v>277</v>
      </c>
      <c r="L52" s="67" t="s">
        <v>276</v>
      </c>
      <c r="M52" s="79" t="s">
        <v>277</v>
      </c>
      <c r="N52" s="67" t="s">
        <v>276</v>
      </c>
      <c r="O52" s="79" t="s">
        <v>277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ht="15.95" customHeight="1">
      <c r="A53" s="133" t="s">
        <v>85</v>
      </c>
      <c r="B53" s="75" t="s">
        <v>45</v>
      </c>
      <c r="C53" s="69"/>
      <c r="D53" s="69"/>
      <c r="E53" s="110" t="s">
        <v>36</v>
      </c>
      <c r="F53" s="109">
        <v>321</v>
      </c>
      <c r="G53" s="109">
        <v>296</v>
      </c>
      <c r="H53" s="109">
        <v>29</v>
      </c>
      <c r="I53" s="109">
        <v>20</v>
      </c>
      <c r="J53" s="109">
        <v>0</v>
      </c>
      <c r="K53" s="109">
        <v>0</v>
      </c>
      <c r="L53" s="109">
        <v>63</v>
      </c>
      <c r="M53" s="109">
        <v>64</v>
      </c>
      <c r="N53" s="109">
        <v>0</v>
      </c>
      <c r="O53" s="109">
        <v>0</v>
      </c>
      <c r="P53" s="23"/>
      <c r="Q53" s="23"/>
      <c r="R53" s="23"/>
      <c r="S53" s="23"/>
      <c r="T53" s="25"/>
      <c r="U53" s="25"/>
      <c r="V53" s="23"/>
      <c r="W53" s="23"/>
      <c r="X53" s="25"/>
      <c r="Y53" s="25"/>
    </row>
    <row r="54" spans="1:25" ht="15.95" customHeight="1">
      <c r="A54" s="134"/>
      <c r="B54" s="77"/>
      <c r="C54" s="75" t="s">
        <v>65</v>
      </c>
      <c r="D54" s="69"/>
      <c r="E54" s="110"/>
      <c r="F54" s="109">
        <v>321</v>
      </c>
      <c r="G54" s="109">
        <v>296</v>
      </c>
      <c r="H54" s="109">
        <v>3</v>
      </c>
      <c r="I54" s="109">
        <v>3</v>
      </c>
      <c r="J54" s="109">
        <v>0</v>
      </c>
      <c r="K54" s="109">
        <v>0</v>
      </c>
      <c r="L54" s="109">
        <v>63</v>
      </c>
      <c r="M54" s="109">
        <v>64</v>
      </c>
      <c r="N54" s="109">
        <v>0</v>
      </c>
      <c r="O54" s="109">
        <v>0</v>
      </c>
      <c r="P54" s="23"/>
      <c r="Q54" s="23"/>
      <c r="R54" s="23"/>
      <c r="S54" s="23"/>
      <c r="T54" s="25"/>
      <c r="U54" s="25"/>
      <c r="V54" s="23"/>
      <c r="W54" s="23"/>
      <c r="X54" s="25"/>
      <c r="Y54" s="25"/>
    </row>
    <row r="55" spans="1:25" ht="15.95" customHeight="1">
      <c r="A55" s="134"/>
      <c r="B55" s="77"/>
      <c r="C55" s="76"/>
      <c r="D55" s="69" t="s">
        <v>66</v>
      </c>
      <c r="E55" s="110"/>
      <c r="F55" s="109">
        <v>321</v>
      </c>
      <c r="G55" s="109">
        <v>296</v>
      </c>
      <c r="H55" s="109">
        <v>3</v>
      </c>
      <c r="I55" s="109">
        <v>3</v>
      </c>
      <c r="J55" s="109">
        <v>0</v>
      </c>
      <c r="K55" s="109">
        <v>0</v>
      </c>
      <c r="L55" s="109">
        <v>63</v>
      </c>
      <c r="M55" s="109">
        <v>64</v>
      </c>
      <c r="N55" s="109">
        <v>0</v>
      </c>
      <c r="O55" s="109">
        <v>0</v>
      </c>
      <c r="P55" s="23"/>
      <c r="Q55" s="23"/>
      <c r="R55" s="23"/>
      <c r="S55" s="23"/>
      <c r="T55" s="25"/>
      <c r="U55" s="25"/>
      <c r="V55" s="23"/>
      <c r="W55" s="23"/>
      <c r="X55" s="25"/>
      <c r="Y55" s="25"/>
    </row>
    <row r="56" spans="1:25" ht="15.95" customHeight="1">
      <c r="A56" s="134"/>
      <c r="B56" s="76"/>
      <c r="C56" s="69" t="s">
        <v>67</v>
      </c>
      <c r="D56" s="69"/>
      <c r="E56" s="110"/>
      <c r="F56" s="109">
        <v>0.5</v>
      </c>
      <c r="G56" s="109">
        <v>0.4</v>
      </c>
      <c r="H56" s="109">
        <v>26</v>
      </c>
      <c r="I56" s="109">
        <v>17</v>
      </c>
      <c r="J56" s="83">
        <v>0</v>
      </c>
      <c r="K56" s="83">
        <v>0</v>
      </c>
      <c r="L56" s="109">
        <v>0</v>
      </c>
      <c r="M56" s="109">
        <v>0</v>
      </c>
      <c r="N56" s="109">
        <v>0</v>
      </c>
      <c r="O56" s="109">
        <v>0</v>
      </c>
      <c r="P56" s="23"/>
      <c r="Q56" s="23"/>
      <c r="R56" s="23"/>
      <c r="S56" s="23"/>
      <c r="T56" s="25"/>
      <c r="U56" s="25"/>
      <c r="V56" s="23"/>
      <c r="W56" s="23"/>
      <c r="X56" s="25"/>
      <c r="Y56" s="25"/>
    </row>
    <row r="57" spans="1:25" ht="15.95" customHeight="1">
      <c r="A57" s="134"/>
      <c r="B57" s="75" t="s">
        <v>48</v>
      </c>
      <c r="C57" s="69"/>
      <c r="D57" s="69"/>
      <c r="E57" s="110" t="s">
        <v>37</v>
      </c>
      <c r="F57" s="109">
        <v>182</v>
      </c>
      <c r="G57" s="109">
        <v>175</v>
      </c>
      <c r="H57" s="109">
        <v>30</v>
      </c>
      <c r="I57" s="109">
        <v>21</v>
      </c>
      <c r="J57" s="109">
        <v>4</v>
      </c>
      <c r="K57" s="109">
        <v>7</v>
      </c>
      <c r="L57" s="109">
        <v>28</v>
      </c>
      <c r="M57" s="109">
        <v>25</v>
      </c>
      <c r="N57" s="109">
        <v>18</v>
      </c>
      <c r="O57" s="109">
        <v>8</v>
      </c>
      <c r="P57" s="23"/>
      <c r="Q57" s="23"/>
      <c r="R57" s="23"/>
      <c r="S57" s="23"/>
      <c r="T57" s="23"/>
      <c r="U57" s="23"/>
      <c r="V57" s="23"/>
      <c r="W57" s="23"/>
      <c r="X57" s="25"/>
      <c r="Y57" s="25"/>
    </row>
    <row r="58" spans="1:25" ht="15.95" customHeight="1">
      <c r="A58" s="134"/>
      <c r="B58" s="77"/>
      <c r="C58" s="69" t="s">
        <v>68</v>
      </c>
      <c r="D58" s="69"/>
      <c r="E58" s="110"/>
      <c r="F58" s="109">
        <v>167</v>
      </c>
      <c r="G58" s="109">
        <v>160</v>
      </c>
      <c r="H58" s="109">
        <v>28</v>
      </c>
      <c r="I58" s="109">
        <v>19</v>
      </c>
      <c r="J58" s="109">
        <v>4</v>
      </c>
      <c r="K58" s="109">
        <v>7</v>
      </c>
      <c r="L58" s="109">
        <v>21</v>
      </c>
      <c r="M58" s="109">
        <v>18</v>
      </c>
      <c r="N58" s="109">
        <v>0</v>
      </c>
      <c r="O58" s="109">
        <v>0</v>
      </c>
      <c r="P58" s="23"/>
      <c r="Q58" s="23"/>
      <c r="R58" s="23"/>
      <c r="S58" s="23"/>
      <c r="T58" s="23"/>
      <c r="U58" s="23"/>
      <c r="V58" s="23"/>
      <c r="W58" s="23"/>
      <c r="X58" s="25"/>
      <c r="Y58" s="25"/>
    </row>
    <row r="59" spans="1:25" ht="15.95" customHeight="1">
      <c r="A59" s="134"/>
      <c r="B59" s="76"/>
      <c r="C59" s="69" t="s">
        <v>69</v>
      </c>
      <c r="D59" s="69"/>
      <c r="E59" s="110"/>
      <c r="F59" s="109">
        <v>14</v>
      </c>
      <c r="G59" s="109">
        <v>15</v>
      </c>
      <c r="H59" s="109">
        <v>2</v>
      </c>
      <c r="I59" s="109">
        <v>2</v>
      </c>
      <c r="J59" s="109"/>
      <c r="K59" s="83">
        <v>0</v>
      </c>
      <c r="L59" s="109">
        <v>7</v>
      </c>
      <c r="M59" s="109">
        <v>7</v>
      </c>
      <c r="N59" s="109">
        <v>17.794</v>
      </c>
      <c r="O59" s="109">
        <v>8</v>
      </c>
      <c r="P59" s="23"/>
      <c r="Q59" s="23"/>
      <c r="R59" s="25"/>
      <c r="S59" s="25"/>
      <c r="T59" s="23"/>
      <c r="U59" s="23"/>
      <c r="V59" s="23"/>
      <c r="W59" s="23"/>
      <c r="X59" s="25"/>
      <c r="Y59" s="25"/>
    </row>
    <row r="60" spans="1:25" ht="15.95" customHeight="1">
      <c r="A60" s="134"/>
      <c r="B60" s="31" t="s">
        <v>70</v>
      </c>
      <c r="C60" s="31"/>
      <c r="D60" s="31"/>
      <c r="E60" s="110" t="s">
        <v>97</v>
      </c>
      <c r="F60" s="109">
        <f t="shared" ref="F60" si="18">F53-F57</f>
        <v>139</v>
      </c>
      <c r="G60" s="109">
        <f t="shared" ref="G60:H60" si="19">G53-G57</f>
        <v>121</v>
      </c>
      <c r="H60" s="109">
        <f t="shared" si="19"/>
        <v>-1</v>
      </c>
      <c r="I60" s="109">
        <f t="shared" ref="I60:O60" si="20">I53-I57</f>
        <v>-1</v>
      </c>
      <c r="J60" s="109">
        <f t="shared" si="20"/>
        <v>-4</v>
      </c>
      <c r="K60" s="109">
        <f t="shared" si="20"/>
        <v>-7</v>
      </c>
      <c r="L60" s="109">
        <f t="shared" si="20"/>
        <v>35</v>
      </c>
      <c r="M60" s="109">
        <f t="shared" si="20"/>
        <v>39</v>
      </c>
      <c r="N60" s="109">
        <f t="shared" si="20"/>
        <v>-18</v>
      </c>
      <c r="O60" s="109">
        <f t="shared" si="20"/>
        <v>-8</v>
      </c>
      <c r="P60" s="23"/>
      <c r="Q60" s="23"/>
      <c r="R60" s="23"/>
      <c r="S60" s="23"/>
      <c r="T60" s="23"/>
      <c r="U60" s="23"/>
      <c r="V60" s="23"/>
      <c r="W60" s="23"/>
      <c r="X60" s="25"/>
      <c r="Y60" s="25"/>
    </row>
    <row r="61" spans="1:25" ht="15.95" customHeight="1">
      <c r="A61" s="133" t="s">
        <v>86</v>
      </c>
      <c r="B61" s="75" t="s">
        <v>71</v>
      </c>
      <c r="C61" s="69"/>
      <c r="D61" s="69"/>
      <c r="E61" s="110" t="s">
        <v>39</v>
      </c>
      <c r="F61" s="109">
        <v>0</v>
      </c>
      <c r="G61" s="109">
        <v>0</v>
      </c>
      <c r="H61" s="109">
        <v>14</v>
      </c>
      <c r="I61" s="109">
        <v>14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23"/>
      <c r="Q61" s="23"/>
      <c r="R61" s="23"/>
      <c r="S61" s="23"/>
      <c r="T61" s="25"/>
      <c r="U61" s="25"/>
      <c r="V61" s="25"/>
      <c r="W61" s="25"/>
      <c r="X61" s="23"/>
      <c r="Y61" s="23"/>
    </row>
    <row r="62" spans="1:25" ht="15.95" customHeight="1">
      <c r="A62" s="135"/>
      <c r="B62" s="76"/>
      <c r="C62" s="69" t="s">
        <v>72</v>
      </c>
      <c r="D62" s="69"/>
      <c r="E62" s="110"/>
      <c r="F62" s="83">
        <v>0</v>
      </c>
      <c r="G62" s="83">
        <v>0</v>
      </c>
      <c r="H62" s="83">
        <v>0</v>
      </c>
      <c r="I62" s="83">
        <v>0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  <c r="O62" s="109">
        <v>0</v>
      </c>
      <c r="P62" s="25"/>
      <c r="Q62" s="25"/>
      <c r="R62" s="25"/>
      <c r="S62" s="25"/>
      <c r="T62" s="25"/>
      <c r="U62" s="25"/>
      <c r="V62" s="25"/>
      <c r="W62" s="25"/>
      <c r="X62" s="23"/>
      <c r="Y62" s="23"/>
    </row>
    <row r="63" spans="1:25" ht="15.95" customHeight="1">
      <c r="A63" s="135"/>
      <c r="B63" s="75" t="s">
        <v>59</v>
      </c>
      <c r="C63" s="69"/>
      <c r="D63" s="69"/>
      <c r="E63" s="110" t="s">
        <v>40</v>
      </c>
      <c r="F63" s="109">
        <v>264</v>
      </c>
      <c r="G63" s="109">
        <v>152</v>
      </c>
      <c r="H63" s="109">
        <v>14</v>
      </c>
      <c r="I63" s="109">
        <v>14</v>
      </c>
      <c r="J63" s="109">
        <v>0</v>
      </c>
      <c r="K63" s="109">
        <v>0</v>
      </c>
      <c r="L63" s="109">
        <v>50</v>
      </c>
      <c r="M63" s="109">
        <v>46</v>
      </c>
      <c r="N63" s="109">
        <v>27.084</v>
      </c>
      <c r="O63" s="109">
        <v>27</v>
      </c>
      <c r="P63" s="23"/>
      <c r="Q63" s="23"/>
      <c r="R63" s="23"/>
      <c r="S63" s="23"/>
      <c r="T63" s="25"/>
      <c r="U63" s="25"/>
      <c r="V63" s="23"/>
      <c r="W63" s="23"/>
      <c r="X63" s="23"/>
      <c r="Y63" s="23"/>
    </row>
    <row r="64" spans="1:25" ht="15.95" customHeight="1">
      <c r="A64" s="135"/>
      <c r="B64" s="76"/>
      <c r="C64" s="69" t="s">
        <v>73</v>
      </c>
      <c r="D64" s="69"/>
      <c r="E64" s="110"/>
      <c r="F64" s="109">
        <v>24</v>
      </c>
      <c r="G64" s="109">
        <v>46</v>
      </c>
      <c r="H64" s="109">
        <v>14</v>
      </c>
      <c r="I64" s="109">
        <v>14</v>
      </c>
      <c r="J64" s="83">
        <v>0</v>
      </c>
      <c r="K64" s="83">
        <v>0</v>
      </c>
      <c r="L64" s="109">
        <v>0</v>
      </c>
      <c r="M64" s="109">
        <v>0</v>
      </c>
      <c r="N64" s="109">
        <v>0</v>
      </c>
      <c r="O64" s="109">
        <v>0</v>
      </c>
      <c r="P64" s="23"/>
      <c r="Q64" s="23"/>
      <c r="R64" s="25"/>
      <c r="S64" s="23"/>
      <c r="T64" s="25"/>
      <c r="U64" s="25"/>
      <c r="V64" s="23"/>
      <c r="W64" s="23"/>
      <c r="X64" s="25"/>
      <c r="Y64" s="25"/>
    </row>
    <row r="65" spans="1:25" ht="15.95" customHeight="1">
      <c r="A65" s="135"/>
      <c r="B65" s="69" t="s">
        <v>70</v>
      </c>
      <c r="C65" s="69"/>
      <c r="D65" s="69"/>
      <c r="E65" s="110" t="s">
        <v>98</v>
      </c>
      <c r="F65" s="83">
        <f t="shared" ref="F65" si="21">F61-F63</f>
        <v>-264</v>
      </c>
      <c r="G65" s="83">
        <f t="shared" ref="G65:H65" si="22">G61-G63</f>
        <v>-152</v>
      </c>
      <c r="H65" s="83">
        <f t="shared" si="22"/>
        <v>0</v>
      </c>
      <c r="I65" s="83">
        <f t="shared" ref="I65:O65" si="23">I61-I63</f>
        <v>0</v>
      </c>
      <c r="J65" s="83">
        <f t="shared" si="23"/>
        <v>0</v>
      </c>
      <c r="K65" s="83">
        <f t="shared" si="23"/>
        <v>0</v>
      </c>
      <c r="L65" s="83">
        <f t="shared" si="23"/>
        <v>-50</v>
      </c>
      <c r="M65" s="83">
        <f t="shared" si="23"/>
        <v>-46</v>
      </c>
      <c r="N65" s="83">
        <f t="shared" si="23"/>
        <v>-27.084</v>
      </c>
      <c r="O65" s="83">
        <f t="shared" si="23"/>
        <v>-27</v>
      </c>
      <c r="P65" s="25"/>
      <c r="Q65" s="25"/>
      <c r="R65" s="23"/>
      <c r="S65" s="23"/>
      <c r="T65" s="25"/>
      <c r="U65" s="25"/>
      <c r="V65" s="23"/>
      <c r="W65" s="23"/>
      <c r="X65" s="23"/>
      <c r="Y65" s="23"/>
    </row>
    <row r="66" spans="1:25" ht="15.95" customHeight="1">
      <c r="A66" s="133" t="s">
        <v>78</v>
      </c>
      <c r="B66" s="31" t="s">
        <v>74</v>
      </c>
      <c r="C66" s="31"/>
      <c r="D66" s="31"/>
      <c r="E66" s="110" t="s">
        <v>99</v>
      </c>
      <c r="F66" s="109">
        <f t="shared" ref="F66" si="24">F60+F65</f>
        <v>-125</v>
      </c>
      <c r="G66" s="109">
        <f t="shared" ref="G66:H66" si="25">G60+G65</f>
        <v>-31</v>
      </c>
      <c r="H66" s="109">
        <f t="shared" si="25"/>
        <v>-1</v>
      </c>
      <c r="I66" s="109">
        <f t="shared" ref="I66:O66" si="26">I60+I65</f>
        <v>-1</v>
      </c>
      <c r="J66" s="109">
        <f t="shared" si="26"/>
        <v>-4</v>
      </c>
      <c r="K66" s="109">
        <f t="shared" si="26"/>
        <v>-7</v>
      </c>
      <c r="L66" s="109">
        <f t="shared" si="26"/>
        <v>-15</v>
      </c>
      <c r="M66" s="109">
        <f t="shared" si="26"/>
        <v>-7</v>
      </c>
      <c r="N66" s="109">
        <f t="shared" si="26"/>
        <v>-45.084000000000003</v>
      </c>
      <c r="O66" s="109">
        <f t="shared" si="26"/>
        <v>-35</v>
      </c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ht="15.95" customHeight="1">
      <c r="A67" s="135"/>
      <c r="B67" s="69" t="s">
        <v>75</v>
      </c>
      <c r="C67" s="69"/>
      <c r="D67" s="69"/>
      <c r="E67" s="69"/>
      <c r="F67" s="83">
        <v>0</v>
      </c>
      <c r="G67" s="83">
        <v>0</v>
      </c>
      <c r="H67" s="83">
        <v>2</v>
      </c>
      <c r="I67" s="83">
        <v>2</v>
      </c>
      <c r="J67" s="83">
        <v>0</v>
      </c>
      <c r="K67" s="83">
        <v>0</v>
      </c>
      <c r="L67" s="109">
        <v>25</v>
      </c>
      <c r="M67" s="109">
        <v>25</v>
      </c>
      <c r="N67" s="83">
        <v>0</v>
      </c>
      <c r="O67" s="83">
        <v>0</v>
      </c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15.95" customHeight="1">
      <c r="A68" s="135"/>
      <c r="B68" s="69" t="s">
        <v>76</v>
      </c>
      <c r="C68" s="69"/>
      <c r="D68" s="69"/>
      <c r="E68" s="69"/>
      <c r="F68" s="109">
        <v>0</v>
      </c>
      <c r="G68" s="109">
        <v>0</v>
      </c>
      <c r="H68" s="109">
        <v>0</v>
      </c>
      <c r="I68" s="109">
        <v>0</v>
      </c>
      <c r="J68" s="109">
        <v>0</v>
      </c>
      <c r="K68" s="109">
        <v>0</v>
      </c>
      <c r="L68" s="109">
        <v>0</v>
      </c>
      <c r="M68" s="109">
        <v>0</v>
      </c>
      <c r="N68" s="109">
        <v>0</v>
      </c>
      <c r="O68" s="109">
        <v>0</v>
      </c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ht="15.95" customHeight="1">
      <c r="A69" s="135"/>
      <c r="B69" s="69" t="s">
        <v>77</v>
      </c>
      <c r="C69" s="69"/>
      <c r="D69" s="69"/>
      <c r="E69" s="69"/>
      <c r="F69" s="109">
        <v>0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0</v>
      </c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 ht="15.95" customHeight="1">
      <c r="A70" s="12" t="s">
        <v>82</v>
      </c>
      <c r="O70" s="8"/>
      <c r="P70" s="8"/>
    </row>
    <row r="71" spans="1:25" ht="15.95" customHeight="1">
      <c r="A71" s="12"/>
      <c r="O71" s="8"/>
      <c r="P71" s="8"/>
    </row>
  </sheetData>
  <mergeCells count="37"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  <mergeCell ref="N51:O51"/>
    <mergeCell ref="A53:A60"/>
    <mergeCell ref="A61:A65"/>
    <mergeCell ref="A66:A69"/>
    <mergeCell ref="A51:E52"/>
    <mergeCell ref="F51:G51"/>
    <mergeCell ref="H51:I51"/>
    <mergeCell ref="J51:K51"/>
    <mergeCell ref="L51:M51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50" orientation="landscape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53"/>
  <sheetViews>
    <sheetView view="pageBreakPreview" zoomScaleNormal="100" zoomScaleSheetLayoutView="100" workbookViewId="0">
      <pane xSplit="5" ySplit="8" topLeftCell="F18" activePane="bottomRight" state="frozen"/>
      <selection activeCell="G30" sqref="G29:G30"/>
      <selection pane="topRight" activeCell="G30" sqref="G29:G30"/>
      <selection pane="bottomLeft" activeCell="G30" sqref="G29:G30"/>
      <selection pane="bottomRight" activeCell="J39" sqref="J39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113" t="s">
        <v>0</v>
      </c>
      <c r="B1" s="113"/>
      <c r="C1" s="113"/>
      <c r="D1" s="113"/>
      <c r="E1" s="22" t="s">
        <v>289</v>
      </c>
      <c r="F1" s="2"/>
      <c r="AA1" s="118" t="s">
        <v>128</v>
      </c>
      <c r="AB1" s="118"/>
    </row>
    <row r="2" spans="1:38">
      <c r="AA2" s="119" t="s">
        <v>105</v>
      </c>
      <c r="AB2" s="119"/>
      <c r="AC2" s="120" t="s">
        <v>106</v>
      </c>
      <c r="AD2" s="122" t="s">
        <v>107</v>
      </c>
      <c r="AE2" s="123"/>
      <c r="AF2" s="124"/>
      <c r="AG2" s="119" t="s">
        <v>108</v>
      </c>
      <c r="AH2" s="119" t="s">
        <v>109</v>
      </c>
      <c r="AI2" s="119" t="s">
        <v>110</v>
      </c>
      <c r="AJ2" s="119" t="s">
        <v>111</v>
      </c>
      <c r="AK2" s="119" t="s">
        <v>112</v>
      </c>
    </row>
    <row r="3" spans="1:38" ht="14.25">
      <c r="A3" s="11" t="s">
        <v>129</v>
      </c>
      <c r="AA3" s="119"/>
      <c r="AB3" s="119"/>
      <c r="AC3" s="121"/>
      <c r="AD3" s="30"/>
      <c r="AE3" s="29" t="s">
        <v>125</v>
      </c>
      <c r="AF3" s="29" t="s">
        <v>126</v>
      </c>
      <c r="AG3" s="119"/>
      <c r="AH3" s="119"/>
      <c r="AI3" s="119"/>
      <c r="AJ3" s="119"/>
      <c r="AK3" s="119"/>
    </row>
    <row r="4" spans="1:38">
      <c r="AA4" s="31" t="str">
        <f>E1</f>
        <v>北九州市</v>
      </c>
      <c r="AB4" s="31" t="s">
        <v>130</v>
      </c>
      <c r="AC4" s="32">
        <f>SUM(F22)</f>
        <v>682339</v>
      </c>
      <c r="AD4" s="32">
        <f>F9</f>
        <v>174596</v>
      </c>
      <c r="AE4" s="32">
        <f>F10</f>
        <v>74952</v>
      </c>
      <c r="AF4" s="32">
        <f>F13</f>
        <v>70602</v>
      </c>
      <c r="AG4" s="32">
        <f>F14</f>
        <v>3031</v>
      </c>
      <c r="AH4" s="32">
        <f>F15</f>
        <v>63660</v>
      </c>
      <c r="AI4" s="32">
        <f>F17</f>
        <v>227843</v>
      </c>
      <c r="AJ4" s="32">
        <f>F20</f>
        <v>67584</v>
      </c>
      <c r="AK4" s="32">
        <f>F21</f>
        <v>95375</v>
      </c>
      <c r="AL4" s="33"/>
    </row>
    <row r="5" spans="1:38" ht="14.25">
      <c r="A5" s="10" t="s">
        <v>278</v>
      </c>
      <c r="E5" s="3"/>
      <c r="AA5" s="31" t="str">
        <f>E1</f>
        <v>北九州市</v>
      </c>
      <c r="AB5" s="31" t="s">
        <v>114</v>
      </c>
      <c r="AC5" s="34"/>
      <c r="AD5" s="34">
        <f>G9</f>
        <v>25.587867614191772</v>
      </c>
      <c r="AE5" s="34">
        <f>G10</f>
        <v>10.984569253699407</v>
      </c>
      <c r="AF5" s="34">
        <f>G13</f>
        <v>10.34705622864881</v>
      </c>
      <c r="AG5" s="34">
        <f>G14</f>
        <v>0.44420735147778451</v>
      </c>
      <c r="AH5" s="34">
        <f>G15</f>
        <v>9.3296733734990962</v>
      </c>
      <c r="AI5" s="34">
        <f>G17</f>
        <v>33.391466704966298</v>
      </c>
      <c r="AJ5" s="34">
        <f>G20</f>
        <v>9.9047540885102556</v>
      </c>
      <c r="AK5" s="34">
        <f>G21</f>
        <v>13.977656267632366</v>
      </c>
    </row>
    <row r="6" spans="1:38" ht="14.25">
      <c r="A6" s="3"/>
      <c r="G6" s="116" t="s">
        <v>131</v>
      </c>
      <c r="H6" s="117"/>
      <c r="I6" s="117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AA6" s="31" t="str">
        <f>E1</f>
        <v>北九州市</v>
      </c>
      <c r="AB6" s="31" t="s">
        <v>115</v>
      </c>
      <c r="AC6" s="34">
        <f>SUM(I22)</f>
        <v>23.033079816371504</v>
      </c>
      <c r="AD6" s="34">
        <f>I9</f>
        <v>-1.1056483222692925</v>
      </c>
      <c r="AE6" s="34">
        <f>I10</f>
        <v>-2.8099430749880083</v>
      </c>
      <c r="AF6" s="34">
        <f>I13</f>
        <v>0.5497322547567407</v>
      </c>
      <c r="AG6" s="34">
        <f>I14</f>
        <v>-1.8140589569160981</v>
      </c>
      <c r="AH6" s="34">
        <f>I15</f>
        <v>-3.0769933466299193</v>
      </c>
      <c r="AI6" s="34">
        <f>I17</f>
        <v>107.85181265850498</v>
      </c>
      <c r="AJ6" s="34">
        <f>I20</f>
        <v>4.2448173741362227</v>
      </c>
      <c r="AK6" s="34">
        <f>I21</f>
        <v>10.845739920737296</v>
      </c>
    </row>
    <row r="7" spans="1:38" ht="27" customHeight="1">
      <c r="A7" s="9"/>
      <c r="B7" s="4"/>
      <c r="C7" s="4"/>
      <c r="D7" s="4"/>
      <c r="E7" s="73"/>
      <c r="F7" s="65" t="s">
        <v>279</v>
      </c>
      <c r="G7" s="65"/>
      <c r="H7" s="65" t="s">
        <v>280</v>
      </c>
      <c r="I7" s="84" t="s">
        <v>20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38" ht="17.100000000000001" customHeight="1">
      <c r="A8" s="5"/>
      <c r="B8" s="6"/>
      <c r="C8" s="6"/>
      <c r="D8" s="6"/>
      <c r="E8" s="74"/>
      <c r="F8" s="67" t="s">
        <v>288</v>
      </c>
      <c r="G8" s="67" t="s">
        <v>1</v>
      </c>
      <c r="H8" s="67" t="s">
        <v>288</v>
      </c>
      <c r="I8" s="68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38" ht="18" customHeight="1">
      <c r="A9" s="114" t="s">
        <v>79</v>
      </c>
      <c r="B9" s="114" t="s">
        <v>80</v>
      </c>
      <c r="C9" s="75" t="s">
        <v>2</v>
      </c>
      <c r="D9" s="69"/>
      <c r="E9" s="69"/>
      <c r="F9" s="70">
        <v>174596</v>
      </c>
      <c r="G9" s="71">
        <f t="shared" ref="G9:G22" si="0">F9/$F$22*100</f>
        <v>25.587867614191772</v>
      </c>
      <c r="H9" s="70">
        <v>176548</v>
      </c>
      <c r="I9" s="71">
        <f t="shared" ref="I9:I40" si="1">(F9/H9-1)*100</f>
        <v>-1.1056483222692925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AA9" s="128" t="s">
        <v>128</v>
      </c>
      <c r="AB9" s="129"/>
      <c r="AC9" s="130" t="s">
        <v>116</v>
      </c>
    </row>
    <row r="10" spans="1:38" ht="18" customHeight="1">
      <c r="A10" s="115"/>
      <c r="B10" s="115"/>
      <c r="C10" s="77"/>
      <c r="D10" s="75" t="s">
        <v>21</v>
      </c>
      <c r="E10" s="69"/>
      <c r="F10" s="70">
        <v>74952</v>
      </c>
      <c r="G10" s="71">
        <f t="shared" si="0"/>
        <v>10.984569253699407</v>
      </c>
      <c r="H10" s="70">
        <v>77119</v>
      </c>
      <c r="I10" s="71">
        <f t="shared" si="1"/>
        <v>-2.8099430749880083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AA10" s="119" t="s">
        <v>105</v>
      </c>
      <c r="AB10" s="119"/>
      <c r="AC10" s="130"/>
      <c r="AD10" s="122" t="s">
        <v>117</v>
      </c>
      <c r="AE10" s="123"/>
      <c r="AF10" s="124"/>
      <c r="AG10" s="122" t="s">
        <v>118</v>
      </c>
      <c r="AH10" s="127"/>
      <c r="AI10" s="125"/>
      <c r="AJ10" s="122" t="s">
        <v>119</v>
      </c>
      <c r="AK10" s="125"/>
    </row>
    <row r="11" spans="1:38" ht="18" customHeight="1">
      <c r="A11" s="115"/>
      <c r="B11" s="115"/>
      <c r="C11" s="64"/>
      <c r="D11" s="64"/>
      <c r="E11" s="31" t="s">
        <v>22</v>
      </c>
      <c r="F11" s="70">
        <v>62925</v>
      </c>
      <c r="G11" s="71">
        <f t="shared" si="0"/>
        <v>9.2219556554733053</v>
      </c>
      <c r="H11" s="70">
        <v>62169</v>
      </c>
      <c r="I11" s="71">
        <f t="shared" si="1"/>
        <v>1.2160401486271288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AA11" s="119"/>
      <c r="AB11" s="119"/>
      <c r="AC11" s="128"/>
      <c r="AD11" s="30"/>
      <c r="AE11" s="29" t="s">
        <v>120</v>
      </c>
      <c r="AF11" s="29" t="s">
        <v>121</v>
      </c>
      <c r="AG11" s="30"/>
      <c r="AH11" s="29" t="s">
        <v>122</v>
      </c>
      <c r="AI11" s="29" t="s">
        <v>123</v>
      </c>
      <c r="AJ11" s="30"/>
      <c r="AK11" s="35" t="s">
        <v>124</v>
      </c>
    </row>
    <row r="12" spans="1:38" ht="18" customHeight="1">
      <c r="A12" s="115"/>
      <c r="B12" s="115"/>
      <c r="C12" s="64"/>
      <c r="D12" s="63"/>
      <c r="E12" s="31" t="s">
        <v>23</v>
      </c>
      <c r="F12" s="70">
        <v>6974</v>
      </c>
      <c r="G12" s="71">
        <f t="shared" si="0"/>
        <v>1.022072606138591</v>
      </c>
      <c r="H12" s="70">
        <v>9820</v>
      </c>
      <c r="I12" s="71">
        <f t="shared" si="1"/>
        <v>-28.981670061099795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AA12" s="31" t="str">
        <f>E1</f>
        <v>北九州市</v>
      </c>
      <c r="AB12" s="31" t="s">
        <v>130</v>
      </c>
      <c r="AC12" s="32">
        <f>F40</f>
        <v>677137</v>
      </c>
      <c r="AD12" s="32">
        <f>F23</f>
        <v>322320</v>
      </c>
      <c r="AE12" s="32">
        <f>F24</f>
        <v>109322</v>
      </c>
      <c r="AF12" s="32">
        <f>F26</f>
        <v>71124</v>
      </c>
      <c r="AG12" s="32">
        <f>F27</f>
        <v>285928</v>
      </c>
      <c r="AH12" s="32">
        <f>F28</f>
        <v>61328</v>
      </c>
      <c r="AI12" s="32">
        <f>F32</f>
        <v>4852</v>
      </c>
      <c r="AJ12" s="32">
        <f>F34</f>
        <v>68889</v>
      </c>
      <c r="AK12" s="32">
        <f>F35</f>
        <v>68889</v>
      </c>
      <c r="AL12" s="36"/>
    </row>
    <row r="13" spans="1:38" ht="18" customHeight="1">
      <c r="A13" s="115"/>
      <c r="B13" s="115"/>
      <c r="C13" s="76"/>
      <c r="D13" s="69" t="s">
        <v>24</v>
      </c>
      <c r="E13" s="69"/>
      <c r="F13" s="70">
        <v>70602</v>
      </c>
      <c r="G13" s="71">
        <f t="shared" si="0"/>
        <v>10.34705622864881</v>
      </c>
      <c r="H13" s="70">
        <v>70216</v>
      </c>
      <c r="I13" s="71">
        <f t="shared" si="1"/>
        <v>0.5497322547567407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AA13" s="31" t="str">
        <f>E1</f>
        <v>北九州市</v>
      </c>
      <c r="AB13" s="31" t="s">
        <v>114</v>
      </c>
      <c r="AC13" s="34"/>
      <c r="AD13" s="34">
        <f>G23</f>
        <v>47.600411733519216</v>
      </c>
      <c r="AE13" s="34">
        <f>G24</f>
        <v>16.14473880470274</v>
      </c>
      <c r="AF13" s="34">
        <f>G26</f>
        <v>10.503635158025629</v>
      </c>
      <c r="AG13" s="34">
        <f>G27</f>
        <v>42.226019254596928</v>
      </c>
      <c r="AH13" s="34">
        <f>G28</f>
        <v>9.0569559778892597</v>
      </c>
      <c r="AI13" s="34">
        <f>G32</f>
        <v>0.71654628236235796</v>
      </c>
      <c r="AJ13" s="34">
        <f>G34</f>
        <v>10.173569011883858</v>
      </c>
      <c r="AK13" s="34">
        <f>G35</f>
        <v>10.173569011883858</v>
      </c>
    </row>
    <row r="14" spans="1:38" ht="18" customHeight="1">
      <c r="A14" s="115"/>
      <c r="B14" s="115"/>
      <c r="C14" s="69" t="s">
        <v>3</v>
      </c>
      <c r="D14" s="69"/>
      <c r="E14" s="69"/>
      <c r="F14" s="70">
        <v>3031</v>
      </c>
      <c r="G14" s="71">
        <f t="shared" si="0"/>
        <v>0.44420735147778451</v>
      </c>
      <c r="H14" s="70">
        <v>3087</v>
      </c>
      <c r="I14" s="71">
        <f t="shared" si="1"/>
        <v>-1.8140589569160981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AA14" s="31" t="str">
        <f>E1</f>
        <v>北九州市</v>
      </c>
      <c r="AB14" s="31" t="s">
        <v>115</v>
      </c>
      <c r="AC14" s="34">
        <f>I40</f>
        <v>23.090976184806333</v>
      </c>
      <c r="AD14" s="34">
        <f>I23</f>
        <v>1.6496945652482387</v>
      </c>
      <c r="AE14" s="34">
        <f>I24</f>
        <v>-0.1552624849304074</v>
      </c>
      <c r="AF14" s="34">
        <f>I26</f>
        <v>3.9307946342461264</v>
      </c>
      <c r="AG14" s="34">
        <f>I27</f>
        <v>69.44082300234669</v>
      </c>
      <c r="AH14" s="34">
        <f>I28</f>
        <v>9.7121594304012682</v>
      </c>
      <c r="AI14" s="34">
        <f>I32</f>
        <v>8.0623608017817325</v>
      </c>
      <c r="AJ14" s="34">
        <f>I34</f>
        <v>7.1801972803933189</v>
      </c>
      <c r="AK14" s="34">
        <f>I35</f>
        <v>8.0611764705882383</v>
      </c>
    </row>
    <row r="15" spans="1:38" ht="18" customHeight="1">
      <c r="A15" s="115"/>
      <c r="B15" s="115"/>
      <c r="C15" s="69" t="s">
        <v>4</v>
      </c>
      <c r="D15" s="69"/>
      <c r="E15" s="69"/>
      <c r="F15" s="70">
        <v>63660</v>
      </c>
      <c r="G15" s="71">
        <f t="shared" si="0"/>
        <v>9.3296733734990962</v>
      </c>
      <c r="H15" s="70">
        <v>65681</v>
      </c>
      <c r="I15" s="71">
        <f t="shared" si="1"/>
        <v>-3.0769933466299193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38" ht="18" customHeight="1">
      <c r="A16" s="115"/>
      <c r="B16" s="115"/>
      <c r="C16" s="69" t="s">
        <v>25</v>
      </c>
      <c r="D16" s="69"/>
      <c r="E16" s="69"/>
      <c r="F16" s="70">
        <v>14740</v>
      </c>
      <c r="G16" s="71">
        <f t="shared" si="0"/>
        <v>2.1602165492519116</v>
      </c>
      <c r="H16" s="70">
        <v>15783</v>
      </c>
      <c r="I16" s="71">
        <f t="shared" si="1"/>
        <v>-6.6083761008680186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8" customHeight="1">
      <c r="A17" s="115"/>
      <c r="B17" s="115"/>
      <c r="C17" s="69" t="s">
        <v>5</v>
      </c>
      <c r="D17" s="69"/>
      <c r="E17" s="69"/>
      <c r="F17" s="70">
        <v>227843</v>
      </c>
      <c r="G17" s="71">
        <f t="shared" si="0"/>
        <v>33.391466704966298</v>
      </c>
      <c r="H17" s="70">
        <v>109618</v>
      </c>
      <c r="I17" s="71">
        <f t="shared" si="1"/>
        <v>107.85181265850498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8" customHeight="1">
      <c r="A18" s="115"/>
      <c r="B18" s="115"/>
      <c r="C18" s="69" t="s">
        <v>26</v>
      </c>
      <c r="D18" s="69"/>
      <c r="E18" s="69"/>
      <c r="F18" s="70">
        <v>29564</v>
      </c>
      <c r="G18" s="71">
        <f t="shared" si="0"/>
        <v>4.3327436948496274</v>
      </c>
      <c r="H18" s="70">
        <v>27168</v>
      </c>
      <c r="I18" s="71">
        <f t="shared" si="1"/>
        <v>8.8191990577149539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8" customHeight="1">
      <c r="A19" s="115"/>
      <c r="B19" s="115"/>
      <c r="C19" s="69" t="s">
        <v>27</v>
      </c>
      <c r="D19" s="69"/>
      <c r="E19" s="69"/>
      <c r="F19" s="70">
        <v>5946</v>
      </c>
      <c r="G19" s="71">
        <f t="shared" si="0"/>
        <v>0.87141435562088643</v>
      </c>
      <c r="H19" s="70">
        <v>5838</v>
      </c>
      <c r="I19" s="71">
        <f t="shared" si="1"/>
        <v>1.8499486125385323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8" customHeight="1">
      <c r="A20" s="115"/>
      <c r="B20" s="115"/>
      <c r="C20" s="69" t="s">
        <v>6</v>
      </c>
      <c r="D20" s="69"/>
      <c r="E20" s="69"/>
      <c r="F20" s="70">
        <v>67584</v>
      </c>
      <c r="G20" s="71">
        <f t="shared" si="0"/>
        <v>9.9047540885102556</v>
      </c>
      <c r="H20" s="70">
        <v>64832</v>
      </c>
      <c r="I20" s="71">
        <f t="shared" si="1"/>
        <v>4.2448173741362227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8" customHeight="1">
      <c r="A21" s="115"/>
      <c r="B21" s="115"/>
      <c r="C21" s="69" t="s">
        <v>7</v>
      </c>
      <c r="D21" s="69"/>
      <c r="E21" s="69"/>
      <c r="F21" s="70">
        <v>95375</v>
      </c>
      <c r="G21" s="71">
        <f t="shared" si="0"/>
        <v>13.977656267632366</v>
      </c>
      <c r="H21" s="70">
        <v>86043</v>
      </c>
      <c r="I21" s="71">
        <f t="shared" si="1"/>
        <v>10.845739920737296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8" customHeight="1">
      <c r="A22" s="115"/>
      <c r="B22" s="115"/>
      <c r="C22" s="69" t="s">
        <v>8</v>
      </c>
      <c r="D22" s="69"/>
      <c r="E22" s="69"/>
      <c r="F22" s="70">
        <f>SUM(F9,F14:F21)</f>
        <v>682339</v>
      </c>
      <c r="G22" s="71">
        <f t="shared" si="0"/>
        <v>100</v>
      </c>
      <c r="H22" s="70">
        <f>SUM(H9,H14:H21)</f>
        <v>554598</v>
      </c>
      <c r="I22" s="71">
        <f t="shared" si="1"/>
        <v>23.033079816371504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8" customHeight="1">
      <c r="A23" s="115"/>
      <c r="B23" s="114" t="s">
        <v>81</v>
      </c>
      <c r="C23" s="78" t="s">
        <v>9</v>
      </c>
      <c r="D23" s="31"/>
      <c r="E23" s="31"/>
      <c r="F23" s="70">
        <v>322320</v>
      </c>
      <c r="G23" s="71">
        <f t="shared" ref="G23:G40" si="2">F23/$F$40*100</f>
        <v>47.600411733519216</v>
      </c>
      <c r="H23" s="70">
        <v>317089</v>
      </c>
      <c r="I23" s="71">
        <f t="shared" si="1"/>
        <v>1.6496945652482387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8" customHeight="1">
      <c r="A24" s="115"/>
      <c r="B24" s="115"/>
      <c r="C24" s="77"/>
      <c r="D24" s="31" t="s">
        <v>10</v>
      </c>
      <c r="E24" s="31"/>
      <c r="F24" s="70">
        <v>109322</v>
      </c>
      <c r="G24" s="71">
        <f t="shared" si="2"/>
        <v>16.14473880470274</v>
      </c>
      <c r="H24" s="70">
        <v>109492</v>
      </c>
      <c r="I24" s="71">
        <f t="shared" si="1"/>
        <v>-0.1552624849304074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8" customHeight="1">
      <c r="A25" s="115"/>
      <c r="B25" s="115"/>
      <c r="C25" s="77"/>
      <c r="D25" s="31" t="s">
        <v>28</v>
      </c>
      <c r="E25" s="31"/>
      <c r="F25" s="70">
        <v>141874</v>
      </c>
      <c r="G25" s="71">
        <f t="shared" si="2"/>
        <v>20.952037770790845</v>
      </c>
      <c r="H25" s="70">
        <v>139163</v>
      </c>
      <c r="I25" s="71">
        <f t="shared" si="1"/>
        <v>1.9480752786301014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8" customHeight="1">
      <c r="A26" s="115"/>
      <c r="B26" s="115"/>
      <c r="C26" s="76"/>
      <c r="D26" s="31" t="s">
        <v>11</v>
      </c>
      <c r="E26" s="31"/>
      <c r="F26" s="70">
        <v>71124</v>
      </c>
      <c r="G26" s="71">
        <f t="shared" si="2"/>
        <v>10.503635158025629</v>
      </c>
      <c r="H26" s="70">
        <v>68434</v>
      </c>
      <c r="I26" s="71">
        <f t="shared" si="1"/>
        <v>3.9307946342461264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8" customHeight="1">
      <c r="A27" s="115"/>
      <c r="B27" s="115"/>
      <c r="C27" s="78" t="s">
        <v>12</v>
      </c>
      <c r="D27" s="31"/>
      <c r="E27" s="31"/>
      <c r="F27" s="70">
        <v>285928</v>
      </c>
      <c r="G27" s="71">
        <f t="shared" si="2"/>
        <v>42.226019254596928</v>
      </c>
      <c r="H27" s="70">
        <v>168748</v>
      </c>
      <c r="I27" s="71">
        <f t="shared" si="1"/>
        <v>69.44082300234669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ht="18" customHeight="1">
      <c r="A28" s="115"/>
      <c r="B28" s="115"/>
      <c r="C28" s="77"/>
      <c r="D28" s="31" t="s">
        <v>13</v>
      </c>
      <c r="E28" s="31"/>
      <c r="F28" s="70">
        <v>61328</v>
      </c>
      <c r="G28" s="71">
        <f t="shared" si="2"/>
        <v>9.0569559778892597</v>
      </c>
      <c r="H28" s="70">
        <v>55899</v>
      </c>
      <c r="I28" s="71">
        <f t="shared" si="1"/>
        <v>9.7121594304012682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 ht="18" customHeight="1">
      <c r="A29" s="115"/>
      <c r="B29" s="115"/>
      <c r="C29" s="77"/>
      <c r="D29" s="31" t="s">
        <v>29</v>
      </c>
      <c r="E29" s="31"/>
      <c r="F29" s="70">
        <v>7387</v>
      </c>
      <c r="G29" s="71">
        <f t="shared" si="2"/>
        <v>1.090916609194299</v>
      </c>
      <c r="H29" s="70">
        <v>7547</v>
      </c>
      <c r="I29" s="71">
        <f t="shared" si="1"/>
        <v>-2.1200477010732688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8" customHeight="1">
      <c r="A30" s="115"/>
      <c r="B30" s="115"/>
      <c r="C30" s="77"/>
      <c r="D30" s="31" t="s">
        <v>30</v>
      </c>
      <c r="E30" s="31"/>
      <c r="F30" s="70">
        <v>131972</v>
      </c>
      <c r="G30" s="71">
        <f t="shared" si="2"/>
        <v>19.489704446810617</v>
      </c>
      <c r="H30" s="70">
        <v>28560</v>
      </c>
      <c r="I30" s="71">
        <f t="shared" si="1"/>
        <v>362.08683473389351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8" customHeight="1">
      <c r="A31" s="115"/>
      <c r="B31" s="115"/>
      <c r="C31" s="77"/>
      <c r="D31" s="31" t="s">
        <v>31</v>
      </c>
      <c r="E31" s="31"/>
      <c r="F31" s="70">
        <v>45198</v>
      </c>
      <c r="G31" s="71">
        <f t="shared" si="2"/>
        <v>6.6748678627810918</v>
      </c>
      <c r="H31" s="70">
        <v>43363</v>
      </c>
      <c r="I31" s="71">
        <f t="shared" si="1"/>
        <v>4.231718285173991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15"/>
      <c r="B32" s="115"/>
      <c r="C32" s="77"/>
      <c r="D32" s="31" t="s">
        <v>14</v>
      </c>
      <c r="E32" s="31"/>
      <c r="F32" s="70">
        <v>4852</v>
      </c>
      <c r="G32" s="71">
        <f t="shared" si="2"/>
        <v>0.71654628236235796</v>
      </c>
      <c r="H32" s="70">
        <v>4490</v>
      </c>
      <c r="I32" s="71">
        <f t="shared" si="1"/>
        <v>8.0623608017817325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8" customHeight="1">
      <c r="A33" s="115"/>
      <c r="B33" s="115"/>
      <c r="C33" s="76"/>
      <c r="D33" s="31" t="s">
        <v>32</v>
      </c>
      <c r="E33" s="31"/>
      <c r="F33" s="70">
        <v>35191</v>
      </c>
      <c r="G33" s="71">
        <f t="shared" si="2"/>
        <v>5.1970280755593032</v>
      </c>
      <c r="H33" s="70">
        <v>28889</v>
      </c>
      <c r="I33" s="71">
        <f t="shared" si="1"/>
        <v>21.814531482571219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8" customHeight="1">
      <c r="A34" s="115"/>
      <c r="B34" s="115"/>
      <c r="C34" s="78" t="s">
        <v>15</v>
      </c>
      <c r="D34" s="31"/>
      <c r="E34" s="31"/>
      <c r="F34" s="70">
        <v>68889</v>
      </c>
      <c r="G34" s="71">
        <f t="shared" si="2"/>
        <v>10.173569011883858</v>
      </c>
      <c r="H34" s="70">
        <v>64274</v>
      </c>
      <c r="I34" s="71">
        <f t="shared" si="1"/>
        <v>7.1801972803933189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8" customHeight="1">
      <c r="A35" s="115"/>
      <c r="B35" s="115"/>
      <c r="C35" s="77"/>
      <c r="D35" s="78" t="s">
        <v>16</v>
      </c>
      <c r="E35" s="31"/>
      <c r="F35" s="70">
        <v>68889</v>
      </c>
      <c r="G35" s="71">
        <f t="shared" si="2"/>
        <v>10.173569011883858</v>
      </c>
      <c r="H35" s="70">
        <v>63750</v>
      </c>
      <c r="I35" s="71">
        <f t="shared" si="1"/>
        <v>8.0611764705882383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8" customHeight="1">
      <c r="A36" s="115"/>
      <c r="B36" s="115"/>
      <c r="C36" s="77"/>
      <c r="D36" s="77"/>
      <c r="E36" s="72" t="s">
        <v>102</v>
      </c>
      <c r="F36" s="70">
        <v>48352</v>
      </c>
      <c r="G36" s="71">
        <f t="shared" si="2"/>
        <v>7.1406524824370852</v>
      </c>
      <c r="H36" s="70">
        <v>40557</v>
      </c>
      <c r="I36" s="71">
        <f t="shared" si="1"/>
        <v>19.219863402125405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8" customHeight="1">
      <c r="A37" s="115"/>
      <c r="B37" s="115"/>
      <c r="C37" s="77"/>
      <c r="D37" s="76"/>
      <c r="E37" s="31" t="s">
        <v>33</v>
      </c>
      <c r="F37" s="70">
        <v>20537</v>
      </c>
      <c r="G37" s="71">
        <f t="shared" si="2"/>
        <v>3.0329165294467737</v>
      </c>
      <c r="H37" s="70">
        <v>23193</v>
      </c>
      <c r="I37" s="71">
        <f t="shared" si="1"/>
        <v>-11.451731125770703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8" customHeight="1">
      <c r="A38" s="115"/>
      <c r="B38" s="115"/>
      <c r="C38" s="77"/>
      <c r="D38" s="69" t="s">
        <v>34</v>
      </c>
      <c r="E38" s="69"/>
      <c r="F38" s="70">
        <v>0</v>
      </c>
      <c r="G38" s="71">
        <f t="shared" si="2"/>
        <v>0</v>
      </c>
      <c r="H38" s="70">
        <v>524</v>
      </c>
      <c r="I38" s="71">
        <f t="shared" si="1"/>
        <v>-100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8" customHeight="1">
      <c r="A39" s="115"/>
      <c r="B39" s="115"/>
      <c r="C39" s="76"/>
      <c r="D39" s="69" t="s">
        <v>35</v>
      </c>
      <c r="E39" s="69"/>
      <c r="F39" s="70">
        <v>0</v>
      </c>
      <c r="G39" s="71">
        <f t="shared" si="2"/>
        <v>0</v>
      </c>
      <c r="H39" s="70">
        <v>0</v>
      </c>
      <c r="I39" s="71">
        <v>0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8" customHeight="1">
      <c r="A40" s="115"/>
      <c r="B40" s="115"/>
      <c r="C40" s="31" t="s">
        <v>17</v>
      </c>
      <c r="D40" s="31"/>
      <c r="E40" s="31"/>
      <c r="F40" s="70">
        <f>SUM(F23,F27,F34)</f>
        <v>677137</v>
      </c>
      <c r="G40" s="71">
        <f t="shared" si="2"/>
        <v>100</v>
      </c>
      <c r="H40" s="70">
        <f>SUM(H23,H27,H34)</f>
        <v>550111</v>
      </c>
      <c r="I40" s="71">
        <f t="shared" si="1"/>
        <v>23.090976184806333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8" customHeight="1">
      <c r="A41" s="27" t="s">
        <v>18</v>
      </c>
    </row>
    <row r="42" spans="1:25" ht="18" customHeight="1">
      <c r="A42" s="28" t="s">
        <v>19</v>
      </c>
    </row>
    <row r="52" spans="26:26">
      <c r="Z52" s="8"/>
    </row>
    <row r="53" spans="26:26">
      <c r="Z53" s="8"/>
    </row>
  </sheetData>
  <mergeCells count="22">
    <mergeCell ref="A1:D1"/>
    <mergeCell ref="AA1:AB1"/>
    <mergeCell ref="AA2:AA3"/>
    <mergeCell ref="AB2:AB3"/>
    <mergeCell ref="AC2:AC3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B23:B40"/>
    <mergeCell ref="A9:A40"/>
    <mergeCell ref="B9:B22"/>
    <mergeCell ref="AA9:AB9"/>
    <mergeCell ref="AC9:AC11"/>
    <mergeCell ref="AA10:AA11"/>
    <mergeCell ref="AB10:AB1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S36"/>
  <sheetViews>
    <sheetView view="pageBreakPreview" zoomScale="85" zoomScaleNormal="100" zoomScaleSheetLayoutView="85" workbookViewId="0">
      <pane xSplit="4" ySplit="6" topLeftCell="E7" activePane="bottomRight" state="frozen"/>
      <selection activeCell="G30" sqref="G29:G30"/>
      <selection pane="topRight" activeCell="G30" sqref="G29:G30"/>
      <selection pane="bottomLeft" activeCell="G30" sqref="G29:G30"/>
      <selection pane="bottomRight" activeCell="E31" sqref="E31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42" t="s">
        <v>0</v>
      </c>
      <c r="B1" s="42"/>
      <c r="C1" s="22" t="s">
        <v>289</v>
      </c>
      <c r="D1" s="43"/>
      <c r="E1" s="43"/>
      <c r="AA1" s="1" t="str">
        <f>C1</f>
        <v>北九州市</v>
      </c>
      <c r="AB1" s="1" t="s">
        <v>132</v>
      </c>
      <c r="AC1" s="1" t="s">
        <v>133</v>
      </c>
      <c r="AD1" s="44" t="s">
        <v>134</v>
      </c>
      <c r="AE1" s="1" t="s">
        <v>135</v>
      </c>
      <c r="AF1" s="1" t="s">
        <v>136</v>
      </c>
      <c r="AG1" s="1" t="s">
        <v>137</v>
      </c>
      <c r="AH1" s="1" t="s">
        <v>138</v>
      </c>
      <c r="AI1" s="1" t="s">
        <v>139</v>
      </c>
      <c r="AJ1" s="1" t="s">
        <v>140</v>
      </c>
      <c r="AK1" s="1" t="s">
        <v>141</v>
      </c>
      <c r="AL1" s="1" t="s">
        <v>142</v>
      </c>
      <c r="AM1" s="1" t="s">
        <v>143</v>
      </c>
      <c r="AN1" s="1" t="s">
        <v>144</v>
      </c>
      <c r="AO1" s="1" t="s">
        <v>145</v>
      </c>
      <c r="AP1" s="1" t="s">
        <v>123</v>
      </c>
      <c r="AQ1" s="1" t="s">
        <v>146</v>
      </c>
      <c r="AR1" s="1" t="s">
        <v>147</v>
      </c>
      <c r="AS1" s="1" t="s">
        <v>148</v>
      </c>
    </row>
    <row r="2" spans="1:45">
      <c r="AA2" s="1" t="s">
        <v>149</v>
      </c>
      <c r="AB2" s="45">
        <f>I7</f>
        <v>682339</v>
      </c>
      <c r="AC2" s="45">
        <f>I9</f>
        <v>677137</v>
      </c>
      <c r="AD2" s="45">
        <f>I10</f>
        <v>5202</v>
      </c>
      <c r="AE2" s="45">
        <f>I11</f>
        <v>2271</v>
      </c>
      <c r="AF2" s="45">
        <f>I12</f>
        <v>2931</v>
      </c>
      <c r="AG2" s="45">
        <f>I13</f>
        <v>808</v>
      </c>
      <c r="AH2" s="1">
        <f>I14</f>
        <v>0</v>
      </c>
      <c r="AI2" s="45">
        <f>I15</f>
        <v>710</v>
      </c>
      <c r="AJ2" s="45">
        <f>I25</f>
        <v>283150</v>
      </c>
      <c r="AK2" s="46">
        <f>I26</f>
        <v>0.71199999999999997</v>
      </c>
      <c r="AL2" s="47">
        <f>I27</f>
        <v>1</v>
      </c>
      <c r="AM2" s="47">
        <f>I28</f>
        <v>99.4</v>
      </c>
      <c r="AN2" s="47">
        <f>I29</f>
        <v>38</v>
      </c>
      <c r="AO2" s="47">
        <f>I33</f>
        <v>161.6</v>
      </c>
      <c r="AP2" s="45">
        <f>I16</f>
        <v>35788</v>
      </c>
      <c r="AQ2" s="45">
        <f>I17</f>
        <v>103927</v>
      </c>
      <c r="AR2" s="45">
        <f>I18</f>
        <v>1022320</v>
      </c>
      <c r="AS2" s="48">
        <f>I21</f>
        <v>4.0080826273133257</v>
      </c>
    </row>
    <row r="3" spans="1:45">
      <c r="AA3" s="1" t="s">
        <v>150</v>
      </c>
      <c r="AB3" s="45">
        <f>H7</f>
        <v>554598</v>
      </c>
      <c r="AC3" s="45">
        <f>H9</f>
        <v>550111</v>
      </c>
      <c r="AD3" s="45">
        <f>H10</f>
        <v>4487</v>
      </c>
      <c r="AE3" s="45">
        <f>H11</f>
        <v>2364</v>
      </c>
      <c r="AF3" s="45">
        <f>H12</f>
        <v>2123</v>
      </c>
      <c r="AG3" s="45">
        <f>H13</f>
        <v>225</v>
      </c>
      <c r="AH3" s="1">
        <f>H14</f>
        <v>0</v>
      </c>
      <c r="AI3" s="45">
        <f>H15</f>
        <v>-288</v>
      </c>
      <c r="AJ3" s="45">
        <f>H25</f>
        <v>279341</v>
      </c>
      <c r="AK3" s="46">
        <f>H26</f>
        <v>0.71</v>
      </c>
      <c r="AL3" s="47">
        <f>H27</f>
        <v>0.8</v>
      </c>
      <c r="AM3" s="47">
        <f>H28</f>
        <v>99.6</v>
      </c>
      <c r="AN3" s="47">
        <f>H29</f>
        <v>46.4</v>
      </c>
      <c r="AO3" s="47">
        <f>H33</f>
        <v>170.8</v>
      </c>
      <c r="AP3" s="45">
        <f>H16</f>
        <v>36704</v>
      </c>
      <c r="AQ3" s="45">
        <f>H17</f>
        <v>94942</v>
      </c>
      <c r="AR3" s="45">
        <f>H18</f>
        <v>1017134</v>
      </c>
      <c r="AS3" s="48">
        <f>H21</f>
        <v>3.9495948933794631</v>
      </c>
    </row>
    <row r="4" spans="1:45">
      <c r="A4" s="10" t="s">
        <v>151</v>
      </c>
      <c r="AP4" s="45"/>
      <c r="AQ4" s="45"/>
      <c r="AR4" s="45"/>
    </row>
    <row r="5" spans="1:45">
      <c r="I5" s="49" t="s">
        <v>152</v>
      </c>
    </row>
    <row r="6" spans="1:45" s="37" customFormat="1" ht="29.25" customHeight="1">
      <c r="A6" s="85" t="s">
        <v>153</v>
      </c>
      <c r="B6" s="86"/>
      <c r="C6" s="86"/>
      <c r="D6" s="86"/>
      <c r="E6" s="62" t="s">
        <v>270</v>
      </c>
      <c r="F6" s="62" t="s">
        <v>271</v>
      </c>
      <c r="G6" s="62" t="s">
        <v>272</v>
      </c>
      <c r="H6" s="62" t="s">
        <v>273</v>
      </c>
      <c r="I6" s="62" t="s">
        <v>281</v>
      </c>
    </row>
    <row r="7" spans="1:45" ht="27" customHeight="1">
      <c r="A7" s="114" t="s">
        <v>154</v>
      </c>
      <c r="B7" s="75" t="s">
        <v>155</v>
      </c>
      <c r="C7" s="69"/>
      <c r="D7" s="80" t="s">
        <v>156</v>
      </c>
      <c r="E7" s="35">
        <v>519454</v>
      </c>
      <c r="F7" s="62">
        <v>556353</v>
      </c>
      <c r="G7" s="62">
        <v>552839</v>
      </c>
      <c r="H7" s="62">
        <v>554598</v>
      </c>
      <c r="I7" s="62">
        <v>682339</v>
      </c>
    </row>
    <row r="8" spans="1:45" ht="27" customHeight="1">
      <c r="A8" s="115"/>
      <c r="B8" s="98"/>
      <c r="C8" s="69" t="s">
        <v>157</v>
      </c>
      <c r="D8" s="80" t="s">
        <v>37</v>
      </c>
      <c r="E8" s="87">
        <v>235910</v>
      </c>
      <c r="F8" s="87">
        <v>263862</v>
      </c>
      <c r="G8" s="87">
        <v>265769</v>
      </c>
      <c r="H8" s="87">
        <v>272274</v>
      </c>
      <c r="I8" s="88">
        <v>272065</v>
      </c>
    </row>
    <row r="9" spans="1:45" ht="27" customHeight="1">
      <c r="A9" s="115"/>
      <c r="B9" s="69" t="s">
        <v>158</v>
      </c>
      <c r="C9" s="69"/>
      <c r="D9" s="80"/>
      <c r="E9" s="87">
        <v>515520</v>
      </c>
      <c r="F9" s="87">
        <v>551961</v>
      </c>
      <c r="G9" s="87">
        <v>548551</v>
      </c>
      <c r="H9" s="87">
        <v>550111</v>
      </c>
      <c r="I9" s="89">
        <v>677137</v>
      </c>
    </row>
    <row r="10" spans="1:45" ht="27" customHeight="1">
      <c r="A10" s="115"/>
      <c r="B10" s="69" t="s">
        <v>159</v>
      </c>
      <c r="C10" s="69"/>
      <c r="D10" s="80"/>
      <c r="E10" s="87">
        <v>3934</v>
      </c>
      <c r="F10" s="87">
        <v>4392</v>
      </c>
      <c r="G10" s="87">
        <v>4288</v>
      </c>
      <c r="H10" s="87">
        <v>4487</v>
      </c>
      <c r="I10" s="89">
        <v>5202</v>
      </c>
    </row>
    <row r="11" spans="1:45" ht="27" customHeight="1">
      <c r="A11" s="115"/>
      <c r="B11" s="69" t="s">
        <v>160</v>
      </c>
      <c r="C11" s="69"/>
      <c r="D11" s="80"/>
      <c r="E11" s="87">
        <v>2399</v>
      </c>
      <c r="F11" s="87">
        <v>2278</v>
      </c>
      <c r="G11" s="87">
        <v>2390</v>
      </c>
      <c r="H11" s="87">
        <v>2364</v>
      </c>
      <c r="I11" s="89">
        <v>2271</v>
      </c>
    </row>
    <row r="12" spans="1:45" ht="27" customHeight="1">
      <c r="A12" s="115"/>
      <c r="B12" s="69" t="s">
        <v>161</v>
      </c>
      <c r="C12" s="69"/>
      <c r="D12" s="80"/>
      <c r="E12" s="87">
        <v>1535</v>
      </c>
      <c r="F12" s="87">
        <v>2114</v>
      </c>
      <c r="G12" s="87">
        <v>1899</v>
      </c>
      <c r="H12" s="87">
        <v>2123</v>
      </c>
      <c r="I12" s="89">
        <v>2931</v>
      </c>
    </row>
    <row r="13" spans="1:45" ht="27" customHeight="1">
      <c r="A13" s="115"/>
      <c r="B13" s="69" t="s">
        <v>162</v>
      </c>
      <c r="C13" s="69"/>
      <c r="D13" s="80"/>
      <c r="E13" s="87">
        <v>-338</v>
      </c>
      <c r="F13" s="87">
        <v>580</v>
      </c>
      <c r="G13" s="87">
        <v>-216</v>
      </c>
      <c r="H13" s="87">
        <v>225</v>
      </c>
      <c r="I13" s="89">
        <v>808</v>
      </c>
    </row>
    <row r="14" spans="1:45" ht="27" customHeight="1">
      <c r="A14" s="115"/>
      <c r="B14" s="69" t="s">
        <v>163</v>
      </c>
      <c r="C14" s="69"/>
      <c r="D14" s="80"/>
      <c r="E14" s="87">
        <v>0</v>
      </c>
      <c r="F14" s="111">
        <v>0</v>
      </c>
      <c r="G14" s="87">
        <v>0</v>
      </c>
      <c r="H14" s="87">
        <v>0</v>
      </c>
      <c r="I14" s="112">
        <v>0</v>
      </c>
    </row>
    <row r="15" spans="1:45" ht="27" customHeight="1">
      <c r="A15" s="115"/>
      <c r="B15" s="69" t="s">
        <v>164</v>
      </c>
      <c r="C15" s="69"/>
      <c r="D15" s="80"/>
      <c r="E15" s="87">
        <v>-2528</v>
      </c>
      <c r="F15" s="87">
        <v>523</v>
      </c>
      <c r="G15" s="87">
        <v>-1299</v>
      </c>
      <c r="H15" s="87">
        <v>-288</v>
      </c>
      <c r="I15" s="89">
        <v>710</v>
      </c>
    </row>
    <row r="16" spans="1:45" ht="27" customHeight="1">
      <c r="A16" s="115"/>
      <c r="B16" s="69" t="s">
        <v>165</v>
      </c>
      <c r="C16" s="69"/>
      <c r="D16" s="80" t="s">
        <v>38</v>
      </c>
      <c r="E16" s="87">
        <v>40608</v>
      </c>
      <c r="F16" s="87">
        <v>39975</v>
      </c>
      <c r="G16" s="87">
        <v>38789</v>
      </c>
      <c r="H16" s="87">
        <v>36704</v>
      </c>
      <c r="I16" s="89">
        <v>35788</v>
      </c>
    </row>
    <row r="17" spans="1:9" ht="27" customHeight="1">
      <c r="A17" s="115"/>
      <c r="B17" s="69" t="s">
        <v>166</v>
      </c>
      <c r="C17" s="69"/>
      <c r="D17" s="80" t="s">
        <v>39</v>
      </c>
      <c r="E17" s="87">
        <v>50644</v>
      </c>
      <c r="F17" s="87">
        <v>995173</v>
      </c>
      <c r="G17" s="87">
        <v>47936</v>
      </c>
      <c r="H17" s="87">
        <v>94942</v>
      </c>
      <c r="I17" s="89">
        <v>103927</v>
      </c>
    </row>
    <row r="18" spans="1:9" ht="27" customHeight="1">
      <c r="A18" s="115"/>
      <c r="B18" s="69" t="s">
        <v>167</v>
      </c>
      <c r="C18" s="69"/>
      <c r="D18" s="80" t="s">
        <v>40</v>
      </c>
      <c r="E18" s="87">
        <v>980962</v>
      </c>
      <c r="F18" s="87">
        <v>47462</v>
      </c>
      <c r="G18" s="87">
        <v>1011130</v>
      </c>
      <c r="H18" s="87">
        <v>1017134</v>
      </c>
      <c r="I18" s="89">
        <v>1022320</v>
      </c>
    </row>
    <row r="19" spans="1:9" ht="27" customHeight="1">
      <c r="A19" s="115"/>
      <c r="B19" s="69" t="s">
        <v>168</v>
      </c>
      <c r="C19" s="69"/>
      <c r="D19" s="80" t="s">
        <v>169</v>
      </c>
      <c r="E19" s="87">
        <f>E17+E18-E16</f>
        <v>990998</v>
      </c>
      <c r="F19" s="87">
        <f>F17+F18-F16</f>
        <v>1002660</v>
      </c>
      <c r="G19" s="87">
        <f>G17+G18-G16</f>
        <v>1020277</v>
      </c>
      <c r="H19" s="87">
        <f>H17+H18-H16</f>
        <v>1075372</v>
      </c>
      <c r="I19" s="87">
        <f>I17+I18-I16</f>
        <v>1090459</v>
      </c>
    </row>
    <row r="20" spans="1:9" ht="27" customHeight="1">
      <c r="A20" s="115"/>
      <c r="B20" s="69" t="s">
        <v>170</v>
      </c>
      <c r="C20" s="69"/>
      <c r="D20" s="80" t="s">
        <v>171</v>
      </c>
      <c r="E20" s="90">
        <f>E18/E8</f>
        <v>4.1582043999830445</v>
      </c>
      <c r="F20" s="90">
        <f>F18/F8</f>
        <v>0.17987432824734143</v>
      </c>
      <c r="G20" s="90">
        <f>G18/G8</f>
        <v>3.8045445480849911</v>
      </c>
      <c r="H20" s="90">
        <f>H18/H8</f>
        <v>3.7357000668444287</v>
      </c>
      <c r="I20" s="90">
        <f>I18/I8</f>
        <v>3.757631448367118</v>
      </c>
    </row>
    <row r="21" spans="1:9" ht="27" customHeight="1">
      <c r="A21" s="115"/>
      <c r="B21" s="69" t="s">
        <v>172</v>
      </c>
      <c r="C21" s="69"/>
      <c r="D21" s="80" t="s">
        <v>173</v>
      </c>
      <c r="E21" s="90">
        <f>E19/E8</f>
        <v>4.200746047221398</v>
      </c>
      <c r="F21" s="90">
        <f>F19/F8</f>
        <v>3.7999408781863249</v>
      </c>
      <c r="G21" s="90">
        <f>G19/G8</f>
        <v>3.8389616546700331</v>
      </c>
      <c r="H21" s="90">
        <f>H19/H8</f>
        <v>3.9495948933794631</v>
      </c>
      <c r="I21" s="90">
        <f>I19/I8</f>
        <v>4.0080826273133257</v>
      </c>
    </row>
    <row r="22" spans="1:9" ht="27" customHeight="1">
      <c r="A22" s="115"/>
      <c r="B22" s="69" t="s">
        <v>174</v>
      </c>
      <c r="C22" s="69"/>
      <c r="D22" s="80" t="s">
        <v>175</v>
      </c>
      <c r="E22" s="87">
        <f>E18/E24*1000000</f>
        <v>1020468.414186829</v>
      </c>
      <c r="F22" s="87">
        <f>F18/F24*1000000</f>
        <v>49373.44349132308</v>
      </c>
      <c r="G22" s="87">
        <f>G18/G24*1000000</f>
        <v>1051851.3740967826</v>
      </c>
      <c r="H22" s="87">
        <f>H18/H24*1000000</f>
        <v>1058097.173994004</v>
      </c>
      <c r="I22" s="87">
        <f>I18/I24*1000000</f>
        <v>1088699.0710617031</v>
      </c>
    </row>
    <row r="23" spans="1:9" ht="27" customHeight="1">
      <c r="A23" s="115"/>
      <c r="B23" s="69" t="s">
        <v>176</v>
      </c>
      <c r="C23" s="69"/>
      <c r="D23" s="80" t="s">
        <v>177</v>
      </c>
      <c r="E23" s="87">
        <f>E19/E24*1000000</f>
        <v>1030908.5953607979</v>
      </c>
      <c r="F23" s="87">
        <f>F19/F24*1000000</f>
        <v>1043040.2606508364</v>
      </c>
      <c r="G23" s="87">
        <f>G19/G24*1000000</f>
        <v>1061366.7524545244</v>
      </c>
      <c r="H23" s="87">
        <f>H19/H24*1000000</f>
        <v>1118680.6007785404</v>
      </c>
      <c r="I23" s="87">
        <f>I19/I24*1000000</f>
        <v>1161262.3252317021</v>
      </c>
    </row>
    <row r="24" spans="1:9" ht="27" customHeight="1">
      <c r="A24" s="115"/>
      <c r="B24" s="91" t="s">
        <v>178</v>
      </c>
      <c r="C24" s="92"/>
      <c r="D24" s="80" t="s">
        <v>179</v>
      </c>
      <c r="E24" s="87">
        <v>961286</v>
      </c>
      <c r="F24" s="87">
        <f>E24</f>
        <v>961286</v>
      </c>
      <c r="G24" s="87">
        <f>F24</f>
        <v>961286</v>
      </c>
      <c r="H24" s="87">
        <f>G24</f>
        <v>961286</v>
      </c>
      <c r="I24" s="89">
        <v>939029</v>
      </c>
    </row>
    <row r="25" spans="1:9" ht="27" customHeight="1">
      <c r="A25" s="115"/>
      <c r="B25" s="31" t="s">
        <v>180</v>
      </c>
      <c r="C25" s="31"/>
      <c r="D25" s="31"/>
      <c r="E25" s="87">
        <v>245993</v>
      </c>
      <c r="F25" s="87">
        <v>279712</v>
      </c>
      <c r="G25" s="87">
        <v>279699</v>
      </c>
      <c r="H25" s="87">
        <v>279341</v>
      </c>
      <c r="I25" s="81">
        <v>283150</v>
      </c>
    </row>
    <row r="26" spans="1:9" ht="27" customHeight="1">
      <c r="A26" s="115"/>
      <c r="B26" s="31" t="s">
        <v>181</v>
      </c>
      <c r="C26" s="31"/>
      <c r="D26" s="31"/>
      <c r="E26" s="93">
        <v>0.73</v>
      </c>
      <c r="F26" s="93">
        <v>0.72799999999999998</v>
      </c>
      <c r="G26" s="93">
        <v>0.72199999999999998</v>
      </c>
      <c r="H26" s="93">
        <v>0.71</v>
      </c>
      <c r="I26" s="94">
        <v>0.71199999999999997</v>
      </c>
    </row>
    <row r="27" spans="1:9" ht="27" customHeight="1">
      <c r="A27" s="115"/>
      <c r="B27" s="31" t="s">
        <v>182</v>
      </c>
      <c r="C27" s="31"/>
      <c r="D27" s="31"/>
      <c r="E27" s="95">
        <v>0.6</v>
      </c>
      <c r="F27" s="95">
        <v>0.8</v>
      </c>
      <c r="G27" s="95">
        <v>0.7</v>
      </c>
      <c r="H27" s="95">
        <v>0.8</v>
      </c>
      <c r="I27" s="96">
        <v>1</v>
      </c>
    </row>
    <row r="28" spans="1:9" ht="27" customHeight="1">
      <c r="A28" s="115"/>
      <c r="B28" s="31" t="s">
        <v>183</v>
      </c>
      <c r="C28" s="31"/>
      <c r="D28" s="31"/>
      <c r="E28" s="95">
        <v>99.6</v>
      </c>
      <c r="F28" s="95">
        <v>99.4</v>
      </c>
      <c r="G28" s="95">
        <v>99.8</v>
      </c>
      <c r="H28" s="95">
        <v>99.6</v>
      </c>
      <c r="I28" s="96">
        <v>99.4</v>
      </c>
    </row>
    <row r="29" spans="1:9" ht="27" customHeight="1">
      <c r="A29" s="115"/>
      <c r="B29" s="31" t="s">
        <v>184</v>
      </c>
      <c r="C29" s="31"/>
      <c r="D29" s="31"/>
      <c r="E29" s="95">
        <v>48.1</v>
      </c>
      <c r="F29" s="95">
        <v>44</v>
      </c>
      <c r="G29" s="95">
        <v>45.8</v>
      </c>
      <c r="H29" s="95">
        <v>46.4</v>
      </c>
      <c r="I29" s="96">
        <v>38</v>
      </c>
    </row>
    <row r="30" spans="1:9" ht="27" customHeight="1">
      <c r="A30" s="115"/>
      <c r="B30" s="114" t="s">
        <v>185</v>
      </c>
      <c r="C30" s="31" t="s">
        <v>186</v>
      </c>
      <c r="D30" s="31"/>
      <c r="E30" s="95">
        <v>0</v>
      </c>
      <c r="F30" s="95">
        <v>0</v>
      </c>
      <c r="G30" s="95">
        <v>0</v>
      </c>
      <c r="H30" s="95">
        <v>0</v>
      </c>
      <c r="I30" s="96">
        <v>0</v>
      </c>
    </row>
    <row r="31" spans="1:9" ht="27" customHeight="1">
      <c r="A31" s="115"/>
      <c r="B31" s="115"/>
      <c r="C31" s="31" t="s">
        <v>187</v>
      </c>
      <c r="D31" s="31"/>
      <c r="E31" s="95">
        <v>0</v>
      </c>
      <c r="F31" s="95">
        <v>0</v>
      </c>
      <c r="G31" s="95">
        <v>0</v>
      </c>
      <c r="H31" s="95">
        <v>0</v>
      </c>
      <c r="I31" s="96">
        <v>0</v>
      </c>
    </row>
    <row r="32" spans="1:9" ht="27" customHeight="1">
      <c r="A32" s="115"/>
      <c r="B32" s="115"/>
      <c r="C32" s="31" t="s">
        <v>188</v>
      </c>
      <c r="D32" s="31"/>
      <c r="E32" s="95">
        <v>13.7</v>
      </c>
      <c r="F32" s="95">
        <v>12.2</v>
      </c>
      <c r="G32" s="95">
        <v>11.2</v>
      </c>
      <c r="H32" s="95">
        <v>9.9</v>
      </c>
      <c r="I32" s="96">
        <v>10.6</v>
      </c>
    </row>
    <row r="33" spans="1:9" ht="27" customHeight="1">
      <c r="A33" s="115"/>
      <c r="B33" s="115"/>
      <c r="C33" s="31" t="s">
        <v>189</v>
      </c>
      <c r="D33" s="31"/>
      <c r="E33" s="95">
        <v>187.9</v>
      </c>
      <c r="F33" s="95">
        <v>175.6</v>
      </c>
      <c r="G33" s="95">
        <v>171.7</v>
      </c>
      <c r="H33" s="95">
        <v>170.8</v>
      </c>
      <c r="I33" s="97">
        <v>161.6</v>
      </c>
    </row>
    <row r="34" spans="1:9" ht="27" customHeight="1">
      <c r="A34" s="59" t="s">
        <v>286</v>
      </c>
      <c r="B34" s="61"/>
      <c r="C34" s="61"/>
      <c r="D34" s="8"/>
      <c r="E34" s="50"/>
      <c r="F34" s="50"/>
      <c r="G34" s="50"/>
      <c r="H34" s="50"/>
      <c r="I34" s="51"/>
    </row>
    <row r="35" spans="1:9" ht="27" customHeight="1">
      <c r="A35" s="12" t="s">
        <v>190</v>
      </c>
    </row>
    <row r="36" spans="1:9">
      <c r="A36" s="52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orientation="portrait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71"/>
  <sheetViews>
    <sheetView view="pageBreakPreview" zoomScaleNormal="100" zoomScaleSheetLayoutView="100" workbookViewId="0">
      <pane xSplit="5" ySplit="7" topLeftCell="F20" activePane="bottomRight" state="frozen"/>
      <selection activeCell="G30" sqref="G29:G30"/>
      <selection pane="topRight" activeCell="G30" sqref="G29:G30"/>
      <selection pane="bottomLeft" activeCell="G30" sqref="G29:G30"/>
      <selection pane="bottomRight" activeCell="J28" sqref="J28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8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8" t="s">
        <v>0</v>
      </c>
      <c r="B1" s="14"/>
      <c r="C1" s="14"/>
      <c r="D1" s="22" t="s">
        <v>289</v>
      </c>
      <c r="E1" s="15"/>
      <c r="F1" s="15"/>
      <c r="G1" s="15"/>
    </row>
    <row r="2" spans="1:25" ht="15" customHeight="1"/>
    <row r="3" spans="1:25" ht="15" customHeight="1">
      <c r="A3" s="16" t="s">
        <v>191</v>
      </c>
      <c r="B3" s="16"/>
      <c r="C3" s="16"/>
      <c r="D3" s="16"/>
    </row>
    <row r="4" spans="1:25" ht="15" customHeight="1">
      <c r="A4" s="16"/>
      <c r="B4" s="16"/>
      <c r="C4" s="16"/>
      <c r="D4" s="16"/>
    </row>
    <row r="5" spans="1:25" ht="15.95" customHeight="1">
      <c r="A5" s="13" t="s">
        <v>282</v>
      </c>
      <c r="B5" s="13"/>
      <c r="C5" s="13"/>
      <c r="D5" s="13"/>
      <c r="K5" s="17"/>
      <c r="O5" s="17" t="s">
        <v>43</v>
      </c>
    </row>
    <row r="6" spans="1:25" ht="15.95" customHeight="1">
      <c r="A6" s="139" t="s">
        <v>44</v>
      </c>
      <c r="B6" s="140"/>
      <c r="C6" s="140"/>
      <c r="D6" s="140"/>
      <c r="E6" s="140"/>
      <c r="F6" s="145" t="s">
        <v>291</v>
      </c>
      <c r="G6" s="146"/>
      <c r="H6" s="145" t="s">
        <v>293</v>
      </c>
      <c r="I6" s="146" t="s">
        <v>293</v>
      </c>
      <c r="J6" s="145" t="s">
        <v>295</v>
      </c>
      <c r="K6" s="146" t="s">
        <v>295</v>
      </c>
      <c r="L6" s="145" t="s">
        <v>297</v>
      </c>
      <c r="M6" s="146" t="s">
        <v>297</v>
      </c>
      <c r="N6" s="145" t="s">
        <v>299</v>
      </c>
      <c r="O6" s="146" t="s">
        <v>299</v>
      </c>
    </row>
    <row r="7" spans="1:25" ht="15.95" customHeight="1">
      <c r="A7" s="140"/>
      <c r="B7" s="140"/>
      <c r="C7" s="140"/>
      <c r="D7" s="140"/>
      <c r="E7" s="140"/>
      <c r="F7" s="152" t="s">
        <v>279</v>
      </c>
      <c r="G7" s="155" t="s">
        <v>283</v>
      </c>
      <c r="H7" s="152" t="s">
        <v>279</v>
      </c>
      <c r="I7" s="156" t="s">
        <v>283</v>
      </c>
      <c r="J7" s="152" t="s">
        <v>279</v>
      </c>
      <c r="K7" s="156" t="s">
        <v>283</v>
      </c>
      <c r="L7" s="152" t="s">
        <v>279</v>
      </c>
      <c r="M7" s="156" t="s">
        <v>283</v>
      </c>
      <c r="N7" s="152" t="s">
        <v>279</v>
      </c>
      <c r="O7" s="156" t="s">
        <v>283</v>
      </c>
    </row>
    <row r="8" spans="1:25" ht="15.95" customHeight="1">
      <c r="A8" s="133" t="s">
        <v>83</v>
      </c>
      <c r="B8" s="75" t="s">
        <v>45</v>
      </c>
      <c r="C8" s="69"/>
      <c r="D8" s="69"/>
      <c r="E8" s="80" t="s">
        <v>36</v>
      </c>
      <c r="F8" s="104">
        <v>18518</v>
      </c>
      <c r="G8" s="104">
        <v>18867</v>
      </c>
      <c r="H8" s="104">
        <v>1806</v>
      </c>
      <c r="I8" s="104">
        <v>1864</v>
      </c>
      <c r="J8" s="104">
        <v>1639</v>
      </c>
      <c r="K8" s="104">
        <v>1669</v>
      </c>
      <c r="L8" s="104">
        <v>286</v>
      </c>
      <c r="M8" s="104">
        <v>289</v>
      </c>
      <c r="N8" s="104">
        <v>25910</v>
      </c>
      <c r="O8" s="104">
        <v>26505</v>
      </c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.95" customHeight="1">
      <c r="A9" s="133"/>
      <c r="B9" s="77"/>
      <c r="C9" s="69" t="s">
        <v>46</v>
      </c>
      <c r="D9" s="69"/>
      <c r="E9" s="80" t="s">
        <v>37</v>
      </c>
      <c r="F9" s="104">
        <v>18499</v>
      </c>
      <c r="G9" s="104">
        <v>18864</v>
      </c>
      <c r="H9" s="104">
        <v>1804</v>
      </c>
      <c r="I9" s="104">
        <v>1864</v>
      </c>
      <c r="J9" s="104">
        <v>1498</v>
      </c>
      <c r="K9" s="104">
        <v>1669</v>
      </c>
      <c r="L9" s="104">
        <v>286</v>
      </c>
      <c r="M9" s="104">
        <v>289</v>
      </c>
      <c r="N9" s="104">
        <v>25860</v>
      </c>
      <c r="O9" s="104">
        <v>26499</v>
      </c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.95" customHeight="1">
      <c r="A10" s="133"/>
      <c r="B10" s="76"/>
      <c r="C10" s="69" t="s">
        <v>47</v>
      </c>
      <c r="D10" s="69"/>
      <c r="E10" s="80" t="s">
        <v>38</v>
      </c>
      <c r="F10" s="104">
        <v>19</v>
      </c>
      <c r="G10" s="104">
        <v>3</v>
      </c>
      <c r="H10" s="104">
        <v>2</v>
      </c>
      <c r="I10" s="104">
        <v>0</v>
      </c>
      <c r="J10" s="157">
        <v>141</v>
      </c>
      <c r="K10" s="157">
        <v>0</v>
      </c>
      <c r="L10" s="104">
        <v>0</v>
      </c>
      <c r="M10" s="104">
        <v>0</v>
      </c>
      <c r="N10" s="104">
        <v>50</v>
      </c>
      <c r="O10" s="104">
        <v>6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5.95" customHeight="1">
      <c r="A11" s="133"/>
      <c r="B11" s="75" t="s">
        <v>48</v>
      </c>
      <c r="C11" s="69"/>
      <c r="D11" s="69"/>
      <c r="E11" s="80" t="s">
        <v>39</v>
      </c>
      <c r="F11" s="104">
        <v>17808</v>
      </c>
      <c r="G11" s="104">
        <v>17753</v>
      </c>
      <c r="H11" s="104">
        <v>1427</v>
      </c>
      <c r="I11" s="104">
        <v>1407</v>
      </c>
      <c r="J11" s="104">
        <v>1758</v>
      </c>
      <c r="K11" s="104">
        <v>1865</v>
      </c>
      <c r="L11" s="104">
        <v>429</v>
      </c>
      <c r="M11" s="104">
        <v>443</v>
      </c>
      <c r="N11" s="104">
        <v>25247</v>
      </c>
      <c r="O11" s="104">
        <v>25473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.95" customHeight="1">
      <c r="A12" s="133"/>
      <c r="B12" s="77"/>
      <c r="C12" s="69" t="s">
        <v>49</v>
      </c>
      <c r="D12" s="69"/>
      <c r="E12" s="80" t="s">
        <v>40</v>
      </c>
      <c r="F12" s="104">
        <v>17792</v>
      </c>
      <c r="G12" s="104">
        <v>17750</v>
      </c>
      <c r="H12" s="104">
        <v>1427</v>
      </c>
      <c r="I12" s="104">
        <v>1407</v>
      </c>
      <c r="J12" s="104">
        <v>1758</v>
      </c>
      <c r="K12" s="104">
        <v>1865</v>
      </c>
      <c r="L12" s="104">
        <v>414</v>
      </c>
      <c r="M12" s="104">
        <v>443</v>
      </c>
      <c r="N12" s="104">
        <v>25239</v>
      </c>
      <c r="O12" s="104">
        <v>25440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5.95" customHeight="1">
      <c r="A13" s="133"/>
      <c r="B13" s="76"/>
      <c r="C13" s="69" t="s">
        <v>50</v>
      </c>
      <c r="D13" s="69"/>
      <c r="E13" s="80" t="s">
        <v>41</v>
      </c>
      <c r="F13" s="104">
        <v>16</v>
      </c>
      <c r="G13" s="104">
        <v>3</v>
      </c>
      <c r="H13" s="157">
        <v>0</v>
      </c>
      <c r="I13" s="157">
        <v>0</v>
      </c>
      <c r="J13" s="157">
        <v>0</v>
      </c>
      <c r="K13" s="157">
        <v>0</v>
      </c>
      <c r="L13" s="104">
        <v>16</v>
      </c>
      <c r="M13" s="104">
        <v>0</v>
      </c>
      <c r="N13" s="104">
        <v>8</v>
      </c>
      <c r="O13" s="104">
        <v>33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.95" customHeight="1">
      <c r="A14" s="133"/>
      <c r="B14" s="69" t="s">
        <v>51</v>
      </c>
      <c r="C14" s="69"/>
      <c r="D14" s="69"/>
      <c r="E14" s="80" t="s">
        <v>192</v>
      </c>
      <c r="F14" s="104">
        <f>F9-F12</f>
        <v>707</v>
      </c>
      <c r="G14" s="104">
        <f>G9-G12</f>
        <v>1114</v>
      </c>
      <c r="H14" s="104">
        <f t="shared" ref="H14:H15" si="0">H9-H12</f>
        <v>377</v>
      </c>
      <c r="I14" s="104">
        <f t="shared" ref="G14:O15" si="1">I9-I12</f>
        <v>457</v>
      </c>
      <c r="J14" s="104">
        <f t="shared" si="1"/>
        <v>-260</v>
      </c>
      <c r="K14" s="104">
        <f t="shared" si="1"/>
        <v>-196</v>
      </c>
      <c r="L14" s="104">
        <f t="shared" si="1"/>
        <v>-128</v>
      </c>
      <c r="M14" s="104">
        <f t="shared" si="1"/>
        <v>-154</v>
      </c>
      <c r="N14" s="104">
        <f t="shared" si="1"/>
        <v>621</v>
      </c>
      <c r="O14" s="104">
        <f t="shared" si="1"/>
        <v>1059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.95" customHeight="1">
      <c r="A15" s="133"/>
      <c r="B15" s="69" t="s">
        <v>52</v>
      </c>
      <c r="C15" s="69"/>
      <c r="D15" s="69"/>
      <c r="E15" s="80" t="s">
        <v>193</v>
      </c>
      <c r="F15" s="104">
        <f t="shared" ref="F15" si="2">F10-F13</f>
        <v>3</v>
      </c>
      <c r="G15" s="104">
        <f t="shared" si="1"/>
        <v>0</v>
      </c>
      <c r="H15" s="104">
        <f t="shared" si="0"/>
        <v>2</v>
      </c>
      <c r="I15" s="104">
        <f t="shared" si="1"/>
        <v>0</v>
      </c>
      <c r="J15" s="104">
        <f t="shared" si="1"/>
        <v>141</v>
      </c>
      <c r="K15" s="104">
        <f t="shared" si="1"/>
        <v>0</v>
      </c>
      <c r="L15" s="104">
        <f t="shared" si="1"/>
        <v>-16</v>
      </c>
      <c r="M15" s="104">
        <f t="shared" si="1"/>
        <v>0</v>
      </c>
      <c r="N15" s="104">
        <f t="shared" si="1"/>
        <v>42</v>
      </c>
      <c r="O15" s="104">
        <f t="shared" si="1"/>
        <v>-27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5.95" customHeight="1">
      <c r="A16" s="133"/>
      <c r="B16" s="69" t="s">
        <v>53</v>
      </c>
      <c r="C16" s="69"/>
      <c r="D16" s="69"/>
      <c r="E16" s="80" t="s">
        <v>194</v>
      </c>
      <c r="F16" s="104">
        <f t="shared" ref="F16" si="3">F8-F11</f>
        <v>710</v>
      </c>
      <c r="G16" s="104">
        <f t="shared" ref="G16:O16" si="4">G8-G11</f>
        <v>1114</v>
      </c>
      <c r="H16" s="104">
        <f t="shared" si="4"/>
        <v>379</v>
      </c>
      <c r="I16" s="104">
        <f t="shared" si="4"/>
        <v>457</v>
      </c>
      <c r="J16" s="104">
        <f t="shared" si="4"/>
        <v>-119</v>
      </c>
      <c r="K16" s="104">
        <f t="shared" si="4"/>
        <v>-196</v>
      </c>
      <c r="L16" s="104">
        <f t="shared" si="4"/>
        <v>-143</v>
      </c>
      <c r="M16" s="104">
        <f t="shared" si="4"/>
        <v>-154</v>
      </c>
      <c r="N16" s="104">
        <f t="shared" si="4"/>
        <v>663</v>
      </c>
      <c r="O16" s="104">
        <f t="shared" si="4"/>
        <v>1032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.95" customHeight="1">
      <c r="A17" s="133"/>
      <c r="B17" s="69" t="s">
        <v>54</v>
      </c>
      <c r="C17" s="69"/>
      <c r="D17" s="69"/>
      <c r="E17" s="67"/>
      <c r="F17" s="157">
        <v>0</v>
      </c>
      <c r="G17" s="157">
        <v>0</v>
      </c>
      <c r="H17" s="157">
        <v>0</v>
      </c>
      <c r="I17" s="157">
        <v>0</v>
      </c>
      <c r="J17" s="104">
        <v>2096</v>
      </c>
      <c r="K17" s="104">
        <v>1978</v>
      </c>
      <c r="L17" s="104">
        <v>11670</v>
      </c>
      <c r="M17" s="104">
        <v>11526</v>
      </c>
      <c r="N17" s="157">
        <v>0</v>
      </c>
      <c r="O17" s="158">
        <v>0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.95" customHeight="1">
      <c r="A18" s="133"/>
      <c r="B18" s="69" t="s">
        <v>55</v>
      </c>
      <c r="C18" s="69"/>
      <c r="D18" s="69"/>
      <c r="E18" s="67"/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.95" customHeight="1">
      <c r="A19" s="133" t="s">
        <v>84</v>
      </c>
      <c r="B19" s="75" t="s">
        <v>56</v>
      </c>
      <c r="C19" s="69"/>
      <c r="D19" s="69"/>
      <c r="E19" s="80"/>
      <c r="F19" s="104">
        <v>4081</v>
      </c>
      <c r="G19" s="104">
        <v>4413</v>
      </c>
      <c r="H19" s="104">
        <v>20</v>
      </c>
      <c r="I19" s="104">
        <v>21</v>
      </c>
      <c r="J19" s="104">
        <v>72</v>
      </c>
      <c r="K19" s="104">
        <v>37</v>
      </c>
      <c r="L19" s="104">
        <v>318</v>
      </c>
      <c r="M19" s="104">
        <v>341</v>
      </c>
      <c r="N19" s="104">
        <v>17039</v>
      </c>
      <c r="O19" s="104">
        <v>16554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.95" customHeight="1">
      <c r="A20" s="133"/>
      <c r="B20" s="76"/>
      <c r="C20" s="69" t="s">
        <v>57</v>
      </c>
      <c r="D20" s="69"/>
      <c r="E20" s="80"/>
      <c r="F20" s="104">
        <v>3810</v>
      </c>
      <c r="G20" s="104">
        <v>3450</v>
      </c>
      <c r="H20" s="104">
        <v>5</v>
      </c>
      <c r="I20" s="104">
        <v>11</v>
      </c>
      <c r="J20" s="104">
        <v>48</v>
      </c>
      <c r="K20" s="157">
        <v>33</v>
      </c>
      <c r="L20" s="104">
        <v>10</v>
      </c>
      <c r="M20" s="104">
        <v>36</v>
      </c>
      <c r="N20" s="104">
        <v>10801</v>
      </c>
      <c r="O20" s="104">
        <v>9380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.95" customHeight="1">
      <c r="A21" s="133"/>
      <c r="B21" s="69" t="s">
        <v>58</v>
      </c>
      <c r="C21" s="69"/>
      <c r="D21" s="69"/>
      <c r="E21" s="80" t="s">
        <v>195</v>
      </c>
      <c r="F21" s="104">
        <v>4081</v>
      </c>
      <c r="G21" s="104">
        <v>4413</v>
      </c>
      <c r="H21" s="104">
        <v>20</v>
      </c>
      <c r="I21" s="104">
        <v>21</v>
      </c>
      <c r="J21" s="104">
        <v>72</v>
      </c>
      <c r="K21" s="104">
        <v>37</v>
      </c>
      <c r="L21" s="104">
        <v>318</v>
      </c>
      <c r="M21" s="104">
        <v>341</v>
      </c>
      <c r="N21" s="104">
        <v>17039</v>
      </c>
      <c r="O21" s="104">
        <v>16554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.95" customHeight="1">
      <c r="A22" s="133"/>
      <c r="B22" s="75" t="s">
        <v>59</v>
      </c>
      <c r="C22" s="69"/>
      <c r="D22" s="69"/>
      <c r="E22" s="80" t="s">
        <v>196</v>
      </c>
      <c r="F22" s="104">
        <v>13074</v>
      </c>
      <c r="G22" s="104">
        <v>12911</v>
      </c>
      <c r="H22" s="104">
        <v>819</v>
      </c>
      <c r="I22" s="104">
        <v>954</v>
      </c>
      <c r="J22" s="104">
        <v>144</v>
      </c>
      <c r="K22" s="104">
        <v>152</v>
      </c>
      <c r="L22" s="104">
        <v>318</v>
      </c>
      <c r="M22" s="104">
        <v>341</v>
      </c>
      <c r="N22" s="104">
        <v>28675</v>
      </c>
      <c r="O22" s="104">
        <v>29145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.95" customHeight="1">
      <c r="A23" s="133"/>
      <c r="B23" s="76" t="s">
        <v>60</v>
      </c>
      <c r="C23" s="69" t="s">
        <v>61</v>
      </c>
      <c r="D23" s="69"/>
      <c r="E23" s="80"/>
      <c r="F23" s="104">
        <v>3461</v>
      </c>
      <c r="G23" s="104">
        <v>3429</v>
      </c>
      <c r="H23" s="104">
        <v>182</v>
      </c>
      <c r="I23" s="104">
        <v>187</v>
      </c>
      <c r="J23" s="104">
        <v>72</v>
      </c>
      <c r="K23" s="104">
        <v>67</v>
      </c>
      <c r="L23" s="104">
        <v>309</v>
      </c>
      <c r="M23" s="104">
        <v>305</v>
      </c>
      <c r="N23" s="104">
        <v>13164</v>
      </c>
      <c r="O23" s="104">
        <v>13513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.95" customHeight="1">
      <c r="A24" s="133"/>
      <c r="B24" s="69" t="s">
        <v>197</v>
      </c>
      <c r="C24" s="69"/>
      <c r="D24" s="69"/>
      <c r="E24" s="80" t="s">
        <v>198</v>
      </c>
      <c r="F24" s="104">
        <f>F21-F22</f>
        <v>-8993</v>
      </c>
      <c r="G24" s="104">
        <f>G21-G22</f>
        <v>-8498</v>
      </c>
      <c r="H24" s="104">
        <f t="shared" ref="H24" si="5">H21-H22</f>
        <v>-799</v>
      </c>
      <c r="I24" s="104">
        <f t="shared" ref="I24:O24" si="6">I21-I22</f>
        <v>-933</v>
      </c>
      <c r="J24" s="104">
        <f t="shared" si="6"/>
        <v>-72</v>
      </c>
      <c r="K24" s="104">
        <f t="shared" si="6"/>
        <v>-115</v>
      </c>
      <c r="L24" s="104">
        <f t="shared" si="6"/>
        <v>0</v>
      </c>
      <c r="M24" s="104">
        <f t="shared" si="6"/>
        <v>0</v>
      </c>
      <c r="N24" s="104">
        <f t="shared" si="6"/>
        <v>-11636</v>
      </c>
      <c r="O24" s="104">
        <f t="shared" si="6"/>
        <v>-12591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.95" customHeight="1">
      <c r="A25" s="133"/>
      <c r="B25" s="75" t="s">
        <v>62</v>
      </c>
      <c r="C25" s="75"/>
      <c r="D25" s="75"/>
      <c r="E25" s="141" t="s">
        <v>199</v>
      </c>
      <c r="F25" s="159">
        <v>8818</v>
      </c>
      <c r="G25" s="159">
        <v>8406</v>
      </c>
      <c r="H25" s="159">
        <v>799</v>
      </c>
      <c r="I25" s="159">
        <v>933</v>
      </c>
      <c r="J25" s="159">
        <v>-134</v>
      </c>
      <c r="K25" s="159">
        <v>-140</v>
      </c>
      <c r="L25" s="159">
        <v>0</v>
      </c>
      <c r="M25" s="159">
        <v>0</v>
      </c>
      <c r="N25" s="159">
        <v>11636</v>
      </c>
      <c r="O25" s="159">
        <v>11291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.95" customHeight="1">
      <c r="A26" s="133"/>
      <c r="B26" s="98" t="s">
        <v>63</v>
      </c>
      <c r="C26" s="98"/>
      <c r="D26" s="98"/>
      <c r="E26" s="142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.95" customHeight="1">
      <c r="A27" s="133"/>
      <c r="B27" s="69" t="s">
        <v>200</v>
      </c>
      <c r="C27" s="69"/>
      <c r="D27" s="69"/>
      <c r="E27" s="80" t="s">
        <v>201</v>
      </c>
      <c r="F27" s="104">
        <f t="shared" ref="F27" si="7">F24+F25</f>
        <v>-175</v>
      </c>
      <c r="G27" s="104">
        <f t="shared" ref="G27:O27" si="8">G24+G25</f>
        <v>-92</v>
      </c>
      <c r="H27" s="104">
        <f t="shared" si="8"/>
        <v>0</v>
      </c>
      <c r="I27" s="104">
        <f t="shared" si="8"/>
        <v>0</v>
      </c>
      <c r="J27" s="104">
        <f t="shared" si="8"/>
        <v>-206</v>
      </c>
      <c r="K27" s="104">
        <f t="shared" si="8"/>
        <v>-255</v>
      </c>
      <c r="L27" s="104">
        <f t="shared" si="8"/>
        <v>0</v>
      </c>
      <c r="M27" s="104">
        <f t="shared" si="8"/>
        <v>0</v>
      </c>
      <c r="N27" s="104">
        <f t="shared" si="8"/>
        <v>0</v>
      </c>
      <c r="O27" s="104">
        <f t="shared" si="8"/>
        <v>-1300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.95" customHeight="1">
      <c r="A28" s="12"/>
      <c r="F28" s="161"/>
      <c r="G28" s="161"/>
      <c r="H28" s="161"/>
      <c r="I28" s="161"/>
      <c r="J28" s="161"/>
      <c r="K28" s="161"/>
      <c r="L28" s="151"/>
      <c r="M28" s="161"/>
      <c r="N28" s="161"/>
      <c r="O28" s="161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.95" customHeight="1">
      <c r="A29" s="13"/>
      <c r="F29" s="161"/>
      <c r="G29" s="161"/>
      <c r="H29" s="161"/>
      <c r="I29" s="161"/>
      <c r="J29" s="162"/>
      <c r="K29" s="162"/>
      <c r="L29" s="151"/>
      <c r="M29" s="161"/>
      <c r="N29" s="161"/>
      <c r="O29" s="162" t="s">
        <v>202</v>
      </c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15.95" customHeight="1">
      <c r="A30" s="136" t="s">
        <v>64</v>
      </c>
      <c r="B30" s="136"/>
      <c r="C30" s="136"/>
      <c r="D30" s="136"/>
      <c r="E30" s="136"/>
      <c r="F30" s="149" t="s">
        <v>301</v>
      </c>
      <c r="G30" s="148"/>
      <c r="H30" s="149" t="s">
        <v>303</v>
      </c>
      <c r="I30" s="148" t="s">
        <v>303</v>
      </c>
      <c r="J30" s="149" t="s">
        <v>305</v>
      </c>
      <c r="K30" s="148" t="s">
        <v>305</v>
      </c>
      <c r="L30" s="149" t="s">
        <v>307</v>
      </c>
      <c r="M30" s="148" t="s">
        <v>307</v>
      </c>
      <c r="N30" s="149" t="s">
        <v>309</v>
      </c>
      <c r="O30" s="148" t="s">
        <v>309</v>
      </c>
      <c r="P30" s="26"/>
      <c r="Q30" s="20"/>
      <c r="R30" s="26"/>
      <c r="S30" s="20"/>
      <c r="T30" s="26"/>
      <c r="U30" s="20"/>
      <c r="V30" s="26"/>
      <c r="W30" s="20"/>
      <c r="X30" s="26"/>
      <c r="Y30" s="20"/>
    </row>
    <row r="31" spans="1:25" ht="15.95" customHeight="1">
      <c r="A31" s="136"/>
      <c r="B31" s="136"/>
      <c r="C31" s="136"/>
      <c r="D31" s="136"/>
      <c r="E31" s="136"/>
      <c r="F31" s="67" t="s">
        <v>279</v>
      </c>
      <c r="G31" s="99" t="s">
        <v>283</v>
      </c>
      <c r="H31" s="67" t="s">
        <v>279</v>
      </c>
      <c r="I31" s="99" t="s">
        <v>283</v>
      </c>
      <c r="J31" s="67" t="s">
        <v>279</v>
      </c>
      <c r="K31" s="99" t="s">
        <v>283</v>
      </c>
      <c r="L31" s="67" t="s">
        <v>279</v>
      </c>
      <c r="M31" s="99" t="s">
        <v>283</v>
      </c>
      <c r="N31" s="67" t="s">
        <v>279</v>
      </c>
      <c r="O31" s="99" t="s">
        <v>283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5.95" customHeight="1">
      <c r="A32" s="133" t="s">
        <v>85</v>
      </c>
      <c r="B32" s="75" t="s">
        <v>45</v>
      </c>
      <c r="C32" s="69"/>
      <c r="D32" s="69"/>
      <c r="E32" s="80" t="s">
        <v>36</v>
      </c>
      <c r="F32" s="81">
        <v>270</v>
      </c>
      <c r="G32" s="81">
        <v>264</v>
      </c>
      <c r="H32" s="81">
        <v>446</v>
      </c>
      <c r="I32" s="81">
        <v>311</v>
      </c>
      <c r="J32" s="81">
        <v>3793</v>
      </c>
      <c r="K32" s="81">
        <v>3039</v>
      </c>
      <c r="L32" s="81">
        <v>1080</v>
      </c>
      <c r="M32" s="81">
        <v>584</v>
      </c>
      <c r="N32" s="81">
        <v>337</v>
      </c>
      <c r="O32" s="81">
        <v>119</v>
      </c>
      <c r="P32" s="23"/>
      <c r="Q32" s="23"/>
      <c r="R32" s="23"/>
      <c r="S32" s="23"/>
      <c r="T32" s="25"/>
      <c r="U32" s="25"/>
      <c r="V32" s="23"/>
      <c r="W32" s="23"/>
      <c r="X32" s="25"/>
      <c r="Y32" s="25"/>
    </row>
    <row r="33" spans="1:25" ht="15.95" customHeight="1">
      <c r="A33" s="134"/>
      <c r="B33" s="77"/>
      <c r="C33" s="75" t="s">
        <v>65</v>
      </c>
      <c r="D33" s="69"/>
      <c r="E33" s="80"/>
      <c r="F33" s="81">
        <v>159</v>
      </c>
      <c r="G33" s="81">
        <v>140</v>
      </c>
      <c r="H33" s="81">
        <v>56</v>
      </c>
      <c r="I33" s="81">
        <v>65</v>
      </c>
      <c r="J33" s="81">
        <v>3090</v>
      </c>
      <c r="K33" s="81">
        <v>2985</v>
      </c>
      <c r="L33" s="81">
        <v>1058</v>
      </c>
      <c r="M33" s="81">
        <v>579</v>
      </c>
      <c r="N33" s="81">
        <v>333</v>
      </c>
      <c r="O33" s="81">
        <v>119</v>
      </c>
      <c r="P33" s="23"/>
      <c r="Q33" s="23"/>
      <c r="R33" s="23"/>
      <c r="S33" s="23"/>
      <c r="T33" s="25"/>
      <c r="U33" s="25"/>
      <c r="V33" s="23"/>
      <c r="W33" s="23"/>
      <c r="X33" s="25"/>
      <c r="Y33" s="25"/>
    </row>
    <row r="34" spans="1:25" ht="15.95" customHeight="1">
      <c r="A34" s="134"/>
      <c r="B34" s="77"/>
      <c r="C34" s="76"/>
      <c r="D34" s="69" t="s">
        <v>66</v>
      </c>
      <c r="E34" s="80"/>
      <c r="F34" s="81">
        <v>107</v>
      </c>
      <c r="G34" s="81">
        <v>89</v>
      </c>
      <c r="H34" s="81">
        <v>49</v>
      </c>
      <c r="I34" s="81">
        <v>62</v>
      </c>
      <c r="J34" s="81">
        <v>2843</v>
      </c>
      <c r="K34" s="81">
        <v>2739</v>
      </c>
      <c r="L34" s="81">
        <v>450</v>
      </c>
      <c r="M34" s="81">
        <v>456</v>
      </c>
      <c r="N34" s="81">
        <v>314</v>
      </c>
      <c r="O34" s="81">
        <v>100</v>
      </c>
      <c r="P34" s="23"/>
      <c r="Q34" s="23"/>
      <c r="R34" s="23"/>
      <c r="S34" s="23"/>
      <c r="T34" s="25"/>
      <c r="U34" s="25"/>
      <c r="V34" s="23"/>
      <c r="W34" s="23"/>
      <c r="X34" s="25"/>
      <c r="Y34" s="25"/>
    </row>
    <row r="35" spans="1:25" ht="15.95" customHeight="1">
      <c r="A35" s="134"/>
      <c r="B35" s="76"/>
      <c r="C35" s="69" t="s">
        <v>67</v>
      </c>
      <c r="D35" s="69"/>
      <c r="E35" s="80"/>
      <c r="F35" s="81">
        <v>111</v>
      </c>
      <c r="G35" s="81">
        <v>124</v>
      </c>
      <c r="H35" s="81">
        <v>390</v>
      </c>
      <c r="I35" s="81">
        <v>246</v>
      </c>
      <c r="J35" s="83">
        <v>703</v>
      </c>
      <c r="K35" s="83">
        <v>54</v>
      </c>
      <c r="L35" s="81">
        <v>22</v>
      </c>
      <c r="M35" s="81">
        <v>5</v>
      </c>
      <c r="N35" s="81">
        <v>4</v>
      </c>
      <c r="O35" s="81">
        <v>0</v>
      </c>
      <c r="P35" s="23"/>
      <c r="Q35" s="23"/>
      <c r="R35" s="23"/>
      <c r="S35" s="23"/>
      <c r="T35" s="25"/>
      <c r="U35" s="25"/>
      <c r="V35" s="23"/>
      <c r="W35" s="23"/>
      <c r="X35" s="25"/>
      <c r="Y35" s="25"/>
    </row>
    <row r="36" spans="1:25" ht="15.95" customHeight="1">
      <c r="A36" s="134"/>
      <c r="B36" s="75" t="s">
        <v>48</v>
      </c>
      <c r="C36" s="69"/>
      <c r="D36" s="69"/>
      <c r="E36" s="80" t="s">
        <v>37</v>
      </c>
      <c r="F36" s="81">
        <v>279</v>
      </c>
      <c r="G36" s="81">
        <v>279</v>
      </c>
      <c r="H36" s="81">
        <v>349</v>
      </c>
      <c r="I36" s="81">
        <v>353</v>
      </c>
      <c r="J36" s="81">
        <v>2033</v>
      </c>
      <c r="K36" s="81">
        <v>1484</v>
      </c>
      <c r="L36" s="81">
        <v>1004</v>
      </c>
      <c r="M36" s="81">
        <v>554</v>
      </c>
      <c r="N36" s="81">
        <v>2</v>
      </c>
      <c r="O36" s="81">
        <v>3</v>
      </c>
      <c r="P36" s="23"/>
      <c r="Q36" s="23"/>
      <c r="R36" s="23"/>
      <c r="S36" s="23"/>
      <c r="T36" s="23"/>
      <c r="U36" s="23"/>
      <c r="V36" s="23"/>
      <c r="W36" s="23"/>
      <c r="X36" s="25"/>
      <c r="Y36" s="25"/>
    </row>
    <row r="37" spans="1:25" ht="15.95" customHeight="1">
      <c r="A37" s="134"/>
      <c r="B37" s="77"/>
      <c r="C37" s="69" t="s">
        <v>68</v>
      </c>
      <c r="D37" s="69"/>
      <c r="E37" s="80"/>
      <c r="F37" s="81">
        <v>264</v>
      </c>
      <c r="G37" s="81">
        <v>264</v>
      </c>
      <c r="H37" s="81">
        <v>347</v>
      </c>
      <c r="I37" s="81">
        <v>349</v>
      </c>
      <c r="J37" s="81">
        <v>1291</v>
      </c>
      <c r="K37" s="81">
        <v>1357</v>
      </c>
      <c r="L37" s="81">
        <v>997</v>
      </c>
      <c r="M37" s="81">
        <v>541</v>
      </c>
      <c r="N37" s="81">
        <v>0</v>
      </c>
      <c r="O37" s="81">
        <v>0</v>
      </c>
      <c r="P37" s="23"/>
      <c r="Q37" s="23"/>
      <c r="R37" s="23"/>
      <c r="S37" s="23"/>
      <c r="T37" s="23"/>
      <c r="U37" s="23"/>
      <c r="V37" s="23"/>
      <c r="W37" s="23"/>
      <c r="X37" s="25"/>
      <c r="Y37" s="25"/>
    </row>
    <row r="38" spans="1:25" ht="15.95" customHeight="1">
      <c r="A38" s="134"/>
      <c r="B38" s="76"/>
      <c r="C38" s="69" t="s">
        <v>69</v>
      </c>
      <c r="D38" s="69"/>
      <c r="E38" s="80"/>
      <c r="F38" s="81">
        <v>14</v>
      </c>
      <c r="G38" s="81">
        <v>15</v>
      </c>
      <c r="H38" s="81">
        <v>2</v>
      </c>
      <c r="I38" s="81">
        <v>4</v>
      </c>
      <c r="J38" s="81">
        <v>742</v>
      </c>
      <c r="K38" s="83">
        <v>127</v>
      </c>
      <c r="L38" s="81">
        <v>7</v>
      </c>
      <c r="M38" s="81">
        <v>13</v>
      </c>
      <c r="N38" s="81">
        <v>2</v>
      </c>
      <c r="O38" s="81">
        <v>3</v>
      </c>
      <c r="P38" s="23"/>
      <c r="Q38" s="23"/>
      <c r="R38" s="25"/>
      <c r="S38" s="25"/>
      <c r="T38" s="23"/>
      <c r="U38" s="23"/>
      <c r="V38" s="23"/>
      <c r="W38" s="23"/>
      <c r="X38" s="25"/>
      <c r="Y38" s="25"/>
    </row>
    <row r="39" spans="1:25" ht="15.95" customHeight="1">
      <c r="A39" s="134"/>
      <c r="B39" s="31" t="s">
        <v>70</v>
      </c>
      <c r="C39" s="31"/>
      <c r="D39" s="31"/>
      <c r="E39" s="80" t="s">
        <v>203</v>
      </c>
      <c r="F39" s="81">
        <f t="shared" ref="F39" si="9">F32-F36</f>
        <v>-9</v>
      </c>
      <c r="G39" s="81">
        <f t="shared" ref="G39:O39" si="10">G32-G36</f>
        <v>-15</v>
      </c>
      <c r="H39" s="81">
        <f t="shared" si="10"/>
        <v>97</v>
      </c>
      <c r="I39" s="81">
        <f t="shared" si="10"/>
        <v>-42</v>
      </c>
      <c r="J39" s="81">
        <f t="shared" si="10"/>
        <v>1760</v>
      </c>
      <c r="K39" s="81">
        <f t="shared" si="10"/>
        <v>1555</v>
      </c>
      <c r="L39" s="81">
        <f t="shared" si="10"/>
        <v>76</v>
      </c>
      <c r="M39" s="81">
        <f t="shared" si="10"/>
        <v>30</v>
      </c>
      <c r="N39" s="81">
        <f t="shared" si="10"/>
        <v>335</v>
      </c>
      <c r="O39" s="81">
        <f t="shared" si="10"/>
        <v>116</v>
      </c>
      <c r="P39" s="23"/>
      <c r="Q39" s="23"/>
      <c r="R39" s="23"/>
      <c r="S39" s="23"/>
      <c r="T39" s="23"/>
      <c r="U39" s="23"/>
      <c r="V39" s="23"/>
      <c r="W39" s="23"/>
      <c r="X39" s="25"/>
      <c r="Y39" s="25"/>
    </row>
    <row r="40" spans="1:25" ht="15.95" customHeight="1">
      <c r="A40" s="133" t="s">
        <v>86</v>
      </c>
      <c r="B40" s="75" t="s">
        <v>71</v>
      </c>
      <c r="C40" s="69"/>
      <c r="D40" s="69"/>
      <c r="E40" s="80" t="s">
        <v>39</v>
      </c>
      <c r="F40" s="81">
        <v>37</v>
      </c>
      <c r="G40" s="81">
        <v>34</v>
      </c>
      <c r="H40" s="81">
        <v>14</v>
      </c>
      <c r="I40" s="81">
        <v>22</v>
      </c>
      <c r="J40" s="81">
        <v>1191</v>
      </c>
      <c r="K40" s="81">
        <v>1828</v>
      </c>
      <c r="L40" s="81">
        <v>68</v>
      </c>
      <c r="M40" s="81">
        <v>242</v>
      </c>
      <c r="N40" s="81">
        <v>0</v>
      </c>
      <c r="O40" s="81">
        <v>0</v>
      </c>
      <c r="P40" s="23"/>
      <c r="Q40" s="23"/>
      <c r="R40" s="23"/>
      <c r="S40" s="23"/>
      <c r="T40" s="25"/>
      <c r="U40" s="25"/>
      <c r="V40" s="25"/>
      <c r="W40" s="25"/>
      <c r="X40" s="23"/>
      <c r="Y40" s="23"/>
    </row>
    <row r="41" spans="1:25" ht="15.95" customHeight="1">
      <c r="A41" s="135"/>
      <c r="B41" s="76"/>
      <c r="C41" s="69" t="s">
        <v>72</v>
      </c>
      <c r="D41" s="69"/>
      <c r="E41" s="80"/>
      <c r="F41" s="83">
        <v>0</v>
      </c>
      <c r="G41" s="83">
        <v>0</v>
      </c>
      <c r="H41" s="83">
        <v>0</v>
      </c>
      <c r="I41" s="83">
        <v>7</v>
      </c>
      <c r="J41" s="81">
        <v>1134</v>
      </c>
      <c r="K41" s="81">
        <v>1289</v>
      </c>
      <c r="L41" s="81">
        <v>46</v>
      </c>
      <c r="M41" s="81">
        <v>233</v>
      </c>
      <c r="N41" s="81">
        <v>0</v>
      </c>
      <c r="O41" s="81">
        <v>0</v>
      </c>
      <c r="P41" s="25"/>
      <c r="Q41" s="25"/>
      <c r="R41" s="25"/>
      <c r="S41" s="25"/>
      <c r="T41" s="25"/>
      <c r="U41" s="25"/>
      <c r="V41" s="25"/>
      <c r="W41" s="25"/>
      <c r="X41" s="23"/>
      <c r="Y41" s="23"/>
    </row>
    <row r="42" spans="1:25" ht="15.95" customHeight="1">
      <c r="A42" s="135"/>
      <c r="B42" s="75" t="s">
        <v>59</v>
      </c>
      <c r="C42" s="69"/>
      <c r="D42" s="69"/>
      <c r="E42" s="80" t="s">
        <v>40</v>
      </c>
      <c r="F42" s="81">
        <v>37</v>
      </c>
      <c r="G42" s="81">
        <v>34</v>
      </c>
      <c r="H42" s="81">
        <v>14</v>
      </c>
      <c r="I42" s="81">
        <v>22</v>
      </c>
      <c r="J42" s="81">
        <v>1761</v>
      </c>
      <c r="K42" s="81">
        <v>2505</v>
      </c>
      <c r="L42" s="81">
        <v>103</v>
      </c>
      <c r="M42" s="81">
        <v>268</v>
      </c>
      <c r="N42" s="81">
        <v>811</v>
      </c>
      <c r="O42" s="81">
        <v>346</v>
      </c>
      <c r="P42" s="23"/>
      <c r="Q42" s="23"/>
      <c r="R42" s="23"/>
      <c r="S42" s="23"/>
      <c r="T42" s="25"/>
      <c r="U42" s="25"/>
      <c r="V42" s="23"/>
      <c r="W42" s="23"/>
      <c r="X42" s="23"/>
      <c r="Y42" s="23"/>
    </row>
    <row r="43" spans="1:25" ht="15.95" customHeight="1">
      <c r="A43" s="135"/>
      <c r="B43" s="76"/>
      <c r="C43" s="69" t="s">
        <v>73</v>
      </c>
      <c r="D43" s="69"/>
      <c r="E43" s="80"/>
      <c r="F43" s="81">
        <v>34</v>
      </c>
      <c r="G43" s="81">
        <v>33</v>
      </c>
      <c r="H43" s="81">
        <v>6</v>
      </c>
      <c r="I43" s="81">
        <v>0</v>
      </c>
      <c r="J43" s="83">
        <v>1405</v>
      </c>
      <c r="K43" s="83">
        <v>2231</v>
      </c>
      <c r="L43" s="81">
        <v>44</v>
      </c>
      <c r="M43" s="81">
        <v>31</v>
      </c>
      <c r="N43" s="81">
        <v>626</v>
      </c>
      <c r="O43" s="81">
        <v>0</v>
      </c>
      <c r="P43" s="23"/>
      <c r="Q43" s="23"/>
      <c r="R43" s="25"/>
      <c r="S43" s="23"/>
      <c r="T43" s="25"/>
      <c r="U43" s="25"/>
      <c r="V43" s="23"/>
      <c r="W43" s="23"/>
      <c r="X43" s="25"/>
      <c r="Y43" s="25"/>
    </row>
    <row r="44" spans="1:25" ht="15.95" customHeight="1">
      <c r="A44" s="135"/>
      <c r="B44" s="69" t="s">
        <v>70</v>
      </c>
      <c r="C44" s="69"/>
      <c r="D44" s="69"/>
      <c r="E44" s="80" t="s">
        <v>204</v>
      </c>
      <c r="F44" s="83">
        <f t="shared" ref="F44" si="11">F40-F42</f>
        <v>0</v>
      </c>
      <c r="G44" s="83">
        <f t="shared" ref="G44:O44" si="12">G40-G42</f>
        <v>0</v>
      </c>
      <c r="H44" s="83">
        <f t="shared" si="12"/>
        <v>0</v>
      </c>
      <c r="I44" s="83">
        <f t="shared" si="12"/>
        <v>0</v>
      </c>
      <c r="J44" s="83">
        <f t="shared" si="12"/>
        <v>-570</v>
      </c>
      <c r="K44" s="83">
        <f t="shared" si="12"/>
        <v>-677</v>
      </c>
      <c r="L44" s="83">
        <f t="shared" si="12"/>
        <v>-35</v>
      </c>
      <c r="M44" s="83">
        <f t="shared" si="12"/>
        <v>-26</v>
      </c>
      <c r="N44" s="83">
        <f t="shared" si="12"/>
        <v>-811</v>
      </c>
      <c r="O44" s="83">
        <f t="shared" si="12"/>
        <v>-346</v>
      </c>
      <c r="P44" s="25"/>
      <c r="Q44" s="25"/>
      <c r="R44" s="23"/>
      <c r="S44" s="23"/>
      <c r="T44" s="25"/>
      <c r="U44" s="25"/>
      <c r="V44" s="23"/>
      <c r="W44" s="23"/>
      <c r="X44" s="23"/>
      <c r="Y44" s="23"/>
    </row>
    <row r="45" spans="1:25" ht="15.95" customHeight="1">
      <c r="A45" s="133" t="s">
        <v>78</v>
      </c>
      <c r="B45" s="31" t="s">
        <v>74</v>
      </c>
      <c r="C45" s="31"/>
      <c r="D45" s="31"/>
      <c r="E45" s="80" t="s">
        <v>205</v>
      </c>
      <c r="F45" s="81">
        <f t="shared" ref="F45" si="13">F39+F44</f>
        <v>-9</v>
      </c>
      <c r="G45" s="81">
        <f t="shared" ref="G45:O45" si="14">G39+G44</f>
        <v>-15</v>
      </c>
      <c r="H45" s="81">
        <f t="shared" si="14"/>
        <v>97</v>
      </c>
      <c r="I45" s="81">
        <f t="shared" si="14"/>
        <v>-42</v>
      </c>
      <c r="J45" s="81">
        <f t="shared" si="14"/>
        <v>1190</v>
      </c>
      <c r="K45" s="81">
        <f t="shared" si="14"/>
        <v>878</v>
      </c>
      <c r="L45" s="81">
        <f t="shared" si="14"/>
        <v>41</v>
      </c>
      <c r="M45" s="81">
        <f t="shared" si="14"/>
        <v>4</v>
      </c>
      <c r="N45" s="81">
        <f t="shared" si="14"/>
        <v>-476</v>
      </c>
      <c r="O45" s="81">
        <f t="shared" si="14"/>
        <v>-230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5.95" customHeight="1">
      <c r="A46" s="135"/>
      <c r="B46" s="69" t="s">
        <v>75</v>
      </c>
      <c r="C46" s="69"/>
      <c r="D46" s="69"/>
      <c r="E46" s="69"/>
      <c r="F46" s="83">
        <v>0</v>
      </c>
      <c r="G46" s="83">
        <v>0</v>
      </c>
      <c r="H46" s="83">
        <v>0</v>
      </c>
      <c r="I46" s="83">
        <v>0</v>
      </c>
      <c r="J46" s="83">
        <v>562</v>
      </c>
      <c r="K46" s="83">
        <v>365</v>
      </c>
      <c r="L46" s="81">
        <v>37</v>
      </c>
      <c r="M46" s="81">
        <v>27</v>
      </c>
      <c r="N46" s="83">
        <v>0</v>
      </c>
      <c r="O46" s="83">
        <v>0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15.95" customHeight="1">
      <c r="A47" s="135"/>
      <c r="B47" s="69" t="s">
        <v>76</v>
      </c>
      <c r="C47" s="69"/>
      <c r="D47" s="69"/>
      <c r="E47" s="69"/>
      <c r="F47" s="81">
        <v>64</v>
      </c>
      <c r="G47" s="81">
        <v>73</v>
      </c>
      <c r="H47" s="81">
        <v>117</v>
      </c>
      <c r="I47" s="81">
        <v>32</v>
      </c>
      <c r="J47" s="81">
        <v>3386</v>
      </c>
      <c r="K47" s="81">
        <v>2610</v>
      </c>
      <c r="L47" s="81">
        <v>132</v>
      </c>
      <c r="M47" s="81">
        <v>128</v>
      </c>
      <c r="N47" s="81">
        <v>780</v>
      </c>
      <c r="O47" s="81">
        <v>1256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5.95" customHeight="1">
      <c r="A48" s="135"/>
      <c r="B48" s="69" t="s">
        <v>77</v>
      </c>
      <c r="C48" s="69"/>
      <c r="D48" s="69"/>
      <c r="E48" s="69"/>
      <c r="F48" s="81">
        <v>64</v>
      </c>
      <c r="G48" s="81">
        <v>73</v>
      </c>
      <c r="H48" s="81">
        <v>117</v>
      </c>
      <c r="I48" s="81">
        <v>20</v>
      </c>
      <c r="J48" s="81">
        <v>3386</v>
      </c>
      <c r="K48" s="81">
        <v>2578</v>
      </c>
      <c r="L48" s="81">
        <v>131</v>
      </c>
      <c r="M48" s="81">
        <v>128</v>
      </c>
      <c r="N48" s="81">
        <v>563</v>
      </c>
      <c r="O48" s="81">
        <v>1128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ht="15.95" customHeight="1">
      <c r="A49" s="12"/>
      <c r="F49" s="19"/>
      <c r="G49" s="19"/>
      <c r="H49" s="19"/>
      <c r="I49" s="19"/>
      <c r="J49" s="19"/>
      <c r="K49" s="19"/>
      <c r="L49" s="20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5.95" customHeight="1">
      <c r="A50" s="13"/>
      <c r="F50" s="19"/>
      <c r="G50" s="19"/>
      <c r="H50" s="19"/>
      <c r="I50" s="19"/>
      <c r="J50" s="21"/>
      <c r="K50" s="21"/>
      <c r="L50" s="20"/>
      <c r="M50" s="19"/>
      <c r="N50" s="19"/>
      <c r="O50" s="21" t="s">
        <v>100</v>
      </c>
      <c r="P50" s="19"/>
      <c r="Q50" s="19"/>
      <c r="R50" s="19"/>
      <c r="S50" s="19"/>
      <c r="T50" s="19"/>
      <c r="U50" s="19"/>
      <c r="V50" s="19"/>
      <c r="W50" s="19"/>
      <c r="X50" s="19"/>
      <c r="Y50" s="21"/>
    </row>
    <row r="51" spans="1:25" ht="15.95" customHeight="1">
      <c r="A51" s="136" t="s">
        <v>64</v>
      </c>
      <c r="B51" s="136"/>
      <c r="C51" s="136"/>
      <c r="D51" s="136"/>
      <c r="E51" s="136"/>
      <c r="F51" s="131" t="s">
        <v>311</v>
      </c>
      <c r="G51" s="132"/>
      <c r="H51" s="131" t="s">
        <v>313</v>
      </c>
      <c r="I51" s="132" t="s">
        <v>313</v>
      </c>
      <c r="J51" s="131" t="s">
        <v>315</v>
      </c>
      <c r="K51" s="132" t="s">
        <v>315</v>
      </c>
      <c r="L51" s="131" t="s">
        <v>317</v>
      </c>
      <c r="M51" s="132" t="s">
        <v>317</v>
      </c>
      <c r="N51" s="131" t="s">
        <v>319</v>
      </c>
      <c r="O51" s="132" t="s">
        <v>319</v>
      </c>
      <c r="P51" s="26"/>
      <c r="Q51" s="20"/>
      <c r="R51" s="26"/>
      <c r="S51" s="20"/>
      <c r="T51" s="26"/>
      <c r="U51" s="20"/>
      <c r="V51" s="26"/>
      <c r="W51" s="20"/>
      <c r="X51" s="26"/>
      <c r="Y51" s="20"/>
    </row>
    <row r="52" spans="1:25" ht="15.95" customHeight="1">
      <c r="A52" s="136"/>
      <c r="B52" s="136"/>
      <c r="C52" s="136"/>
      <c r="D52" s="136"/>
      <c r="E52" s="136"/>
      <c r="F52" s="67" t="s">
        <v>279</v>
      </c>
      <c r="G52" s="108" t="s">
        <v>283</v>
      </c>
      <c r="H52" s="67" t="s">
        <v>279</v>
      </c>
      <c r="I52" s="108" t="s">
        <v>283</v>
      </c>
      <c r="J52" s="67" t="s">
        <v>279</v>
      </c>
      <c r="K52" s="108" t="s">
        <v>283</v>
      </c>
      <c r="L52" s="67" t="s">
        <v>279</v>
      </c>
      <c r="M52" s="108" t="s">
        <v>283</v>
      </c>
      <c r="N52" s="67" t="s">
        <v>279</v>
      </c>
      <c r="O52" s="108" t="s">
        <v>283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ht="15.95" customHeight="1">
      <c r="A53" s="133" t="s">
        <v>85</v>
      </c>
      <c r="B53" s="75" t="s">
        <v>45</v>
      </c>
      <c r="C53" s="69"/>
      <c r="D53" s="69"/>
      <c r="E53" s="110" t="s">
        <v>36</v>
      </c>
      <c r="F53" s="109">
        <v>297</v>
      </c>
      <c r="G53" s="109">
        <v>347</v>
      </c>
      <c r="H53" s="109">
        <v>21</v>
      </c>
      <c r="I53" s="109">
        <v>21</v>
      </c>
      <c r="J53" s="109">
        <v>0</v>
      </c>
      <c r="K53" s="109">
        <v>0</v>
      </c>
      <c r="L53" s="109">
        <v>80</v>
      </c>
      <c r="M53" s="109">
        <v>82</v>
      </c>
      <c r="N53" s="109">
        <v>0</v>
      </c>
      <c r="O53" s="109">
        <v>397</v>
      </c>
      <c r="P53" s="23"/>
      <c r="Q53" s="23"/>
      <c r="R53" s="23"/>
      <c r="S53" s="23"/>
      <c r="T53" s="25"/>
      <c r="U53" s="25"/>
      <c r="V53" s="23"/>
      <c r="W53" s="23"/>
      <c r="X53" s="25"/>
      <c r="Y53" s="25"/>
    </row>
    <row r="54" spans="1:25" ht="15.95" customHeight="1">
      <c r="A54" s="134"/>
      <c r="B54" s="77"/>
      <c r="C54" s="75" t="s">
        <v>65</v>
      </c>
      <c r="D54" s="69"/>
      <c r="E54" s="110"/>
      <c r="F54" s="109">
        <v>296</v>
      </c>
      <c r="G54" s="109">
        <v>345</v>
      </c>
      <c r="H54" s="109">
        <v>3</v>
      </c>
      <c r="I54" s="109">
        <v>3</v>
      </c>
      <c r="J54" s="109">
        <v>0</v>
      </c>
      <c r="K54" s="109">
        <v>0</v>
      </c>
      <c r="L54" s="109">
        <v>80</v>
      </c>
      <c r="M54" s="109">
        <v>82</v>
      </c>
      <c r="N54" s="109">
        <v>0</v>
      </c>
      <c r="O54" s="109">
        <v>397</v>
      </c>
      <c r="P54" s="23"/>
      <c r="Q54" s="23"/>
      <c r="R54" s="23"/>
      <c r="S54" s="23"/>
      <c r="T54" s="25"/>
      <c r="U54" s="25"/>
      <c r="V54" s="23"/>
      <c r="W54" s="23"/>
      <c r="X54" s="25"/>
      <c r="Y54" s="25"/>
    </row>
    <row r="55" spans="1:25" ht="15.95" customHeight="1">
      <c r="A55" s="134"/>
      <c r="B55" s="77"/>
      <c r="C55" s="76"/>
      <c r="D55" s="69" t="s">
        <v>66</v>
      </c>
      <c r="E55" s="110"/>
      <c r="F55" s="109">
        <v>296</v>
      </c>
      <c r="G55" s="109">
        <v>345</v>
      </c>
      <c r="H55" s="109">
        <v>3</v>
      </c>
      <c r="I55" s="109">
        <v>3</v>
      </c>
      <c r="J55" s="109">
        <v>0</v>
      </c>
      <c r="K55" s="109">
        <v>0</v>
      </c>
      <c r="L55" s="109">
        <v>80</v>
      </c>
      <c r="M55" s="109">
        <v>82</v>
      </c>
      <c r="N55" s="109">
        <v>0</v>
      </c>
      <c r="O55" s="109">
        <v>397</v>
      </c>
      <c r="P55" s="23"/>
      <c r="Q55" s="23"/>
      <c r="R55" s="23"/>
      <c r="S55" s="23"/>
      <c r="T55" s="25"/>
      <c r="U55" s="25"/>
      <c r="V55" s="23"/>
      <c r="W55" s="23"/>
      <c r="X55" s="25"/>
      <c r="Y55" s="25"/>
    </row>
    <row r="56" spans="1:25" ht="15.95" customHeight="1">
      <c r="A56" s="134"/>
      <c r="B56" s="76"/>
      <c r="C56" s="69" t="s">
        <v>67</v>
      </c>
      <c r="D56" s="69"/>
      <c r="E56" s="110"/>
      <c r="F56" s="109">
        <v>1</v>
      </c>
      <c r="G56" s="109">
        <v>2</v>
      </c>
      <c r="H56" s="109">
        <v>19</v>
      </c>
      <c r="I56" s="109">
        <v>19</v>
      </c>
      <c r="J56" s="83">
        <v>0</v>
      </c>
      <c r="K56" s="83">
        <v>0</v>
      </c>
      <c r="L56" s="109">
        <v>0</v>
      </c>
      <c r="M56" s="109">
        <v>0</v>
      </c>
      <c r="N56" s="109">
        <v>0</v>
      </c>
      <c r="O56" s="109">
        <v>0</v>
      </c>
      <c r="P56" s="23"/>
      <c r="Q56" s="23"/>
      <c r="R56" s="23"/>
      <c r="S56" s="23"/>
      <c r="T56" s="25"/>
      <c r="U56" s="25"/>
      <c r="V56" s="23"/>
      <c r="W56" s="23"/>
      <c r="X56" s="25"/>
      <c r="Y56" s="25"/>
    </row>
    <row r="57" spans="1:25" ht="15.95" customHeight="1">
      <c r="A57" s="134"/>
      <c r="B57" s="75" t="s">
        <v>48</v>
      </c>
      <c r="C57" s="69"/>
      <c r="D57" s="69"/>
      <c r="E57" s="110" t="s">
        <v>37</v>
      </c>
      <c r="F57" s="109">
        <v>166</v>
      </c>
      <c r="G57" s="109">
        <v>170</v>
      </c>
      <c r="H57" s="109">
        <v>21</v>
      </c>
      <c r="I57" s="109">
        <v>21</v>
      </c>
      <c r="J57" s="109">
        <v>0</v>
      </c>
      <c r="K57" s="109">
        <v>0</v>
      </c>
      <c r="L57" s="109">
        <v>42</v>
      </c>
      <c r="M57" s="109">
        <v>54</v>
      </c>
      <c r="N57" s="109">
        <v>1</v>
      </c>
      <c r="O57" s="109">
        <v>3</v>
      </c>
      <c r="P57" s="23"/>
      <c r="Q57" s="23"/>
      <c r="R57" s="23"/>
      <c r="S57" s="23"/>
      <c r="T57" s="23"/>
      <c r="U57" s="23"/>
      <c r="V57" s="23"/>
      <c r="W57" s="23"/>
      <c r="X57" s="25"/>
      <c r="Y57" s="25"/>
    </row>
    <row r="58" spans="1:25" ht="15.95" customHeight="1">
      <c r="A58" s="134"/>
      <c r="B58" s="77"/>
      <c r="C58" s="69" t="s">
        <v>68</v>
      </c>
      <c r="D58" s="69"/>
      <c r="E58" s="110"/>
      <c r="F58" s="109">
        <v>150</v>
      </c>
      <c r="G58" s="109">
        <v>155</v>
      </c>
      <c r="H58" s="109">
        <v>19</v>
      </c>
      <c r="I58" s="109">
        <v>19</v>
      </c>
      <c r="J58" s="109">
        <v>0</v>
      </c>
      <c r="K58" s="109">
        <v>0</v>
      </c>
      <c r="L58" s="109">
        <v>19</v>
      </c>
      <c r="M58" s="109">
        <v>17</v>
      </c>
      <c r="N58" s="109">
        <v>0</v>
      </c>
      <c r="O58" s="109">
        <v>0</v>
      </c>
      <c r="P58" s="23"/>
      <c r="Q58" s="23"/>
      <c r="R58" s="23"/>
      <c r="S58" s="23"/>
      <c r="T58" s="23"/>
      <c r="U58" s="23"/>
      <c r="V58" s="23"/>
      <c r="W58" s="23"/>
      <c r="X58" s="25"/>
      <c r="Y58" s="25"/>
    </row>
    <row r="59" spans="1:25" ht="15.95" customHeight="1">
      <c r="A59" s="134"/>
      <c r="B59" s="76"/>
      <c r="C59" s="69" t="s">
        <v>69</v>
      </c>
      <c r="D59" s="69"/>
      <c r="E59" s="110"/>
      <c r="F59" s="109">
        <v>16</v>
      </c>
      <c r="G59" s="109">
        <v>15</v>
      </c>
      <c r="H59" s="109">
        <v>2</v>
      </c>
      <c r="I59" s="109">
        <v>2</v>
      </c>
      <c r="J59" s="109">
        <v>0</v>
      </c>
      <c r="K59" s="83">
        <v>0</v>
      </c>
      <c r="L59" s="109">
        <v>23</v>
      </c>
      <c r="M59" s="109">
        <v>37</v>
      </c>
      <c r="N59" s="109">
        <v>1.3130269999999999</v>
      </c>
      <c r="O59" s="109">
        <v>3</v>
      </c>
      <c r="P59" s="23"/>
      <c r="Q59" s="23"/>
      <c r="R59" s="25"/>
      <c r="S59" s="25"/>
      <c r="T59" s="23"/>
      <c r="U59" s="23"/>
      <c r="V59" s="23"/>
      <c r="W59" s="23"/>
      <c r="X59" s="25"/>
      <c r="Y59" s="25"/>
    </row>
    <row r="60" spans="1:25" ht="15.95" customHeight="1">
      <c r="A60" s="134"/>
      <c r="B60" s="31" t="s">
        <v>70</v>
      </c>
      <c r="C60" s="31"/>
      <c r="D60" s="31"/>
      <c r="E60" s="110" t="s">
        <v>97</v>
      </c>
      <c r="F60" s="109">
        <f t="shared" ref="F60" si="15">F53-F57</f>
        <v>131</v>
      </c>
      <c r="G60" s="109">
        <f t="shared" ref="G60:O60" si="16">G53-G57</f>
        <v>177</v>
      </c>
      <c r="H60" s="109">
        <f t="shared" si="16"/>
        <v>0</v>
      </c>
      <c r="I60" s="109">
        <f t="shared" si="16"/>
        <v>0</v>
      </c>
      <c r="J60" s="109">
        <f t="shared" si="16"/>
        <v>0</v>
      </c>
      <c r="K60" s="109">
        <f t="shared" si="16"/>
        <v>0</v>
      </c>
      <c r="L60" s="109">
        <f t="shared" ref="L60:M60" si="17">L53-L57</f>
        <v>38</v>
      </c>
      <c r="M60" s="109">
        <f t="shared" si="17"/>
        <v>28</v>
      </c>
      <c r="N60" s="109">
        <f t="shared" ref="N60" si="18">N53-N57</f>
        <v>-1</v>
      </c>
      <c r="O60" s="109">
        <f t="shared" si="16"/>
        <v>394</v>
      </c>
      <c r="P60" s="23"/>
      <c r="Q60" s="23"/>
      <c r="R60" s="23"/>
      <c r="S60" s="23"/>
      <c r="T60" s="23"/>
      <c r="U60" s="23"/>
      <c r="V60" s="23"/>
      <c r="W60" s="23"/>
      <c r="X60" s="25"/>
      <c r="Y60" s="25"/>
    </row>
    <row r="61" spans="1:25" ht="15.95" customHeight="1">
      <c r="A61" s="133" t="s">
        <v>86</v>
      </c>
      <c r="B61" s="75" t="s">
        <v>71</v>
      </c>
      <c r="C61" s="69"/>
      <c r="D61" s="69"/>
      <c r="E61" s="110" t="s">
        <v>39</v>
      </c>
      <c r="F61" s="109">
        <v>0</v>
      </c>
      <c r="G61" s="109">
        <v>0</v>
      </c>
      <c r="H61" s="109">
        <v>13</v>
      </c>
      <c r="I61" s="109">
        <v>13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23"/>
      <c r="Q61" s="23"/>
      <c r="R61" s="23"/>
      <c r="S61" s="23"/>
      <c r="T61" s="25"/>
      <c r="U61" s="25"/>
      <c r="V61" s="25"/>
      <c r="W61" s="25"/>
      <c r="X61" s="23"/>
      <c r="Y61" s="23"/>
    </row>
    <row r="62" spans="1:25" ht="15.95" customHeight="1">
      <c r="A62" s="135"/>
      <c r="B62" s="76"/>
      <c r="C62" s="69" t="s">
        <v>72</v>
      </c>
      <c r="D62" s="69"/>
      <c r="E62" s="110"/>
      <c r="F62" s="83">
        <v>0</v>
      </c>
      <c r="G62" s="83">
        <v>0</v>
      </c>
      <c r="H62" s="83">
        <v>0</v>
      </c>
      <c r="I62" s="83">
        <v>0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  <c r="O62" s="109">
        <v>0</v>
      </c>
      <c r="P62" s="25"/>
      <c r="Q62" s="25"/>
      <c r="R62" s="25"/>
      <c r="S62" s="25"/>
      <c r="T62" s="25"/>
      <c r="U62" s="25"/>
      <c r="V62" s="25"/>
      <c r="W62" s="25"/>
      <c r="X62" s="23"/>
      <c r="Y62" s="23"/>
    </row>
    <row r="63" spans="1:25" ht="15.95" customHeight="1">
      <c r="A63" s="135"/>
      <c r="B63" s="75" t="s">
        <v>59</v>
      </c>
      <c r="C63" s="69"/>
      <c r="D63" s="69"/>
      <c r="E63" s="110" t="s">
        <v>40</v>
      </c>
      <c r="F63" s="109">
        <v>112</v>
      </c>
      <c r="G63" s="109">
        <v>153</v>
      </c>
      <c r="H63" s="109">
        <v>13</v>
      </c>
      <c r="I63" s="109">
        <v>13</v>
      </c>
      <c r="J63" s="109">
        <v>0</v>
      </c>
      <c r="K63" s="109">
        <v>0</v>
      </c>
      <c r="L63" s="109">
        <v>0</v>
      </c>
      <c r="M63" s="109">
        <v>25</v>
      </c>
      <c r="N63" s="109">
        <v>62</v>
      </c>
      <c r="O63" s="109">
        <v>1140</v>
      </c>
      <c r="P63" s="23"/>
      <c r="Q63" s="23"/>
      <c r="R63" s="23"/>
      <c r="S63" s="23"/>
      <c r="T63" s="25"/>
      <c r="U63" s="25"/>
      <c r="V63" s="23"/>
      <c r="W63" s="23"/>
      <c r="X63" s="23"/>
      <c r="Y63" s="23"/>
    </row>
    <row r="64" spans="1:25" ht="15.95" customHeight="1">
      <c r="A64" s="135"/>
      <c r="B64" s="76"/>
      <c r="C64" s="69" t="s">
        <v>73</v>
      </c>
      <c r="D64" s="69"/>
      <c r="E64" s="110"/>
      <c r="F64" s="109">
        <v>77</v>
      </c>
      <c r="G64" s="109">
        <v>126</v>
      </c>
      <c r="H64" s="109">
        <v>13</v>
      </c>
      <c r="I64" s="109">
        <v>13</v>
      </c>
      <c r="J64" s="83">
        <v>0</v>
      </c>
      <c r="K64" s="83">
        <v>0</v>
      </c>
      <c r="L64" s="109">
        <v>0</v>
      </c>
      <c r="M64" s="109">
        <v>25</v>
      </c>
      <c r="N64" s="109">
        <v>25</v>
      </c>
      <c r="O64" s="109">
        <v>1120</v>
      </c>
      <c r="P64" s="23"/>
      <c r="Q64" s="23"/>
      <c r="R64" s="25"/>
      <c r="S64" s="23"/>
      <c r="T64" s="25"/>
      <c r="U64" s="25"/>
      <c r="V64" s="23"/>
      <c r="W64" s="23"/>
      <c r="X64" s="25"/>
      <c r="Y64" s="25"/>
    </row>
    <row r="65" spans="1:25" ht="15.95" customHeight="1">
      <c r="A65" s="135"/>
      <c r="B65" s="69" t="s">
        <v>70</v>
      </c>
      <c r="C65" s="69"/>
      <c r="D65" s="69"/>
      <c r="E65" s="110" t="s">
        <v>98</v>
      </c>
      <c r="F65" s="83">
        <f t="shared" ref="F65" si="19">F61-F63</f>
        <v>-112</v>
      </c>
      <c r="G65" s="83">
        <f t="shared" ref="G65:O65" si="20">G61-G63</f>
        <v>-153</v>
      </c>
      <c r="H65" s="83">
        <f t="shared" si="20"/>
        <v>0</v>
      </c>
      <c r="I65" s="83">
        <f t="shared" si="20"/>
        <v>0</v>
      </c>
      <c r="J65" s="83">
        <f t="shared" ref="J65:K65" si="21">J61-J63</f>
        <v>0</v>
      </c>
      <c r="K65" s="83">
        <f t="shared" si="21"/>
        <v>0</v>
      </c>
      <c r="L65" s="83">
        <f t="shared" ref="L65:M65" si="22">L61-L63</f>
        <v>0</v>
      </c>
      <c r="M65" s="83">
        <f t="shared" si="22"/>
        <v>-25</v>
      </c>
      <c r="N65" s="83">
        <f t="shared" ref="N65" si="23">N61-N63</f>
        <v>-62</v>
      </c>
      <c r="O65" s="83">
        <f t="shared" si="20"/>
        <v>-1140</v>
      </c>
      <c r="P65" s="25"/>
      <c r="Q65" s="25"/>
      <c r="R65" s="23"/>
      <c r="S65" s="23"/>
      <c r="T65" s="25"/>
      <c r="U65" s="25"/>
      <c r="V65" s="23"/>
      <c r="W65" s="23"/>
      <c r="X65" s="23"/>
      <c r="Y65" s="23"/>
    </row>
    <row r="66" spans="1:25" ht="15.95" customHeight="1">
      <c r="A66" s="133" t="s">
        <v>78</v>
      </c>
      <c r="B66" s="31" t="s">
        <v>74</v>
      </c>
      <c r="C66" s="31"/>
      <c r="D66" s="31"/>
      <c r="E66" s="110" t="s">
        <v>99</v>
      </c>
      <c r="F66" s="109">
        <f t="shared" ref="F66" si="24">F60+F65</f>
        <v>19</v>
      </c>
      <c r="G66" s="109">
        <f t="shared" ref="G66:O66" si="25">G60+G65</f>
        <v>24</v>
      </c>
      <c r="H66" s="109">
        <f t="shared" si="25"/>
        <v>0</v>
      </c>
      <c r="I66" s="109">
        <f t="shared" si="25"/>
        <v>0</v>
      </c>
      <c r="J66" s="109">
        <f t="shared" ref="J66:K66" si="26">J60+J65</f>
        <v>0</v>
      </c>
      <c r="K66" s="109">
        <f t="shared" si="26"/>
        <v>0</v>
      </c>
      <c r="L66" s="109">
        <f t="shared" ref="L66:M66" si="27">L60+L65</f>
        <v>38</v>
      </c>
      <c r="M66" s="109">
        <f t="shared" si="27"/>
        <v>3</v>
      </c>
      <c r="N66" s="109">
        <f t="shared" ref="N66" si="28">N60+N65</f>
        <v>-63</v>
      </c>
      <c r="O66" s="109">
        <f t="shared" si="25"/>
        <v>-746</v>
      </c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ht="15.95" customHeight="1">
      <c r="A67" s="135"/>
      <c r="B67" s="69" t="s">
        <v>75</v>
      </c>
      <c r="C67" s="69"/>
      <c r="D67" s="69"/>
      <c r="E67" s="69"/>
      <c r="F67" s="83">
        <v>0</v>
      </c>
      <c r="G67" s="83">
        <v>0</v>
      </c>
      <c r="H67" s="83">
        <v>2</v>
      </c>
      <c r="I67" s="83">
        <v>2</v>
      </c>
      <c r="J67" s="83">
        <v>0</v>
      </c>
      <c r="K67" s="83">
        <v>0</v>
      </c>
      <c r="L67" s="109">
        <v>25</v>
      </c>
      <c r="M67" s="109">
        <v>25</v>
      </c>
      <c r="N67" s="83">
        <v>0</v>
      </c>
      <c r="O67" s="83">
        <v>0</v>
      </c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15.95" customHeight="1">
      <c r="A68" s="135"/>
      <c r="B68" s="69" t="s">
        <v>76</v>
      </c>
      <c r="C68" s="69"/>
      <c r="D68" s="69"/>
      <c r="E68" s="69"/>
      <c r="F68" s="109">
        <v>274</v>
      </c>
      <c r="G68" s="109">
        <v>255</v>
      </c>
      <c r="H68" s="109">
        <v>12</v>
      </c>
      <c r="I68" s="109">
        <v>14</v>
      </c>
      <c r="J68" s="109">
        <v>22</v>
      </c>
      <c r="K68" s="109">
        <v>24</v>
      </c>
      <c r="L68" s="109">
        <v>203</v>
      </c>
      <c r="M68" s="109">
        <v>164</v>
      </c>
      <c r="N68" s="109">
        <v>382</v>
      </c>
      <c r="O68" s="109">
        <v>445</v>
      </c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ht="15.95" customHeight="1">
      <c r="A69" s="135"/>
      <c r="B69" s="69" t="s">
        <v>77</v>
      </c>
      <c r="C69" s="69"/>
      <c r="D69" s="69"/>
      <c r="E69" s="69"/>
      <c r="F69" s="109">
        <v>274</v>
      </c>
      <c r="G69" s="109">
        <v>255</v>
      </c>
      <c r="H69" s="109">
        <v>12</v>
      </c>
      <c r="I69" s="109">
        <v>14</v>
      </c>
      <c r="J69" s="109">
        <v>22</v>
      </c>
      <c r="K69" s="109">
        <v>24</v>
      </c>
      <c r="L69" s="109">
        <v>203</v>
      </c>
      <c r="M69" s="109">
        <v>164</v>
      </c>
      <c r="N69" s="109">
        <v>346</v>
      </c>
      <c r="O69" s="109">
        <v>445</v>
      </c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 ht="15.95" customHeight="1">
      <c r="A70" s="12" t="s">
        <v>206</v>
      </c>
      <c r="O70" s="4"/>
    </row>
    <row r="71" spans="1:25" ht="15.95" customHeight="1">
      <c r="A71" s="12"/>
      <c r="O71" s="8"/>
    </row>
  </sheetData>
  <mergeCells count="37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N51:O51"/>
    <mergeCell ref="A53:A60"/>
    <mergeCell ref="A61:A65"/>
    <mergeCell ref="A66:A69"/>
    <mergeCell ref="A51:E52"/>
    <mergeCell ref="F51:G51"/>
    <mergeCell ref="H51:I51"/>
    <mergeCell ref="J51:K51"/>
    <mergeCell ref="L51:M51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51" orientation="landscape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47"/>
  <sheetViews>
    <sheetView view="pageBreakPreview" zoomScaleNormal="100" zoomScaleSheetLayoutView="100" workbookViewId="0">
      <pane xSplit="4" ySplit="7" topLeftCell="E14" activePane="bottomRight" state="frozen"/>
      <selection activeCell="G46" sqref="G46"/>
      <selection pane="topRight" activeCell="G46" sqref="G46"/>
      <selection pane="bottomLeft" activeCell="G46" sqref="G46"/>
      <selection pane="bottomRight" activeCell="A4" sqref="A4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8" width="12.625" style="1" customWidth="1"/>
    <col min="19" max="16384" width="9" style="1"/>
  </cols>
  <sheetData>
    <row r="1" spans="1:18" ht="33.950000000000003" customHeight="1">
      <c r="A1" s="42" t="s">
        <v>0</v>
      </c>
      <c r="B1" s="42"/>
      <c r="C1" s="22" t="s">
        <v>289</v>
      </c>
      <c r="D1" s="53"/>
    </row>
    <row r="3" spans="1:18" ht="15" customHeight="1">
      <c r="A3" s="16" t="s">
        <v>207</v>
      </c>
      <c r="B3" s="16"/>
      <c r="C3" s="16"/>
      <c r="D3" s="16"/>
      <c r="E3" s="16"/>
      <c r="F3" s="16"/>
      <c r="I3" s="16"/>
      <c r="J3" s="16"/>
      <c r="M3" s="16"/>
      <c r="N3" s="16"/>
    </row>
    <row r="4" spans="1:18" ht="15" customHeight="1">
      <c r="A4" s="16"/>
      <c r="B4" s="16"/>
      <c r="C4" s="16"/>
      <c r="D4" s="16"/>
      <c r="E4" s="163"/>
      <c r="F4" s="163"/>
      <c r="G4" s="59"/>
      <c r="H4" s="59"/>
      <c r="I4" s="163"/>
      <c r="J4" s="163"/>
      <c r="K4" s="59"/>
      <c r="L4" s="59"/>
      <c r="M4" s="163"/>
      <c r="N4" s="163"/>
      <c r="O4" s="59"/>
      <c r="P4" s="59"/>
      <c r="Q4" s="59"/>
      <c r="R4" s="59"/>
    </row>
    <row r="5" spans="1:18" ht="15" customHeight="1">
      <c r="A5" s="54"/>
      <c r="B5" s="54" t="s">
        <v>284</v>
      </c>
      <c r="C5" s="54"/>
      <c r="D5" s="54"/>
      <c r="E5" s="59"/>
      <c r="F5" s="59"/>
      <c r="G5" s="59"/>
      <c r="H5" s="144"/>
      <c r="I5" s="59"/>
      <c r="J5" s="59"/>
      <c r="K5" s="59"/>
      <c r="L5" s="144"/>
      <c r="M5" s="59"/>
      <c r="N5" s="59"/>
      <c r="O5" s="59"/>
      <c r="P5" s="144"/>
      <c r="Q5" s="59"/>
      <c r="R5" s="144" t="s">
        <v>208</v>
      </c>
    </row>
    <row r="6" spans="1:18" ht="15" customHeight="1">
      <c r="A6" s="55"/>
      <c r="B6" s="56"/>
      <c r="C6" s="56"/>
      <c r="D6" s="106"/>
      <c r="E6" s="164" t="s">
        <v>320</v>
      </c>
      <c r="F6" s="165"/>
      <c r="G6" s="164" t="s">
        <v>321</v>
      </c>
      <c r="H6" s="165"/>
      <c r="I6" s="166" t="s">
        <v>322</v>
      </c>
      <c r="J6" s="167"/>
      <c r="K6" s="164" t="s">
        <v>323</v>
      </c>
      <c r="L6" s="165"/>
      <c r="M6" s="166" t="s">
        <v>324</v>
      </c>
      <c r="N6" s="167"/>
      <c r="O6" s="164" t="s">
        <v>325</v>
      </c>
      <c r="P6" s="165"/>
      <c r="Q6" s="164" t="s">
        <v>326</v>
      </c>
      <c r="R6" s="165"/>
    </row>
    <row r="7" spans="1:18" ht="15" customHeight="1">
      <c r="A7" s="57"/>
      <c r="B7" s="58"/>
      <c r="C7" s="58"/>
      <c r="D7" s="107"/>
      <c r="E7" s="168" t="s">
        <v>279</v>
      </c>
      <c r="F7" s="169" t="s">
        <v>283</v>
      </c>
      <c r="G7" s="168" t="s">
        <v>279</v>
      </c>
      <c r="H7" s="168" t="s">
        <v>283</v>
      </c>
      <c r="I7" s="168" t="s">
        <v>279</v>
      </c>
      <c r="J7" s="168" t="s">
        <v>283</v>
      </c>
      <c r="K7" s="168" t="s">
        <v>279</v>
      </c>
      <c r="L7" s="168" t="s">
        <v>283</v>
      </c>
      <c r="M7" s="168" t="s">
        <v>279</v>
      </c>
      <c r="N7" s="168" t="s">
        <v>283</v>
      </c>
      <c r="O7" s="168" t="s">
        <v>279</v>
      </c>
      <c r="P7" s="168" t="s">
        <v>283</v>
      </c>
      <c r="Q7" s="168" t="s">
        <v>279</v>
      </c>
      <c r="R7" s="168" t="s">
        <v>283</v>
      </c>
    </row>
    <row r="8" spans="1:18" ht="18" customHeight="1">
      <c r="A8" s="115" t="s">
        <v>209</v>
      </c>
      <c r="B8" s="100" t="s">
        <v>210</v>
      </c>
      <c r="C8" s="101"/>
      <c r="D8" s="101"/>
      <c r="E8" s="170">
        <v>4</v>
      </c>
      <c r="F8" s="170">
        <v>4</v>
      </c>
      <c r="G8" s="170">
        <v>1</v>
      </c>
      <c r="H8" s="170">
        <v>1</v>
      </c>
      <c r="I8" s="170">
        <v>1</v>
      </c>
      <c r="J8" s="170">
        <v>1</v>
      </c>
      <c r="K8" s="170">
        <v>1</v>
      </c>
      <c r="L8" s="170">
        <v>1</v>
      </c>
      <c r="M8" s="170">
        <v>3</v>
      </c>
      <c r="N8" s="170">
        <v>3</v>
      </c>
      <c r="O8" s="170">
        <v>0</v>
      </c>
      <c r="P8" s="170">
        <v>0</v>
      </c>
      <c r="Q8" s="170">
        <v>7</v>
      </c>
      <c r="R8" s="170">
        <v>7</v>
      </c>
    </row>
    <row r="9" spans="1:18" ht="18" customHeight="1">
      <c r="A9" s="115"/>
      <c r="B9" s="115" t="s">
        <v>211</v>
      </c>
      <c r="C9" s="69" t="s">
        <v>212</v>
      </c>
      <c r="D9" s="69"/>
      <c r="E9" s="102">
        <v>10</v>
      </c>
      <c r="F9" s="102">
        <v>10</v>
      </c>
      <c r="G9" s="102">
        <v>10</v>
      </c>
      <c r="H9" s="102">
        <v>10</v>
      </c>
      <c r="I9" s="102">
        <v>10</v>
      </c>
      <c r="J9" s="102">
        <v>10</v>
      </c>
      <c r="K9" s="102">
        <v>100</v>
      </c>
      <c r="L9" s="102">
        <v>3000</v>
      </c>
      <c r="M9" s="102">
        <v>224631</v>
      </c>
      <c r="N9" s="102">
        <v>223659</v>
      </c>
      <c r="O9" s="102">
        <v>0</v>
      </c>
      <c r="P9" s="102">
        <v>0</v>
      </c>
      <c r="Q9" s="102">
        <v>100</v>
      </c>
      <c r="R9" s="102">
        <v>100</v>
      </c>
    </row>
    <row r="10" spans="1:18" ht="18" customHeight="1">
      <c r="A10" s="115"/>
      <c r="B10" s="115"/>
      <c r="C10" s="69" t="s">
        <v>213</v>
      </c>
      <c r="D10" s="69"/>
      <c r="E10" s="102">
        <v>5</v>
      </c>
      <c r="F10" s="102">
        <v>5</v>
      </c>
      <c r="G10" s="102">
        <v>10</v>
      </c>
      <c r="H10" s="102">
        <v>10</v>
      </c>
      <c r="I10" s="102">
        <v>10</v>
      </c>
      <c r="J10" s="102">
        <v>10</v>
      </c>
      <c r="K10" s="102">
        <v>100</v>
      </c>
      <c r="L10" s="102">
        <v>3000</v>
      </c>
      <c r="M10" s="102">
        <v>28748</v>
      </c>
      <c r="N10" s="102">
        <v>28748</v>
      </c>
      <c r="O10" s="102">
        <v>0</v>
      </c>
      <c r="P10" s="102">
        <v>0</v>
      </c>
      <c r="Q10" s="102">
        <v>54</v>
      </c>
      <c r="R10" s="102">
        <v>54</v>
      </c>
    </row>
    <row r="11" spans="1:18" ht="18" customHeight="1">
      <c r="A11" s="115"/>
      <c r="B11" s="115"/>
      <c r="C11" s="69" t="s">
        <v>214</v>
      </c>
      <c r="D11" s="69"/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195883</v>
      </c>
      <c r="N11" s="102">
        <v>194911</v>
      </c>
      <c r="O11" s="102">
        <v>0</v>
      </c>
      <c r="P11" s="102">
        <v>0</v>
      </c>
      <c r="Q11" s="102">
        <v>0</v>
      </c>
      <c r="R11" s="102">
        <v>0</v>
      </c>
    </row>
    <row r="12" spans="1:18" ht="18" customHeight="1">
      <c r="A12" s="115"/>
      <c r="B12" s="115"/>
      <c r="C12" s="69" t="s">
        <v>215</v>
      </c>
      <c r="D12" s="69"/>
      <c r="E12" s="102">
        <v>5</v>
      </c>
      <c r="F12" s="102">
        <v>5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46</v>
      </c>
      <c r="R12" s="102">
        <v>46</v>
      </c>
    </row>
    <row r="13" spans="1:18" ht="18" customHeight="1">
      <c r="A13" s="115"/>
      <c r="B13" s="115"/>
      <c r="C13" s="69" t="s">
        <v>216</v>
      </c>
      <c r="D13" s="69"/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</row>
    <row r="14" spans="1:18" ht="18" customHeight="1">
      <c r="A14" s="115"/>
      <c r="B14" s="115"/>
      <c r="C14" s="69" t="s">
        <v>78</v>
      </c>
      <c r="D14" s="69"/>
      <c r="E14" s="102">
        <v>0.4</v>
      </c>
      <c r="F14" s="102">
        <v>0.4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</row>
    <row r="15" spans="1:18" ht="18" customHeight="1">
      <c r="A15" s="114" t="s">
        <v>217</v>
      </c>
      <c r="B15" s="115" t="s">
        <v>218</v>
      </c>
      <c r="C15" s="69" t="s">
        <v>219</v>
      </c>
      <c r="D15" s="69"/>
      <c r="E15" s="81">
        <v>510</v>
      </c>
      <c r="F15" s="81">
        <v>510</v>
      </c>
      <c r="G15" s="81">
        <v>149</v>
      </c>
      <c r="H15" s="81">
        <v>161</v>
      </c>
      <c r="I15" s="81">
        <v>1843.22</v>
      </c>
      <c r="J15" s="81">
        <v>2438</v>
      </c>
      <c r="K15" s="109">
        <v>3230</v>
      </c>
      <c r="L15" s="109">
        <v>3177</v>
      </c>
      <c r="M15" s="109">
        <v>14715</v>
      </c>
      <c r="N15" s="109">
        <v>9097</v>
      </c>
      <c r="O15" s="81">
        <v>0</v>
      </c>
      <c r="P15" s="81">
        <v>47</v>
      </c>
      <c r="Q15" s="81">
        <v>539</v>
      </c>
      <c r="R15" s="81">
        <v>498</v>
      </c>
    </row>
    <row r="16" spans="1:18" ht="18" customHeight="1">
      <c r="A16" s="115"/>
      <c r="B16" s="115"/>
      <c r="C16" s="69" t="s">
        <v>220</v>
      </c>
      <c r="D16" s="69"/>
      <c r="E16" s="81">
        <v>76</v>
      </c>
      <c r="F16" s="81">
        <v>76</v>
      </c>
      <c r="G16" s="81">
        <v>27</v>
      </c>
      <c r="H16" s="81">
        <v>29</v>
      </c>
      <c r="I16" s="81">
        <v>14286.06</v>
      </c>
      <c r="J16" s="81">
        <v>14520</v>
      </c>
      <c r="K16" s="109">
        <v>2189</v>
      </c>
      <c r="L16" s="109">
        <v>14247</v>
      </c>
      <c r="M16" s="109">
        <v>1282879</v>
      </c>
      <c r="N16" s="109">
        <v>1273515</v>
      </c>
      <c r="O16" s="81">
        <v>0</v>
      </c>
      <c r="P16" s="81">
        <v>0</v>
      </c>
      <c r="Q16" s="81">
        <v>29</v>
      </c>
      <c r="R16" s="81">
        <v>35</v>
      </c>
    </row>
    <row r="17" spans="1:19" ht="18" customHeight="1">
      <c r="A17" s="115"/>
      <c r="B17" s="115"/>
      <c r="C17" s="69" t="s">
        <v>221</v>
      </c>
      <c r="D17" s="69"/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109">
        <v>0</v>
      </c>
      <c r="L17" s="109">
        <v>0</v>
      </c>
      <c r="M17" s="109">
        <v>840</v>
      </c>
      <c r="N17" s="109">
        <v>885</v>
      </c>
      <c r="O17" s="81">
        <v>0</v>
      </c>
      <c r="P17" s="81">
        <v>0</v>
      </c>
      <c r="Q17" s="81">
        <v>0</v>
      </c>
      <c r="R17" s="81">
        <v>0</v>
      </c>
    </row>
    <row r="18" spans="1:19" ht="18" customHeight="1">
      <c r="A18" s="115"/>
      <c r="B18" s="115"/>
      <c r="C18" s="69" t="s">
        <v>222</v>
      </c>
      <c r="D18" s="69"/>
      <c r="E18" s="81">
        <v>586</v>
      </c>
      <c r="F18" s="81">
        <v>586</v>
      </c>
      <c r="G18" s="81">
        <v>176</v>
      </c>
      <c r="H18" s="81">
        <v>190</v>
      </c>
      <c r="I18" s="81">
        <v>16129.29</v>
      </c>
      <c r="J18" s="81">
        <v>16958</v>
      </c>
      <c r="K18" s="109">
        <v>5419</v>
      </c>
      <c r="L18" s="109">
        <v>17424</v>
      </c>
      <c r="M18" s="109">
        <f>M15+M16+M17</f>
        <v>1298434</v>
      </c>
      <c r="N18" s="109">
        <v>1283497</v>
      </c>
      <c r="O18" s="81">
        <v>0</v>
      </c>
      <c r="P18" s="81">
        <v>47</v>
      </c>
      <c r="Q18" s="81">
        <v>568</v>
      </c>
      <c r="R18" s="81">
        <v>533</v>
      </c>
    </row>
    <row r="19" spans="1:19" ht="18" customHeight="1">
      <c r="A19" s="115"/>
      <c r="B19" s="115" t="s">
        <v>223</v>
      </c>
      <c r="C19" s="69" t="s">
        <v>224</v>
      </c>
      <c r="D19" s="69"/>
      <c r="E19" s="81">
        <v>120</v>
      </c>
      <c r="F19" s="81">
        <v>120</v>
      </c>
      <c r="G19" s="81">
        <v>39</v>
      </c>
      <c r="H19" s="81">
        <v>53</v>
      </c>
      <c r="I19" s="81">
        <v>981.05</v>
      </c>
      <c r="J19" s="81">
        <v>1604</v>
      </c>
      <c r="K19" s="109">
        <v>785</v>
      </c>
      <c r="L19" s="109">
        <v>893</v>
      </c>
      <c r="M19" s="109">
        <v>44870</v>
      </c>
      <c r="N19" s="109">
        <v>50986</v>
      </c>
      <c r="O19" s="81">
        <v>0</v>
      </c>
      <c r="P19" s="81">
        <v>1</v>
      </c>
      <c r="Q19" s="81">
        <v>258</v>
      </c>
      <c r="R19" s="81">
        <v>263</v>
      </c>
    </row>
    <row r="20" spans="1:19" ht="18" customHeight="1">
      <c r="A20" s="115"/>
      <c r="B20" s="115"/>
      <c r="C20" s="69" t="s">
        <v>225</v>
      </c>
      <c r="D20" s="69"/>
      <c r="E20" s="81">
        <v>88</v>
      </c>
      <c r="F20" s="81">
        <v>88</v>
      </c>
      <c r="G20" s="81">
        <v>42</v>
      </c>
      <c r="H20" s="81">
        <v>47</v>
      </c>
      <c r="I20" s="81">
        <v>7716.39</v>
      </c>
      <c r="J20" s="81">
        <v>8021</v>
      </c>
      <c r="K20" s="109">
        <v>2154</v>
      </c>
      <c r="L20" s="109">
        <v>3526</v>
      </c>
      <c r="M20" s="109">
        <v>439884</v>
      </c>
      <c r="N20" s="109">
        <v>451515</v>
      </c>
      <c r="O20" s="81">
        <v>0</v>
      </c>
      <c r="P20" s="81">
        <v>0</v>
      </c>
      <c r="Q20" s="81">
        <v>17</v>
      </c>
      <c r="R20" s="81">
        <v>16</v>
      </c>
    </row>
    <row r="21" spans="1:19" s="59" customFormat="1" ht="18" customHeight="1">
      <c r="A21" s="115"/>
      <c r="B21" s="115"/>
      <c r="C21" s="103" t="s">
        <v>226</v>
      </c>
      <c r="D21" s="103"/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587925</v>
      </c>
      <c r="N21" s="104">
        <v>556238</v>
      </c>
      <c r="O21" s="104">
        <v>0</v>
      </c>
      <c r="P21" s="104">
        <v>0</v>
      </c>
      <c r="Q21" s="104">
        <v>17</v>
      </c>
      <c r="R21" s="104">
        <v>16</v>
      </c>
    </row>
    <row r="22" spans="1:19" ht="18" customHeight="1">
      <c r="A22" s="115"/>
      <c r="B22" s="115"/>
      <c r="C22" s="31" t="s">
        <v>227</v>
      </c>
      <c r="D22" s="31"/>
      <c r="E22" s="81">
        <v>208</v>
      </c>
      <c r="F22" s="81">
        <v>208</v>
      </c>
      <c r="G22" s="81">
        <v>81</v>
      </c>
      <c r="H22" s="81">
        <v>100</v>
      </c>
      <c r="I22" s="81">
        <v>8697.44</v>
      </c>
      <c r="J22" s="81">
        <v>9625</v>
      </c>
      <c r="K22" s="109">
        <v>2939</v>
      </c>
      <c r="L22" s="109">
        <v>4419</v>
      </c>
      <c r="M22" s="109">
        <f>M19+M20+M21</f>
        <v>1072679</v>
      </c>
      <c r="N22" s="109">
        <v>1058739</v>
      </c>
      <c r="O22" s="81">
        <v>0</v>
      </c>
      <c r="P22" s="81">
        <v>1</v>
      </c>
      <c r="Q22" s="81">
        <v>275</v>
      </c>
      <c r="R22" s="81">
        <v>279</v>
      </c>
    </row>
    <row r="23" spans="1:19" ht="18" customHeight="1">
      <c r="A23" s="115"/>
      <c r="B23" s="115" t="s">
        <v>228</v>
      </c>
      <c r="C23" s="69" t="s">
        <v>229</v>
      </c>
      <c r="D23" s="69"/>
      <c r="E23" s="81">
        <v>10</v>
      </c>
      <c r="F23" s="81">
        <v>10</v>
      </c>
      <c r="G23" s="81">
        <v>10</v>
      </c>
      <c r="H23" s="81">
        <v>10</v>
      </c>
      <c r="I23" s="81">
        <v>10</v>
      </c>
      <c r="J23" s="81">
        <v>10</v>
      </c>
      <c r="K23" s="109">
        <v>100</v>
      </c>
      <c r="L23" s="109">
        <v>3000</v>
      </c>
      <c r="M23" s="109">
        <v>224631</v>
      </c>
      <c r="N23" s="109">
        <v>223658</v>
      </c>
      <c r="O23" s="81">
        <v>0</v>
      </c>
      <c r="P23" s="81">
        <v>30</v>
      </c>
      <c r="Q23" s="81">
        <v>100</v>
      </c>
      <c r="R23" s="81">
        <v>100</v>
      </c>
    </row>
    <row r="24" spans="1:19" ht="18" customHeight="1">
      <c r="A24" s="115"/>
      <c r="B24" s="115"/>
      <c r="C24" s="69" t="s">
        <v>230</v>
      </c>
      <c r="D24" s="69"/>
      <c r="E24" s="81">
        <v>368</v>
      </c>
      <c r="F24" s="81">
        <v>368</v>
      </c>
      <c r="G24" s="81">
        <v>85</v>
      </c>
      <c r="H24" s="81">
        <v>80</v>
      </c>
      <c r="I24" s="81">
        <v>7421.7</v>
      </c>
      <c r="J24" s="81">
        <v>7323</v>
      </c>
      <c r="K24" s="109">
        <v>-7391</v>
      </c>
      <c r="L24" s="109">
        <v>391</v>
      </c>
      <c r="M24" s="109">
        <v>1124</v>
      </c>
      <c r="N24" s="109">
        <v>1100</v>
      </c>
      <c r="O24" s="81">
        <v>0</v>
      </c>
      <c r="P24" s="81">
        <v>16</v>
      </c>
      <c r="Q24" s="81">
        <v>193</v>
      </c>
      <c r="R24" s="81">
        <v>153</v>
      </c>
    </row>
    <row r="25" spans="1:19" ht="18" customHeight="1">
      <c r="A25" s="115"/>
      <c r="B25" s="115"/>
      <c r="C25" s="69" t="s">
        <v>231</v>
      </c>
      <c r="D25" s="69"/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109">
        <v>9771</v>
      </c>
      <c r="L25" s="109">
        <v>6872</v>
      </c>
      <c r="M25" s="109">
        <v>0</v>
      </c>
      <c r="N25" s="109">
        <v>0</v>
      </c>
      <c r="O25" s="81">
        <v>0</v>
      </c>
      <c r="P25" s="81">
        <v>0</v>
      </c>
      <c r="Q25" s="81">
        <v>0</v>
      </c>
      <c r="R25" s="81">
        <v>0</v>
      </c>
    </row>
    <row r="26" spans="1:19" ht="18" customHeight="1">
      <c r="A26" s="115"/>
      <c r="B26" s="115"/>
      <c r="C26" s="69" t="s">
        <v>232</v>
      </c>
      <c r="D26" s="69"/>
      <c r="E26" s="81">
        <v>378</v>
      </c>
      <c r="F26" s="81">
        <v>378</v>
      </c>
      <c r="G26" s="81">
        <v>95</v>
      </c>
      <c r="H26" s="81">
        <v>90</v>
      </c>
      <c r="I26" s="81">
        <v>7431.84</v>
      </c>
      <c r="J26" s="81">
        <v>7333</v>
      </c>
      <c r="K26" s="109">
        <v>2480</v>
      </c>
      <c r="L26" s="109">
        <v>13005</v>
      </c>
      <c r="M26" s="109">
        <f>M23+M24</f>
        <v>225755</v>
      </c>
      <c r="N26" s="109">
        <v>224758</v>
      </c>
      <c r="O26" s="81">
        <v>0</v>
      </c>
      <c r="P26" s="81">
        <v>46</v>
      </c>
      <c r="Q26" s="81">
        <v>293</v>
      </c>
      <c r="R26" s="81">
        <v>253</v>
      </c>
    </row>
    <row r="27" spans="1:19" ht="18" customHeight="1">
      <c r="A27" s="115"/>
      <c r="B27" s="69" t="s">
        <v>233</v>
      </c>
      <c r="C27" s="69"/>
      <c r="D27" s="69"/>
      <c r="E27" s="81">
        <v>586</v>
      </c>
      <c r="F27" s="81">
        <v>586</v>
      </c>
      <c r="G27" s="81">
        <v>176</v>
      </c>
      <c r="H27" s="81">
        <v>190</v>
      </c>
      <c r="I27" s="81">
        <v>16129.29</v>
      </c>
      <c r="J27" s="81">
        <v>16958</v>
      </c>
      <c r="K27" s="109">
        <v>5419</v>
      </c>
      <c r="L27" s="109">
        <v>17424</v>
      </c>
      <c r="M27" s="109">
        <f>M26+M22</f>
        <v>1298434</v>
      </c>
      <c r="N27" s="109">
        <v>1283497</v>
      </c>
      <c r="O27" s="81">
        <v>0</v>
      </c>
      <c r="P27" s="81">
        <v>47</v>
      </c>
      <c r="Q27" s="81">
        <v>568</v>
      </c>
      <c r="R27" s="81">
        <v>532</v>
      </c>
    </row>
    <row r="28" spans="1:19" ht="18" customHeight="1">
      <c r="A28" s="115" t="s">
        <v>234</v>
      </c>
      <c r="B28" s="115" t="s">
        <v>235</v>
      </c>
      <c r="C28" s="69" t="s">
        <v>236</v>
      </c>
      <c r="D28" s="105" t="s">
        <v>36</v>
      </c>
      <c r="E28" s="81">
        <v>580</v>
      </c>
      <c r="F28" s="81">
        <v>580</v>
      </c>
      <c r="G28" s="81">
        <v>142</v>
      </c>
      <c r="H28" s="81">
        <v>142</v>
      </c>
      <c r="I28" s="81">
        <v>5353.35</v>
      </c>
      <c r="J28" s="81">
        <v>5442</v>
      </c>
      <c r="K28" s="109">
        <v>1688</v>
      </c>
      <c r="L28" s="109">
        <v>2307</v>
      </c>
      <c r="M28" s="109">
        <v>51565</v>
      </c>
      <c r="N28" s="109">
        <v>60799</v>
      </c>
      <c r="O28" s="81">
        <v>0</v>
      </c>
      <c r="P28" s="81">
        <v>0</v>
      </c>
      <c r="Q28" s="81">
        <v>1815</v>
      </c>
      <c r="R28" s="81">
        <v>1775</v>
      </c>
    </row>
    <row r="29" spans="1:19" ht="18" customHeight="1">
      <c r="A29" s="115"/>
      <c r="B29" s="115"/>
      <c r="C29" s="69" t="s">
        <v>237</v>
      </c>
      <c r="D29" s="105" t="s">
        <v>37</v>
      </c>
      <c r="E29" s="81">
        <v>269</v>
      </c>
      <c r="F29" s="81">
        <v>269</v>
      </c>
      <c r="G29" s="81">
        <v>144</v>
      </c>
      <c r="H29" s="81">
        <v>141</v>
      </c>
      <c r="I29" s="81">
        <v>5110.03</v>
      </c>
      <c r="J29" s="81">
        <v>5250</v>
      </c>
      <c r="K29" s="109">
        <v>2087</v>
      </c>
      <c r="L29" s="109">
        <v>2347</v>
      </c>
      <c r="M29" s="109">
        <v>46606</v>
      </c>
      <c r="N29" s="109">
        <v>55302</v>
      </c>
      <c r="O29" s="81">
        <v>0</v>
      </c>
      <c r="P29" s="81">
        <v>-115</v>
      </c>
      <c r="Q29" s="81">
        <v>1588</v>
      </c>
      <c r="R29" s="81">
        <v>1548</v>
      </c>
    </row>
    <row r="30" spans="1:19" ht="18" customHeight="1">
      <c r="A30" s="115"/>
      <c r="B30" s="115"/>
      <c r="C30" s="69" t="s">
        <v>238</v>
      </c>
      <c r="D30" s="105" t="s">
        <v>239</v>
      </c>
      <c r="E30" s="81">
        <v>301</v>
      </c>
      <c r="F30" s="81">
        <v>301</v>
      </c>
      <c r="G30" s="81">
        <v>0</v>
      </c>
      <c r="H30" s="81">
        <v>0</v>
      </c>
      <c r="I30" s="81">
        <v>146.22999999999999</v>
      </c>
      <c r="J30" s="81">
        <v>157</v>
      </c>
      <c r="K30" s="109">
        <v>0</v>
      </c>
      <c r="L30" s="109">
        <v>0</v>
      </c>
      <c r="M30" s="109">
        <v>1468</v>
      </c>
      <c r="N30" s="109">
        <v>1448</v>
      </c>
      <c r="O30" s="81">
        <v>0</v>
      </c>
      <c r="P30" s="81">
        <v>12</v>
      </c>
      <c r="Q30" s="81">
        <v>183</v>
      </c>
      <c r="R30" s="81">
        <v>212</v>
      </c>
    </row>
    <row r="31" spans="1:19" ht="18" customHeight="1">
      <c r="A31" s="115"/>
      <c r="B31" s="115"/>
      <c r="C31" s="31" t="s">
        <v>240</v>
      </c>
      <c r="D31" s="105" t="s">
        <v>241</v>
      </c>
      <c r="E31" s="81">
        <f t="shared" ref="E31" si="0">E28-E29-E30</f>
        <v>10</v>
      </c>
      <c r="F31" s="81">
        <f t="shared" ref="F31:R31" si="1">F28-F29-F30</f>
        <v>10</v>
      </c>
      <c r="G31" s="81">
        <f t="shared" si="1"/>
        <v>-2</v>
      </c>
      <c r="H31" s="81">
        <f t="shared" si="1"/>
        <v>1</v>
      </c>
      <c r="I31" s="81">
        <f t="shared" si="1"/>
        <v>97.090000000000629</v>
      </c>
      <c r="J31" s="81">
        <f t="shared" si="1"/>
        <v>35</v>
      </c>
      <c r="K31" s="109">
        <f t="shared" si="1"/>
        <v>-399</v>
      </c>
      <c r="L31" s="109">
        <f t="shared" ref="L31:O31" si="2">L28-L29-L30</f>
        <v>-40</v>
      </c>
      <c r="M31" s="109">
        <f>M28-M29-M30</f>
        <v>3491</v>
      </c>
      <c r="N31" s="109">
        <f t="shared" si="2"/>
        <v>4049</v>
      </c>
      <c r="O31" s="81">
        <f t="shared" si="2"/>
        <v>0</v>
      </c>
      <c r="P31" s="81">
        <f t="shared" si="1"/>
        <v>103</v>
      </c>
      <c r="Q31" s="81">
        <f t="shared" si="1"/>
        <v>44</v>
      </c>
      <c r="R31" s="81">
        <f t="shared" si="1"/>
        <v>15</v>
      </c>
      <c r="S31" s="7"/>
    </row>
    <row r="32" spans="1:19" ht="18" customHeight="1">
      <c r="A32" s="115"/>
      <c r="B32" s="115"/>
      <c r="C32" s="69" t="s">
        <v>242</v>
      </c>
      <c r="D32" s="105" t="s">
        <v>243</v>
      </c>
      <c r="E32" s="81">
        <v>2</v>
      </c>
      <c r="F32" s="81">
        <v>2</v>
      </c>
      <c r="G32" s="81">
        <v>7</v>
      </c>
      <c r="H32" s="81">
        <v>2</v>
      </c>
      <c r="I32" s="81">
        <v>12.77</v>
      </c>
      <c r="J32" s="81">
        <v>20</v>
      </c>
      <c r="K32" s="109">
        <v>63</v>
      </c>
      <c r="L32" s="109">
        <v>55</v>
      </c>
      <c r="M32" s="109">
        <v>123</v>
      </c>
      <c r="N32" s="109">
        <v>44</v>
      </c>
      <c r="O32" s="81">
        <v>0</v>
      </c>
      <c r="P32" s="81">
        <v>0</v>
      </c>
      <c r="Q32" s="81">
        <v>24</v>
      </c>
      <c r="R32" s="81">
        <v>49</v>
      </c>
    </row>
    <row r="33" spans="1:18" ht="18" customHeight="1">
      <c r="A33" s="115"/>
      <c r="B33" s="115"/>
      <c r="C33" s="69" t="s">
        <v>244</v>
      </c>
      <c r="D33" s="105" t="s">
        <v>245</v>
      </c>
      <c r="E33" s="81">
        <v>0</v>
      </c>
      <c r="F33" s="81">
        <v>0</v>
      </c>
      <c r="G33" s="81">
        <v>0</v>
      </c>
      <c r="H33" s="81">
        <v>0</v>
      </c>
      <c r="I33" s="81">
        <v>10.86</v>
      </c>
      <c r="J33" s="81">
        <v>5</v>
      </c>
      <c r="K33" s="109">
        <v>11</v>
      </c>
      <c r="L33" s="109">
        <v>11</v>
      </c>
      <c r="M33" s="109">
        <v>3590</v>
      </c>
      <c r="N33" s="109">
        <v>4069</v>
      </c>
      <c r="O33" s="81">
        <v>0</v>
      </c>
      <c r="P33" s="81">
        <v>0</v>
      </c>
      <c r="Q33" s="81">
        <v>0</v>
      </c>
      <c r="R33" s="81">
        <v>0</v>
      </c>
    </row>
    <row r="34" spans="1:18" ht="18" customHeight="1">
      <c r="A34" s="115"/>
      <c r="B34" s="115"/>
      <c r="C34" s="31" t="s">
        <v>246</v>
      </c>
      <c r="D34" s="105" t="s">
        <v>247</v>
      </c>
      <c r="E34" s="81">
        <f t="shared" ref="E34" si="3">E31+E32-E33</f>
        <v>12</v>
      </c>
      <c r="F34" s="81">
        <f t="shared" ref="F34:R34" si="4">F31+F32-F33</f>
        <v>12</v>
      </c>
      <c r="G34" s="81">
        <f t="shared" si="4"/>
        <v>5</v>
      </c>
      <c r="H34" s="81">
        <f t="shared" si="4"/>
        <v>3</v>
      </c>
      <c r="I34" s="81">
        <f t="shared" si="4"/>
        <v>99.000000000000625</v>
      </c>
      <c r="J34" s="81">
        <f t="shared" si="4"/>
        <v>50</v>
      </c>
      <c r="K34" s="109">
        <f t="shared" si="4"/>
        <v>-347</v>
      </c>
      <c r="L34" s="109">
        <f>L31+L32-L33</f>
        <v>4</v>
      </c>
      <c r="M34" s="109">
        <f t="shared" ref="M34" si="5">M31+M32-M33</f>
        <v>24</v>
      </c>
      <c r="N34" s="109">
        <f t="shared" ref="N34:O34" si="6">N31+N32-N33</f>
        <v>24</v>
      </c>
      <c r="O34" s="81">
        <f t="shared" si="6"/>
        <v>0</v>
      </c>
      <c r="P34" s="81">
        <f t="shared" si="4"/>
        <v>103</v>
      </c>
      <c r="Q34" s="81">
        <f t="shared" si="4"/>
        <v>68</v>
      </c>
      <c r="R34" s="81">
        <f t="shared" si="4"/>
        <v>64</v>
      </c>
    </row>
    <row r="35" spans="1:18" ht="18" customHeight="1">
      <c r="A35" s="115"/>
      <c r="B35" s="115" t="s">
        <v>248</v>
      </c>
      <c r="C35" s="69" t="s">
        <v>249</v>
      </c>
      <c r="D35" s="105" t="s">
        <v>250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109">
        <v>142</v>
      </c>
      <c r="L35" s="109">
        <v>0</v>
      </c>
      <c r="M35" s="109">
        <v>0</v>
      </c>
      <c r="N35" s="109">
        <v>590</v>
      </c>
      <c r="O35" s="81">
        <v>0</v>
      </c>
      <c r="P35" s="81">
        <v>0</v>
      </c>
      <c r="Q35" s="81">
        <v>0</v>
      </c>
      <c r="R35" s="81">
        <v>0</v>
      </c>
    </row>
    <row r="36" spans="1:18" ht="18" customHeight="1">
      <c r="A36" s="115"/>
      <c r="B36" s="115"/>
      <c r="C36" s="69" t="s">
        <v>251</v>
      </c>
      <c r="D36" s="105" t="s">
        <v>252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109">
        <v>11512</v>
      </c>
      <c r="L36" s="109">
        <v>16</v>
      </c>
      <c r="M36" s="109">
        <v>0</v>
      </c>
      <c r="N36" s="109">
        <v>590</v>
      </c>
      <c r="O36" s="81">
        <v>0</v>
      </c>
      <c r="P36" s="81">
        <v>103</v>
      </c>
      <c r="Q36" s="81">
        <v>0</v>
      </c>
      <c r="R36" s="81">
        <v>0</v>
      </c>
    </row>
    <row r="37" spans="1:18" ht="18" customHeight="1">
      <c r="A37" s="115"/>
      <c r="B37" s="115"/>
      <c r="C37" s="69" t="s">
        <v>253</v>
      </c>
      <c r="D37" s="105" t="s">
        <v>254</v>
      </c>
      <c r="E37" s="81">
        <f t="shared" ref="E37" si="7">E34+E35-E36</f>
        <v>12</v>
      </c>
      <c r="F37" s="81">
        <f t="shared" ref="F37:R37" si="8">F34+F35-F36</f>
        <v>12</v>
      </c>
      <c r="G37" s="81">
        <f t="shared" si="8"/>
        <v>5</v>
      </c>
      <c r="H37" s="81">
        <f t="shared" si="8"/>
        <v>3</v>
      </c>
      <c r="I37" s="81">
        <f t="shared" si="8"/>
        <v>99.000000000000625</v>
      </c>
      <c r="J37" s="81">
        <f t="shared" si="8"/>
        <v>50</v>
      </c>
      <c r="K37" s="109">
        <f t="shared" si="8"/>
        <v>-11717</v>
      </c>
      <c r="L37" s="109">
        <f>L34+L35-L36</f>
        <v>-12</v>
      </c>
      <c r="M37" s="109">
        <f t="shared" ref="M37" si="9">M34+M35-M36</f>
        <v>24</v>
      </c>
      <c r="N37" s="109">
        <f t="shared" ref="N37:O37" si="10">N34+N35-N36</f>
        <v>24</v>
      </c>
      <c r="O37" s="81">
        <f t="shared" si="10"/>
        <v>0</v>
      </c>
      <c r="P37" s="81">
        <f t="shared" si="8"/>
        <v>0</v>
      </c>
      <c r="Q37" s="81">
        <f t="shared" si="8"/>
        <v>68</v>
      </c>
      <c r="R37" s="81">
        <f t="shared" si="8"/>
        <v>64</v>
      </c>
    </row>
    <row r="38" spans="1:18" ht="18" customHeight="1">
      <c r="A38" s="115"/>
      <c r="B38" s="115"/>
      <c r="C38" s="69" t="s">
        <v>255</v>
      </c>
      <c r="D38" s="105" t="s">
        <v>256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109">
        <v>0</v>
      </c>
      <c r="L38" s="109">
        <v>0</v>
      </c>
      <c r="M38" s="109">
        <v>0</v>
      </c>
      <c r="N38" s="109">
        <v>0</v>
      </c>
      <c r="O38" s="81">
        <v>0</v>
      </c>
      <c r="P38" s="81">
        <v>0</v>
      </c>
      <c r="Q38" s="81">
        <v>0</v>
      </c>
      <c r="R38" s="81">
        <v>0</v>
      </c>
    </row>
    <row r="39" spans="1:18" ht="18" customHeight="1">
      <c r="A39" s="115"/>
      <c r="B39" s="115"/>
      <c r="C39" s="69" t="s">
        <v>257</v>
      </c>
      <c r="D39" s="105" t="s">
        <v>258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109">
        <v>0</v>
      </c>
      <c r="L39" s="109">
        <v>0</v>
      </c>
      <c r="M39" s="109">
        <v>0</v>
      </c>
      <c r="N39" s="109">
        <v>0</v>
      </c>
      <c r="O39" s="81">
        <v>0</v>
      </c>
      <c r="P39" s="81">
        <v>0</v>
      </c>
      <c r="Q39" s="81">
        <v>0</v>
      </c>
      <c r="R39" s="81">
        <v>0</v>
      </c>
    </row>
    <row r="40" spans="1:18" ht="18" customHeight="1">
      <c r="A40" s="115"/>
      <c r="B40" s="115"/>
      <c r="C40" s="69" t="s">
        <v>259</v>
      </c>
      <c r="D40" s="105" t="s">
        <v>260</v>
      </c>
      <c r="E40" s="81">
        <v>6</v>
      </c>
      <c r="F40" s="81">
        <v>6</v>
      </c>
      <c r="G40" s="81">
        <v>0</v>
      </c>
      <c r="H40" s="81">
        <v>0</v>
      </c>
      <c r="I40" s="81">
        <v>0</v>
      </c>
      <c r="J40" s="81">
        <v>0</v>
      </c>
      <c r="K40" s="109">
        <v>-1193</v>
      </c>
      <c r="L40" s="109">
        <v>7</v>
      </c>
      <c r="M40" s="109">
        <v>0</v>
      </c>
      <c r="N40" s="109">
        <v>0</v>
      </c>
      <c r="O40" s="81">
        <v>0</v>
      </c>
      <c r="P40" s="81">
        <v>0</v>
      </c>
      <c r="Q40" s="81">
        <v>28</v>
      </c>
      <c r="R40" s="81">
        <v>28</v>
      </c>
    </row>
    <row r="41" spans="1:18" ht="18" customHeight="1">
      <c r="A41" s="115"/>
      <c r="B41" s="115"/>
      <c r="C41" s="31" t="s">
        <v>261</v>
      </c>
      <c r="D41" s="105" t="s">
        <v>262</v>
      </c>
      <c r="E41" s="81">
        <f t="shared" ref="E41" si="11">E34+E35-E36-E40</f>
        <v>6</v>
      </c>
      <c r="F41" s="81">
        <f t="shared" ref="F41:Q41" si="12">F34+F35-F36-F40</f>
        <v>6</v>
      </c>
      <c r="G41" s="81">
        <f t="shared" si="12"/>
        <v>5</v>
      </c>
      <c r="H41" s="81">
        <f t="shared" si="12"/>
        <v>3</v>
      </c>
      <c r="I41" s="81">
        <f t="shared" si="12"/>
        <v>99.000000000000625</v>
      </c>
      <c r="J41" s="81">
        <f t="shared" si="12"/>
        <v>50</v>
      </c>
      <c r="K41" s="109">
        <f t="shared" si="12"/>
        <v>-10524</v>
      </c>
      <c r="L41" s="109">
        <f>L34+L35-L36-L40</f>
        <v>-19</v>
      </c>
      <c r="M41" s="109">
        <f t="shared" ref="M41" si="13">M34+M35-M36-M40</f>
        <v>24</v>
      </c>
      <c r="N41" s="109">
        <f t="shared" ref="N41:O41" si="14">N34+N35-N36-N40</f>
        <v>24</v>
      </c>
      <c r="O41" s="81">
        <f t="shared" si="14"/>
        <v>0</v>
      </c>
      <c r="P41" s="81">
        <f t="shared" si="12"/>
        <v>0</v>
      </c>
      <c r="Q41" s="81">
        <f t="shared" si="12"/>
        <v>40</v>
      </c>
      <c r="R41" s="81">
        <f>R34+R35-R36-R40</f>
        <v>36</v>
      </c>
    </row>
    <row r="42" spans="1:18" ht="18" customHeight="1">
      <c r="A42" s="115"/>
      <c r="B42" s="115"/>
      <c r="C42" s="143" t="s">
        <v>263</v>
      </c>
      <c r="D42" s="143"/>
      <c r="E42" s="81">
        <f t="shared" ref="E42" si="15">E37+E38-E39-E40</f>
        <v>6</v>
      </c>
      <c r="F42" s="81">
        <f t="shared" ref="F42:R42" si="16">F37+F38-F39-F40</f>
        <v>6</v>
      </c>
      <c r="G42" s="81">
        <f t="shared" si="16"/>
        <v>5</v>
      </c>
      <c r="H42" s="81">
        <f t="shared" si="16"/>
        <v>3</v>
      </c>
      <c r="I42" s="81">
        <f t="shared" si="16"/>
        <v>99.000000000000625</v>
      </c>
      <c r="J42" s="81">
        <f t="shared" si="16"/>
        <v>50</v>
      </c>
      <c r="K42" s="109">
        <f t="shared" si="16"/>
        <v>-10524</v>
      </c>
      <c r="L42" s="109">
        <f>L37+L38-L39-L40</f>
        <v>-19</v>
      </c>
      <c r="M42" s="109">
        <f t="shared" ref="M42" si="17">M37+M38-M39-M40</f>
        <v>24</v>
      </c>
      <c r="N42" s="109">
        <f t="shared" ref="N42" si="18">N37+N38-N39-N40</f>
        <v>24</v>
      </c>
      <c r="O42" s="81">
        <f t="shared" ref="O42" si="19">O37+O38-O39-O40</f>
        <v>0</v>
      </c>
      <c r="P42" s="81">
        <f t="shared" si="16"/>
        <v>0</v>
      </c>
      <c r="Q42" s="81">
        <f t="shared" si="16"/>
        <v>40</v>
      </c>
      <c r="R42" s="81">
        <f t="shared" si="16"/>
        <v>36</v>
      </c>
    </row>
    <row r="43" spans="1:18" ht="18" customHeight="1">
      <c r="A43" s="115"/>
      <c r="B43" s="115"/>
      <c r="C43" s="69" t="s">
        <v>264</v>
      </c>
      <c r="D43" s="105" t="s">
        <v>265</v>
      </c>
      <c r="E43" s="81">
        <v>366</v>
      </c>
      <c r="F43" s="81">
        <v>366</v>
      </c>
      <c r="G43" s="81">
        <v>90</v>
      </c>
      <c r="H43" s="81">
        <v>88</v>
      </c>
      <c r="I43" s="81">
        <v>7322.7</v>
      </c>
      <c r="J43" s="81">
        <v>7273</v>
      </c>
      <c r="K43" s="109">
        <v>391</v>
      </c>
      <c r="L43" s="109">
        <v>410</v>
      </c>
      <c r="M43" s="109">
        <v>0</v>
      </c>
      <c r="N43" s="109">
        <v>0</v>
      </c>
      <c r="O43" s="81">
        <v>0</v>
      </c>
      <c r="P43" s="81">
        <v>0</v>
      </c>
      <c r="Q43" s="81">
        <v>0</v>
      </c>
      <c r="R43" s="81">
        <v>0</v>
      </c>
    </row>
    <row r="44" spans="1:18" ht="18" customHeight="1">
      <c r="A44" s="115"/>
      <c r="B44" s="115"/>
      <c r="C44" s="31" t="s">
        <v>266</v>
      </c>
      <c r="D44" s="80" t="s">
        <v>267</v>
      </c>
      <c r="E44" s="81">
        <f t="shared" ref="E44" si="20">E41+E43</f>
        <v>372</v>
      </c>
      <c r="F44" s="81">
        <f t="shared" ref="F44:R44" si="21">F41+F43</f>
        <v>372</v>
      </c>
      <c r="G44" s="81">
        <f t="shared" si="21"/>
        <v>95</v>
      </c>
      <c r="H44" s="81">
        <f t="shared" si="21"/>
        <v>91</v>
      </c>
      <c r="I44" s="81">
        <f>I41+I43</f>
        <v>7421.7000000000007</v>
      </c>
      <c r="J44" s="81">
        <f t="shared" si="21"/>
        <v>7323</v>
      </c>
      <c r="K44" s="109">
        <f t="shared" si="21"/>
        <v>-10133</v>
      </c>
      <c r="L44" s="109">
        <f>L41+L43</f>
        <v>391</v>
      </c>
      <c r="M44" s="109">
        <f t="shared" ref="M44" si="22">M41+M43</f>
        <v>24</v>
      </c>
      <c r="N44" s="109">
        <f t="shared" ref="N44:O44" si="23">N41+N43</f>
        <v>24</v>
      </c>
      <c r="O44" s="81">
        <f t="shared" si="23"/>
        <v>0</v>
      </c>
      <c r="P44" s="81">
        <f t="shared" si="21"/>
        <v>0</v>
      </c>
      <c r="Q44" s="81">
        <f t="shared" si="21"/>
        <v>40</v>
      </c>
      <c r="R44" s="81">
        <f t="shared" si="21"/>
        <v>36</v>
      </c>
    </row>
    <row r="45" spans="1:18" ht="14.1" customHeight="1">
      <c r="A45" s="12" t="s">
        <v>268</v>
      </c>
    </row>
    <row r="46" spans="1:18" ht="14.1" customHeight="1">
      <c r="A46" s="12" t="s">
        <v>269</v>
      </c>
    </row>
    <row r="47" spans="1:18">
      <c r="A47" s="60"/>
    </row>
  </sheetData>
  <mergeCells count="15">
    <mergeCell ref="E6:F6"/>
    <mergeCell ref="G6:H6"/>
    <mergeCell ref="O6:P6"/>
    <mergeCell ref="Q6:R6"/>
    <mergeCell ref="A8:A14"/>
    <mergeCell ref="B9:B14"/>
    <mergeCell ref="K6:L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63" orientation="landscape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1.普通会計予算（R3-4年度）</vt:lpstr>
      <vt:lpstr>2.公営企業会計予算（R3-4年度）</vt:lpstr>
      <vt:lpstr>3.(1)普通会計決算（R元-2年度）</vt:lpstr>
      <vt:lpstr>3.(2)財政指標等（H28‐R2年度）</vt:lpstr>
      <vt:lpstr>4.公営企業会計決算（R元-2年度）</vt:lpstr>
      <vt:lpstr>5.三セク決算（R元-2年度）</vt:lpstr>
      <vt:lpstr>'1.普通会計予算（R3-4年度）'!Print_Area</vt:lpstr>
      <vt:lpstr>'2.公営企業会計予算（R3-4年度）'!Print_Area</vt:lpstr>
      <vt:lpstr>'3.(1)普通会計決算（R元-2年度）'!Print_Area</vt:lpstr>
      <vt:lpstr>'3.(2)財政指標等（H28‐R2年度）'!Print_Area</vt:lpstr>
      <vt:lpstr>'4.公営企業会計決算（R元-2年度）'!Print_Area</vt:lpstr>
      <vt:lpstr>'5.三セク決算（R元-2年度）'!Print_Area</vt:lpstr>
      <vt:lpstr>'2.公営企業会計予算（R3-4年度）'!Print_Titles</vt:lpstr>
      <vt:lpstr>'4.公営企業会計決算（R元-2年度）'!Print_Titles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kishimoto</cp:lastModifiedBy>
  <cp:lastPrinted>2022-09-06T02:37:37Z</cp:lastPrinted>
  <dcterms:modified xsi:type="dcterms:W3CDTF">2022-09-20T11:32:39Z</dcterms:modified>
</cp:coreProperties>
</file>