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68435624-6BAA-4FD2-8F1C-F1A3AEC0A138}" xr6:coauthVersionLast="47" xr6:coauthVersionMax="47" xr10:uidLastSave="{00000000-0000-0000-0000-000000000000}"/>
  <bookViews>
    <workbookView xWindow="-120" yWindow="-120" windowWidth="29040" windowHeight="15840" tabRatio="800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6" l="1"/>
  <c r="F45" i="2" l="1"/>
  <c r="C1" i="8"/>
  <c r="D1" i="7"/>
  <c r="C1" i="6"/>
  <c r="E1" i="5"/>
  <c r="D1" i="4"/>
  <c r="F24" i="6"/>
  <c r="G24" i="6" s="1"/>
  <c r="H24" i="6" s="1"/>
  <c r="F27" i="4" l="1"/>
  <c r="I9" i="2"/>
  <c r="G45" i="2"/>
  <c r="F27" i="2"/>
  <c r="G27" i="2" s="1"/>
  <c r="F22" i="6"/>
  <c r="E22" i="6"/>
  <c r="E19" i="6"/>
  <c r="E23" i="6" s="1"/>
  <c r="H45" i="5"/>
  <c r="F45" i="5"/>
  <c r="G44" i="5" s="1"/>
  <c r="H27" i="5"/>
  <c r="F27" i="5"/>
  <c r="G19" i="5" s="1"/>
  <c r="H27" i="2"/>
  <c r="H45" i="2"/>
  <c r="G28" i="2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G31" i="8"/>
  <c r="G34" i="8" s="1"/>
  <c r="G41" i="8" s="1"/>
  <c r="G44" i="8" s="1"/>
  <c r="E31" i="8"/>
  <c r="E34" i="8" s="1"/>
  <c r="O44" i="7"/>
  <c r="N44" i="7"/>
  <c r="M44" i="7"/>
  <c r="L44" i="7"/>
  <c r="O39" i="7"/>
  <c r="O45" i="7" s="1"/>
  <c r="N39" i="7"/>
  <c r="M39" i="7"/>
  <c r="L39" i="7"/>
  <c r="O24" i="7"/>
  <c r="O27" i="7" s="1"/>
  <c r="N24" i="7"/>
  <c r="N27" i="7" s="1"/>
  <c r="M27" i="7"/>
  <c r="L27" i="7"/>
  <c r="K27" i="7"/>
  <c r="J27" i="7"/>
  <c r="I27" i="7"/>
  <c r="H27" i="7"/>
  <c r="G27" i="7"/>
  <c r="F27" i="7"/>
  <c r="O16" i="7"/>
  <c r="N16" i="7"/>
  <c r="O15" i="7"/>
  <c r="N15" i="7"/>
  <c r="O14" i="7"/>
  <c r="N14" i="7"/>
  <c r="I20" i="6"/>
  <c r="H20" i="6"/>
  <c r="G20" i="6"/>
  <c r="F20" i="6"/>
  <c r="E20" i="6"/>
  <c r="I21" i="6"/>
  <c r="H19" i="6"/>
  <c r="H21" i="6" s="1"/>
  <c r="G19" i="6"/>
  <c r="F19" i="6"/>
  <c r="F21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O39" i="4"/>
  <c r="O44" i="4"/>
  <c r="O45" i="4" s="1"/>
  <c r="N39" i="4"/>
  <c r="N44" i="4"/>
  <c r="M39" i="4"/>
  <c r="M45" i="4"/>
  <c r="M44" i="4"/>
  <c r="L39" i="4"/>
  <c r="L44" i="4"/>
  <c r="L45" i="4"/>
  <c r="O24" i="4"/>
  <c r="O27" i="4" s="1"/>
  <c r="N24" i="4"/>
  <c r="N27" i="4"/>
  <c r="M27" i="4"/>
  <c r="L27" i="4"/>
  <c r="K27" i="4"/>
  <c r="J27" i="4"/>
  <c r="I27" i="4"/>
  <c r="H27" i="4"/>
  <c r="O16" i="4"/>
  <c r="N16" i="4"/>
  <c r="O15" i="4"/>
  <c r="N15" i="4"/>
  <c r="O14" i="4"/>
  <c r="N14" i="4"/>
  <c r="G27" i="4"/>
  <c r="E21" i="6"/>
  <c r="J37" i="8"/>
  <c r="J42" i="8" s="1"/>
  <c r="G41" i="2"/>
  <c r="G29" i="2"/>
  <c r="G31" i="5" l="1"/>
  <c r="G30" i="5"/>
  <c r="G35" i="5"/>
  <c r="G29" i="5"/>
  <c r="G32" i="5"/>
  <c r="G33" i="5"/>
  <c r="G28" i="5"/>
  <c r="G42" i="5"/>
  <c r="G45" i="5"/>
  <c r="G41" i="5"/>
  <c r="G40" i="5"/>
  <c r="G38" i="5"/>
  <c r="G43" i="5"/>
  <c r="G36" i="5"/>
  <c r="G39" i="5"/>
  <c r="G34" i="5"/>
  <c r="G37" i="5"/>
  <c r="G21" i="2"/>
  <c r="G14" i="2"/>
  <c r="G9" i="2"/>
  <c r="G16" i="2"/>
  <c r="N45" i="4"/>
  <c r="M45" i="7"/>
  <c r="G18" i="2"/>
  <c r="I45" i="5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F23" i="6"/>
  <c r="G26" i="2"/>
  <c r="G32" i="2"/>
  <c r="G13" i="2"/>
  <c r="G40" i="2"/>
  <c r="G20" i="2"/>
  <c r="G17" i="2"/>
  <c r="G10" i="2"/>
  <c r="G31" i="2"/>
  <c r="N45" i="7"/>
  <c r="I23" i="6"/>
  <c r="H22" i="6"/>
  <c r="H23" i="6"/>
  <c r="G23" i="6"/>
  <c r="G22" i="6"/>
  <c r="E41" i="8"/>
  <c r="E44" i="8" s="1"/>
  <c r="E37" i="8"/>
  <c r="E42" i="8" s="1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<sst xmlns="http://schemas.openxmlformats.org/spreadsheetml/2006/main" count="435" uniqueCount="260">
  <si>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</si>
  <si>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</si>
  <si>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</si>
  <si>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</si>
  <si>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</si>
  <si>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</si>
  <si>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</si>
  <si>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</si>
  <si>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</si>
  <si>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</si>
  <si>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</si>
  <si>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</si>
  <si>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</si>
  <si>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</si>
  <si>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</si>
  <si>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</si>
  <si>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</si>
  <si>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</si>
  <si>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</si>
  <si>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</si>
  <si>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</si>
  <si>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</si>
  <si>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</si>
  <si>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</si>
  <si>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</si>
  <si>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</si>
  <si>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</si>
  <si>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</si>
  <si>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</si>
  <si>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</si>
  <si>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</si>
  <si>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</si>
  <si>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</si>
  <si>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</si>
  <si>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</si>
  <si>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</si>
  <si>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</si>
  <si>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</si>
  <si>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</si>
  <si>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</si>
  <si>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</si>
  <si>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</si>
  <si>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</si>
  <si>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</si>
  <si>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</si>
  <si>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</si>
  <si>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</si>
  <si>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</si>
  <si>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</si>
  <si>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</si>
  <si>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</si>
  <si>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</si>
  <si>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</si>
  <si>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</si>
  <si>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</si>
  <si>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</si>
  <si>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</si>
  <si>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</si>
  <si>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</si>
  <si>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</si>
  <si>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</si>
  <si>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</si>
  <si>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</si>
  <si>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</si>
  <si>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</si>
  <si>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</si>
  <si>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</si>
  <si>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</si>
  <si>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</si>
  <si>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</si>
  <si>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</si>
  <si>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</si>
  <si>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</si>
  <si>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</si>
  <si>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</si>
  <si>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</si>
  <si>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</si>
  <si>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</si>
  <si>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</si>
  <si>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</si>
  <si>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</si>
  <si>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</si>
  <si>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</si>
  <si>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</si>
  <si>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</si>
  <si>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</si>
  <si>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</si>
  <si>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</si>
  <si>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</si>
  <si>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</si>
  <si>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</si>
  <si>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</si>
  <si>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</si>
  <si>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</si>
  <si>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</si>
  <si>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</si>
  <si>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</si>
  <si>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</si>
  <si>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</si>
  <si>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</si>
  <si>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</si>
  <si>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</si>
  <si>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</si>
  <si>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</si>
  <si>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</si>
  <si>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</si>
  <si>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</si>
  <si>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</si>
  <si>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</si>
  <si>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</si>
  <si>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</si>
  <si>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</si>
  <si>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</si>
  <si>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</si>
  <si>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</si>
  <si>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</si>
  <si>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</si>
  <si>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</si>
  <si>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</si>
  <si>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</si>
  <si>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</si>
  <si>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</si>
  <si>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</si>
  <si>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</si>
  <si>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</si>
  <si>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</si>
  <si>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</si>
  <si>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</si>
  <si>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</si>
  <si>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</si>
  <si>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</si>
  <si>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</si>
  <si>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</si>
  <si>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</si>
  <si>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</si>
  <si>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</si>
  <si>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</si>
  <si>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</si>
  <si>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</si>
  <si>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</si>
  <si>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</si>
  <si>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</si>
  <si>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</si>
  <si>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</si>
  <si>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</si>
  <si>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</si>
  <si>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</si>
  <si>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</si>
  <si>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</si>
  <si>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</si>
  <si>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</si>
  <si>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</si>
  <si>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</si>
  <si>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</si>
  <si>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</si>
  <si>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</si>
  <si>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</si>
  <si>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</si>
  <si>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</si>
  <si>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</si>
  <si>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</si>
  <si>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</si>
  <si>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</si>
  <si>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</si>
  <si>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</si>
  <si>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</si>
  <si>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</si>
  <si>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</si>
  <si>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</si>
  <si>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</si>
  <si>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</si>
  <si>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</si>
  <si>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</si>
  <si>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</si>
  <si>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</si>
  <si>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</si>
  <si>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</si>
  <si>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</si>
  <si>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</si>
  <si>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</si>
  <si>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</si>
  <si>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</si>
  <si>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</si>
  <si>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</si>
  <si>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</si>
  <si>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</si>
  <si>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</si>
  <si>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</si>
  <si>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</si>
  <si>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</si>
  <si>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</si>
  <si>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</si>
  <si>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</si>
  <si>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</si>
  <si>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</si>
  <si>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</si>
  <si>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</si>
  <si>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</si>
  <si>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</si>
  <si>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</si>
  <si>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</si>
  <si>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</si>
  <si>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</si>
  <si>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</si>
  <si>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</si>
  <si>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</si>
  <si>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</si>
  <si>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</si>
  <si>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</si>
  <si>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</si>
  <si>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</si>
  <si>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</si>
  <si>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</si>
  <si>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</si>
  <si>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</si>
  <si>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</si>
  <si>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</si>
  <si>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</si>
  <si>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</si>
  <si>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</si>
  <si>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</si>
  <si>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</si>
  <si>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</si>
  <si>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</si>
  <si>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</si>
  <si>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</si>
  <si>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</si>
  <si>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</si>
  <si>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</si>
  <si>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</si>
  <si>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</si>
  <si>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</si>
  <si>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</si>
  <si>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</si>
  <si>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</si>
  <si>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</si>
  <si>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</si>
  <si>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</si>
  <si>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</si>
  <si>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</si>
  <si>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</si>
  <si>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</si>
  <si>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</si>
  <si>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</si>
  <si>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</si>
  <si>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</si>
  <si>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</si>
  <si>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</si>
  <si>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</si>
  <si>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</si>
  <si>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病院事業</t>
    <rPh sb="0" eb="2">
      <t>ビョウイン</t>
    </rPh>
    <rPh sb="2" eb="4">
      <t>ジギョウ</t>
    </rPh>
    <phoneticPr fontId="9"/>
  </si>
  <si>
    <t>電気事業</t>
    <rPh sb="0" eb="2">
      <t>デンキ</t>
    </rPh>
    <rPh sb="2" eb="4">
      <t>ジギョウ</t>
    </rPh>
    <phoneticPr fontId="9"/>
  </si>
  <si>
    <t>工業用水事業</t>
    <rPh sb="0" eb="2">
      <t>コウギョウ</t>
    </rPh>
    <rPh sb="2" eb="3">
      <t>ヨウ</t>
    </rPh>
    <rPh sb="3" eb="4">
      <t>スイ</t>
    </rPh>
    <rPh sb="4" eb="6">
      <t>ジギョウ</t>
    </rPh>
    <phoneticPr fontId="9"/>
  </si>
  <si>
    <t>観光施設事業（その他観光施設）</t>
    <rPh sb="0" eb="2">
      <t>カンコウ</t>
    </rPh>
    <rPh sb="2" eb="4">
      <t>シセツ</t>
    </rPh>
    <rPh sb="4" eb="6">
      <t>ジギョウ</t>
    </rPh>
    <rPh sb="9" eb="10">
      <t>タ</t>
    </rPh>
    <rPh sb="10" eb="12">
      <t>カンコウ</t>
    </rPh>
    <rPh sb="12" eb="14">
      <t>シセツ</t>
    </rPh>
    <phoneticPr fontId="9"/>
  </si>
  <si>
    <t>港湾整備事業（宅地造成事業含）</t>
    <rPh sb="0" eb="2">
      <t>コウワン</t>
    </rPh>
    <rPh sb="2" eb="4">
      <t>セイビ</t>
    </rPh>
    <rPh sb="4" eb="6">
      <t>ジギョウ</t>
    </rPh>
    <rPh sb="7" eb="9">
      <t>タクチ</t>
    </rPh>
    <rPh sb="9" eb="11">
      <t>ゾウセイ</t>
    </rPh>
    <rPh sb="11" eb="13">
      <t>ジギョウ</t>
    </rPh>
    <rPh sb="13" eb="14">
      <t>フク</t>
    </rPh>
    <phoneticPr fontId="9"/>
  </si>
  <si>
    <t>観光施設事業（休養宿泊施設）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phoneticPr fontId="9"/>
  </si>
  <si>
    <t>道路公社</t>
    <rPh sb="0" eb="2">
      <t>ドウロ</t>
    </rPh>
    <rPh sb="2" eb="4">
      <t>コウシャ</t>
    </rPh>
    <phoneticPr fontId="14"/>
  </si>
  <si>
    <t>住宅供給公社</t>
    <rPh sb="0" eb="2">
      <t>ジュウタク</t>
    </rPh>
    <rPh sb="2" eb="4">
      <t>キョウキュウ</t>
    </rPh>
    <rPh sb="4" eb="6">
      <t>コウシャ</t>
    </rPh>
    <phoneticPr fontId="14"/>
  </si>
  <si>
    <t>宮崎県</t>
    <rPh sb="0" eb="3">
      <t>ミヤザキケン</t>
    </rPh>
    <phoneticPr fontId="9"/>
  </si>
  <si>
    <r>
      <t>（注１）住宅供給公社については14年度から新公社会計基準を適用しているため、一般管理費、特定準備金計上前利益、特定準備金取崩・繰入額を計上している。なお、住宅供給公社は、</t>
    </r>
    <r>
      <rPr>
        <sz val="10"/>
        <rFont val="MS UI Gothic"/>
        <family val="1"/>
        <charset val="128"/>
      </rPr>
      <t>令和元年度末に解散した。</t>
    </r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rPh sb="77" eb="79">
      <t>ジュウタク</t>
    </rPh>
    <rPh sb="79" eb="81">
      <t>キョウキュウ</t>
    </rPh>
    <rPh sb="81" eb="83">
      <t>コウシャ</t>
    </rPh>
    <rPh sb="85" eb="87">
      <t>レイワ</t>
    </rPh>
    <rPh sb="87" eb="90">
      <t>ガンネンド</t>
    </rPh>
    <rPh sb="90" eb="91">
      <t>マツ</t>
    </rPh>
    <rPh sb="92" eb="94">
      <t>カイサン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</si>
</sst>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3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b/>
      <sz val="12"/>
      <name val="ＭＳ Ｐゴシック"/>
      <family val="1"/>
      <charset val="128"/>
    </font>
    <font>
      <sz val="10"/>
      <name val="MS UI Gothic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4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0" fontId="21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shrinkToFit="1"/>
    </xf>
    <xf numFmtId="177" fontId="2" fillId="0" borderId="14" xfId="1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0" fillId="0" borderId="10" xfId="0" applyNumberForma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7" fontId="2" fillId="0" borderId="18" xfId="1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16" xfId="0" applyNumberForma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13" sqref="E13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97" t="s">
        <v>258</v>
      </c>
      <c r="F1" s="1"/>
    </row>
    <row r="3" spans="1:11" ht="14.25">
      <c r="A3" s="11" t="s">
        <v>92</v>
      </c>
    </row>
    <row r="5" spans="1:11">
      <c r="A5" s="18" t="s">
        <v>230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2"/>
      <c r="F7" s="51" t="s">
        <v>231</v>
      </c>
      <c r="G7" s="51"/>
      <c r="H7" s="51" t="s">
        <v>232</v>
      </c>
      <c r="I7" s="52" t="s">
        <v>21</v>
      </c>
    </row>
    <row r="8" spans="1:11" ht="17.100000000000001" customHeight="1">
      <c r="A8" s="19"/>
      <c r="B8" s="20"/>
      <c r="C8" s="20"/>
      <c r="D8" s="20"/>
      <c r="E8" s="63"/>
      <c r="F8" s="54" t="s">
        <v>90</v>
      </c>
      <c r="G8" s="54" t="s">
        <v>2</v>
      </c>
      <c r="H8" s="69" t="s">
        <v>248</v>
      </c>
      <c r="I8" s="55"/>
    </row>
    <row r="9" spans="1:11" ht="18" customHeight="1">
      <c r="A9" s="99" t="s">
        <v>87</v>
      </c>
      <c r="B9" s="99" t="s">
        <v>89</v>
      </c>
      <c r="C9" s="64" t="s">
        <v>3</v>
      </c>
      <c r="D9" s="56"/>
      <c r="E9" s="56"/>
      <c r="F9" s="57">
        <v>136420</v>
      </c>
      <c r="G9" s="58">
        <f>F9/$F$27*100</f>
        <v>21.622084259877102</v>
      </c>
      <c r="H9" s="57">
        <v>124366</v>
      </c>
      <c r="I9" s="58">
        <f>(F9/H9-1)*100</f>
        <v>9.6923596481353513</v>
      </c>
      <c r="K9" s="26"/>
    </row>
    <row r="10" spans="1:11" ht="18" customHeight="1">
      <c r="A10" s="99"/>
      <c r="B10" s="99"/>
      <c r="C10" s="66"/>
      <c r="D10" s="68" t="s">
        <v>22</v>
      </c>
      <c r="E10" s="56"/>
      <c r="F10" s="57">
        <v>33011</v>
      </c>
      <c r="G10" s="58">
        <f t="shared" ref="G10:G26" si="0">F10/$F$27*100</f>
        <v>5.2321259602903023</v>
      </c>
      <c r="H10" s="57">
        <v>29496</v>
      </c>
      <c r="I10" s="58">
        <f t="shared" ref="I10:I27" si="1">(F10/H10-1)*100</f>
        <v>11.9168700840792</v>
      </c>
    </row>
    <row r="11" spans="1:11" ht="18" customHeight="1">
      <c r="A11" s="99"/>
      <c r="B11" s="99"/>
      <c r="C11" s="66"/>
      <c r="D11" s="66"/>
      <c r="E11" s="50" t="s">
        <v>23</v>
      </c>
      <c r="F11" s="57">
        <v>30446</v>
      </c>
      <c r="G11" s="58">
        <f t="shared" si="0"/>
        <v>4.8255825932870415</v>
      </c>
      <c r="H11" s="57">
        <v>27437</v>
      </c>
      <c r="I11" s="58">
        <f t="shared" si="1"/>
        <v>10.966942449976314</v>
      </c>
    </row>
    <row r="12" spans="1:11" ht="18" customHeight="1">
      <c r="A12" s="99"/>
      <c r="B12" s="99"/>
      <c r="C12" s="66"/>
      <c r="D12" s="66"/>
      <c r="E12" s="50" t="s">
        <v>24</v>
      </c>
      <c r="F12" s="57">
        <v>2472</v>
      </c>
      <c r="G12" s="58">
        <f t="shared" si="0"/>
        <v>0.39180319814115377</v>
      </c>
      <c r="H12" s="57">
        <v>1961</v>
      </c>
      <c r="I12" s="58">
        <f t="shared" si="1"/>
        <v>26.058133605303425</v>
      </c>
    </row>
    <row r="13" spans="1:11" ht="18" customHeight="1">
      <c r="A13" s="99"/>
      <c r="B13" s="99"/>
      <c r="C13" s="66"/>
      <c r="D13" s="67"/>
      <c r="E13" s="50" t="s">
        <v>25</v>
      </c>
      <c r="F13" s="57">
        <v>93</v>
      </c>
      <c r="G13" s="58">
        <f t="shared" si="0"/>
        <v>1.4740168862106514E-2</v>
      </c>
      <c r="H13" s="57">
        <v>98</v>
      </c>
      <c r="I13" s="58">
        <f t="shared" si="1"/>
        <v>-5.1020408163265252</v>
      </c>
    </row>
    <row r="14" spans="1:11" ht="18" customHeight="1">
      <c r="A14" s="99"/>
      <c r="B14" s="99"/>
      <c r="C14" s="66"/>
      <c r="D14" s="64" t="s">
        <v>26</v>
      </c>
      <c r="E14" s="56"/>
      <c r="F14" s="57">
        <v>24345</v>
      </c>
      <c r="G14" s="58">
        <f t="shared" si="0"/>
        <v>3.858595816644979</v>
      </c>
      <c r="H14" s="57">
        <v>17669</v>
      </c>
      <c r="I14" s="58">
        <f t="shared" si="1"/>
        <v>37.783688946742885</v>
      </c>
    </row>
    <row r="15" spans="1:11" ht="18" customHeight="1">
      <c r="A15" s="99"/>
      <c r="B15" s="99"/>
      <c r="C15" s="66"/>
      <c r="D15" s="66"/>
      <c r="E15" s="50" t="s">
        <v>27</v>
      </c>
      <c r="F15" s="57">
        <v>1240</v>
      </c>
      <c r="G15" s="58">
        <f t="shared" si="0"/>
        <v>0.19653558482808686</v>
      </c>
      <c r="H15" s="57">
        <v>952</v>
      </c>
      <c r="I15" s="58">
        <f t="shared" si="1"/>
        <v>30.252100840336137</v>
      </c>
    </row>
    <row r="16" spans="1:11" ht="18" customHeight="1">
      <c r="A16" s="99"/>
      <c r="B16" s="99"/>
      <c r="C16" s="66"/>
      <c r="D16" s="67"/>
      <c r="E16" s="50" t="s">
        <v>28</v>
      </c>
      <c r="F16" s="57">
        <v>23105</v>
      </c>
      <c r="G16" s="58">
        <f t="shared" si="0"/>
        <v>3.6620602318168922</v>
      </c>
      <c r="H16" s="57">
        <v>16717</v>
      </c>
      <c r="I16" s="58">
        <f t="shared" si="1"/>
        <v>38.212597954178371</v>
      </c>
      <c r="K16" s="27"/>
    </row>
    <row r="17" spans="1:26" ht="18" customHeight="1">
      <c r="A17" s="99"/>
      <c r="B17" s="99"/>
      <c r="C17" s="66"/>
      <c r="D17" s="100" t="s">
        <v>29</v>
      </c>
      <c r="E17" s="101"/>
      <c r="F17" s="57">
        <v>51359</v>
      </c>
      <c r="G17" s="58">
        <f t="shared" si="0"/>
        <v>8.1402186299884765</v>
      </c>
      <c r="H17" s="57">
        <v>50645</v>
      </c>
      <c r="I17" s="58">
        <f t="shared" si="1"/>
        <v>1.4098134070490653</v>
      </c>
    </row>
    <row r="18" spans="1:26" ht="18" customHeight="1">
      <c r="A18" s="99"/>
      <c r="B18" s="99"/>
      <c r="C18" s="66"/>
      <c r="D18" s="100" t="s">
        <v>93</v>
      </c>
      <c r="E18" s="102"/>
      <c r="F18" s="57">
        <v>2185</v>
      </c>
      <c r="G18" s="58">
        <f t="shared" si="0"/>
        <v>0.34631472003981434</v>
      </c>
      <c r="H18" s="57">
        <v>2137</v>
      </c>
      <c r="I18" s="58">
        <f t="shared" si="1"/>
        <v>2.2461394478240582</v>
      </c>
    </row>
    <row r="19" spans="1:26" ht="18" customHeight="1">
      <c r="A19" s="99"/>
      <c r="B19" s="99"/>
      <c r="C19" s="65"/>
      <c r="D19" s="100" t="s">
        <v>94</v>
      </c>
      <c r="E19" s="102"/>
      <c r="F19" s="59">
        <v>0</v>
      </c>
      <c r="G19" s="58">
        <f t="shared" si="0"/>
        <v>0</v>
      </c>
      <c r="H19" s="57">
        <v>0</v>
      </c>
      <c r="I19" s="58">
        <v>0</v>
      </c>
      <c r="Z19" s="2" t="s">
        <v>95</v>
      </c>
    </row>
    <row r="20" spans="1:26" ht="18" customHeight="1">
      <c r="A20" s="99"/>
      <c r="B20" s="99"/>
      <c r="C20" s="56" t="s">
        <v>4</v>
      </c>
      <c r="D20" s="56"/>
      <c r="E20" s="56"/>
      <c r="F20" s="57">
        <v>20228</v>
      </c>
      <c r="G20" s="58">
        <f t="shared" si="0"/>
        <v>3.2060659757278551</v>
      </c>
      <c r="H20" s="57">
        <v>13019</v>
      </c>
      <c r="I20" s="58">
        <f t="shared" si="1"/>
        <v>55.372916506644131</v>
      </c>
    </row>
    <row r="21" spans="1:26" ht="18" customHeight="1">
      <c r="A21" s="99"/>
      <c r="B21" s="99"/>
      <c r="C21" s="56" t="s">
        <v>5</v>
      </c>
      <c r="D21" s="56"/>
      <c r="E21" s="56"/>
      <c r="F21" s="57">
        <v>184979</v>
      </c>
      <c r="G21" s="58">
        <f t="shared" si="0"/>
        <v>29.31851285960861</v>
      </c>
      <c r="H21" s="57">
        <v>188206</v>
      </c>
      <c r="I21" s="58">
        <f t="shared" si="1"/>
        <v>-1.7146105862724914</v>
      </c>
    </row>
    <row r="22" spans="1:26" ht="18" customHeight="1">
      <c r="A22" s="99"/>
      <c r="B22" s="99"/>
      <c r="C22" s="56" t="s">
        <v>30</v>
      </c>
      <c r="D22" s="56"/>
      <c r="E22" s="56"/>
      <c r="F22" s="57">
        <v>9878</v>
      </c>
      <c r="G22" s="58">
        <f t="shared" si="0"/>
        <v>1.5656278281708402</v>
      </c>
      <c r="H22" s="57">
        <v>9939</v>
      </c>
      <c r="I22" s="58">
        <f t="shared" si="1"/>
        <v>-0.61374383740818717</v>
      </c>
    </row>
    <row r="23" spans="1:26" ht="18" customHeight="1">
      <c r="A23" s="99"/>
      <c r="B23" s="99"/>
      <c r="C23" s="56" t="s">
        <v>6</v>
      </c>
      <c r="D23" s="56"/>
      <c r="E23" s="56"/>
      <c r="F23" s="57">
        <v>123362</v>
      </c>
      <c r="G23" s="58">
        <f t="shared" si="0"/>
        <v>19.552437754485847</v>
      </c>
      <c r="H23" s="57">
        <v>112780</v>
      </c>
      <c r="I23" s="58">
        <f t="shared" si="1"/>
        <v>9.3828693030679098</v>
      </c>
    </row>
    <row r="24" spans="1:26" ht="18" customHeight="1">
      <c r="A24" s="99"/>
      <c r="B24" s="99"/>
      <c r="C24" s="56" t="s">
        <v>31</v>
      </c>
      <c r="D24" s="56"/>
      <c r="E24" s="56"/>
      <c r="F24" s="57">
        <v>1359</v>
      </c>
      <c r="G24" s="58">
        <f t="shared" si="0"/>
        <v>0.21539666111400807</v>
      </c>
      <c r="H24" s="57">
        <v>1311</v>
      </c>
      <c r="I24" s="58">
        <f t="shared" si="1"/>
        <v>3.6613272311212919</v>
      </c>
    </row>
    <row r="25" spans="1:26" ht="18" customHeight="1">
      <c r="A25" s="99"/>
      <c r="B25" s="99"/>
      <c r="C25" s="56" t="s">
        <v>7</v>
      </c>
      <c r="D25" s="56"/>
      <c r="E25" s="56"/>
      <c r="F25" s="57">
        <v>57089</v>
      </c>
      <c r="G25" s="58">
        <f t="shared" si="0"/>
        <v>9.0484032276214919</v>
      </c>
      <c r="H25" s="57">
        <v>68053</v>
      </c>
      <c r="I25" s="58">
        <f t="shared" si="1"/>
        <v>-16.110972330389551</v>
      </c>
    </row>
    <row r="26" spans="1:26" ht="18" customHeight="1">
      <c r="A26" s="99"/>
      <c r="B26" s="99"/>
      <c r="C26" s="56" t="s">
        <v>8</v>
      </c>
      <c r="D26" s="56"/>
      <c r="E26" s="56"/>
      <c r="F26" s="57">
        <v>97614</v>
      </c>
      <c r="G26" s="58">
        <f t="shared" si="0"/>
        <v>15.47147143339425</v>
      </c>
      <c r="H26" s="57">
        <v>91454</v>
      </c>
      <c r="I26" s="58">
        <f t="shared" si="1"/>
        <v>6.7356266538369125</v>
      </c>
    </row>
    <row r="27" spans="1:26" ht="18" customHeight="1">
      <c r="A27" s="99"/>
      <c r="B27" s="99"/>
      <c r="C27" s="56" t="s">
        <v>9</v>
      </c>
      <c r="D27" s="56"/>
      <c r="E27" s="56"/>
      <c r="F27" s="57">
        <f>SUM(F9,F20:F26)</f>
        <v>630929</v>
      </c>
      <c r="G27" s="58">
        <f>F27/$F$27*100</f>
        <v>100</v>
      </c>
      <c r="H27" s="57">
        <f>SUM(H9,H20:H26)</f>
        <v>609128</v>
      </c>
      <c r="I27" s="58">
        <f t="shared" si="1"/>
        <v>3.5790507085538659</v>
      </c>
    </row>
    <row r="28" spans="1:26" ht="18" customHeight="1">
      <c r="A28" s="99"/>
      <c r="B28" s="99" t="s">
        <v>88</v>
      </c>
      <c r="C28" s="64" t="s">
        <v>10</v>
      </c>
      <c r="D28" s="56"/>
      <c r="E28" s="56"/>
      <c r="F28" s="57">
        <v>245418</v>
      </c>
      <c r="G28" s="58">
        <f>F28/$F$45*100</f>
        <v>38.897879159144686</v>
      </c>
      <c r="H28" s="57">
        <v>248173</v>
      </c>
      <c r="I28" s="58">
        <f>(F28/H28-1)*100</f>
        <v>-1.1101127036381886</v>
      </c>
    </row>
    <row r="29" spans="1:26" ht="18" customHeight="1">
      <c r="A29" s="99"/>
      <c r="B29" s="99"/>
      <c r="C29" s="66"/>
      <c r="D29" s="56" t="s">
        <v>11</v>
      </c>
      <c r="E29" s="56"/>
      <c r="F29" s="57">
        <v>149707</v>
      </c>
      <c r="G29" s="58">
        <f t="shared" ref="G29:G44" si="2">F29/$F$45*100</f>
        <v>23.728026449885803</v>
      </c>
      <c r="H29" s="57">
        <v>152117</v>
      </c>
      <c r="I29" s="58">
        <f t="shared" ref="I29:I45" si="3">(F29/H29-1)*100</f>
        <v>-1.5843068164636431</v>
      </c>
    </row>
    <row r="30" spans="1:26" ht="18" customHeight="1">
      <c r="A30" s="99"/>
      <c r="B30" s="99"/>
      <c r="C30" s="66"/>
      <c r="D30" s="56" t="s">
        <v>32</v>
      </c>
      <c r="E30" s="56"/>
      <c r="F30" s="57">
        <v>15541</v>
      </c>
      <c r="G30" s="58">
        <f t="shared" si="2"/>
        <v>2.4631931643655625</v>
      </c>
      <c r="H30" s="57">
        <v>15476</v>
      </c>
      <c r="I30" s="58">
        <f t="shared" si="3"/>
        <v>0.42000516929439069</v>
      </c>
    </row>
    <row r="31" spans="1:26" ht="18" customHeight="1">
      <c r="A31" s="99"/>
      <c r="B31" s="99"/>
      <c r="C31" s="65"/>
      <c r="D31" s="56" t="s">
        <v>12</v>
      </c>
      <c r="E31" s="56"/>
      <c r="F31" s="57">
        <v>80170</v>
      </c>
      <c r="G31" s="58">
        <f t="shared" si="2"/>
        <v>12.706659544893323</v>
      </c>
      <c r="H31" s="57">
        <v>80580</v>
      </c>
      <c r="I31" s="58">
        <f t="shared" si="3"/>
        <v>-0.50881111938446688</v>
      </c>
    </row>
    <row r="32" spans="1:26" ht="18" customHeight="1">
      <c r="A32" s="99"/>
      <c r="B32" s="99"/>
      <c r="C32" s="64" t="s">
        <v>13</v>
      </c>
      <c r="D32" s="56"/>
      <c r="E32" s="56"/>
      <c r="F32" s="57">
        <v>268726</v>
      </c>
      <c r="G32" s="58">
        <f t="shared" si="2"/>
        <v>42.592114168155213</v>
      </c>
      <c r="H32" s="57">
        <v>252296</v>
      </c>
      <c r="I32" s="58">
        <f t="shared" si="3"/>
        <v>6.5121920284110679</v>
      </c>
    </row>
    <row r="33" spans="1:9" ht="18" customHeight="1">
      <c r="A33" s="99"/>
      <c r="B33" s="99"/>
      <c r="C33" s="66"/>
      <c r="D33" s="56" t="s">
        <v>14</v>
      </c>
      <c r="E33" s="56"/>
      <c r="F33" s="57">
        <v>25423</v>
      </c>
      <c r="G33" s="58">
        <f t="shared" si="2"/>
        <v>4.0294549782939129</v>
      </c>
      <c r="H33" s="57">
        <v>23446</v>
      </c>
      <c r="I33" s="58">
        <f t="shared" si="3"/>
        <v>8.4321419431885971</v>
      </c>
    </row>
    <row r="34" spans="1:9" ht="18" customHeight="1">
      <c r="A34" s="99"/>
      <c r="B34" s="99"/>
      <c r="C34" s="66"/>
      <c r="D34" s="56" t="s">
        <v>33</v>
      </c>
      <c r="E34" s="56"/>
      <c r="F34" s="57">
        <v>4915</v>
      </c>
      <c r="G34" s="58">
        <f t="shared" si="2"/>
        <v>0.77900999954036032</v>
      </c>
      <c r="H34" s="57">
        <v>4963</v>
      </c>
      <c r="I34" s="58">
        <f t="shared" si="3"/>
        <v>-0.96715696151521424</v>
      </c>
    </row>
    <row r="35" spans="1:9" ht="18" customHeight="1">
      <c r="A35" s="99"/>
      <c r="B35" s="99"/>
      <c r="C35" s="66"/>
      <c r="D35" s="56" t="s">
        <v>34</v>
      </c>
      <c r="E35" s="56"/>
      <c r="F35" s="57">
        <v>172760</v>
      </c>
      <c r="G35" s="58">
        <f t="shared" si="2"/>
        <v>27.381844866855065</v>
      </c>
      <c r="H35" s="57">
        <v>161801</v>
      </c>
      <c r="I35" s="58">
        <f t="shared" si="3"/>
        <v>6.7731349002787322</v>
      </c>
    </row>
    <row r="36" spans="1:9" ht="18" customHeight="1">
      <c r="A36" s="99"/>
      <c r="B36" s="99"/>
      <c r="C36" s="66"/>
      <c r="D36" s="56" t="s">
        <v>35</v>
      </c>
      <c r="E36" s="56"/>
      <c r="F36" s="57">
        <v>7744</v>
      </c>
      <c r="G36" s="58">
        <f t="shared" si="2"/>
        <v>1.2273964265392778</v>
      </c>
      <c r="H36" s="57">
        <v>7708</v>
      </c>
      <c r="I36" s="58">
        <f t="shared" si="3"/>
        <v>0.46704722366373019</v>
      </c>
    </row>
    <row r="37" spans="1:9" ht="18" customHeight="1">
      <c r="A37" s="99"/>
      <c r="B37" s="99"/>
      <c r="C37" s="66"/>
      <c r="D37" s="56" t="s">
        <v>15</v>
      </c>
      <c r="E37" s="56"/>
      <c r="F37" s="57">
        <v>4455</v>
      </c>
      <c r="G37" s="58">
        <f t="shared" si="2"/>
        <v>0.70610163742671517</v>
      </c>
      <c r="H37" s="57">
        <v>3581</v>
      </c>
      <c r="I37" s="58">
        <f t="shared" si="3"/>
        <v>24.40659033789445</v>
      </c>
    </row>
    <row r="38" spans="1:9" ht="18" customHeight="1">
      <c r="A38" s="99"/>
      <c r="B38" s="99"/>
      <c r="C38" s="65"/>
      <c r="D38" s="56" t="s">
        <v>36</v>
      </c>
      <c r="E38" s="56"/>
      <c r="F38" s="57">
        <v>53329</v>
      </c>
      <c r="G38" s="58">
        <f t="shared" si="2"/>
        <v>8.4524566155621308</v>
      </c>
      <c r="H38" s="57">
        <v>50697</v>
      </c>
      <c r="I38" s="58">
        <f t="shared" si="3"/>
        <v>5.1916286959780678</v>
      </c>
    </row>
    <row r="39" spans="1:9" ht="18" customHeight="1">
      <c r="A39" s="99"/>
      <c r="B39" s="99"/>
      <c r="C39" s="64" t="s">
        <v>16</v>
      </c>
      <c r="D39" s="56"/>
      <c r="E39" s="56"/>
      <c r="F39" s="57">
        <v>116785</v>
      </c>
      <c r="G39" s="58">
        <f t="shared" si="2"/>
        <v>18.510006672700097</v>
      </c>
      <c r="H39" s="57">
        <v>108659</v>
      </c>
      <c r="I39" s="58">
        <f t="shared" si="3"/>
        <v>7.4784417305515438</v>
      </c>
    </row>
    <row r="40" spans="1:9" ht="18" customHeight="1">
      <c r="A40" s="99"/>
      <c r="B40" s="99"/>
      <c r="C40" s="66"/>
      <c r="D40" s="64" t="s">
        <v>17</v>
      </c>
      <c r="E40" s="56"/>
      <c r="F40" s="57">
        <v>101410</v>
      </c>
      <c r="G40" s="58">
        <f t="shared" si="2"/>
        <v>16.073123917271197</v>
      </c>
      <c r="H40" s="57">
        <v>93284</v>
      </c>
      <c r="I40" s="58">
        <f t="shared" si="3"/>
        <v>8.7110329745722748</v>
      </c>
    </row>
    <row r="41" spans="1:9" ht="18" customHeight="1">
      <c r="A41" s="99"/>
      <c r="B41" s="99"/>
      <c r="C41" s="66"/>
      <c r="D41" s="66"/>
      <c r="E41" s="60" t="s">
        <v>91</v>
      </c>
      <c r="F41" s="57">
        <v>72654</v>
      </c>
      <c r="G41" s="58">
        <f t="shared" si="2"/>
        <v>11.515400306532115</v>
      </c>
      <c r="H41" s="57">
        <v>67645</v>
      </c>
      <c r="I41" s="61">
        <f t="shared" si="3"/>
        <v>7.4048340601670537</v>
      </c>
    </row>
    <row r="42" spans="1:9" ht="18" customHeight="1">
      <c r="A42" s="99"/>
      <c r="B42" s="99"/>
      <c r="C42" s="66"/>
      <c r="D42" s="65"/>
      <c r="E42" s="50" t="s">
        <v>37</v>
      </c>
      <c r="F42" s="57">
        <v>28756</v>
      </c>
      <c r="G42" s="58">
        <f t="shared" si="2"/>
        <v>4.5577236107390844</v>
      </c>
      <c r="H42" s="57">
        <v>25639</v>
      </c>
      <c r="I42" s="61">
        <f t="shared" si="3"/>
        <v>12.157260423573458</v>
      </c>
    </row>
    <row r="43" spans="1:9" ht="18" customHeight="1">
      <c r="A43" s="99"/>
      <c r="B43" s="99"/>
      <c r="C43" s="66"/>
      <c r="D43" s="56" t="s">
        <v>38</v>
      </c>
      <c r="E43" s="56"/>
      <c r="F43" s="57">
        <v>15375</v>
      </c>
      <c r="G43" s="58">
        <f t="shared" si="2"/>
        <v>2.4368827554288992</v>
      </c>
      <c r="H43" s="57">
        <v>15375</v>
      </c>
      <c r="I43" s="61">
        <f t="shared" si="3"/>
        <v>0</v>
      </c>
    </row>
    <row r="44" spans="1:9" ht="18" customHeight="1">
      <c r="A44" s="99"/>
      <c r="B44" s="99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 t="e">
        <f t="shared" si="3"/>
        <v>#DIV/0!</v>
      </c>
    </row>
    <row r="45" spans="1:9" ht="18" customHeight="1">
      <c r="A45" s="99"/>
      <c r="B45" s="99"/>
      <c r="C45" s="50" t="s">
        <v>18</v>
      </c>
      <c r="D45" s="50"/>
      <c r="E45" s="50"/>
      <c r="F45" s="57">
        <f>SUM(F28,F32,F39)</f>
        <v>630929</v>
      </c>
      <c r="G45" s="58">
        <f>F45/$F$45*100</f>
        <v>100</v>
      </c>
      <c r="H45" s="57">
        <f>SUM(H28,H32,H39)</f>
        <v>609128</v>
      </c>
      <c r="I45" s="58">
        <f t="shared" si="3"/>
        <v>3.5790507085538659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E3" sqref="E3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98" t="str">
        <f>'1.普通会計予算(R3-4年度)'!E1</f>
        <v>宮崎県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234</v>
      </c>
      <c r="B5" s="13"/>
      <c r="C5" s="13"/>
      <c r="D5" s="13"/>
      <c r="K5" s="16"/>
      <c r="O5" s="16" t="s">
        <v>47</v>
      </c>
    </row>
    <row r="6" spans="1:25" ht="15.95" customHeight="1">
      <c r="A6" s="115" t="s">
        <v>48</v>
      </c>
      <c r="B6" s="116"/>
      <c r="C6" s="116"/>
      <c r="D6" s="116"/>
      <c r="E6" s="116"/>
      <c r="F6" s="105" t="s">
        <v>250</v>
      </c>
      <c r="G6" s="105"/>
      <c r="H6" s="105" t="s">
        <v>251</v>
      </c>
      <c r="I6" s="105"/>
      <c r="J6" s="105" t="s">
        <v>252</v>
      </c>
      <c r="K6" s="105"/>
      <c r="L6" s="106" t="s">
        <v>253</v>
      </c>
      <c r="M6" s="106"/>
      <c r="N6" s="105"/>
      <c r="O6" s="105"/>
    </row>
    <row r="7" spans="1:25" ht="15.95" customHeight="1">
      <c r="A7" s="116"/>
      <c r="B7" s="116"/>
      <c r="C7" s="116"/>
      <c r="D7" s="116"/>
      <c r="E7" s="116"/>
      <c r="F7" s="54" t="s">
        <v>233</v>
      </c>
      <c r="G7" s="69" t="s">
        <v>232</v>
      </c>
      <c r="H7" s="54" t="s">
        <v>233</v>
      </c>
      <c r="I7" s="69" t="s">
        <v>232</v>
      </c>
      <c r="J7" s="54" t="s">
        <v>233</v>
      </c>
      <c r="K7" s="69" t="s">
        <v>232</v>
      </c>
      <c r="L7" s="54" t="s">
        <v>233</v>
      </c>
      <c r="M7" s="69" t="s">
        <v>232</v>
      </c>
      <c r="N7" s="54" t="s">
        <v>233</v>
      </c>
      <c r="O7" s="69" t="s">
        <v>232</v>
      </c>
    </row>
    <row r="8" spans="1:25" ht="15.95" customHeight="1">
      <c r="A8" s="113" t="s">
        <v>82</v>
      </c>
      <c r="B8" s="64" t="s">
        <v>49</v>
      </c>
      <c r="C8" s="56"/>
      <c r="D8" s="56"/>
      <c r="E8" s="70" t="s">
        <v>40</v>
      </c>
      <c r="F8" s="57">
        <v>39283</v>
      </c>
      <c r="G8" s="57">
        <v>37936</v>
      </c>
      <c r="H8" s="57">
        <v>4936</v>
      </c>
      <c r="I8" s="57">
        <v>5026</v>
      </c>
      <c r="J8" s="57">
        <v>366</v>
      </c>
      <c r="K8" s="57">
        <v>398</v>
      </c>
      <c r="L8" s="57">
        <v>21</v>
      </c>
      <c r="M8" s="57">
        <v>22</v>
      </c>
      <c r="N8" s="57"/>
      <c r="O8" s="57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13"/>
      <c r="B9" s="66"/>
      <c r="C9" s="56" t="s">
        <v>50</v>
      </c>
      <c r="D9" s="56"/>
      <c r="E9" s="70" t="s">
        <v>41</v>
      </c>
      <c r="F9" s="57">
        <v>39283</v>
      </c>
      <c r="G9" s="57">
        <v>37848</v>
      </c>
      <c r="H9" s="57">
        <v>4936</v>
      </c>
      <c r="I9" s="57">
        <v>5026</v>
      </c>
      <c r="J9" s="57">
        <v>366</v>
      </c>
      <c r="K9" s="57">
        <v>398</v>
      </c>
      <c r="L9" s="57">
        <v>21</v>
      </c>
      <c r="M9" s="57">
        <v>22</v>
      </c>
      <c r="N9" s="57"/>
      <c r="O9" s="5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13"/>
      <c r="B10" s="65"/>
      <c r="C10" s="56" t="s">
        <v>51</v>
      </c>
      <c r="D10" s="56"/>
      <c r="E10" s="70" t="s">
        <v>42</v>
      </c>
      <c r="F10" s="57">
        <v>0</v>
      </c>
      <c r="G10" s="57">
        <v>88</v>
      </c>
      <c r="H10" s="57">
        <v>0</v>
      </c>
      <c r="I10" s="57">
        <v>0</v>
      </c>
      <c r="J10" s="71">
        <v>0</v>
      </c>
      <c r="K10" s="71">
        <v>0</v>
      </c>
      <c r="L10" s="57">
        <v>0</v>
      </c>
      <c r="M10" s="57">
        <v>0</v>
      </c>
      <c r="N10" s="57"/>
      <c r="O10" s="57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13"/>
      <c r="B11" s="64" t="s">
        <v>52</v>
      </c>
      <c r="C11" s="56"/>
      <c r="D11" s="56"/>
      <c r="E11" s="70" t="s">
        <v>43</v>
      </c>
      <c r="F11" s="57">
        <v>39834</v>
      </c>
      <c r="G11" s="57">
        <v>37330</v>
      </c>
      <c r="H11" s="57">
        <v>5101</v>
      </c>
      <c r="I11" s="57">
        <v>5448</v>
      </c>
      <c r="J11" s="57">
        <v>420</v>
      </c>
      <c r="K11" s="57">
        <v>473</v>
      </c>
      <c r="L11" s="57">
        <v>19</v>
      </c>
      <c r="M11" s="57">
        <v>21</v>
      </c>
      <c r="N11" s="57"/>
      <c r="O11" s="57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13"/>
      <c r="B12" s="66"/>
      <c r="C12" s="56" t="s">
        <v>53</v>
      </c>
      <c r="D12" s="56"/>
      <c r="E12" s="70" t="s">
        <v>44</v>
      </c>
      <c r="F12" s="57">
        <v>39834</v>
      </c>
      <c r="G12" s="57">
        <v>37330</v>
      </c>
      <c r="H12" s="57">
        <v>5101</v>
      </c>
      <c r="I12" s="57">
        <v>5448</v>
      </c>
      <c r="J12" s="57">
        <v>420</v>
      </c>
      <c r="K12" s="57">
        <v>473</v>
      </c>
      <c r="L12" s="57">
        <v>19</v>
      </c>
      <c r="M12" s="57">
        <v>21</v>
      </c>
      <c r="N12" s="57"/>
      <c r="O12" s="57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13"/>
      <c r="B13" s="65"/>
      <c r="C13" s="56" t="s">
        <v>54</v>
      </c>
      <c r="D13" s="56"/>
      <c r="E13" s="70" t="s">
        <v>45</v>
      </c>
      <c r="F13" s="57">
        <v>0</v>
      </c>
      <c r="G13" s="57">
        <v>0</v>
      </c>
      <c r="H13" s="71">
        <v>0</v>
      </c>
      <c r="I13" s="71">
        <v>0</v>
      </c>
      <c r="J13" s="71">
        <v>0</v>
      </c>
      <c r="K13" s="71">
        <v>0</v>
      </c>
      <c r="L13" s="57">
        <v>0</v>
      </c>
      <c r="M13" s="57">
        <v>0</v>
      </c>
      <c r="N13" s="57"/>
      <c r="O13" s="57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13"/>
      <c r="B14" s="56" t="s">
        <v>55</v>
      </c>
      <c r="C14" s="56"/>
      <c r="D14" s="56"/>
      <c r="E14" s="70" t="s">
        <v>96</v>
      </c>
      <c r="F14" s="57">
        <v>-551</v>
      </c>
      <c r="G14" s="57">
        <v>519</v>
      </c>
      <c r="H14" s="57">
        <v>-165</v>
      </c>
      <c r="I14" s="57">
        <v>-422</v>
      </c>
      <c r="J14" s="57">
        <v>-54</v>
      </c>
      <c r="K14" s="57">
        <v>-75</v>
      </c>
      <c r="L14" s="57">
        <v>2</v>
      </c>
      <c r="M14" s="57">
        <v>1</v>
      </c>
      <c r="N14" s="57">
        <f t="shared" ref="N14:O14" si="0">N9-N12</f>
        <v>0</v>
      </c>
      <c r="O14" s="57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13"/>
      <c r="B15" s="56" t="s">
        <v>56</v>
      </c>
      <c r="C15" s="56"/>
      <c r="D15" s="56"/>
      <c r="E15" s="70" t="s">
        <v>97</v>
      </c>
      <c r="F15" s="57">
        <v>0</v>
      </c>
      <c r="G15" s="57">
        <v>88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f t="shared" ref="N15:O15" si="1">N10-N13</f>
        <v>0</v>
      </c>
      <c r="O15" s="57">
        <f t="shared" si="1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13"/>
      <c r="B16" s="56" t="s">
        <v>57</v>
      </c>
      <c r="C16" s="56"/>
      <c r="D16" s="56"/>
      <c r="E16" s="70" t="s">
        <v>98</v>
      </c>
      <c r="F16" s="57">
        <v>-551</v>
      </c>
      <c r="G16" s="57">
        <v>606</v>
      </c>
      <c r="H16" s="57">
        <v>-165</v>
      </c>
      <c r="I16" s="57">
        <v>-422</v>
      </c>
      <c r="J16" s="57">
        <v>-54</v>
      </c>
      <c r="K16" s="57">
        <v>-75</v>
      </c>
      <c r="L16" s="57">
        <v>2</v>
      </c>
      <c r="M16" s="57">
        <v>1</v>
      </c>
      <c r="N16" s="57">
        <f t="shared" ref="N16:O16" si="2">N8-N11</f>
        <v>0</v>
      </c>
      <c r="O16" s="57">
        <f t="shared" si="2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13"/>
      <c r="B17" s="56" t="s">
        <v>58</v>
      </c>
      <c r="C17" s="56"/>
      <c r="D17" s="56"/>
      <c r="E17" s="54"/>
      <c r="F17" s="57">
        <v>5364</v>
      </c>
      <c r="G17" s="57">
        <v>5843</v>
      </c>
      <c r="H17" s="71">
        <v>0</v>
      </c>
      <c r="I17" s="71">
        <v>0</v>
      </c>
      <c r="J17" s="57">
        <v>0</v>
      </c>
      <c r="K17" s="57">
        <v>16</v>
      </c>
      <c r="L17" s="57">
        <v>9</v>
      </c>
      <c r="M17" s="57">
        <v>11</v>
      </c>
      <c r="N17" s="71"/>
      <c r="O17" s="72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13"/>
      <c r="B18" s="56" t="s">
        <v>59</v>
      </c>
      <c r="C18" s="56"/>
      <c r="D18" s="56"/>
      <c r="E18" s="54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/>
      <c r="O18" s="72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13" t="s">
        <v>83</v>
      </c>
      <c r="B19" s="64" t="s">
        <v>60</v>
      </c>
      <c r="C19" s="56"/>
      <c r="D19" s="56"/>
      <c r="E19" s="70"/>
      <c r="F19" s="57">
        <v>7251</v>
      </c>
      <c r="G19" s="57">
        <v>20083</v>
      </c>
      <c r="H19" s="57">
        <v>81</v>
      </c>
      <c r="I19" s="57">
        <v>190</v>
      </c>
      <c r="J19" s="57">
        <v>0</v>
      </c>
      <c r="K19" s="57">
        <v>1</v>
      </c>
      <c r="L19" s="57">
        <v>0</v>
      </c>
      <c r="M19" s="57">
        <v>0</v>
      </c>
      <c r="N19" s="57"/>
      <c r="O19" s="57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13"/>
      <c r="B20" s="65"/>
      <c r="C20" s="56" t="s">
        <v>61</v>
      </c>
      <c r="D20" s="56"/>
      <c r="E20" s="70"/>
      <c r="F20" s="57">
        <v>4869</v>
      </c>
      <c r="G20" s="57">
        <v>17913</v>
      </c>
      <c r="H20" s="57">
        <v>0</v>
      </c>
      <c r="I20" s="57">
        <v>0</v>
      </c>
      <c r="J20" s="57">
        <v>0</v>
      </c>
      <c r="K20" s="71">
        <v>0</v>
      </c>
      <c r="L20" s="57">
        <v>0</v>
      </c>
      <c r="M20" s="57">
        <v>0</v>
      </c>
      <c r="N20" s="57"/>
      <c r="O20" s="57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13"/>
      <c r="B21" s="56" t="s">
        <v>62</v>
      </c>
      <c r="C21" s="56"/>
      <c r="D21" s="56"/>
      <c r="E21" s="70" t="s">
        <v>99</v>
      </c>
      <c r="F21" s="57">
        <v>7251</v>
      </c>
      <c r="G21" s="57">
        <v>20083</v>
      </c>
      <c r="H21" s="57">
        <v>81</v>
      </c>
      <c r="I21" s="57">
        <v>190</v>
      </c>
      <c r="J21" s="57">
        <v>0</v>
      </c>
      <c r="K21" s="57">
        <v>1</v>
      </c>
      <c r="L21" s="57">
        <v>0</v>
      </c>
      <c r="M21" s="57">
        <v>0</v>
      </c>
      <c r="N21" s="57"/>
      <c r="O21" s="57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13"/>
      <c r="B22" s="64" t="s">
        <v>63</v>
      </c>
      <c r="C22" s="56"/>
      <c r="D22" s="56"/>
      <c r="E22" s="70" t="s">
        <v>100</v>
      </c>
      <c r="F22" s="57">
        <v>9105</v>
      </c>
      <c r="G22" s="57">
        <v>22094</v>
      </c>
      <c r="H22" s="57">
        <v>3112</v>
      </c>
      <c r="I22" s="57">
        <v>5626</v>
      </c>
      <c r="J22" s="57">
        <v>87</v>
      </c>
      <c r="K22" s="57">
        <v>107</v>
      </c>
      <c r="L22" s="57">
        <v>17</v>
      </c>
      <c r="M22" s="57">
        <v>18</v>
      </c>
      <c r="N22" s="57"/>
      <c r="O22" s="57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13"/>
      <c r="B23" s="65" t="s">
        <v>64</v>
      </c>
      <c r="C23" s="56" t="s">
        <v>65</v>
      </c>
      <c r="D23" s="56"/>
      <c r="E23" s="70"/>
      <c r="F23" s="57">
        <v>3456</v>
      </c>
      <c r="G23" s="57">
        <v>3524</v>
      </c>
      <c r="H23" s="57">
        <v>208</v>
      </c>
      <c r="I23" s="57">
        <v>324</v>
      </c>
      <c r="J23" s="57">
        <v>1</v>
      </c>
      <c r="K23" s="57">
        <v>1</v>
      </c>
      <c r="L23" s="57">
        <v>0</v>
      </c>
      <c r="M23" s="57">
        <v>0</v>
      </c>
      <c r="N23" s="57"/>
      <c r="O23" s="57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13"/>
      <c r="B24" s="56" t="s">
        <v>101</v>
      </c>
      <c r="C24" s="56"/>
      <c r="D24" s="56"/>
      <c r="E24" s="70" t="s">
        <v>102</v>
      </c>
      <c r="F24" s="57">
        <v>-1854</v>
      </c>
      <c r="G24" s="57">
        <v>-2010</v>
      </c>
      <c r="H24" s="57">
        <v>-3031</v>
      </c>
      <c r="I24" s="57">
        <v>-5436</v>
      </c>
      <c r="J24" s="57">
        <v>-87</v>
      </c>
      <c r="K24" s="57">
        <v>-106</v>
      </c>
      <c r="L24" s="57">
        <v>-17</v>
      </c>
      <c r="M24" s="57">
        <v>-18</v>
      </c>
      <c r="N24" s="57">
        <f t="shared" ref="N24:O24" si="3">N21-N22</f>
        <v>0</v>
      </c>
      <c r="O24" s="57">
        <f t="shared" si="3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13"/>
      <c r="B25" s="64" t="s">
        <v>66</v>
      </c>
      <c r="C25" s="64"/>
      <c r="D25" s="64"/>
      <c r="E25" s="118" t="s">
        <v>103</v>
      </c>
      <c r="F25" s="103">
        <v>1854</v>
      </c>
      <c r="G25" s="103">
        <v>2010</v>
      </c>
      <c r="H25" s="103">
        <v>3031</v>
      </c>
      <c r="I25" s="107">
        <v>5436</v>
      </c>
      <c r="J25" s="103">
        <v>87</v>
      </c>
      <c r="K25" s="107">
        <v>106</v>
      </c>
      <c r="L25" s="103">
        <v>17</v>
      </c>
      <c r="M25" s="107">
        <v>18</v>
      </c>
      <c r="N25" s="103"/>
      <c r="O25" s="103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13"/>
      <c r="B26" s="85" t="s">
        <v>67</v>
      </c>
      <c r="C26" s="85"/>
      <c r="D26" s="85"/>
      <c r="E26" s="119"/>
      <c r="F26" s="104"/>
      <c r="G26" s="104"/>
      <c r="H26" s="104"/>
      <c r="I26" s="108"/>
      <c r="J26" s="104"/>
      <c r="K26" s="108"/>
      <c r="L26" s="104"/>
      <c r="M26" s="108"/>
      <c r="N26" s="104"/>
      <c r="O26" s="104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13"/>
      <c r="B27" s="56" t="s">
        <v>104</v>
      </c>
      <c r="C27" s="56"/>
      <c r="D27" s="56"/>
      <c r="E27" s="70" t="s">
        <v>105</v>
      </c>
      <c r="F27" s="57">
        <f>F24+F25</f>
        <v>0</v>
      </c>
      <c r="G27" s="57">
        <f t="shared" ref="G27:O27" si="4">G24+G25</f>
        <v>0</v>
      </c>
      <c r="H27" s="57">
        <f t="shared" si="4"/>
        <v>0</v>
      </c>
      <c r="I27" s="57">
        <f t="shared" si="4"/>
        <v>0</v>
      </c>
      <c r="J27" s="57">
        <f t="shared" si="4"/>
        <v>0</v>
      </c>
      <c r="K27" s="57">
        <f t="shared" si="4"/>
        <v>0</v>
      </c>
      <c r="L27" s="57">
        <f t="shared" si="4"/>
        <v>0</v>
      </c>
      <c r="M27" s="57">
        <f t="shared" si="4"/>
        <v>0</v>
      </c>
      <c r="N27" s="57">
        <f t="shared" si="4"/>
        <v>0</v>
      </c>
      <c r="O27" s="57">
        <f t="shared" si="4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17" t="s">
        <v>68</v>
      </c>
      <c r="B30" s="117"/>
      <c r="C30" s="117"/>
      <c r="D30" s="117"/>
      <c r="E30" s="117"/>
      <c r="F30" s="110" t="s">
        <v>254</v>
      </c>
      <c r="G30" s="111"/>
      <c r="H30" s="112" t="s">
        <v>255</v>
      </c>
      <c r="I30" s="111"/>
      <c r="J30" s="112" t="s">
        <v>253</v>
      </c>
      <c r="K30" s="111"/>
      <c r="L30" s="109"/>
      <c r="M30" s="109"/>
      <c r="N30" s="109"/>
      <c r="O30" s="109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17"/>
      <c r="B31" s="117"/>
      <c r="C31" s="117"/>
      <c r="D31" s="117"/>
      <c r="E31" s="117"/>
      <c r="F31" s="54" t="s">
        <v>233</v>
      </c>
      <c r="G31" s="69" t="s">
        <v>232</v>
      </c>
      <c r="H31" s="54" t="s">
        <v>233</v>
      </c>
      <c r="I31" s="69" t="s">
        <v>232</v>
      </c>
      <c r="J31" s="54" t="s">
        <v>233</v>
      </c>
      <c r="K31" s="69" t="s">
        <v>232</v>
      </c>
      <c r="L31" s="54" t="s">
        <v>233</v>
      </c>
      <c r="M31" s="69" t="s">
        <v>232</v>
      </c>
      <c r="N31" s="54" t="s">
        <v>233</v>
      </c>
      <c r="O31" s="69" t="s">
        <v>232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13" t="s">
        <v>84</v>
      </c>
      <c r="B32" s="64" t="s">
        <v>49</v>
      </c>
      <c r="C32" s="56"/>
      <c r="D32" s="56"/>
      <c r="E32" s="70" t="s">
        <v>40</v>
      </c>
      <c r="F32" s="57">
        <v>478</v>
      </c>
      <c r="G32" s="57">
        <v>566</v>
      </c>
      <c r="H32" s="57">
        <v>2</v>
      </c>
      <c r="I32" s="57">
        <v>12</v>
      </c>
      <c r="J32" s="57">
        <v>1</v>
      </c>
      <c r="K32" s="57">
        <v>1</v>
      </c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20"/>
      <c r="B33" s="66"/>
      <c r="C33" s="64" t="s">
        <v>69</v>
      </c>
      <c r="D33" s="56"/>
      <c r="E33" s="70"/>
      <c r="F33" s="57">
        <v>474</v>
      </c>
      <c r="G33" s="57">
        <v>456</v>
      </c>
      <c r="H33" s="57">
        <v>0</v>
      </c>
      <c r="I33" s="57">
        <v>0</v>
      </c>
      <c r="J33" s="57">
        <v>0</v>
      </c>
      <c r="K33" s="57">
        <v>0</v>
      </c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20"/>
      <c r="B34" s="66"/>
      <c r="C34" s="65"/>
      <c r="D34" s="56" t="s">
        <v>70</v>
      </c>
      <c r="E34" s="70"/>
      <c r="F34" s="57">
        <v>474</v>
      </c>
      <c r="G34" s="57">
        <v>456</v>
      </c>
      <c r="H34" s="57">
        <v>0</v>
      </c>
      <c r="I34" s="57">
        <v>0</v>
      </c>
      <c r="J34" s="57">
        <v>0</v>
      </c>
      <c r="K34" s="57">
        <v>0</v>
      </c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20"/>
      <c r="B35" s="65"/>
      <c r="C35" s="56" t="s">
        <v>71</v>
      </c>
      <c r="D35" s="56"/>
      <c r="E35" s="70"/>
      <c r="F35" s="57">
        <v>4</v>
      </c>
      <c r="G35" s="57">
        <v>110</v>
      </c>
      <c r="H35" s="57">
        <v>2</v>
      </c>
      <c r="I35" s="57">
        <v>12</v>
      </c>
      <c r="J35" s="72">
        <v>1</v>
      </c>
      <c r="K35" s="72">
        <v>1</v>
      </c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20"/>
      <c r="B36" s="64" t="s">
        <v>52</v>
      </c>
      <c r="C36" s="56"/>
      <c r="D36" s="56"/>
      <c r="E36" s="70" t="s">
        <v>41</v>
      </c>
      <c r="F36" s="57">
        <v>478</v>
      </c>
      <c r="G36" s="57">
        <v>566</v>
      </c>
      <c r="H36" s="57">
        <v>7</v>
      </c>
      <c r="I36" s="57">
        <v>14</v>
      </c>
      <c r="J36" s="57">
        <v>1</v>
      </c>
      <c r="K36" s="57">
        <v>1</v>
      </c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20"/>
      <c r="B37" s="66"/>
      <c r="C37" s="56" t="s">
        <v>72</v>
      </c>
      <c r="D37" s="56"/>
      <c r="E37" s="70"/>
      <c r="F37" s="57">
        <v>474</v>
      </c>
      <c r="G37" s="57">
        <v>536</v>
      </c>
      <c r="H37" s="57">
        <v>7</v>
      </c>
      <c r="I37" s="57">
        <v>14</v>
      </c>
      <c r="J37" s="57">
        <v>1</v>
      </c>
      <c r="K37" s="57">
        <v>1</v>
      </c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20"/>
      <c r="B38" s="65"/>
      <c r="C38" s="56" t="s">
        <v>73</v>
      </c>
      <c r="D38" s="56"/>
      <c r="E38" s="70"/>
      <c r="F38" s="57">
        <v>4</v>
      </c>
      <c r="G38" s="57">
        <v>30</v>
      </c>
      <c r="H38" s="57">
        <v>0</v>
      </c>
      <c r="I38" s="57">
        <v>0</v>
      </c>
      <c r="J38" s="57">
        <v>0</v>
      </c>
      <c r="K38" s="72">
        <v>0</v>
      </c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20"/>
      <c r="B39" s="50" t="s">
        <v>74</v>
      </c>
      <c r="C39" s="50"/>
      <c r="D39" s="50"/>
      <c r="E39" s="70" t="s">
        <v>107</v>
      </c>
      <c r="F39" s="57">
        <v>0</v>
      </c>
      <c r="G39" s="57">
        <v>0</v>
      </c>
      <c r="H39" s="57">
        <v>-5</v>
      </c>
      <c r="I39" s="57">
        <v>-2</v>
      </c>
      <c r="J39" s="57">
        <v>0</v>
      </c>
      <c r="K39" s="57">
        <v>0</v>
      </c>
      <c r="L39" s="57">
        <f t="shared" ref="L39:O39" si="5">L32-L36</f>
        <v>0</v>
      </c>
      <c r="M39" s="57">
        <f t="shared" si="5"/>
        <v>0</v>
      </c>
      <c r="N39" s="57">
        <f t="shared" si="5"/>
        <v>0</v>
      </c>
      <c r="O39" s="57">
        <f t="shared" si="5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13" t="s">
        <v>85</v>
      </c>
      <c r="B40" s="64" t="s">
        <v>75</v>
      </c>
      <c r="C40" s="56"/>
      <c r="D40" s="56"/>
      <c r="E40" s="70" t="s">
        <v>43</v>
      </c>
      <c r="F40" s="57">
        <v>747</v>
      </c>
      <c r="G40" s="57">
        <v>747</v>
      </c>
      <c r="H40" s="57">
        <v>10</v>
      </c>
      <c r="I40" s="57">
        <v>84</v>
      </c>
      <c r="J40" s="57">
        <v>43</v>
      </c>
      <c r="K40" s="57">
        <v>19</v>
      </c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14"/>
      <c r="B41" s="65"/>
      <c r="C41" s="56" t="s">
        <v>76</v>
      </c>
      <c r="D41" s="56"/>
      <c r="E41" s="70"/>
      <c r="F41" s="72">
        <v>550</v>
      </c>
      <c r="G41" s="72">
        <v>537</v>
      </c>
      <c r="H41" s="72">
        <v>0</v>
      </c>
      <c r="I41" s="72">
        <v>0</v>
      </c>
      <c r="J41" s="57">
        <v>0</v>
      </c>
      <c r="K41" s="57">
        <v>0</v>
      </c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14"/>
      <c r="B42" s="64" t="s">
        <v>63</v>
      </c>
      <c r="C42" s="56"/>
      <c r="D42" s="56"/>
      <c r="E42" s="70" t="s">
        <v>44</v>
      </c>
      <c r="F42" s="57">
        <v>747</v>
      </c>
      <c r="G42" s="57">
        <v>747</v>
      </c>
      <c r="H42" s="57">
        <v>10</v>
      </c>
      <c r="I42" s="57">
        <v>82</v>
      </c>
      <c r="J42" s="57">
        <v>45</v>
      </c>
      <c r="K42" s="57">
        <v>19</v>
      </c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14"/>
      <c r="B43" s="65"/>
      <c r="C43" s="56" t="s">
        <v>77</v>
      </c>
      <c r="D43" s="56"/>
      <c r="E43" s="70"/>
      <c r="F43" s="57">
        <v>197</v>
      </c>
      <c r="G43" s="57">
        <v>210</v>
      </c>
      <c r="H43" s="57">
        <v>0</v>
      </c>
      <c r="I43" s="57">
        <v>0</v>
      </c>
      <c r="J43" s="72">
        <v>0</v>
      </c>
      <c r="K43" s="72">
        <v>0</v>
      </c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14"/>
      <c r="B44" s="56" t="s">
        <v>74</v>
      </c>
      <c r="C44" s="56"/>
      <c r="D44" s="56"/>
      <c r="E44" s="70" t="s">
        <v>108</v>
      </c>
      <c r="F44" s="72">
        <v>0</v>
      </c>
      <c r="G44" s="72">
        <v>0</v>
      </c>
      <c r="H44" s="72">
        <v>0</v>
      </c>
      <c r="I44" s="72">
        <v>2</v>
      </c>
      <c r="J44" s="72">
        <v>-2</v>
      </c>
      <c r="K44" s="72">
        <v>0</v>
      </c>
      <c r="L44" s="72">
        <f t="shared" ref="L44:O44" si="6">L40-L42</f>
        <v>0</v>
      </c>
      <c r="M44" s="72">
        <f t="shared" si="6"/>
        <v>0</v>
      </c>
      <c r="N44" s="72">
        <f t="shared" si="6"/>
        <v>0</v>
      </c>
      <c r="O44" s="72">
        <f t="shared" si="6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13" t="s">
        <v>86</v>
      </c>
      <c r="B45" s="50" t="s">
        <v>78</v>
      </c>
      <c r="C45" s="50"/>
      <c r="D45" s="50"/>
      <c r="E45" s="70" t="s">
        <v>109</v>
      </c>
      <c r="F45" s="57">
        <v>0</v>
      </c>
      <c r="G45" s="57">
        <v>0</v>
      </c>
      <c r="H45" s="57">
        <v>-5</v>
      </c>
      <c r="I45" s="57">
        <v>0</v>
      </c>
      <c r="J45" s="57">
        <v>-2</v>
      </c>
      <c r="K45" s="57">
        <v>0</v>
      </c>
      <c r="L45" s="57">
        <f t="shared" ref="L45:O45" si="7">L39+L44</f>
        <v>0</v>
      </c>
      <c r="M45" s="57">
        <f t="shared" si="7"/>
        <v>0</v>
      </c>
      <c r="N45" s="57">
        <f t="shared" si="7"/>
        <v>0</v>
      </c>
      <c r="O45" s="57">
        <f t="shared" si="7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14"/>
      <c r="B46" s="56" t="s">
        <v>79</v>
      </c>
      <c r="C46" s="56"/>
      <c r="D46" s="56"/>
      <c r="E46" s="56"/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14"/>
      <c r="B47" s="56" t="s">
        <v>80</v>
      </c>
      <c r="C47" s="56"/>
      <c r="D47" s="56"/>
      <c r="E47" s="56"/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14"/>
      <c r="B48" s="56" t="s">
        <v>81</v>
      </c>
      <c r="C48" s="56"/>
      <c r="D48" s="56"/>
      <c r="E48" s="56"/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I45" sqref="I45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tr">
        <f>'1.普通会計予算(R3-4年度)'!E1</f>
        <v>宮崎県</v>
      </c>
      <c r="F1" s="1"/>
    </row>
    <row r="3" spans="1:9" ht="14.25">
      <c r="A3" s="11" t="s">
        <v>111</v>
      </c>
    </row>
    <row r="5" spans="1:9">
      <c r="A5" s="18" t="s">
        <v>235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2"/>
      <c r="F7" s="51" t="s">
        <v>236</v>
      </c>
      <c r="G7" s="51"/>
      <c r="H7" s="51" t="s">
        <v>237</v>
      </c>
      <c r="I7" s="73" t="s">
        <v>21</v>
      </c>
    </row>
    <row r="8" spans="1:9" ht="17.100000000000001" customHeight="1">
      <c r="A8" s="19"/>
      <c r="B8" s="20"/>
      <c r="C8" s="20"/>
      <c r="D8" s="20"/>
      <c r="E8" s="63"/>
      <c r="F8" s="54" t="s">
        <v>249</v>
      </c>
      <c r="G8" s="54" t="s">
        <v>2</v>
      </c>
      <c r="H8" s="54" t="s">
        <v>249</v>
      </c>
      <c r="I8" s="55"/>
    </row>
    <row r="9" spans="1:9" ht="18" customHeight="1">
      <c r="A9" s="99" t="s">
        <v>87</v>
      </c>
      <c r="B9" s="99" t="s">
        <v>89</v>
      </c>
      <c r="C9" s="64" t="s">
        <v>3</v>
      </c>
      <c r="D9" s="56"/>
      <c r="E9" s="56"/>
      <c r="F9" s="57">
        <v>129312</v>
      </c>
      <c r="G9" s="58">
        <f>F9/$F$27*100</f>
        <v>18.781426558800892</v>
      </c>
      <c r="H9" s="57">
        <v>123661</v>
      </c>
      <c r="I9" s="58">
        <f t="shared" ref="I9:I45" si="0">(F9/H9-1)*100</f>
        <v>4.5697511745821151</v>
      </c>
    </row>
    <row r="10" spans="1:9" ht="18" customHeight="1">
      <c r="A10" s="99"/>
      <c r="B10" s="99"/>
      <c r="C10" s="66"/>
      <c r="D10" s="64" t="s">
        <v>22</v>
      </c>
      <c r="E10" s="56"/>
      <c r="F10" s="57">
        <v>33171</v>
      </c>
      <c r="G10" s="58">
        <f t="shared" ref="G10:G27" si="1">F10/$F$27*100</f>
        <v>4.8177949485120042</v>
      </c>
      <c r="H10" s="57">
        <v>33436</v>
      </c>
      <c r="I10" s="58">
        <f t="shared" si="0"/>
        <v>-0.79255891853092786</v>
      </c>
    </row>
    <row r="11" spans="1:9" ht="18" customHeight="1">
      <c r="A11" s="99"/>
      <c r="B11" s="99"/>
      <c r="C11" s="66"/>
      <c r="D11" s="66"/>
      <c r="E11" s="50" t="s">
        <v>23</v>
      </c>
      <c r="F11" s="57">
        <v>30401</v>
      </c>
      <c r="G11" s="58">
        <f t="shared" si="1"/>
        <v>4.4154768993914395</v>
      </c>
      <c r="H11" s="57">
        <v>29875</v>
      </c>
      <c r="I11" s="58">
        <f t="shared" si="0"/>
        <v>1.7606694560669434</v>
      </c>
    </row>
    <row r="12" spans="1:9" ht="18" customHeight="1">
      <c r="A12" s="99"/>
      <c r="B12" s="99"/>
      <c r="C12" s="66"/>
      <c r="D12" s="66"/>
      <c r="E12" s="50" t="s">
        <v>24</v>
      </c>
      <c r="F12" s="57">
        <v>2660</v>
      </c>
      <c r="G12" s="58">
        <f t="shared" si="1"/>
        <v>0.38634152009411626</v>
      </c>
      <c r="H12" s="57">
        <v>3463</v>
      </c>
      <c r="I12" s="58">
        <f t="shared" si="0"/>
        <v>-23.187987294253542</v>
      </c>
    </row>
    <row r="13" spans="1:9" ht="18" customHeight="1">
      <c r="A13" s="99"/>
      <c r="B13" s="99"/>
      <c r="C13" s="66"/>
      <c r="D13" s="65"/>
      <c r="E13" s="50" t="s">
        <v>25</v>
      </c>
      <c r="F13" s="57">
        <v>110</v>
      </c>
      <c r="G13" s="58">
        <f t="shared" si="1"/>
        <v>1.597652902644842E-2</v>
      </c>
      <c r="H13" s="57">
        <v>98</v>
      </c>
      <c r="I13" s="58">
        <f t="shared" si="0"/>
        <v>12.244897959183664</v>
      </c>
    </row>
    <row r="14" spans="1:9" ht="18" customHeight="1">
      <c r="A14" s="99"/>
      <c r="B14" s="99"/>
      <c r="C14" s="66"/>
      <c r="D14" s="64" t="s">
        <v>26</v>
      </c>
      <c r="E14" s="56"/>
      <c r="F14" s="57">
        <v>20536</v>
      </c>
      <c r="G14" s="58">
        <f t="shared" si="1"/>
        <v>2.9826727280649519</v>
      </c>
      <c r="H14" s="57">
        <v>21606</v>
      </c>
      <c r="I14" s="58">
        <f t="shared" si="0"/>
        <v>-4.9523280570211936</v>
      </c>
    </row>
    <row r="15" spans="1:9" ht="18" customHeight="1">
      <c r="A15" s="99"/>
      <c r="B15" s="99"/>
      <c r="C15" s="66"/>
      <c r="D15" s="66"/>
      <c r="E15" s="50" t="s">
        <v>27</v>
      </c>
      <c r="F15" s="57">
        <v>1180</v>
      </c>
      <c r="G15" s="58">
        <f t="shared" si="1"/>
        <v>0.17138458410190122</v>
      </c>
      <c r="H15" s="57">
        <v>1114</v>
      </c>
      <c r="I15" s="58">
        <f t="shared" si="0"/>
        <v>5.9245960502692929</v>
      </c>
    </row>
    <row r="16" spans="1:9" ht="18" customHeight="1">
      <c r="A16" s="99"/>
      <c r="B16" s="99"/>
      <c r="C16" s="66"/>
      <c r="D16" s="65"/>
      <c r="E16" s="50" t="s">
        <v>28</v>
      </c>
      <c r="F16" s="57">
        <v>19356</v>
      </c>
      <c r="G16" s="58">
        <f t="shared" si="1"/>
        <v>2.8112881439630506</v>
      </c>
      <c r="H16" s="57">
        <v>20492</v>
      </c>
      <c r="I16" s="58">
        <f t="shared" si="0"/>
        <v>-5.5436267811828976</v>
      </c>
    </row>
    <row r="17" spans="1:9" ht="18" customHeight="1">
      <c r="A17" s="99"/>
      <c r="B17" s="99"/>
      <c r="C17" s="66"/>
      <c r="D17" s="100" t="s">
        <v>29</v>
      </c>
      <c r="E17" s="101"/>
      <c r="F17" s="57">
        <v>48792</v>
      </c>
      <c r="G17" s="58">
        <f t="shared" si="1"/>
        <v>7.0866073114406474</v>
      </c>
      <c r="H17" s="57">
        <v>40558</v>
      </c>
      <c r="I17" s="58">
        <f t="shared" si="0"/>
        <v>20.301790029094136</v>
      </c>
    </row>
    <row r="18" spans="1:9" ht="18" customHeight="1">
      <c r="A18" s="99"/>
      <c r="B18" s="99"/>
      <c r="C18" s="66"/>
      <c r="D18" s="100" t="s">
        <v>93</v>
      </c>
      <c r="E18" s="102"/>
      <c r="F18" s="57">
        <v>2188</v>
      </c>
      <c r="G18" s="58">
        <f t="shared" si="1"/>
        <v>0.31778768645335581</v>
      </c>
      <c r="H18" s="57">
        <v>2399</v>
      </c>
      <c r="I18" s="58">
        <f t="shared" si="0"/>
        <v>-8.795331388078365</v>
      </c>
    </row>
    <row r="19" spans="1:9" ht="18" customHeight="1">
      <c r="A19" s="99"/>
      <c r="B19" s="99"/>
      <c r="C19" s="65"/>
      <c r="D19" s="100" t="s">
        <v>94</v>
      </c>
      <c r="E19" s="102"/>
      <c r="F19" s="57">
        <v>0</v>
      </c>
      <c r="G19" s="58">
        <f t="shared" si="1"/>
        <v>0</v>
      </c>
      <c r="H19" s="57">
        <v>0</v>
      </c>
      <c r="I19" s="58">
        <v>0</v>
      </c>
    </row>
    <row r="20" spans="1:9" ht="18" customHeight="1">
      <c r="A20" s="99"/>
      <c r="B20" s="99"/>
      <c r="C20" s="56" t="s">
        <v>4</v>
      </c>
      <c r="D20" s="56"/>
      <c r="E20" s="56"/>
      <c r="F20" s="57">
        <v>18137</v>
      </c>
      <c r="G20" s="58">
        <f t="shared" si="1"/>
        <v>2.6342391541154084</v>
      </c>
      <c r="H20" s="57">
        <v>19546</v>
      </c>
      <c r="I20" s="58">
        <f t="shared" si="0"/>
        <v>-7.2086360380640535</v>
      </c>
    </row>
    <row r="21" spans="1:9" ht="18" customHeight="1">
      <c r="A21" s="99"/>
      <c r="B21" s="99"/>
      <c r="C21" s="56" t="s">
        <v>5</v>
      </c>
      <c r="D21" s="56"/>
      <c r="E21" s="56"/>
      <c r="F21" s="57">
        <v>186821</v>
      </c>
      <c r="G21" s="58">
        <f t="shared" si="1"/>
        <v>27.134101175001092</v>
      </c>
      <c r="H21" s="57">
        <v>180938</v>
      </c>
      <c r="I21" s="58">
        <f t="shared" si="0"/>
        <v>3.2513899788877865</v>
      </c>
    </row>
    <row r="22" spans="1:9" ht="18" customHeight="1">
      <c r="A22" s="99"/>
      <c r="B22" s="99"/>
      <c r="C22" s="56" t="s">
        <v>30</v>
      </c>
      <c r="D22" s="56"/>
      <c r="E22" s="56"/>
      <c r="F22" s="57">
        <v>9637</v>
      </c>
      <c r="G22" s="58">
        <f t="shared" si="1"/>
        <v>1.3996891838898491</v>
      </c>
      <c r="H22" s="57">
        <v>9885</v>
      </c>
      <c r="I22" s="58">
        <f t="shared" si="0"/>
        <v>-2.5088517956499801</v>
      </c>
    </row>
    <row r="23" spans="1:9" ht="18" customHeight="1">
      <c r="A23" s="99"/>
      <c r="B23" s="99"/>
      <c r="C23" s="56" t="s">
        <v>6</v>
      </c>
      <c r="D23" s="56"/>
      <c r="E23" s="56"/>
      <c r="F23" s="57">
        <v>150143</v>
      </c>
      <c r="G23" s="58">
        <f t="shared" si="1"/>
        <v>21.806945432891318</v>
      </c>
      <c r="H23" s="57">
        <v>88685</v>
      </c>
      <c r="I23" s="58">
        <f t="shared" si="0"/>
        <v>69.29920505158708</v>
      </c>
    </row>
    <row r="24" spans="1:9" ht="18" customHeight="1">
      <c r="A24" s="99"/>
      <c r="B24" s="99"/>
      <c r="C24" s="56" t="s">
        <v>31</v>
      </c>
      <c r="D24" s="56"/>
      <c r="E24" s="56"/>
      <c r="F24" s="57">
        <v>1412</v>
      </c>
      <c r="G24" s="58">
        <f t="shared" si="1"/>
        <v>0.20508053623041061</v>
      </c>
      <c r="H24" s="57">
        <v>1642</v>
      </c>
      <c r="I24" s="58">
        <f t="shared" si="0"/>
        <v>-14.007308160779541</v>
      </c>
    </row>
    <row r="25" spans="1:9" ht="18" customHeight="1">
      <c r="A25" s="99"/>
      <c r="B25" s="99"/>
      <c r="C25" s="56" t="s">
        <v>7</v>
      </c>
      <c r="D25" s="56"/>
      <c r="E25" s="56"/>
      <c r="F25" s="57">
        <v>79903</v>
      </c>
      <c r="G25" s="58">
        <f t="shared" si="1"/>
        <v>11.605205443639163</v>
      </c>
      <c r="H25" s="57">
        <v>68771</v>
      </c>
      <c r="I25" s="58">
        <f t="shared" si="0"/>
        <v>16.18705559029241</v>
      </c>
    </row>
    <row r="26" spans="1:9" ht="18" customHeight="1">
      <c r="A26" s="99"/>
      <c r="B26" s="99"/>
      <c r="C26" s="56" t="s">
        <v>8</v>
      </c>
      <c r="D26" s="56"/>
      <c r="E26" s="56"/>
      <c r="F26" s="57">
        <v>113145</v>
      </c>
      <c r="G26" s="58">
        <f t="shared" si="1"/>
        <v>16.433312515431876</v>
      </c>
      <c r="H26" s="57">
        <v>76208</v>
      </c>
      <c r="I26" s="58">
        <f t="shared" si="0"/>
        <v>48.46866470711737</v>
      </c>
    </row>
    <row r="27" spans="1:9" ht="18" customHeight="1">
      <c r="A27" s="99"/>
      <c r="B27" s="99"/>
      <c r="C27" s="56" t="s">
        <v>9</v>
      </c>
      <c r="D27" s="56"/>
      <c r="E27" s="56"/>
      <c r="F27" s="57">
        <f>SUM(F9,F20:F26)</f>
        <v>688510</v>
      </c>
      <c r="G27" s="58">
        <f t="shared" si="1"/>
        <v>100</v>
      </c>
      <c r="H27" s="57">
        <f>SUM(H9,H20:H26)</f>
        <v>569336</v>
      </c>
      <c r="I27" s="58">
        <f t="shared" si="0"/>
        <v>20.932103362513523</v>
      </c>
    </row>
    <row r="28" spans="1:9" ht="18" customHeight="1">
      <c r="A28" s="99"/>
      <c r="B28" s="99" t="s">
        <v>88</v>
      </c>
      <c r="C28" s="64" t="s">
        <v>10</v>
      </c>
      <c r="D28" s="56"/>
      <c r="E28" s="56"/>
      <c r="F28" s="57">
        <v>241721</v>
      </c>
      <c r="G28" s="58">
        <f t="shared" ref="G28:G45" si="2">F28/$F$45*100</f>
        <v>36.205724111486568</v>
      </c>
      <c r="H28" s="57">
        <v>241876</v>
      </c>
      <c r="I28" s="58">
        <f t="shared" si="0"/>
        <v>-6.4082422398248351E-2</v>
      </c>
    </row>
    <row r="29" spans="1:9" ht="18" customHeight="1">
      <c r="A29" s="99"/>
      <c r="B29" s="99"/>
      <c r="C29" s="66"/>
      <c r="D29" s="56" t="s">
        <v>11</v>
      </c>
      <c r="E29" s="56"/>
      <c r="F29" s="57">
        <v>146902</v>
      </c>
      <c r="G29" s="58">
        <f t="shared" si="2"/>
        <v>22.003439020298607</v>
      </c>
      <c r="H29" s="57">
        <v>146579</v>
      </c>
      <c r="I29" s="58">
        <f t="shared" si="0"/>
        <v>0.22035898730377035</v>
      </c>
    </row>
    <row r="30" spans="1:9" ht="18" customHeight="1">
      <c r="A30" s="99"/>
      <c r="B30" s="99"/>
      <c r="C30" s="66"/>
      <c r="D30" s="56" t="s">
        <v>32</v>
      </c>
      <c r="E30" s="56"/>
      <c r="F30" s="57">
        <v>14926</v>
      </c>
      <c r="G30" s="58">
        <f t="shared" si="2"/>
        <v>2.2356627603230521</v>
      </c>
      <c r="H30" s="57">
        <v>14813</v>
      </c>
      <c r="I30" s="58">
        <f t="shared" si="0"/>
        <v>0.76284344832242557</v>
      </c>
    </row>
    <row r="31" spans="1:9" ht="18" customHeight="1">
      <c r="A31" s="99"/>
      <c r="B31" s="99"/>
      <c r="C31" s="65"/>
      <c r="D31" s="56" t="s">
        <v>12</v>
      </c>
      <c r="E31" s="56"/>
      <c r="F31" s="57">
        <v>79893</v>
      </c>
      <c r="G31" s="58">
        <f t="shared" si="2"/>
        <v>11.966622330864908</v>
      </c>
      <c r="H31" s="57">
        <v>80484</v>
      </c>
      <c r="I31" s="58">
        <f t="shared" si="0"/>
        <v>-0.73430743998806891</v>
      </c>
    </row>
    <row r="32" spans="1:9" ht="18" customHeight="1">
      <c r="A32" s="99"/>
      <c r="B32" s="99"/>
      <c r="C32" s="64" t="s">
        <v>13</v>
      </c>
      <c r="D32" s="56"/>
      <c r="E32" s="56"/>
      <c r="F32" s="57">
        <v>296657</v>
      </c>
      <c r="G32" s="58">
        <f t="shared" si="2"/>
        <v>44.434209264984304</v>
      </c>
      <c r="H32" s="57">
        <v>196344</v>
      </c>
      <c r="I32" s="58">
        <f t="shared" si="0"/>
        <v>51.090433117385814</v>
      </c>
    </row>
    <row r="33" spans="1:9" ht="18" customHeight="1">
      <c r="A33" s="99"/>
      <c r="B33" s="99"/>
      <c r="C33" s="66"/>
      <c r="D33" s="56" t="s">
        <v>14</v>
      </c>
      <c r="E33" s="56"/>
      <c r="F33" s="57">
        <v>19522</v>
      </c>
      <c r="G33" s="58">
        <f t="shared" si="2"/>
        <v>2.9240659525007788</v>
      </c>
      <c r="H33" s="57">
        <v>17297</v>
      </c>
      <c r="I33" s="58">
        <f t="shared" si="0"/>
        <v>12.863502341446488</v>
      </c>
    </row>
    <row r="34" spans="1:9" ht="18" customHeight="1">
      <c r="A34" s="99"/>
      <c r="B34" s="99"/>
      <c r="C34" s="66"/>
      <c r="D34" s="56" t="s">
        <v>33</v>
      </c>
      <c r="E34" s="56"/>
      <c r="F34" s="57">
        <v>5024</v>
      </c>
      <c r="G34" s="58">
        <f t="shared" si="2"/>
        <v>0.75251036499149226</v>
      </c>
      <c r="H34" s="57">
        <v>5343</v>
      </c>
      <c r="I34" s="58">
        <f t="shared" si="0"/>
        <v>-5.9704285981658227</v>
      </c>
    </row>
    <row r="35" spans="1:9" ht="18" customHeight="1">
      <c r="A35" s="99"/>
      <c r="B35" s="99"/>
      <c r="C35" s="66"/>
      <c r="D35" s="56" t="s">
        <v>34</v>
      </c>
      <c r="E35" s="56"/>
      <c r="F35" s="57">
        <v>178608</v>
      </c>
      <c r="G35" s="58">
        <f t="shared" si="2"/>
        <v>26.752462434394996</v>
      </c>
      <c r="H35" s="57">
        <v>118994</v>
      </c>
      <c r="I35" s="58">
        <f t="shared" si="0"/>
        <v>50.098324285258087</v>
      </c>
    </row>
    <row r="36" spans="1:9" ht="18" customHeight="1">
      <c r="A36" s="99"/>
      <c r="B36" s="99"/>
      <c r="C36" s="66"/>
      <c r="D36" s="56" t="s">
        <v>35</v>
      </c>
      <c r="E36" s="56"/>
      <c r="F36" s="57">
        <v>7370</v>
      </c>
      <c r="G36" s="58">
        <f t="shared" si="2"/>
        <v>1.1039015505547967</v>
      </c>
      <c r="H36" s="57">
        <v>7609</v>
      </c>
      <c r="I36" s="58">
        <f t="shared" si="0"/>
        <v>-3.1410172164542005</v>
      </c>
    </row>
    <row r="37" spans="1:9" ht="18" customHeight="1">
      <c r="A37" s="99"/>
      <c r="B37" s="99"/>
      <c r="C37" s="66"/>
      <c r="D37" s="56" t="s">
        <v>15</v>
      </c>
      <c r="E37" s="56"/>
      <c r="F37" s="57">
        <v>36905</v>
      </c>
      <c r="G37" s="58">
        <f t="shared" si="2"/>
        <v>5.5277458240467796</v>
      </c>
      <c r="H37" s="57">
        <v>20415</v>
      </c>
      <c r="I37" s="58">
        <f t="shared" si="0"/>
        <v>80.773940729855511</v>
      </c>
    </row>
    <row r="38" spans="1:9" ht="18" customHeight="1">
      <c r="A38" s="99"/>
      <c r="B38" s="99"/>
      <c r="C38" s="65"/>
      <c r="D38" s="56" t="s">
        <v>36</v>
      </c>
      <c r="E38" s="56"/>
      <c r="F38" s="57">
        <v>49228</v>
      </c>
      <c r="G38" s="58">
        <f t="shared" si="2"/>
        <v>7.3735231384954583</v>
      </c>
      <c r="H38" s="57">
        <v>26686</v>
      </c>
      <c r="I38" s="58">
        <f t="shared" si="0"/>
        <v>84.471258337705166</v>
      </c>
    </row>
    <row r="39" spans="1:9" ht="18" customHeight="1">
      <c r="A39" s="99"/>
      <c r="B39" s="99"/>
      <c r="C39" s="64" t="s">
        <v>16</v>
      </c>
      <c r="D39" s="56"/>
      <c r="E39" s="56"/>
      <c r="F39" s="57">
        <v>129254</v>
      </c>
      <c r="G39" s="58">
        <f t="shared" si="2"/>
        <v>19.360066623529129</v>
      </c>
      <c r="H39" s="57">
        <v>115870</v>
      </c>
      <c r="I39" s="58">
        <f t="shared" si="0"/>
        <v>11.550875981703633</v>
      </c>
    </row>
    <row r="40" spans="1:9" ht="18" customHeight="1">
      <c r="A40" s="99"/>
      <c r="B40" s="99"/>
      <c r="C40" s="66"/>
      <c r="D40" s="64" t="s">
        <v>17</v>
      </c>
      <c r="E40" s="56"/>
      <c r="F40" s="57">
        <v>122875</v>
      </c>
      <c r="G40" s="58">
        <f t="shared" si="2"/>
        <v>18.404600138998731</v>
      </c>
      <c r="H40" s="57">
        <v>107388</v>
      </c>
      <c r="I40" s="58">
        <f t="shared" si="0"/>
        <v>14.421536857004513</v>
      </c>
    </row>
    <row r="41" spans="1:9" ht="18" customHeight="1">
      <c r="A41" s="99"/>
      <c r="B41" s="99"/>
      <c r="C41" s="66"/>
      <c r="D41" s="66"/>
      <c r="E41" s="60" t="s">
        <v>91</v>
      </c>
      <c r="F41" s="57">
        <v>93112</v>
      </c>
      <c r="G41" s="58">
        <f t="shared" si="2"/>
        <v>13.946605315503152</v>
      </c>
      <c r="H41" s="57">
        <v>84955</v>
      </c>
      <c r="I41" s="61">
        <f t="shared" si="0"/>
        <v>9.6015537637572876</v>
      </c>
    </row>
    <row r="42" spans="1:9" ht="18" customHeight="1">
      <c r="A42" s="99"/>
      <c r="B42" s="99"/>
      <c r="C42" s="66"/>
      <c r="D42" s="65"/>
      <c r="E42" s="50" t="s">
        <v>37</v>
      </c>
      <c r="F42" s="57">
        <v>29763</v>
      </c>
      <c r="G42" s="58">
        <f t="shared" si="2"/>
        <v>4.4579948234955786</v>
      </c>
      <c r="H42" s="57">
        <v>22433</v>
      </c>
      <c r="I42" s="61">
        <f t="shared" si="0"/>
        <v>32.675076895644814</v>
      </c>
    </row>
    <row r="43" spans="1:9" ht="18" customHeight="1">
      <c r="A43" s="99"/>
      <c r="B43" s="99"/>
      <c r="C43" s="66"/>
      <c r="D43" s="56" t="s">
        <v>38</v>
      </c>
      <c r="E43" s="56"/>
      <c r="F43" s="57">
        <v>6379</v>
      </c>
      <c r="G43" s="58">
        <f t="shared" si="2"/>
        <v>0.95546648453039995</v>
      </c>
      <c r="H43" s="57">
        <v>8482</v>
      </c>
      <c r="I43" s="61">
        <f t="shared" si="0"/>
        <v>-24.793680735675551</v>
      </c>
    </row>
    <row r="44" spans="1:9" ht="18" customHeight="1">
      <c r="A44" s="99"/>
      <c r="B44" s="99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99"/>
      <c r="B45" s="99"/>
      <c r="C45" s="50" t="s">
        <v>18</v>
      </c>
      <c r="D45" s="50"/>
      <c r="E45" s="50"/>
      <c r="F45" s="57">
        <f>SUM(F28,F32,F39)</f>
        <v>667632</v>
      </c>
      <c r="G45" s="58">
        <f t="shared" si="2"/>
        <v>100</v>
      </c>
      <c r="H45" s="57">
        <f>SUM(H28,H32,H39)</f>
        <v>554090</v>
      </c>
      <c r="I45" s="58">
        <f t="shared" si="0"/>
        <v>20.491616885343532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I25" sqref="I25"/>
    </sheetView>
  </sheetViews>
  <sheetFormatPr defaultColWidth="9"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tr">
        <f>'1.普通会計予算(R3-4年度)'!E1</f>
        <v>宮崎県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3" t="s">
        <v>114</v>
      </c>
      <c r="B6" s="74"/>
      <c r="C6" s="74"/>
      <c r="D6" s="74"/>
      <c r="E6" s="38" t="s">
        <v>239</v>
      </c>
      <c r="F6" s="38" t="s">
        <v>240</v>
      </c>
      <c r="G6" s="38" t="s">
        <v>241</v>
      </c>
      <c r="H6" s="38" t="s">
        <v>242</v>
      </c>
      <c r="I6" s="38" t="s">
        <v>243</v>
      </c>
    </row>
    <row r="7" spans="1:9" ht="27" customHeight="1">
      <c r="A7" s="121" t="s">
        <v>115</v>
      </c>
      <c r="B7" s="64" t="s">
        <v>116</v>
      </c>
      <c r="C7" s="56"/>
      <c r="D7" s="70" t="s">
        <v>117</v>
      </c>
      <c r="E7" s="75">
        <v>565437</v>
      </c>
      <c r="F7" s="38">
        <v>573922</v>
      </c>
      <c r="G7" s="38">
        <v>566802</v>
      </c>
      <c r="H7" s="38">
        <v>569336</v>
      </c>
      <c r="I7" s="38">
        <v>688510</v>
      </c>
    </row>
    <row r="8" spans="1:9" ht="27" customHeight="1">
      <c r="A8" s="99"/>
      <c r="B8" s="85"/>
      <c r="C8" s="56" t="s">
        <v>118</v>
      </c>
      <c r="D8" s="70" t="s">
        <v>41</v>
      </c>
      <c r="E8" s="76">
        <v>325099</v>
      </c>
      <c r="F8" s="76">
        <v>327100</v>
      </c>
      <c r="G8" s="76">
        <v>327646</v>
      </c>
      <c r="H8" s="76">
        <v>325595</v>
      </c>
      <c r="I8" s="77">
        <v>334984</v>
      </c>
    </row>
    <row r="9" spans="1:9" ht="27" customHeight="1">
      <c r="A9" s="99"/>
      <c r="B9" s="56" t="s">
        <v>119</v>
      </c>
      <c r="C9" s="56"/>
      <c r="D9" s="70"/>
      <c r="E9" s="76">
        <v>550873</v>
      </c>
      <c r="F9" s="76">
        <v>559444</v>
      </c>
      <c r="G9" s="76">
        <v>551920</v>
      </c>
      <c r="H9" s="76">
        <v>554090</v>
      </c>
      <c r="I9" s="78">
        <v>667632</v>
      </c>
    </row>
    <row r="10" spans="1:9" ht="27" customHeight="1">
      <c r="A10" s="99"/>
      <c r="B10" s="56" t="s">
        <v>120</v>
      </c>
      <c r="C10" s="56"/>
      <c r="D10" s="70"/>
      <c r="E10" s="76">
        <v>14564</v>
      </c>
      <c r="F10" s="76">
        <v>14478</v>
      </c>
      <c r="G10" s="76">
        <v>14882</v>
      </c>
      <c r="H10" s="76">
        <v>15247</v>
      </c>
      <c r="I10" s="78">
        <v>20878</v>
      </c>
    </row>
    <row r="11" spans="1:9" ht="27" customHeight="1">
      <c r="A11" s="99"/>
      <c r="B11" s="56" t="s">
        <v>121</v>
      </c>
      <c r="C11" s="56"/>
      <c r="D11" s="70"/>
      <c r="E11" s="76">
        <v>6752</v>
      </c>
      <c r="F11" s="76">
        <v>7816</v>
      </c>
      <c r="G11" s="76">
        <v>8631</v>
      </c>
      <c r="H11" s="76">
        <v>7509</v>
      </c>
      <c r="I11" s="78">
        <v>10358</v>
      </c>
    </row>
    <row r="12" spans="1:9" ht="27" customHeight="1">
      <c r="A12" s="99"/>
      <c r="B12" s="56" t="s">
        <v>122</v>
      </c>
      <c r="C12" s="56"/>
      <c r="D12" s="70"/>
      <c r="E12" s="76">
        <v>7812</v>
      </c>
      <c r="F12" s="76">
        <v>6662</v>
      </c>
      <c r="G12" s="76">
        <v>6251</v>
      </c>
      <c r="H12" s="76">
        <v>7738</v>
      </c>
      <c r="I12" s="78">
        <v>10520</v>
      </c>
    </row>
    <row r="13" spans="1:9" ht="27" customHeight="1">
      <c r="A13" s="99"/>
      <c r="B13" s="56" t="s">
        <v>123</v>
      </c>
      <c r="C13" s="56"/>
      <c r="D13" s="70"/>
      <c r="E13" s="76">
        <v>381</v>
      </c>
      <c r="F13" s="76">
        <v>-1150</v>
      </c>
      <c r="G13" s="76">
        <v>-441</v>
      </c>
      <c r="H13" s="76">
        <v>1487</v>
      </c>
      <c r="I13" s="78">
        <v>2782</v>
      </c>
    </row>
    <row r="14" spans="1:9" ht="27" customHeight="1">
      <c r="A14" s="99"/>
      <c r="B14" s="56" t="s">
        <v>124</v>
      </c>
      <c r="C14" s="56"/>
      <c r="D14" s="70"/>
      <c r="E14" s="76">
        <v>0</v>
      </c>
      <c r="F14" s="76">
        <v>0</v>
      </c>
      <c r="G14" s="76">
        <v>0</v>
      </c>
      <c r="H14" s="76">
        <v>0</v>
      </c>
      <c r="I14" s="78">
        <v>0</v>
      </c>
    </row>
    <row r="15" spans="1:9" ht="27" customHeight="1">
      <c r="A15" s="99"/>
      <c r="B15" s="56" t="s">
        <v>125</v>
      </c>
      <c r="C15" s="56"/>
      <c r="D15" s="70"/>
      <c r="E15" s="76">
        <v>393</v>
      </c>
      <c r="F15" s="76">
        <v>-1150</v>
      </c>
      <c r="G15" s="76">
        <v>-406</v>
      </c>
      <c r="H15" s="76">
        <v>1488</v>
      </c>
      <c r="I15" s="78">
        <v>2785</v>
      </c>
    </row>
    <row r="16" spans="1:9" ht="27" customHeight="1">
      <c r="A16" s="99"/>
      <c r="B16" s="56" t="s">
        <v>126</v>
      </c>
      <c r="C16" s="56"/>
      <c r="D16" s="70" t="s">
        <v>42</v>
      </c>
      <c r="E16" s="76">
        <v>90094</v>
      </c>
      <c r="F16" s="76">
        <v>92152</v>
      </c>
      <c r="G16" s="76">
        <v>94485</v>
      </c>
      <c r="H16" s="76">
        <v>93711</v>
      </c>
      <c r="I16" s="78">
        <v>104124</v>
      </c>
    </row>
    <row r="17" spans="1:9" ht="27" customHeight="1">
      <c r="A17" s="99"/>
      <c r="B17" s="56" t="s">
        <v>127</v>
      </c>
      <c r="C17" s="56"/>
      <c r="D17" s="70" t="s">
        <v>43</v>
      </c>
      <c r="E17" s="76">
        <v>72452</v>
      </c>
      <c r="F17" s="76">
        <v>78956</v>
      </c>
      <c r="G17" s="76">
        <v>47183</v>
      </c>
      <c r="H17" s="76">
        <v>64891</v>
      </c>
      <c r="I17" s="78">
        <v>93134</v>
      </c>
    </row>
    <row r="18" spans="1:9" ht="27" customHeight="1">
      <c r="A18" s="99"/>
      <c r="B18" s="56" t="s">
        <v>128</v>
      </c>
      <c r="C18" s="56"/>
      <c r="D18" s="70" t="s">
        <v>44</v>
      </c>
      <c r="E18" s="76">
        <v>871126</v>
      </c>
      <c r="F18" s="76">
        <v>857334</v>
      </c>
      <c r="G18" s="76">
        <v>844800</v>
      </c>
      <c r="H18" s="76">
        <v>837547</v>
      </c>
      <c r="I18" s="78">
        <v>841121</v>
      </c>
    </row>
    <row r="19" spans="1:9" ht="27" customHeight="1">
      <c r="A19" s="99"/>
      <c r="B19" s="56" t="s">
        <v>129</v>
      </c>
      <c r="C19" s="56"/>
      <c r="D19" s="70" t="s">
        <v>130</v>
      </c>
      <c r="E19" s="76">
        <f>E17+E18-E16</f>
        <v>853484</v>
      </c>
      <c r="F19" s="76">
        <f>F17+F18-F16</f>
        <v>844138</v>
      </c>
      <c r="G19" s="76">
        <f>G17+G18-G16</f>
        <v>797498</v>
      </c>
      <c r="H19" s="76">
        <f>H17+H18-H16</f>
        <v>808727</v>
      </c>
      <c r="I19" s="76">
        <f>I17+I18-I16</f>
        <v>830131</v>
      </c>
    </row>
    <row r="20" spans="1:9" ht="27" customHeight="1">
      <c r="A20" s="99"/>
      <c r="B20" s="56" t="s">
        <v>131</v>
      </c>
      <c r="C20" s="56"/>
      <c r="D20" s="70" t="s">
        <v>132</v>
      </c>
      <c r="E20" s="79">
        <f>E18/E8</f>
        <v>2.679571453618744</v>
      </c>
      <c r="F20" s="79">
        <f>F18/F8</f>
        <v>2.6210149801284013</v>
      </c>
      <c r="G20" s="79">
        <f>G18/G8</f>
        <v>2.5783925334049553</v>
      </c>
      <c r="H20" s="79">
        <f>H18/H8</f>
        <v>2.5723582978854096</v>
      </c>
      <c r="I20" s="79">
        <f>I18/I8</f>
        <v>2.5109288801853222</v>
      </c>
    </row>
    <row r="21" spans="1:9" ht="27" customHeight="1">
      <c r="A21" s="99"/>
      <c r="B21" s="56" t="s">
        <v>133</v>
      </c>
      <c r="C21" s="56"/>
      <c r="D21" s="70" t="s">
        <v>134</v>
      </c>
      <c r="E21" s="79">
        <f>E19/E8</f>
        <v>2.6253049071206003</v>
      </c>
      <c r="F21" s="79">
        <f>F19/F8</f>
        <v>2.5806725771935186</v>
      </c>
      <c r="G21" s="79">
        <f>G19/G8</f>
        <v>2.434023305640844</v>
      </c>
      <c r="H21" s="79">
        <f>H19/H8</f>
        <v>2.483843425114022</v>
      </c>
      <c r="I21" s="79">
        <f>I19/I8</f>
        <v>2.4781213431089246</v>
      </c>
    </row>
    <row r="22" spans="1:9" ht="27" customHeight="1">
      <c r="A22" s="99"/>
      <c r="B22" s="56" t="s">
        <v>135</v>
      </c>
      <c r="C22" s="56"/>
      <c r="D22" s="70" t="s">
        <v>136</v>
      </c>
      <c r="E22" s="76">
        <f>E18/E24*1000000</f>
        <v>789014.09241632547</v>
      </c>
      <c r="F22" s="76">
        <f>F18/F24*1000000</f>
        <v>776522.11954144167</v>
      </c>
      <c r="G22" s="76">
        <f>G18/G24*1000000</f>
        <v>765169.56820633495</v>
      </c>
      <c r="H22" s="76">
        <f>H18/H24*1000000</f>
        <v>758600.23241301044</v>
      </c>
      <c r="I22" s="76">
        <f>I18/I24*1000000</f>
        <v>786406.01509383158</v>
      </c>
    </row>
    <row r="23" spans="1:9" ht="27" customHeight="1">
      <c r="A23" s="99"/>
      <c r="B23" s="56" t="s">
        <v>137</v>
      </c>
      <c r="C23" s="56"/>
      <c r="D23" s="70" t="s">
        <v>138</v>
      </c>
      <c r="E23" s="76">
        <f>E19/E24*1000000</f>
        <v>773035.01864466805</v>
      </c>
      <c r="F23" s="76">
        <f>F19/F24*1000000</f>
        <v>764569.96800018835</v>
      </c>
      <c r="G23" s="76">
        <f>G19/G24*1000000</f>
        <v>722326.23142213037</v>
      </c>
      <c r="H23" s="76">
        <f>H19/H24*1000000</f>
        <v>732496.79141430464</v>
      </c>
      <c r="I23" s="76">
        <f>I19/I24*1000000</f>
        <v>776130.91542816965</v>
      </c>
    </row>
    <row r="24" spans="1:9" ht="27" customHeight="1">
      <c r="A24" s="99"/>
      <c r="B24" s="80" t="s">
        <v>139</v>
      </c>
      <c r="C24" s="81"/>
      <c r="D24" s="70" t="s">
        <v>140</v>
      </c>
      <c r="E24" s="76">
        <v>1104069</v>
      </c>
      <c r="F24" s="76">
        <f>E24</f>
        <v>1104069</v>
      </c>
      <c r="G24" s="76">
        <f>F24</f>
        <v>1104069</v>
      </c>
      <c r="H24" s="78">
        <f>G24</f>
        <v>1104069</v>
      </c>
      <c r="I24" s="78">
        <v>1069576</v>
      </c>
    </row>
    <row r="25" spans="1:9" ht="27" customHeight="1">
      <c r="A25" s="99"/>
      <c r="B25" s="50" t="s">
        <v>141</v>
      </c>
      <c r="C25" s="50"/>
      <c r="D25" s="50"/>
      <c r="E25" s="76">
        <v>327322</v>
      </c>
      <c r="F25" s="76">
        <v>326457</v>
      </c>
      <c r="G25" s="76">
        <v>323805</v>
      </c>
      <c r="H25" s="76">
        <v>321059</v>
      </c>
      <c r="I25" s="57">
        <v>327215</v>
      </c>
    </row>
    <row r="26" spans="1:9" ht="27" customHeight="1">
      <c r="A26" s="99"/>
      <c r="B26" s="50" t="s">
        <v>142</v>
      </c>
      <c r="C26" s="50"/>
      <c r="D26" s="50"/>
      <c r="E26" s="82">
        <v>0.33300000000000002</v>
      </c>
      <c r="F26" s="82">
        <v>0.34300000000000003</v>
      </c>
      <c r="G26" s="82">
        <v>0.34599999999999997</v>
      </c>
      <c r="H26" s="82">
        <v>0.35299999999999998</v>
      </c>
      <c r="I26" s="83">
        <v>0.35799999999999998</v>
      </c>
    </row>
    <row r="27" spans="1:9" ht="27" customHeight="1">
      <c r="A27" s="99"/>
      <c r="B27" s="50" t="s">
        <v>143</v>
      </c>
      <c r="C27" s="50"/>
      <c r="D27" s="50"/>
      <c r="E27" s="61">
        <v>2.4</v>
      </c>
      <c r="F27" s="61">
        <v>2</v>
      </c>
      <c r="G27" s="61">
        <v>1.9</v>
      </c>
      <c r="H27" s="61">
        <v>2.4</v>
      </c>
      <c r="I27" s="58">
        <v>3.2</v>
      </c>
    </row>
    <row r="28" spans="1:9" ht="27" customHeight="1">
      <c r="A28" s="99"/>
      <c r="B28" s="50" t="s">
        <v>144</v>
      </c>
      <c r="C28" s="50"/>
      <c r="D28" s="50"/>
      <c r="E28" s="61">
        <v>92.2</v>
      </c>
      <c r="F28" s="61">
        <v>92.7</v>
      </c>
      <c r="G28" s="61">
        <v>91.6</v>
      </c>
      <c r="H28" s="61">
        <v>92.8</v>
      </c>
      <c r="I28" s="58">
        <v>92.5</v>
      </c>
    </row>
    <row r="29" spans="1:9" ht="27" customHeight="1">
      <c r="A29" s="99"/>
      <c r="B29" s="50" t="s">
        <v>145</v>
      </c>
      <c r="C29" s="50"/>
      <c r="D29" s="50"/>
      <c r="E29" s="61">
        <v>38.700000000000003</v>
      </c>
      <c r="F29" s="61">
        <v>37.5</v>
      </c>
      <c r="G29" s="61">
        <v>38.299999999999997</v>
      </c>
      <c r="H29" s="61">
        <v>36.799999999999997</v>
      </c>
      <c r="I29" s="58">
        <v>36.6</v>
      </c>
    </row>
    <row r="30" spans="1:9" ht="27" customHeight="1">
      <c r="A30" s="99"/>
      <c r="B30" s="121" t="s">
        <v>146</v>
      </c>
      <c r="C30" s="50" t="s">
        <v>147</v>
      </c>
      <c r="D30" s="50"/>
      <c r="E30" s="61">
        <v>0</v>
      </c>
      <c r="F30" s="61">
        <v>0</v>
      </c>
      <c r="G30" s="61">
        <v>0</v>
      </c>
      <c r="H30" s="61">
        <v>0</v>
      </c>
      <c r="I30" s="58">
        <v>0</v>
      </c>
    </row>
    <row r="31" spans="1:9" ht="27" customHeight="1">
      <c r="A31" s="99"/>
      <c r="B31" s="99"/>
      <c r="C31" s="50" t="s">
        <v>148</v>
      </c>
      <c r="D31" s="50"/>
      <c r="E31" s="61">
        <v>0</v>
      </c>
      <c r="F31" s="61">
        <v>0</v>
      </c>
      <c r="G31" s="61">
        <v>0</v>
      </c>
      <c r="H31" s="61">
        <v>0</v>
      </c>
      <c r="I31" s="58">
        <v>0</v>
      </c>
    </row>
    <row r="32" spans="1:9" ht="27" customHeight="1">
      <c r="A32" s="99"/>
      <c r="B32" s="99"/>
      <c r="C32" s="50" t="s">
        <v>149</v>
      </c>
      <c r="D32" s="50"/>
      <c r="E32" s="61">
        <v>14.2</v>
      </c>
      <c r="F32" s="61">
        <v>12.9</v>
      </c>
      <c r="G32" s="61">
        <v>11.9</v>
      </c>
      <c r="H32" s="61">
        <v>11</v>
      </c>
      <c r="I32" s="58">
        <v>10.6</v>
      </c>
    </row>
    <row r="33" spans="1:9" ht="27" customHeight="1">
      <c r="A33" s="99"/>
      <c r="B33" s="99"/>
      <c r="C33" s="50" t="s">
        <v>150</v>
      </c>
      <c r="D33" s="50"/>
      <c r="E33" s="61">
        <v>122.9</v>
      </c>
      <c r="F33" s="61">
        <v>113.6</v>
      </c>
      <c r="G33" s="61">
        <v>113.7</v>
      </c>
      <c r="H33" s="61">
        <v>111.2</v>
      </c>
      <c r="I33" s="84">
        <v>103.6</v>
      </c>
    </row>
    <row r="34" spans="1:9" ht="27" customHeight="1">
      <c r="A34" s="2" t="s">
        <v>238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3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A45" sqref="A45:A48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tr">
        <f>'1.普通会計予算(R3-4年度)'!E1</f>
        <v>宮崎県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244</v>
      </c>
      <c r="B5" s="13"/>
      <c r="C5" s="13"/>
      <c r="D5" s="13"/>
      <c r="K5" s="16"/>
      <c r="O5" s="16" t="s">
        <v>47</v>
      </c>
    </row>
    <row r="6" spans="1:25" ht="15.95" customHeight="1">
      <c r="A6" s="115" t="s">
        <v>48</v>
      </c>
      <c r="B6" s="116"/>
      <c r="C6" s="116"/>
      <c r="D6" s="116"/>
      <c r="E6" s="116"/>
      <c r="F6" s="122" t="s">
        <v>250</v>
      </c>
      <c r="G6" s="123"/>
      <c r="H6" s="122" t="s">
        <v>251</v>
      </c>
      <c r="I6" s="123"/>
      <c r="J6" s="122" t="s">
        <v>252</v>
      </c>
      <c r="K6" s="123"/>
      <c r="L6" s="124" t="s">
        <v>253</v>
      </c>
      <c r="M6" s="125"/>
      <c r="N6" s="105"/>
      <c r="O6" s="105"/>
    </row>
    <row r="7" spans="1:25" ht="15.95" customHeight="1">
      <c r="A7" s="116"/>
      <c r="B7" s="116"/>
      <c r="C7" s="116"/>
      <c r="D7" s="116"/>
      <c r="E7" s="116"/>
      <c r="F7" s="86" t="s">
        <v>236</v>
      </c>
      <c r="G7" s="86" t="s">
        <v>247</v>
      </c>
      <c r="H7" s="86" t="s">
        <v>236</v>
      </c>
      <c r="I7" s="87" t="s">
        <v>245</v>
      </c>
      <c r="J7" s="86" t="s">
        <v>236</v>
      </c>
      <c r="K7" s="87" t="s">
        <v>245</v>
      </c>
      <c r="L7" s="86" t="s">
        <v>236</v>
      </c>
      <c r="M7" s="87" t="s">
        <v>245</v>
      </c>
      <c r="N7" s="86" t="s">
        <v>236</v>
      </c>
      <c r="O7" s="87" t="s">
        <v>245</v>
      </c>
    </row>
    <row r="8" spans="1:25" ht="15.95" customHeight="1">
      <c r="A8" s="113" t="s">
        <v>82</v>
      </c>
      <c r="B8" s="64" t="s">
        <v>49</v>
      </c>
      <c r="C8" s="56"/>
      <c r="D8" s="56"/>
      <c r="E8" s="70" t="s">
        <v>40</v>
      </c>
      <c r="F8" s="57">
        <v>35825</v>
      </c>
      <c r="G8" s="57">
        <v>33614</v>
      </c>
      <c r="H8" s="57">
        <v>4550</v>
      </c>
      <c r="I8" s="57">
        <v>5116</v>
      </c>
      <c r="J8" s="57">
        <v>369</v>
      </c>
      <c r="K8" s="57">
        <v>381</v>
      </c>
      <c r="L8" s="57">
        <v>17</v>
      </c>
      <c r="M8" s="57">
        <v>6</v>
      </c>
      <c r="N8" s="57"/>
      <c r="O8" s="57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13"/>
      <c r="B9" s="66"/>
      <c r="C9" s="56" t="s">
        <v>50</v>
      </c>
      <c r="D9" s="56"/>
      <c r="E9" s="70" t="s">
        <v>41</v>
      </c>
      <c r="F9" s="57">
        <v>34933</v>
      </c>
      <c r="G9" s="57">
        <v>33384</v>
      </c>
      <c r="H9" s="57">
        <v>4550</v>
      </c>
      <c r="I9" s="57">
        <v>4843</v>
      </c>
      <c r="J9" s="57">
        <v>369</v>
      </c>
      <c r="K9" s="57">
        <v>381</v>
      </c>
      <c r="L9" s="57">
        <v>17</v>
      </c>
      <c r="M9" s="57">
        <v>6</v>
      </c>
      <c r="N9" s="57"/>
      <c r="O9" s="5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13"/>
      <c r="B10" s="65"/>
      <c r="C10" s="56" t="s">
        <v>51</v>
      </c>
      <c r="D10" s="56"/>
      <c r="E10" s="70" t="s">
        <v>42</v>
      </c>
      <c r="F10" s="57">
        <v>893</v>
      </c>
      <c r="G10" s="57">
        <v>231</v>
      </c>
      <c r="H10" s="57">
        <v>0</v>
      </c>
      <c r="I10" s="57">
        <v>272</v>
      </c>
      <c r="J10" s="71">
        <v>0</v>
      </c>
      <c r="K10" s="71">
        <v>0</v>
      </c>
      <c r="L10" s="57">
        <v>0</v>
      </c>
      <c r="M10" s="57">
        <v>0</v>
      </c>
      <c r="N10" s="57"/>
      <c r="O10" s="57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13"/>
      <c r="B11" s="64" t="s">
        <v>52</v>
      </c>
      <c r="C11" s="56"/>
      <c r="D11" s="56"/>
      <c r="E11" s="70" t="s">
        <v>43</v>
      </c>
      <c r="F11" s="57">
        <v>34481</v>
      </c>
      <c r="G11" s="57">
        <v>34267</v>
      </c>
      <c r="H11" s="57">
        <v>4252</v>
      </c>
      <c r="I11" s="57">
        <v>4157</v>
      </c>
      <c r="J11" s="57">
        <v>349</v>
      </c>
      <c r="K11" s="57">
        <v>299</v>
      </c>
      <c r="L11" s="57">
        <v>22</v>
      </c>
      <c r="M11" s="57">
        <v>18</v>
      </c>
      <c r="N11" s="57"/>
      <c r="O11" s="57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13"/>
      <c r="B12" s="66"/>
      <c r="C12" s="56" t="s">
        <v>53</v>
      </c>
      <c r="D12" s="56"/>
      <c r="E12" s="70" t="s">
        <v>44</v>
      </c>
      <c r="F12" s="57">
        <v>33905</v>
      </c>
      <c r="G12" s="57">
        <v>34267</v>
      </c>
      <c r="H12" s="57">
        <v>4252</v>
      </c>
      <c r="I12" s="57">
        <v>4157</v>
      </c>
      <c r="J12" s="57">
        <v>349</v>
      </c>
      <c r="K12" s="57">
        <v>299</v>
      </c>
      <c r="L12" s="57">
        <v>19</v>
      </c>
      <c r="M12" s="57">
        <v>18</v>
      </c>
      <c r="N12" s="57"/>
      <c r="O12" s="57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13"/>
      <c r="B13" s="65"/>
      <c r="C13" s="56" t="s">
        <v>54</v>
      </c>
      <c r="D13" s="56"/>
      <c r="E13" s="70" t="s">
        <v>45</v>
      </c>
      <c r="F13" s="57">
        <v>576</v>
      </c>
      <c r="G13" s="57">
        <v>0</v>
      </c>
      <c r="H13" s="71">
        <v>0</v>
      </c>
      <c r="I13" s="71">
        <v>0</v>
      </c>
      <c r="J13" s="71">
        <v>0</v>
      </c>
      <c r="K13" s="71">
        <v>0</v>
      </c>
      <c r="L13" s="57">
        <v>3</v>
      </c>
      <c r="M13" s="57">
        <v>0</v>
      </c>
      <c r="N13" s="57"/>
      <c r="O13" s="57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13"/>
      <c r="B14" s="56" t="s">
        <v>55</v>
      </c>
      <c r="C14" s="56"/>
      <c r="D14" s="56"/>
      <c r="E14" s="70" t="s">
        <v>152</v>
      </c>
      <c r="F14" s="57">
        <v>1028</v>
      </c>
      <c r="G14" s="57">
        <v>-884</v>
      </c>
      <c r="H14" s="57">
        <v>298</v>
      </c>
      <c r="I14" s="57">
        <v>686</v>
      </c>
      <c r="J14" s="57">
        <v>20</v>
      </c>
      <c r="K14" s="57">
        <v>82</v>
      </c>
      <c r="L14" s="57">
        <v>-2</v>
      </c>
      <c r="M14" s="57">
        <v>-12</v>
      </c>
      <c r="N14" s="57">
        <f t="shared" ref="N14:O15" si="0">N9-N12</f>
        <v>0</v>
      </c>
      <c r="O14" s="57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13"/>
      <c r="B15" s="56" t="s">
        <v>56</v>
      </c>
      <c r="C15" s="56"/>
      <c r="D15" s="56"/>
      <c r="E15" s="70" t="s">
        <v>153</v>
      </c>
      <c r="F15" s="57">
        <v>317</v>
      </c>
      <c r="G15" s="57">
        <v>231</v>
      </c>
      <c r="H15" s="57">
        <v>0</v>
      </c>
      <c r="I15" s="57">
        <v>272</v>
      </c>
      <c r="J15" s="57">
        <v>0</v>
      </c>
      <c r="K15" s="57">
        <v>0</v>
      </c>
      <c r="L15" s="57">
        <v>-3</v>
      </c>
      <c r="M15" s="57">
        <v>0</v>
      </c>
      <c r="N15" s="57">
        <f t="shared" si="0"/>
        <v>0</v>
      </c>
      <c r="O15" s="57">
        <f t="shared" si="0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13"/>
      <c r="B16" s="56" t="s">
        <v>57</v>
      </c>
      <c r="C16" s="56"/>
      <c r="D16" s="56"/>
      <c r="E16" s="70" t="s">
        <v>154</v>
      </c>
      <c r="F16" s="57">
        <v>1344</v>
      </c>
      <c r="G16" s="57">
        <v>-653</v>
      </c>
      <c r="H16" s="57">
        <v>298</v>
      </c>
      <c r="I16" s="57">
        <v>959</v>
      </c>
      <c r="J16" s="57">
        <v>20</v>
      </c>
      <c r="K16" s="57">
        <v>82</v>
      </c>
      <c r="L16" s="57">
        <v>-5</v>
      </c>
      <c r="M16" s="57">
        <v>-12</v>
      </c>
      <c r="N16" s="57">
        <f t="shared" ref="N16:O16" si="1">N8-N11</f>
        <v>0</v>
      </c>
      <c r="O16" s="57">
        <f t="shared" si="1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13"/>
      <c r="B17" s="56" t="s">
        <v>58</v>
      </c>
      <c r="C17" s="56"/>
      <c r="D17" s="56"/>
      <c r="E17" s="54"/>
      <c r="F17" s="71">
        <v>5386</v>
      </c>
      <c r="G17" s="71">
        <v>6730</v>
      </c>
      <c r="H17" s="71">
        <v>0</v>
      </c>
      <c r="I17" s="71">
        <v>0</v>
      </c>
      <c r="J17" s="57">
        <v>0</v>
      </c>
      <c r="K17" s="57">
        <v>0</v>
      </c>
      <c r="L17" s="57">
        <v>11</v>
      </c>
      <c r="M17" s="57">
        <v>12</v>
      </c>
      <c r="N17" s="71"/>
      <c r="O17" s="72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13"/>
      <c r="B18" s="56" t="s">
        <v>59</v>
      </c>
      <c r="C18" s="56"/>
      <c r="D18" s="56"/>
      <c r="E18" s="54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/>
      <c r="O18" s="72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13" t="s">
        <v>83</v>
      </c>
      <c r="B19" s="64" t="s">
        <v>60</v>
      </c>
      <c r="C19" s="56"/>
      <c r="D19" s="56"/>
      <c r="E19" s="70"/>
      <c r="F19" s="57">
        <v>5322</v>
      </c>
      <c r="G19" s="57">
        <v>4272</v>
      </c>
      <c r="H19" s="57">
        <v>80</v>
      </c>
      <c r="I19" s="57">
        <v>73</v>
      </c>
      <c r="J19" s="57">
        <v>3</v>
      </c>
      <c r="K19" s="57">
        <v>0</v>
      </c>
      <c r="L19" s="57">
        <v>0</v>
      </c>
      <c r="M19" s="57">
        <v>0</v>
      </c>
      <c r="N19" s="57"/>
      <c r="O19" s="57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13"/>
      <c r="B20" s="65"/>
      <c r="C20" s="56" t="s">
        <v>61</v>
      </c>
      <c r="D20" s="56"/>
      <c r="E20" s="70"/>
      <c r="F20" s="57">
        <v>2892</v>
      </c>
      <c r="G20" s="57">
        <v>2630</v>
      </c>
      <c r="H20" s="57">
        <v>0</v>
      </c>
      <c r="I20" s="57">
        <v>0</v>
      </c>
      <c r="J20" s="57">
        <v>0</v>
      </c>
      <c r="K20" s="71">
        <v>0</v>
      </c>
      <c r="L20" s="57">
        <v>0</v>
      </c>
      <c r="M20" s="57">
        <v>0</v>
      </c>
      <c r="N20" s="57"/>
      <c r="O20" s="57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13"/>
      <c r="B21" s="85" t="s">
        <v>62</v>
      </c>
      <c r="C21" s="56"/>
      <c r="D21" s="56"/>
      <c r="E21" s="70" t="s">
        <v>155</v>
      </c>
      <c r="F21" s="57">
        <v>5322</v>
      </c>
      <c r="G21" s="57">
        <v>4272</v>
      </c>
      <c r="H21" s="57">
        <v>80</v>
      </c>
      <c r="I21" s="57">
        <v>73</v>
      </c>
      <c r="J21" s="57">
        <v>3</v>
      </c>
      <c r="K21" s="57">
        <v>0</v>
      </c>
      <c r="L21" s="57">
        <v>0</v>
      </c>
      <c r="M21" s="57">
        <v>0</v>
      </c>
      <c r="N21" s="57"/>
      <c r="O21" s="57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13"/>
      <c r="B22" s="64" t="s">
        <v>63</v>
      </c>
      <c r="C22" s="56"/>
      <c r="D22" s="56"/>
      <c r="E22" s="70" t="s">
        <v>156</v>
      </c>
      <c r="F22" s="57">
        <v>7098</v>
      </c>
      <c r="G22" s="57">
        <v>5733</v>
      </c>
      <c r="H22" s="57">
        <v>2233</v>
      </c>
      <c r="I22" s="57">
        <v>857</v>
      </c>
      <c r="J22" s="57">
        <v>396</v>
      </c>
      <c r="K22" s="57">
        <v>393</v>
      </c>
      <c r="L22" s="57">
        <v>24</v>
      </c>
      <c r="M22" s="57">
        <v>19</v>
      </c>
      <c r="N22" s="57"/>
      <c r="O22" s="57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13"/>
      <c r="B23" s="65" t="s">
        <v>64</v>
      </c>
      <c r="C23" s="56" t="s">
        <v>65</v>
      </c>
      <c r="D23" s="56"/>
      <c r="E23" s="70"/>
      <c r="F23" s="57">
        <v>3342</v>
      </c>
      <c r="G23" s="57">
        <v>2711</v>
      </c>
      <c r="H23" s="57">
        <v>368</v>
      </c>
      <c r="I23" s="57">
        <v>408</v>
      </c>
      <c r="J23" s="57">
        <v>4</v>
      </c>
      <c r="K23" s="57">
        <v>4</v>
      </c>
      <c r="L23" s="57">
        <v>0</v>
      </c>
      <c r="M23" s="57">
        <v>0</v>
      </c>
      <c r="N23" s="57"/>
      <c r="O23" s="57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13"/>
      <c r="B24" s="56" t="s">
        <v>157</v>
      </c>
      <c r="C24" s="56"/>
      <c r="D24" s="56"/>
      <c r="E24" s="70" t="s">
        <v>158</v>
      </c>
      <c r="F24" s="57">
        <v>-1776</v>
      </c>
      <c r="G24" s="57">
        <v>-1461</v>
      </c>
      <c r="H24" s="57">
        <v>-2153</v>
      </c>
      <c r="I24" s="57">
        <v>-784</v>
      </c>
      <c r="J24" s="57">
        <v>-393</v>
      </c>
      <c r="K24" s="57">
        <v>-393</v>
      </c>
      <c r="L24" s="57">
        <v>-24</v>
      </c>
      <c r="M24" s="57">
        <v>-19</v>
      </c>
      <c r="N24" s="57">
        <f t="shared" ref="N24:O24" si="2">N21-N22</f>
        <v>0</v>
      </c>
      <c r="O24" s="57">
        <f t="shared" si="2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13"/>
      <c r="B25" s="64" t="s">
        <v>66</v>
      </c>
      <c r="C25" s="64"/>
      <c r="D25" s="64"/>
      <c r="E25" s="118" t="s">
        <v>159</v>
      </c>
      <c r="F25" s="103">
        <v>1776</v>
      </c>
      <c r="G25" s="126">
        <v>1461</v>
      </c>
      <c r="H25" s="103">
        <v>2153</v>
      </c>
      <c r="I25" s="126">
        <v>784</v>
      </c>
      <c r="J25" s="103">
        <v>393</v>
      </c>
      <c r="K25" s="126">
        <v>393</v>
      </c>
      <c r="L25" s="103">
        <v>24</v>
      </c>
      <c r="M25" s="126">
        <v>19</v>
      </c>
      <c r="N25" s="103"/>
      <c r="O25" s="103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13"/>
      <c r="B26" s="85" t="s">
        <v>67</v>
      </c>
      <c r="C26" s="85"/>
      <c r="D26" s="85"/>
      <c r="E26" s="119"/>
      <c r="F26" s="104"/>
      <c r="G26" s="127"/>
      <c r="H26" s="104"/>
      <c r="I26" s="127"/>
      <c r="J26" s="104"/>
      <c r="K26" s="127"/>
      <c r="L26" s="104"/>
      <c r="M26" s="127"/>
      <c r="N26" s="104"/>
      <c r="O26" s="104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13"/>
      <c r="B27" s="56" t="s">
        <v>160</v>
      </c>
      <c r="C27" s="56"/>
      <c r="D27" s="56"/>
      <c r="E27" s="70" t="s">
        <v>161</v>
      </c>
      <c r="F27" s="57">
        <f t="shared" ref="F27:O27" si="3">F24+F25</f>
        <v>0</v>
      </c>
      <c r="G27" s="57">
        <f t="shared" si="3"/>
        <v>0</v>
      </c>
      <c r="H27" s="57">
        <f t="shared" si="3"/>
        <v>0</v>
      </c>
      <c r="I27" s="57">
        <f t="shared" si="3"/>
        <v>0</v>
      </c>
      <c r="J27" s="57">
        <f t="shared" si="3"/>
        <v>0</v>
      </c>
      <c r="K27" s="57">
        <f t="shared" si="3"/>
        <v>0</v>
      </c>
      <c r="L27" s="57">
        <f t="shared" si="3"/>
        <v>0</v>
      </c>
      <c r="M27" s="57">
        <f t="shared" si="3"/>
        <v>0</v>
      </c>
      <c r="N27" s="57">
        <f t="shared" si="3"/>
        <v>0</v>
      </c>
      <c r="O27" s="57">
        <f t="shared" si="3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162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17" t="s">
        <v>68</v>
      </c>
      <c r="B30" s="117"/>
      <c r="C30" s="117"/>
      <c r="D30" s="117"/>
      <c r="E30" s="117"/>
      <c r="F30" s="110" t="s">
        <v>254</v>
      </c>
      <c r="G30" s="111"/>
      <c r="H30" s="112" t="s">
        <v>255</v>
      </c>
      <c r="I30" s="111"/>
      <c r="J30" s="112" t="s">
        <v>253</v>
      </c>
      <c r="K30" s="111"/>
      <c r="L30" s="109"/>
      <c r="M30" s="109"/>
      <c r="N30" s="109"/>
      <c r="O30" s="109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17"/>
      <c r="B31" s="117"/>
      <c r="C31" s="117"/>
      <c r="D31" s="117"/>
      <c r="E31" s="117"/>
      <c r="F31" s="86" t="s">
        <v>236</v>
      </c>
      <c r="G31" s="87" t="s">
        <v>245</v>
      </c>
      <c r="H31" s="86" t="s">
        <v>236</v>
      </c>
      <c r="I31" s="87" t="s">
        <v>245</v>
      </c>
      <c r="J31" s="86" t="s">
        <v>236</v>
      </c>
      <c r="K31" s="87" t="s">
        <v>245</v>
      </c>
      <c r="L31" s="86" t="s">
        <v>236</v>
      </c>
      <c r="M31" s="87" t="s">
        <v>245</v>
      </c>
      <c r="N31" s="86" t="s">
        <v>236</v>
      </c>
      <c r="O31" s="87" t="s">
        <v>245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13" t="s">
        <v>84</v>
      </c>
      <c r="B32" s="64" t="s">
        <v>49</v>
      </c>
      <c r="C32" s="56"/>
      <c r="D32" s="56"/>
      <c r="E32" s="70" t="s">
        <v>40</v>
      </c>
      <c r="F32" s="57">
        <v>561</v>
      </c>
      <c r="G32" s="57">
        <v>911</v>
      </c>
      <c r="H32" s="57">
        <v>140</v>
      </c>
      <c r="I32" s="57">
        <v>55</v>
      </c>
      <c r="J32" s="57">
        <v>2</v>
      </c>
      <c r="K32" s="57">
        <v>2</v>
      </c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20"/>
      <c r="B33" s="66"/>
      <c r="C33" s="64" t="s">
        <v>69</v>
      </c>
      <c r="D33" s="56"/>
      <c r="E33" s="70"/>
      <c r="F33" s="57">
        <v>452</v>
      </c>
      <c r="G33" s="57">
        <v>448</v>
      </c>
      <c r="H33" s="57">
        <v>0</v>
      </c>
      <c r="I33" s="57">
        <v>0</v>
      </c>
      <c r="J33" s="57">
        <v>0</v>
      </c>
      <c r="K33" s="57">
        <v>0</v>
      </c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20"/>
      <c r="B34" s="66"/>
      <c r="C34" s="65"/>
      <c r="D34" s="56" t="s">
        <v>70</v>
      </c>
      <c r="E34" s="70"/>
      <c r="F34" s="57">
        <v>452</v>
      </c>
      <c r="G34" s="57">
        <v>448</v>
      </c>
      <c r="H34" s="57">
        <v>0</v>
      </c>
      <c r="I34" s="57">
        <v>0</v>
      </c>
      <c r="J34" s="57">
        <v>0</v>
      </c>
      <c r="K34" s="57">
        <v>0</v>
      </c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20"/>
      <c r="B35" s="65"/>
      <c r="C35" s="85" t="s">
        <v>71</v>
      </c>
      <c r="D35" s="56"/>
      <c r="E35" s="70"/>
      <c r="F35" s="57">
        <v>109</v>
      </c>
      <c r="G35" s="57">
        <v>463</v>
      </c>
      <c r="H35" s="57">
        <v>140</v>
      </c>
      <c r="I35" s="57">
        <v>55</v>
      </c>
      <c r="J35" s="72">
        <v>2</v>
      </c>
      <c r="K35" s="72">
        <v>2</v>
      </c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20"/>
      <c r="B36" s="64" t="s">
        <v>52</v>
      </c>
      <c r="C36" s="56"/>
      <c r="D36" s="56"/>
      <c r="E36" s="70" t="s">
        <v>41</v>
      </c>
      <c r="F36" s="57">
        <v>511</v>
      </c>
      <c r="G36" s="57">
        <v>534</v>
      </c>
      <c r="H36" s="57">
        <v>101</v>
      </c>
      <c r="I36" s="57">
        <v>9</v>
      </c>
      <c r="J36" s="57">
        <v>2</v>
      </c>
      <c r="K36" s="57">
        <v>2</v>
      </c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20"/>
      <c r="B37" s="66"/>
      <c r="C37" s="56" t="s">
        <v>72</v>
      </c>
      <c r="D37" s="56"/>
      <c r="E37" s="70"/>
      <c r="F37" s="57">
        <v>506</v>
      </c>
      <c r="G37" s="57">
        <v>525</v>
      </c>
      <c r="H37" s="57">
        <v>101</v>
      </c>
      <c r="I37" s="57">
        <v>8</v>
      </c>
      <c r="J37" s="57">
        <v>2</v>
      </c>
      <c r="K37" s="57">
        <v>2</v>
      </c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20"/>
      <c r="B38" s="65"/>
      <c r="C38" s="56" t="s">
        <v>73</v>
      </c>
      <c r="D38" s="56"/>
      <c r="E38" s="70"/>
      <c r="F38" s="57">
        <v>5</v>
      </c>
      <c r="G38" s="57">
        <v>9</v>
      </c>
      <c r="H38" s="57">
        <v>0</v>
      </c>
      <c r="I38" s="57">
        <v>1</v>
      </c>
      <c r="J38" s="57">
        <v>0</v>
      </c>
      <c r="K38" s="72">
        <v>0</v>
      </c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20"/>
      <c r="B39" s="50" t="s">
        <v>74</v>
      </c>
      <c r="C39" s="50"/>
      <c r="D39" s="50"/>
      <c r="E39" s="70" t="s">
        <v>163</v>
      </c>
      <c r="F39" s="57">
        <v>50</v>
      </c>
      <c r="G39" s="57">
        <v>377</v>
      </c>
      <c r="H39" s="57">
        <v>39</v>
      </c>
      <c r="I39" s="57">
        <v>46</v>
      </c>
      <c r="J39" s="57">
        <v>0</v>
      </c>
      <c r="K39" s="57">
        <v>0</v>
      </c>
      <c r="L39" s="57">
        <f t="shared" ref="L39:O39" si="4">L32-L36</f>
        <v>0</v>
      </c>
      <c r="M39" s="57">
        <f t="shared" si="4"/>
        <v>0</v>
      </c>
      <c r="N39" s="57">
        <f t="shared" si="4"/>
        <v>0</v>
      </c>
      <c r="O39" s="57">
        <f t="shared" si="4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13" t="s">
        <v>85</v>
      </c>
      <c r="B40" s="64" t="s">
        <v>75</v>
      </c>
      <c r="C40" s="56"/>
      <c r="D40" s="56"/>
      <c r="E40" s="70" t="s">
        <v>43</v>
      </c>
      <c r="F40" s="57">
        <v>383</v>
      </c>
      <c r="G40" s="57">
        <v>0</v>
      </c>
      <c r="H40" s="57">
        <v>4</v>
      </c>
      <c r="I40" s="57">
        <v>3</v>
      </c>
      <c r="J40" s="57">
        <v>0</v>
      </c>
      <c r="K40" s="57">
        <v>0</v>
      </c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14"/>
      <c r="B41" s="65"/>
      <c r="C41" s="56" t="s">
        <v>76</v>
      </c>
      <c r="D41" s="56"/>
      <c r="E41" s="70"/>
      <c r="F41" s="72">
        <v>383</v>
      </c>
      <c r="G41" s="72">
        <v>0</v>
      </c>
      <c r="H41" s="72">
        <v>0</v>
      </c>
      <c r="I41" s="72">
        <v>0</v>
      </c>
      <c r="J41" s="57">
        <v>0</v>
      </c>
      <c r="K41" s="57">
        <v>0</v>
      </c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14"/>
      <c r="B42" s="64" t="s">
        <v>63</v>
      </c>
      <c r="C42" s="56"/>
      <c r="D42" s="56"/>
      <c r="E42" s="70" t="s">
        <v>44</v>
      </c>
      <c r="F42" s="57">
        <v>631</v>
      </c>
      <c r="G42" s="57">
        <v>345</v>
      </c>
      <c r="H42" s="57">
        <v>3</v>
      </c>
      <c r="I42" s="57">
        <v>48</v>
      </c>
      <c r="J42" s="57">
        <v>0</v>
      </c>
      <c r="K42" s="57">
        <v>0</v>
      </c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14"/>
      <c r="B43" s="65"/>
      <c r="C43" s="56" t="s">
        <v>77</v>
      </c>
      <c r="D43" s="56"/>
      <c r="E43" s="70"/>
      <c r="F43" s="57">
        <v>266</v>
      </c>
      <c r="G43" s="57">
        <v>335</v>
      </c>
      <c r="H43" s="57">
        <v>0</v>
      </c>
      <c r="I43" s="57">
        <v>46</v>
      </c>
      <c r="J43" s="72">
        <v>0</v>
      </c>
      <c r="K43" s="72">
        <v>0</v>
      </c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14"/>
      <c r="B44" s="56" t="s">
        <v>74</v>
      </c>
      <c r="C44" s="56"/>
      <c r="D44" s="56"/>
      <c r="E44" s="70" t="s">
        <v>164</v>
      </c>
      <c r="F44" s="72">
        <v>-248</v>
      </c>
      <c r="G44" s="72">
        <v>-345</v>
      </c>
      <c r="H44" s="72">
        <v>1</v>
      </c>
      <c r="I44" s="72">
        <v>-45</v>
      </c>
      <c r="J44" s="72">
        <v>0</v>
      </c>
      <c r="K44" s="72">
        <v>0</v>
      </c>
      <c r="L44" s="72">
        <f t="shared" ref="L44:O44" si="5">L40-L42</f>
        <v>0</v>
      </c>
      <c r="M44" s="72">
        <f t="shared" si="5"/>
        <v>0</v>
      </c>
      <c r="N44" s="72">
        <f t="shared" si="5"/>
        <v>0</v>
      </c>
      <c r="O44" s="72">
        <f t="shared" si="5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13" t="s">
        <v>86</v>
      </c>
      <c r="B45" s="50" t="s">
        <v>78</v>
      </c>
      <c r="C45" s="50"/>
      <c r="D45" s="50"/>
      <c r="E45" s="70" t="s">
        <v>165</v>
      </c>
      <c r="F45" s="57">
        <v>-198</v>
      </c>
      <c r="G45" s="57">
        <v>32</v>
      </c>
      <c r="H45" s="57">
        <v>40</v>
      </c>
      <c r="I45" s="57">
        <v>1</v>
      </c>
      <c r="J45" s="57">
        <v>0</v>
      </c>
      <c r="K45" s="57">
        <v>0</v>
      </c>
      <c r="L45" s="57">
        <f t="shared" ref="L45:O45" si="6">L39+L44</f>
        <v>0</v>
      </c>
      <c r="M45" s="57">
        <f t="shared" si="6"/>
        <v>0</v>
      </c>
      <c r="N45" s="57">
        <f t="shared" si="6"/>
        <v>0</v>
      </c>
      <c r="O45" s="57">
        <f t="shared" si="6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14"/>
      <c r="B46" s="56" t="s">
        <v>79</v>
      </c>
      <c r="C46" s="56"/>
      <c r="D46" s="56"/>
      <c r="E46" s="56"/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14"/>
      <c r="B47" s="56" t="s">
        <v>80</v>
      </c>
      <c r="C47" s="56"/>
      <c r="D47" s="56"/>
      <c r="E47" s="56"/>
      <c r="F47" s="57">
        <v>74</v>
      </c>
      <c r="G47" s="57">
        <v>272</v>
      </c>
      <c r="H47" s="57">
        <v>0</v>
      </c>
      <c r="I47" s="57">
        <v>0</v>
      </c>
      <c r="J47" s="57">
        <v>0</v>
      </c>
      <c r="K47" s="96">
        <v>0</v>
      </c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14"/>
      <c r="B48" s="56" t="s">
        <v>81</v>
      </c>
      <c r="C48" s="56"/>
      <c r="D48" s="56"/>
      <c r="E48" s="56"/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96">
        <v>0</v>
      </c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166</v>
      </c>
      <c r="O49" s="6"/>
    </row>
    <row r="50" spans="1:15" ht="15.95" customHeight="1">
      <c r="A50" s="9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>
      <selection activeCell="B45" sqref="B45"/>
    </sheetView>
  </sheetViews>
  <sheetFormatPr defaultColWidth="9"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43" t="str">
        <f>'1.普通会計予算(R3-4年度)'!E1</f>
        <v>宮崎県</v>
      </c>
      <c r="D1" s="44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246</v>
      </c>
      <c r="C5" s="45"/>
      <c r="D5" s="45"/>
      <c r="H5" s="16"/>
      <c r="L5" s="16"/>
      <c r="N5" s="16" t="s">
        <v>168</v>
      </c>
    </row>
    <row r="6" spans="1:14" ht="15" customHeight="1">
      <c r="A6" s="46"/>
      <c r="B6" s="47"/>
      <c r="C6" s="47"/>
      <c r="D6" s="94"/>
      <c r="E6" s="129" t="s">
        <v>256</v>
      </c>
      <c r="F6" s="130"/>
      <c r="G6" s="129" t="s">
        <v>257</v>
      </c>
      <c r="H6" s="130"/>
      <c r="I6" s="132"/>
      <c r="J6" s="133"/>
      <c r="K6" s="131"/>
      <c r="L6" s="131"/>
      <c r="M6" s="131"/>
      <c r="N6" s="131"/>
    </row>
    <row r="7" spans="1:14" ht="15" customHeight="1">
      <c r="A7" s="19"/>
      <c r="B7" s="20"/>
      <c r="C7" s="20"/>
      <c r="D7" s="63"/>
      <c r="E7" s="38" t="s">
        <v>236</v>
      </c>
      <c r="F7" s="95" t="s">
        <v>245</v>
      </c>
      <c r="G7" s="38" t="s">
        <v>236</v>
      </c>
      <c r="H7" s="38" t="s">
        <v>245</v>
      </c>
      <c r="I7" s="38" t="s">
        <v>236</v>
      </c>
      <c r="J7" s="38" t="s">
        <v>245</v>
      </c>
      <c r="K7" s="38" t="s">
        <v>236</v>
      </c>
      <c r="L7" s="38" t="s">
        <v>245</v>
      </c>
      <c r="M7" s="38" t="s">
        <v>236</v>
      </c>
      <c r="N7" s="38" t="s">
        <v>245</v>
      </c>
    </row>
    <row r="8" spans="1:14" ht="18" customHeight="1">
      <c r="A8" s="99" t="s">
        <v>169</v>
      </c>
      <c r="B8" s="88" t="s">
        <v>170</v>
      </c>
      <c r="C8" s="89"/>
      <c r="D8" s="89"/>
      <c r="E8" s="90">
        <v>1</v>
      </c>
      <c r="F8" s="90">
        <v>1</v>
      </c>
      <c r="G8" s="90"/>
      <c r="H8" s="90">
        <v>1</v>
      </c>
      <c r="I8" s="90"/>
      <c r="J8" s="90"/>
      <c r="K8" s="90"/>
      <c r="L8" s="90"/>
      <c r="M8" s="90"/>
      <c r="N8" s="90"/>
    </row>
    <row r="9" spans="1:14" ht="18" customHeight="1">
      <c r="A9" s="99"/>
      <c r="B9" s="99" t="s">
        <v>171</v>
      </c>
      <c r="C9" s="56" t="s">
        <v>172</v>
      </c>
      <c r="D9" s="56"/>
      <c r="E9" s="90">
        <v>2987</v>
      </c>
      <c r="F9" s="90">
        <v>2987</v>
      </c>
      <c r="G9" s="90"/>
      <c r="H9" s="90">
        <v>10</v>
      </c>
      <c r="I9" s="90"/>
      <c r="J9" s="90"/>
      <c r="K9" s="90"/>
      <c r="L9" s="90"/>
      <c r="M9" s="90"/>
      <c r="N9" s="90"/>
    </row>
    <row r="10" spans="1:14" ht="18" customHeight="1">
      <c r="A10" s="99"/>
      <c r="B10" s="99"/>
      <c r="C10" s="56" t="s">
        <v>173</v>
      </c>
      <c r="D10" s="56"/>
      <c r="E10" s="90">
        <v>2987</v>
      </c>
      <c r="F10" s="90">
        <v>2987</v>
      </c>
      <c r="G10" s="90"/>
      <c r="H10" s="90">
        <v>10</v>
      </c>
      <c r="I10" s="90"/>
      <c r="J10" s="90"/>
      <c r="K10" s="90"/>
      <c r="L10" s="90"/>
      <c r="M10" s="90"/>
      <c r="N10" s="90"/>
    </row>
    <row r="11" spans="1:14" ht="18" customHeight="1">
      <c r="A11" s="99"/>
      <c r="B11" s="99"/>
      <c r="C11" s="56" t="s">
        <v>174</v>
      </c>
      <c r="D11" s="56"/>
      <c r="E11" s="90">
        <v>0</v>
      </c>
      <c r="F11" s="90">
        <v>0</v>
      </c>
      <c r="G11" s="90"/>
      <c r="H11" s="90">
        <v>0</v>
      </c>
      <c r="I11" s="90"/>
      <c r="J11" s="90"/>
      <c r="K11" s="90"/>
      <c r="L11" s="90"/>
      <c r="M11" s="90"/>
      <c r="N11" s="90"/>
    </row>
    <row r="12" spans="1:14" ht="18" customHeight="1">
      <c r="A12" s="99"/>
      <c r="B12" s="99"/>
      <c r="C12" s="56" t="s">
        <v>175</v>
      </c>
      <c r="D12" s="56"/>
      <c r="E12" s="90">
        <v>0</v>
      </c>
      <c r="F12" s="90">
        <v>0</v>
      </c>
      <c r="G12" s="90"/>
      <c r="H12" s="90">
        <v>0</v>
      </c>
      <c r="I12" s="90"/>
      <c r="J12" s="90"/>
      <c r="K12" s="90"/>
      <c r="L12" s="90"/>
      <c r="M12" s="90"/>
      <c r="N12" s="90"/>
    </row>
    <row r="13" spans="1:14" ht="18" customHeight="1">
      <c r="A13" s="99"/>
      <c r="B13" s="99"/>
      <c r="C13" s="56" t="s">
        <v>176</v>
      </c>
      <c r="D13" s="56"/>
      <c r="E13" s="90">
        <v>0</v>
      </c>
      <c r="F13" s="90">
        <v>0</v>
      </c>
      <c r="G13" s="90"/>
      <c r="H13" s="90">
        <v>0</v>
      </c>
      <c r="I13" s="90"/>
      <c r="J13" s="90"/>
      <c r="K13" s="90"/>
      <c r="L13" s="90"/>
      <c r="M13" s="90"/>
      <c r="N13" s="90"/>
    </row>
    <row r="14" spans="1:14" ht="18" customHeight="1">
      <c r="A14" s="99"/>
      <c r="B14" s="99"/>
      <c r="C14" s="56" t="s">
        <v>177</v>
      </c>
      <c r="D14" s="56"/>
      <c r="E14" s="90">
        <v>0</v>
      </c>
      <c r="F14" s="90">
        <v>0</v>
      </c>
      <c r="G14" s="90"/>
      <c r="H14" s="90">
        <v>0</v>
      </c>
      <c r="I14" s="90"/>
      <c r="J14" s="90"/>
      <c r="K14" s="90"/>
      <c r="L14" s="90"/>
      <c r="M14" s="90"/>
      <c r="N14" s="90"/>
    </row>
    <row r="15" spans="1:14" ht="18" customHeight="1">
      <c r="A15" s="121" t="s">
        <v>178</v>
      </c>
      <c r="B15" s="99" t="s">
        <v>179</v>
      </c>
      <c r="C15" s="56" t="s">
        <v>180</v>
      </c>
      <c r="D15" s="56"/>
      <c r="E15" s="57">
        <v>4139</v>
      </c>
      <c r="F15" s="57">
        <v>4183</v>
      </c>
      <c r="G15" s="57"/>
      <c r="H15" s="57">
        <v>6334</v>
      </c>
      <c r="I15" s="57"/>
      <c r="J15" s="57"/>
      <c r="K15" s="57"/>
      <c r="L15" s="57"/>
      <c r="M15" s="57"/>
      <c r="N15" s="57"/>
    </row>
    <row r="16" spans="1:14" ht="18" customHeight="1">
      <c r="A16" s="99"/>
      <c r="B16" s="99"/>
      <c r="C16" s="56" t="s">
        <v>181</v>
      </c>
      <c r="D16" s="56"/>
      <c r="E16" s="57">
        <v>17650</v>
      </c>
      <c r="F16" s="57">
        <v>17514</v>
      </c>
      <c r="G16" s="57"/>
      <c r="H16" s="57">
        <v>699</v>
      </c>
      <c r="I16" s="57"/>
      <c r="J16" s="57"/>
      <c r="K16" s="57"/>
      <c r="L16" s="57"/>
      <c r="M16" s="57"/>
      <c r="N16" s="57"/>
    </row>
    <row r="17" spans="1:15" ht="18" customHeight="1">
      <c r="A17" s="99"/>
      <c r="B17" s="99"/>
      <c r="C17" s="56" t="s">
        <v>182</v>
      </c>
      <c r="D17" s="56"/>
      <c r="E17" s="57">
        <v>0</v>
      </c>
      <c r="F17" s="57">
        <v>0</v>
      </c>
      <c r="G17" s="57"/>
      <c r="H17" s="57">
        <v>0</v>
      </c>
      <c r="I17" s="57"/>
      <c r="J17" s="57"/>
      <c r="K17" s="57"/>
      <c r="L17" s="57"/>
      <c r="M17" s="57"/>
      <c r="N17" s="57"/>
    </row>
    <row r="18" spans="1:15" ht="18" customHeight="1">
      <c r="A18" s="99"/>
      <c r="B18" s="99"/>
      <c r="C18" s="56" t="s">
        <v>183</v>
      </c>
      <c r="D18" s="56"/>
      <c r="E18" s="57">
        <v>21789</v>
      </c>
      <c r="F18" s="57">
        <v>21697</v>
      </c>
      <c r="G18" s="57"/>
      <c r="H18" s="57">
        <v>7033</v>
      </c>
      <c r="I18" s="57"/>
      <c r="J18" s="57"/>
      <c r="K18" s="57"/>
      <c r="L18" s="57"/>
      <c r="M18" s="57"/>
      <c r="N18" s="57"/>
    </row>
    <row r="19" spans="1:15" ht="18" customHeight="1">
      <c r="A19" s="99"/>
      <c r="B19" s="99" t="s">
        <v>184</v>
      </c>
      <c r="C19" s="56" t="s">
        <v>185</v>
      </c>
      <c r="D19" s="56"/>
      <c r="E19" s="57">
        <v>51</v>
      </c>
      <c r="F19" s="57">
        <v>164</v>
      </c>
      <c r="G19" s="57"/>
      <c r="H19" s="57">
        <v>27</v>
      </c>
      <c r="I19" s="57"/>
      <c r="J19" s="57"/>
      <c r="K19" s="57"/>
      <c r="L19" s="57"/>
      <c r="M19" s="57"/>
      <c r="N19" s="57"/>
    </row>
    <row r="20" spans="1:15" ht="18" customHeight="1">
      <c r="A20" s="99"/>
      <c r="B20" s="99"/>
      <c r="C20" s="56" t="s">
        <v>186</v>
      </c>
      <c r="D20" s="56"/>
      <c r="E20" s="57">
        <v>1</v>
      </c>
      <c r="F20" s="57">
        <v>1</v>
      </c>
      <c r="G20" s="57"/>
      <c r="H20" s="57">
        <v>168</v>
      </c>
      <c r="I20" s="57"/>
      <c r="J20" s="57"/>
      <c r="K20" s="57"/>
      <c r="L20" s="57"/>
      <c r="M20" s="57"/>
      <c r="N20" s="57"/>
    </row>
    <row r="21" spans="1:15" s="48" customFormat="1" ht="18" customHeight="1">
      <c r="A21" s="99"/>
      <c r="B21" s="99"/>
      <c r="C21" s="91" t="s">
        <v>187</v>
      </c>
      <c r="D21" s="91"/>
      <c r="E21" s="92">
        <v>18750</v>
      </c>
      <c r="F21" s="92">
        <v>18545</v>
      </c>
      <c r="G21" s="92"/>
      <c r="H21" s="92">
        <v>0</v>
      </c>
      <c r="I21" s="92"/>
      <c r="J21" s="92"/>
      <c r="K21" s="92"/>
      <c r="L21" s="92"/>
      <c r="M21" s="92"/>
      <c r="N21" s="92"/>
    </row>
    <row r="22" spans="1:15" ht="18" customHeight="1">
      <c r="A22" s="99"/>
      <c r="B22" s="99"/>
      <c r="C22" s="50" t="s">
        <v>188</v>
      </c>
      <c r="D22" s="50"/>
      <c r="E22" s="57">
        <v>18802</v>
      </c>
      <c r="F22" s="57">
        <v>18710</v>
      </c>
      <c r="G22" s="57"/>
      <c r="H22" s="57">
        <v>195</v>
      </c>
      <c r="I22" s="57"/>
      <c r="J22" s="57"/>
      <c r="K22" s="57"/>
      <c r="L22" s="57"/>
      <c r="M22" s="57"/>
      <c r="N22" s="57"/>
    </row>
    <row r="23" spans="1:15" ht="18" customHeight="1">
      <c r="A23" s="99"/>
      <c r="B23" s="99" t="s">
        <v>189</v>
      </c>
      <c r="C23" s="56" t="s">
        <v>190</v>
      </c>
      <c r="D23" s="56"/>
      <c r="E23" s="57">
        <v>2987</v>
      </c>
      <c r="F23" s="57">
        <v>2987</v>
      </c>
      <c r="G23" s="57"/>
      <c r="H23" s="57">
        <v>10</v>
      </c>
      <c r="I23" s="57"/>
      <c r="J23" s="57"/>
      <c r="K23" s="57"/>
      <c r="L23" s="57"/>
      <c r="M23" s="57"/>
      <c r="N23" s="57"/>
    </row>
    <row r="24" spans="1:15" ht="18" customHeight="1">
      <c r="A24" s="99"/>
      <c r="B24" s="99"/>
      <c r="C24" s="56" t="s">
        <v>191</v>
      </c>
      <c r="D24" s="56"/>
      <c r="E24" s="57">
        <v>0</v>
      </c>
      <c r="F24" s="57">
        <v>0</v>
      </c>
      <c r="G24" s="57"/>
      <c r="H24" s="57">
        <v>6828</v>
      </c>
      <c r="I24" s="57"/>
      <c r="J24" s="57"/>
      <c r="K24" s="57"/>
      <c r="L24" s="57"/>
      <c r="M24" s="57"/>
      <c r="N24" s="57"/>
    </row>
    <row r="25" spans="1:15" ht="18" customHeight="1">
      <c r="A25" s="99"/>
      <c r="B25" s="99"/>
      <c r="C25" s="56" t="s">
        <v>192</v>
      </c>
      <c r="D25" s="56"/>
      <c r="E25" s="57">
        <v>0</v>
      </c>
      <c r="F25" s="57">
        <v>0</v>
      </c>
      <c r="G25" s="57"/>
      <c r="H25" s="57">
        <v>0</v>
      </c>
      <c r="I25" s="57"/>
      <c r="J25" s="57"/>
      <c r="K25" s="57"/>
      <c r="L25" s="57"/>
      <c r="M25" s="57"/>
      <c r="N25" s="57"/>
    </row>
    <row r="26" spans="1:15" ht="18" customHeight="1">
      <c r="A26" s="99"/>
      <c r="B26" s="99"/>
      <c r="C26" s="56" t="s">
        <v>193</v>
      </c>
      <c r="D26" s="56"/>
      <c r="E26" s="57">
        <v>2987</v>
      </c>
      <c r="F26" s="57">
        <v>2987</v>
      </c>
      <c r="G26" s="57"/>
      <c r="H26" s="57">
        <v>6838</v>
      </c>
      <c r="I26" s="57"/>
      <c r="J26" s="57"/>
      <c r="K26" s="57"/>
      <c r="L26" s="57"/>
      <c r="M26" s="57"/>
      <c r="N26" s="57"/>
    </row>
    <row r="27" spans="1:15" ht="18" customHeight="1">
      <c r="A27" s="99"/>
      <c r="B27" s="56" t="s">
        <v>194</v>
      </c>
      <c r="C27" s="56"/>
      <c r="D27" s="56"/>
      <c r="E27" s="57">
        <v>21789</v>
      </c>
      <c r="F27" s="57">
        <v>21697</v>
      </c>
      <c r="G27" s="57"/>
      <c r="H27" s="57">
        <v>7033</v>
      </c>
      <c r="I27" s="57"/>
      <c r="J27" s="57"/>
      <c r="K27" s="57"/>
      <c r="L27" s="57"/>
      <c r="M27" s="57"/>
      <c r="N27" s="57"/>
    </row>
    <row r="28" spans="1:15" ht="18" customHeight="1">
      <c r="A28" s="99" t="s">
        <v>195</v>
      </c>
      <c r="B28" s="99" t="s">
        <v>196</v>
      </c>
      <c r="C28" s="56" t="s">
        <v>197</v>
      </c>
      <c r="D28" s="93" t="s">
        <v>40</v>
      </c>
      <c r="E28" s="57">
        <v>831</v>
      </c>
      <c r="F28" s="57">
        <v>1187</v>
      </c>
      <c r="G28" s="57"/>
      <c r="H28" s="57">
        <v>18</v>
      </c>
      <c r="I28" s="57"/>
      <c r="J28" s="57"/>
      <c r="K28" s="57"/>
      <c r="L28" s="57"/>
      <c r="M28" s="57"/>
      <c r="N28" s="57"/>
    </row>
    <row r="29" spans="1:15" ht="18" customHeight="1">
      <c r="A29" s="99"/>
      <c r="B29" s="99"/>
      <c r="C29" s="56" t="s">
        <v>198</v>
      </c>
      <c r="D29" s="93" t="s">
        <v>41</v>
      </c>
      <c r="E29" s="57">
        <v>497</v>
      </c>
      <c r="F29" s="57">
        <v>533</v>
      </c>
      <c r="G29" s="57"/>
      <c r="H29" s="57">
        <v>13</v>
      </c>
      <c r="I29" s="57"/>
      <c r="J29" s="57"/>
      <c r="K29" s="57"/>
      <c r="L29" s="57"/>
      <c r="M29" s="57"/>
      <c r="N29" s="57"/>
    </row>
    <row r="30" spans="1:15" ht="18" customHeight="1">
      <c r="A30" s="99"/>
      <c r="B30" s="99"/>
      <c r="C30" s="56" t="s">
        <v>199</v>
      </c>
      <c r="D30" s="93" t="s">
        <v>200</v>
      </c>
      <c r="E30" s="57">
        <v>137</v>
      </c>
      <c r="F30" s="57">
        <v>147</v>
      </c>
      <c r="G30" s="57"/>
      <c r="H30" s="57">
        <v>59</v>
      </c>
      <c r="I30" s="57"/>
      <c r="J30" s="57"/>
      <c r="K30" s="57"/>
      <c r="L30" s="57"/>
      <c r="M30" s="57"/>
      <c r="N30" s="57"/>
    </row>
    <row r="31" spans="1:15" ht="18" customHeight="1">
      <c r="A31" s="99"/>
      <c r="B31" s="99"/>
      <c r="C31" s="50" t="s">
        <v>201</v>
      </c>
      <c r="D31" s="93" t="s">
        <v>202</v>
      </c>
      <c r="E31" s="57">
        <f t="shared" ref="E31:N31" si="0">E28-E29-E30</f>
        <v>197</v>
      </c>
      <c r="F31" s="57">
        <v>507</v>
      </c>
      <c r="G31" s="57">
        <f t="shared" si="0"/>
        <v>0</v>
      </c>
      <c r="H31" s="57">
        <v>-54</v>
      </c>
      <c r="I31" s="57">
        <f t="shared" si="0"/>
        <v>0</v>
      </c>
      <c r="J31" s="57">
        <f t="shared" si="0"/>
        <v>0</v>
      </c>
      <c r="K31" s="57">
        <f t="shared" si="0"/>
        <v>0</v>
      </c>
      <c r="L31" s="57">
        <f t="shared" si="0"/>
        <v>0</v>
      </c>
      <c r="M31" s="57">
        <f t="shared" si="0"/>
        <v>0</v>
      </c>
      <c r="N31" s="57">
        <f t="shared" si="0"/>
        <v>0</v>
      </c>
      <c r="O31" s="7"/>
    </row>
    <row r="32" spans="1:15" ht="18" customHeight="1">
      <c r="A32" s="99"/>
      <c r="B32" s="99"/>
      <c r="C32" s="56" t="s">
        <v>203</v>
      </c>
      <c r="D32" s="93" t="s">
        <v>204</v>
      </c>
      <c r="E32" s="57">
        <v>11</v>
      </c>
      <c r="F32" s="57">
        <v>1</v>
      </c>
      <c r="G32" s="57"/>
      <c r="H32" s="57">
        <v>21</v>
      </c>
      <c r="I32" s="57"/>
      <c r="J32" s="57"/>
      <c r="K32" s="57"/>
      <c r="L32" s="57"/>
      <c r="M32" s="57"/>
      <c r="N32" s="57"/>
    </row>
    <row r="33" spans="1:14" ht="18" customHeight="1">
      <c r="A33" s="99"/>
      <c r="B33" s="99"/>
      <c r="C33" s="56" t="s">
        <v>205</v>
      </c>
      <c r="D33" s="93" t="s">
        <v>206</v>
      </c>
      <c r="E33" s="57">
        <v>3</v>
      </c>
      <c r="F33" s="57">
        <v>0</v>
      </c>
      <c r="G33" s="57"/>
      <c r="H33" s="57">
        <v>6</v>
      </c>
      <c r="I33" s="57"/>
      <c r="J33" s="57"/>
      <c r="K33" s="57"/>
      <c r="L33" s="57"/>
      <c r="M33" s="57"/>
      <c r="N33" s="57"/>
    </row>
    <row r="34" spans="1:14" ht="18" customHeight="1">
      <c r="A34" s="99"/>
      <c r="B34" s="99"/>
      <c r="C34" s="50" t="s">
        <v>207</v>
      </c>
      <c r="D34" s="93" t="s">
        <v>208</v>
      </c>
      <c r="E34" s="57">
        <f t="shared" ref="E34:N34" si="1">E31+E32-E33</f>
        <v>205</v>
      </c>
      <c r="F34" s="57">
        <v>508</v>
      </c>
      <c r="G34" s="57">
        <f t="shared" si="1"/>
        <v>0</v>
      </c>
      <c r="H34" s="57">
        <v>-39</v>
      </c>
      <c r="I34" s="57">
        <f t="shared" si="1"/>
        <v>0</v>
      </c>
      <c r="J34" s="57">
        <f t="shared" si="1"/>
        <v>0</v>
      </c>
      <c r="K34" s="57">
        <f t="shared" si="1"/>
        <v>0</v>
      </c>
      <c r="L34" s="57">
        <f t="shared" si="1"/>
        <v>0</v>
      </c>
      <c r="M34" s="57">
        <f t="shared" si="1"/>
        <v>0</v>
      </c>
      <c r="N34" s="57">
        <f t="shared" si="1"/>
        <v>0</v>
      </c>
    </row>
    <row r="35" spans="1:14" ht="18" customHeight="1">
      <c r="A35" s="99"/>
      <c r="B35" s="99" t="s">
        <v>209</v>
      </c>
      <c r="C35" s="56" t="s">
        <v>210</v>
      </c>
      <c r="D35" s="93" t="s">
        <v>211</v>
      </c>
      <c r="E35" s="57">
        <v>0</v>
      </c>
      <c r="F35" s="57">
        <v>0</v>
      </c>
      <c r="G35" s="57"/>
      <c r="H35" s="57">
        <v>147</v>
      </c>
      <c r="I35" s="57"/>
      <c r="J35" s="57"/>
      <c r="K35" s="57"/>
      <c r="L35" s="57"/>
      <c r="M35" s="57"/>
      <c r="N35" s="57"/>
    </row>
    <row r="36" spans="1:14" ht="18" customHeight="1">
      <c r="A36" s="99"/>
      <c r="B36" s="99"/>
      <c r="C36" s="56" t="s">
        <v>212</v>
      </c>
      <c r="D36" s="93" t="s">
        <v>213</v>
      </c>
      <c r="E36" s="57">
        <v>0</v>
      </c>
      <c r="F36" s="57">
        <v>0</v>
      </c>
      <c r="G36" s="57"/>
      <c r="H36" s="57">
        <v>0</v>
      </c>
      <c r="I36" s="57"/>
      <c r="J36" s="57"/>
      <c r="K36" s="57"/>
      <c r="L36" s="57"/>
      <c r="M36" s="57"/>
      <c r="N36" s="57"/>
    </row>
    <row r="37" spans="1:14" ht="18" customHeight="1">
      <c r="A37" s="99"/>
      <c r="B37" s="99"/>
      <c r="C37" s="56" t="s">
        <v>214</v>
      </c>
      <c r="D37" s="93" t="s">
        <v>215</v>
      </c>
      <c r="E37" s="57">
        <f t="shared" ref="E37:N37" si="2">E34+E35-E36</f>
        <v>205</v>
      </c>
      <c r="F37" s="57">
        <v>508</v>
      </c>
      <c r="G37" s="57">
        <f t="shared" si="2"/>
        <v>0</v>
      </c>
      <c r="H37" s="57">
        <v>108</v>
      </c>
      <c r="I37" s="57">
        <f t="shared" si="2"/>
        <v>0</v>
      </c>
      <c r="J37" s="57">
        <f t="shared" si="2"/>
        <v>0</v>
      </c>
      <c r="K37" s="57">
        <f t="shared" si="2"/>
        <v>0</v>
      </c>
      <c r="L37" s="57">
        <f t="shared" si="2"/>
        <v>0</v>
      </c>
      <c r="M37" s="57">
        <f t="shared" si="2"/>
        <v>0</v>
      </c>
      <c r="N37" s="57">
        <f t="shared" si="2"/>
        <v>0</v>
      </c>
    </row>
    <row r="38" spans="1:14" ht="18" customHeight="1">
      <c r="A38" s="99"/>
      <c r="B38" s="99"/>
      <c r="C38" s="56" t="s">
        <v>216</v>
      </c>
      <c r="D38" s="93" t="s">
        <v>217</v>
      </c>
      <c r="E38" s="57">
        <v>0</v>
      </c>
      <c r="F38" s="57">
        <v>0</v>
      </c>
      <c r="G38" s="57"/>
      <c r="H38" s="57">
        <v>0</v>
      </c>
      <c r="I38" s="57"/>
      <c r="J38" s="57"/>
      <c r="K38" s="57"/>
      <c r="L38" s="57"/>
      <c r="M38" s="57"/>
      <c r="N38" s="57"/>
    </row>
    <row r="39" spans="1:14" ht="18" customHeight="1">
      <c r="A39" s="99"/>
      <c r="B39" s="99"/>
      <c r="C39" s="56" t="s">
        <v>218</v>
      </c>
      <c r="D39" s="93" t="s">
        <v>219</v>
      </c>
      <c r="E39" s="57">
        <v>205</v>
      </c>
      <c r="F39" s="57">
        <v>508</v>
      </c>
      <c r="G39" s="57"/>
      <c r="H39" s="57">
        <v>0</v>
      </c>
      <c r="I39" s="57"/>
      <c r="J39" s="57"/>
      <c r="K39" s="57"/>
      <c r="L39" s="57"/>
      <c r="M39" s="57"/>
      <c r="N39" s="57"/>
    </row>
    <row r="40" spans="1:14" ht="18" customHeight="1">
      <c r="A40" s="99"/>
      <c r="B40" s="99"/>
      <c r="C40" s="56" t="s">
        <v>220</v>
      </c>
      <c r="D40" s="93" t="s">
        <v>221</v>
      </c>
      <c r="E40" s="57">
        <v>0</v>
      </c>
      <c r="F40" s="57">
        <v>0</v>
      </c>
      <c r="G40" s="57"/>
      <c r="H40" s="57">
        <v>0</v>
      </c>
      <c r="I40" s="57"/>
      <c r="J40" s="57"/>
      <c r="K40" s="57"/>
      <c r="L40" s="57"/>
      <c r="M40" s="57"/>
      <c r="N40" s="57"/>
    </row>
    <row r="41" spans="1:14" ht="18" customHeight="1">
      <c r="A41" s="99"/>
      <c r="B41" s="99"/>
      <c r="C41" s="50" t="s">
        <v>222</v>
      </c>
      <c r="D41" s="93" t="s">
        <v>223</v>
      </c>
      <c r="E41" s="57">
        <f t="shared" ref="E41:N41" si="3">E34+E35-E36-E40</f>
        <v>205</v>
      </c>
      <c r="F41" s="57">
        <v>508</v>
      </c>
      <c r="G41" s="57">
        <f t="shared" si="3"/>
        <v>0</v>
      </c>
      <c r="H41" s="57">
        <v>108</v>
      </c>
      <c r="I41" s="57">
        <f t="shared" si="3"/>
        <v>0</v>
      </c>
      <c r="J41" s="57">
        <f t="shared" si="3"/>
        <v>0</v>
      </c>
      <c r="K41" s="57">
        <f t="shared" si="3"/>
        <v>0</v>
      </c>
      <c r="L41" s="57">
        <f t="shared" si="3"/>
        <v>0</v>
      </c>
      <c r="M41" s="57">
        <f t="shared" si="3"/>
        <v>0</v>
      </c>
      <c r="N41" s="57">
        <f t="shared" si="3"/>
        <v>0</v>
      </c>
    </row>
    <row r="42" spans="1:14" ht="18" customHeight="1">
      <c r="A42" s="99"/>
      <c r="B42" s="99"/>
      <c r="C42" s="128" t="s">
        <v>224</v>
      </c>
      <c r="D42" s="128"/>
      <c r="E42" s="57">
        <f t="shared" ref="E42:N42" si="4">E37+E38-E39-E40</f>
        <v>0</v>
      </c>
      <c r="F42" s="57">
        <v>0</v>
      </c>
      <c r="G42" s="57">
        <f t="shared" si="4"/>
        <v>0</v>
      </c>
      <c r="H42" s="57">
        <v>108</v>
      </c>
      <c r="I42" s="57">
        <f t="shared" si="4"/>
        <v>0</v>
      </c>
      <c r="J42" s="57">
        <f t="shared" si="4"/>
        <v>0</v>
      </c>
      <c r="K42" s="57">
        <f t="shared" si="4"/>
        <v>0</v>
      </c>
      <c r="L42" s="57">
        <f t="shared" si="4"/>
        <v>0</v>
      </c>
      <c r="M42" s="57">
        <f t="shared" si="4"/>
        <v>0</v>
      </c>
      <c r="N42" s="57">
        <f t="shared" si="4"/>
        <v>0</v>
      </c>
    </row>
    <row r="43" spans="1:14" ht="18" customHeight="1">
      <c r="A43" s="99"/>
      <c r="B43" s="99"/>
      <c r="C43" s="56" t="s">
        <v>225</v>
      </c>
      <c r="D43" s="93" t="s">
        <v>226</v>
      </c>
      <c r="E43" s="57">
        <v>0</v>
      </c>
      <c r="F43" s="57">
        <v>0</v>
      </c>
      <c r="G43" s="57"/>
      <c r="H43" s="57">
        <v>0</v>
      </c>
      <c r="I43" s="57"/>
      <c r="J43" s="57"/>
      <c r="K43" s="57"/>
      <c r="L43" s="57"/>
      <c r="M43" s="57"/>
      <c r="N43" s="57"/>
    </row>
    <row r="44" spans="1:14" ht="18" customHeight="1">
      <c r="A44" s="99"/>
      <c r="B44" s="99"/>
      <c r="C44" s="50" t="s">
        <v>227</v>
      </c>
      <c r="D44" s="70" t="s">
        <v>228</v>
      </c>
      <c r="E44" s="57">
        <f t="shared" ref="E44:N44" si="5">E41+E43</f>
        <v>205</v>
      </c>
      <c r="F44" s="57">
        <v>508</v>
      </c>
      <c r="G44" s="57">
        <f t="shared" si="5"/>
        <v>0</v>
      </c>
      <c r="H44" s="57">
        <v>108</v>
      </c>
      <c r="I44" s="57">
        <f t="shared" si="5"/>
        <v>0</v>
      </c>
      <c r="J44" s="57">
        <f t="shared" si="5"/>
        <v>0</v>
      </c>
      <c r="K44" s="57">
        <f t="shared" si="5"/>
        <v>0</v>
      </c>
      <c r="L44" s="57">
        <f t="shared" si="5"/>
        <v>0</v>
      </c>
      <c r="M44" s="57">
        <f t="shared" si="5"/>
        <v>0</v>
      </c>
      <c r="N44" s="57">
        <f t="shared" si="5"/>
        <v>0</v>
      </c>
    </row>
    <row r="45" spans="1:14" ht="14.1" customHeight="1">
      <c r="A45" s="24" t="s">
        <v>259</v>
      </c>
    </row>
    <row r="46" spans="1:14" ht="14.1" customHeight="1">
      <c r="A46" s="24" t="s">
        <v>229</v>
      </c>
    </row>
    <row r="47" spans="1:14">
      <c r="A47" s="49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2022-07-07T08:42:16Z</cp:lastPrinted>
  <dcterms:created xsi:type="dcterms:W3CDTF">1999-07-06T05:17:05Z</dcterms:created>
  <dcterms:modified xsi:type="dcterms:W3CDTF">2022-09-20T09:30:00Z</dcterms:modified>
</cp:coreProperties>
</file>