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4E199E96-0BD8-4133-BBD3-468F7B5E7675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5" l="1"/>
  <c r="F45" i="5" l="1"/>
  <c r="F19" i="6" l="1"/>
  <c r="P44" i="7"/>
  <c r="N44" i="7"/>
  <c r="L44" i="7"/>
  <c r="J44" i="7"/>
  <c r="H44" i="7"/>
  <c r="P39" i="7"/>
  <c r="P45" i="7" s="1"/>
  <c r="N39" i="7"/>
  <c r="L39" i="7"/>
  <c r="J39" i="7"/>
  <c r="J45" i="7" s="1"/>
  <c r="H39" i="7"/>
  <c r="M24" i="7"/>
  <c r="M27" i="7" s="1"/>
  <c r="L24" i="7"/>
  <c r="L27" i="7" s="1"/>
  <c r="M16" i="7"/>
  <c r="L16" i="7"/>
  <c r="M15" i="7"/>
  <c r="L15" i="7"/>
  <c r="M14" i="7"/>
  <c r="L14" i="7"/>
  <c r="G27" i="7"/>
  <c r="F27" i="7"/>
  <c r="I24" i="7"/>
  <c r="I27" i="7" s="1"/>
  <c r="H24" i="7"/>
  <c r="H27" i="7" s="1"/>
  <c r="F24" i="7"/>
  <c r="I16" i="7"/>
  <c r="H16" i="7"/>
  <c r="F16" i="7"/>
  <c r="I15" i="7"/>
  <c r="H15" i="7"/>
  <c r="F15" i="7"/>
  <c r="I14" i="7"/>
  <c r="H14" i="7"/>
  <c r="F14" i="7"/>
  <c r="N44" i="4"/>
  <c r="N39" i="4"/>
  <c r="N45" i="4" s="1"/>
  <c r="I27" i="4"/>
  <c r="H27" i="4"/>
  <c r="G27" i="4"/>
  <c r="F27" i="4"/>
  <c r="H27" i="2"/>
  <c r="H45" i="7" l="1"/>
  <c r="L45" i="7"/>
  <c r="N45" i="7"/>
  <c r="I9" i="2"/>
  <c r="F45" i="2"/>
  <c r="F27" i="2"/>
  <c r="F22" i="6"/>
  <c r="E22" i="6"/>
  <c r="E19" i="6"/>
  <c r="E23" i="6" s="1"/>
  <c r="H45" i="5"/>
  <c r="G35" i="5"/>
  <c r="F27" i="5"/>
  <c r="H45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F31" i="8"/>
  <c r="F34" i="8" s="1"/>
  <c r="E31" i="8"/>
  <c r="E34" i="8" s="1"/>
  <c r="Q24" i="7"/>
  <c r="Q27" i="7"/>
  <c r="P24" i="7"/>
  <c r="P27" i="7" s="1"/>
  <c r="O24" i="7"/>
  <c r="O27" i="7" s="1"/>
  <c r="N24" i="7"/>
  <c r="N27" i="7" s="1"/>
  <c r="K24" i="7"/>
  <c r="K27" i="7" s="1"/>
  <c r="J24" i="7"/>
  <c r="J27" i="7" s="1"/>
  <c r="Q16" i="7"/>
  <c r="P16" i="7"/>
  <c r="O16" i="7"/>
  <c r="N16" i="7"/>
  <c r="K16" i="7"/>
  <c r="J16" i="7"/>
  <c r="Q15" i="7"/>
  <c r="P15" i="7"/>
  <c r="O15" i="7"/>
  <c r="N15" i="7"/>
  <c r="K15" i="7"/>
  <c r="J15" i="7"/>
  <c r="Q14" i="7"/>
  <c r="P14" i="7"/>
  <c r="O14" i="7"/>
  <c r="N14" i="7"/>
  <c r="K14" i="7"/>
  <c r="J14" i="7"/>
  <c r="I20" i="6"/>
  <c r="H20" i="6"/>
  <c r="G20" i="6"/>
  <c r="F20" i="6"/>
  <c r="E20" i="6"/>
  <c r="I19" i="6"/>
  <c r="I21" i="6" s="1"/>
  <c r="H19" i="6"/>
  <c r="H21" i="6" s="1"/>
  <c r="G19" i="6"/>
  <c r="F21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24" i="4"/>
  <c r="O27" i="4" s="1"/>
  <c r="N24" i="4"/>
  <c r="N27" i="4"/>
  <c r="M24" i="4"/>
  <c r="M27" i="4" s="1"/>
  <c r="L24" i="4"/>
  <c r="L27" i="4" s="1"/>
  <c r="K24" i="4"/>
  <c r="K27" i="4"/>
  <c r="J24" i="4"/>
  <c r="J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E21" i="6"/>
  <c r="J37" i="8"/>
  <c r="J42" i="8" s="1"/>
  <c r="G20" i="2" l="1"/>
  <c r="G12" i="2"/>
  <c r="G17" i="2"/>
  <c r="G27" i="2"/>
  <c r="G19" i="2"/>
  <c r="G11" i="2"/>
  <c r="G25" i="2"/>
  <c r="G26" i="2"/>
  <c r="G18" i="2"/>
  <c r="G10" i="2"/>
  <c r="G9" i="2"/>
  <c r="G24" i="2"/>
  <c r="G16" i="2"/>
  <c r="G14" i="2"/>
  <c r="G13" i="2"/>
  <c r="G23" i="2"/>
  <c r="G15" i="2"/>
  <c r="G22" i="2"/>
  <c r="G21" i="2"/>
  <c r="G45" i="2"/>
  <c r="G44" i="2"/>
  <c r="G36" i="2"/>
  <c r="G28" i="2"/>
  <c r="G37" i="2"/>
  <c r="G43" i="2"/>
  <c r="G35" i="2"/>
  <c r="G29" i="2"/>
  <c r="G42" i="2"/>
  <c r="G34" i="2"/>
  <c r="G33" i="2"/>
  <c r="G41" i="2"/>
  <c r="G40" i="2"/>
  <c r="G32" i="2"/>
  <c r="G30" i="2"/>
  <c r="G39" i="2"/>
  <c r="G31" i="2"/>
  <c r="G38" i="2"/>
  <c r="G33" i="5"/>
  <c r="G28" i="5"/>
  <c r="G43" i="5"/>
  <c r="G31" i="5"/>
  <c r="G44" i="5"/>
  <c r="G29" i="5"/>
  <c r="G42" i="5"/>
  <c r="G34" i="5"/>
  <c r="G45" i="5"/>
  <c r="G39" i="5"/>
  <c r="G38" i="5"/>
  <c r="G30" i="5"/>
  <c r="G41" i="5"/>
  <c r="G36" i="5"/>
  <c r="G40" i="5"/>
  <c r="G32" i="5"/>
  <c r="G37" i="5"/>
  <c r="G19" i="5"/>
  <c r="G13" i="5"/>
  <c r="G16" i="5"/>
  <c r="G12" i="5"/>
  <c r="G18" i="5"/>
  <c r="G17" i="5"/>
  <c r="G9" i="5"/>
  <c r="G15" i="5"/>
  <c r="G10" i="5"/>
  <c r="G11" i="5"/>
  <c r="G14" i="5"/>
  <c r="I45" i="5"/>
  <c r="G37" i="8"/>
  <c r="G42" i="8" s="1"/>
  <c r="I27" i="2"/>
  <c r="F23" i="6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26" i="5"/>
  <c r="G27" i="5"/>
  <c r="G23" i="5"/>
  <c r="G24" i="5"/>
  <c r="G21" i="5"/>
  <c r="G22" i="5"/>
  <c r="L41" i="8"/>
  <c r="L44" i="8" s="1"/>
  <c r="G20" i="5"/>
  <c r="I41" i="8"/>
  <c r="I44" i="8" s="1"/>
  <c r="I45" i="2"/>
  <c r="G21" i="6"/>
  <c r="G25" i="5"/>
  <c r="I22" i="6" l="1"/>
</calcChain>
</file>

<file path=xl/sharedStrings.xml><?xml version="1.0" encoding="utf-8"?>
<sst xmlns="http://schemas.openxmlformats.org/spreadsheetml/2006/main" count="448" uniqueCount="265">
  <si>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</si>
  <si>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</si>
  <si>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</si>
  <si>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</si>
  <si>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</si>
  <si>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</si>
  <si>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</si>
  <si>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</si>
  <si>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</si>
  <si>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</si>
  <si>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</si>
  <si>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</si>
  <si>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</si>
  <si>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</si>
  <si>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</si>
  <si>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</si>
  <si>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</si>
  <si>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</si>
  <si>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</si>
  <si>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</si>
  <si>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</si>
  <si>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</si>
  <si>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</si>
  <si>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</si>
  <si>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</si>
  <si>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</si>
  <si>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</si>
  <si>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</si>
  <si>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</si>
  <si>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</si>
  <si>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</si>
  <si>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</si>
  <si>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</si>
  <si>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</si>
  <si>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</si>
  <si>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</si>
  <si>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</si>
  <si>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</si>
  <si>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</si>
  <si>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</si>
  <si>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</si>
  <si>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</si>
  <si>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</si>
  <si>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</si>
  <si>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</si>
  <si>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</si>
  <si>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</si>
  <si>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</si>
  <si>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</si>
  <si>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</si>
  <si>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</si>
  <si>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</si>
  <si>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</si>
  <si>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</si>
  <si>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</si>
  <si>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</si>
  <si>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</si>
  <si>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</si>
  <si>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</si>
  <si>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</si>
  <si>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</si>
  <si>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</si>
  <si>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</si>
  <si>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</si>
  <si>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</si>
  <si>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</si>
  <si>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</si>
  <si>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</si>
  <si>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</si>
  <si>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</si>
  <si>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</si>
  <si>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</si>
  <si>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</si>
  <si>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</si>
  <si>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</si>
  <si>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</si>
  <si>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</si>
  <si>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</si>
  <si>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</si>
  <si>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</si>
  <si>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</si>
  <si>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</si>
  <si>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</si>
  <si>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</si>
  <si>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</si>
  <si>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</si>
  <si>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</si>
  <si>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</si>
  <si>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</si>
  <si>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</si>
  <si>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</si>
  <si>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</si>
  <si>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</si>
  <si>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</si>
  <si>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</si>
  <si>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</si>
  <si>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</si>
  <si>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</si>
  <si>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</si>
  <si>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</si>
  <si>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</si>
  <si>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</si>
  <si>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</si>
  <si>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</si>
  <si>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</si>
  <si>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</si>
  <si>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</si>
  <si>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</si>
  <si>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</si>
  <si>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</si>
  <si>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</si>
  <si>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</si>
  <si>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</si>
  <si>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</si>
  <si>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</si>
  <si>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</si>
  <si>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</si>
  <si>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</si>
  <si>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</si>
  <si>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</si>
  <si>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</si>
  <si>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</si>
  <si>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</si>
  <si>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</si>
  <si>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</si>
  <si>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</si>
  <si>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</si>
  <si>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</si>
  <si>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</si>
  <si>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</si>
  <si>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</si>
  <si>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</si>
  <si>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</si>
  <si>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</si>
  <si>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</si>
  <si>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</si>
  <si>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</si>
  <si>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</si>
  <si>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</si>
  <si>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</si>
  <si>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</si>
  <si>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</si>
  <si>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</si>
  <si>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</si>
  <si>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</si>
  <si>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</si>
  <si>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</si>
  <si>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</si>
  <si>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</si>
  <si>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</si>
  <si>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</si>
  <si>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</si>
  <si>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</si>
  <si>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</si>
  <si>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</si>
  <si>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</si>
  <si>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</si>
  <si>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</si>
  <si>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</si>
  <si>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</si>
  <si>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</si>
  <si>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</si>
  <si>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</si>
  <si>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</si>
  <si>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</si>
  <si>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</si>
  <si>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</si>
  <si>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</si>
  <si>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</si>
  <si>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</si>
  <si>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</si>
  <si>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</si>
  <si>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</si>
  <si>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</si>
  <si>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</si>
  <si>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</si>
  <si>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</si>
  <si>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</si>
  <si>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</si>
  <si>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</si>
  <si>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</si>
  <si>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</si>
  <si>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</si>
  <si>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</si>
  <si>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</si>
  <si>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</si>
  <si>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</si>
  <si>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</si>
  <si>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</si>
  <si>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</si>
  <si>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</si>
  <si>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</si>
  <si>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</si>
  <si>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</si>
  <si>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</si>
  <si>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</si>
  <si>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</si>
  <si>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</si>
  <si>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</si>
  <si>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</si>
  <si>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</si>
  <si>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</si>
  <si>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</si>
  <si>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</si>
  <si>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</si>
  <si>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</si>
  <si>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</si>
  <si>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</si>
  <si>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</si>
  <si>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</si>
  <si>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</si>
  <si>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</si>
  <si>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</si>
  <si>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</si>
  <si>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</si>
  <si>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</si>
  <si>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</si>
  <si>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</si>
  <si>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</si>
  <si>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</si>
  <si>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</si>
  <si>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</si>
  <si>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</si>
  <si>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</si>
  <si>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</si>
  <si>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</si>
  <si>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</si>
  <si>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</si>
  <si>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</si>
  <si>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</si>
  <si>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</si>
  <si>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</si>
  <si>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</si>
  <si>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</si>
  <si>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</si>
  <si>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</si>
  <si>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</si>
  <si>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</si>
  <si>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</si>
  <si>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</si>
  <si>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</si>
  <si>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</si>
  <si>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</si>
  <si>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</si>
  <si>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</si>
  <si>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</si>
  <si>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</si>
  <si>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</si>
  <si>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予算額</t>
    <phoneticPr fontId="9"/>
  </si>
  <si>
    <t>決算額</t>
    <phoneticPr fontId="16"/>
  </si>
  <si>
    <t>香川県</t>
    <rPh sb="0" eb="3">
      <t>カガワケン</t>
    </rPh>
    <phoneticPr fontId="9"/>
  </si>
  <si>
    <t>香川県</t>
    <rPh sb="0" eb="3">
      <t>カガワケン</t>
    </rPh>
    <phoneticPr fontId="16"/>
  </si>
  <si>
    <t>病院事業</t>
    <rPh sb="0" eb="4">
      <t>ビョウインジギョウ</t>
    </rPh>
    <phoneticPr fontId="14"/>
  </si>
  <si>
    <t>下水道事業</t>
    <rPh sb="0" eb="5">
      <t>ゲスイドウジギョウ</t>
    </rPh>
    <phoneticPr fontId="14"/>
  </si>
  <si>
    <t>令和４年度</t>
    <rPh sb="0" eb="1">
      <t>レイ</t>
    </rPh>
    <rPh sb="1" eb="2">
      <t>ワ</t>
    </rPh>
    <phoneticPr fontId="14"/>
  </si>
  <si>
    <t>令和３年度</t>
    <rPh sb="0" eb="2">
      <t>レイワ</t>
    </rPh>
    <rPh sb="3" eb="5">
      <t>ネンド</t>
    </rPh>
    <phoneticPr fontId="14"/>
  </si>
  <si>
    <t>港湾整備事業</t>
    <rPh sb="0" eb="6">
      <t>コウワンセイビジギョウ</t>
    </rPh>
    <phoneticPr fontId="14"/>
  </si>
  <si>
    <t>観光施設事業（その他観光施設）</t>
    <rPh sb="0" eb="4">
      <t>カンコウシセツ</t>
    </rPh>
    <rPh sb="4" eb="6">
      <t>ジギョウ</t>
    </rPh>
    <rPh sb="9" eb="14">
      <t>タカンコウシセツ</t>
    </rPh>
    <phoneticPr fontId="14"/>
  </si>
  <si>
    <t>宅地造成事業（臨海土地造成）</t>
    <rPh sb="0" eb="6">
      <t>タクチゾウセイジギョウ</t>
    </rPh>
    <rPh sb="7" eb="13">
      <t>リンカイトチゾウセイ</t>
    </rPh>
    <phoneticPr fontId="14"/>
  </si>
  <si>
    <t>宅地造成事業（その他）</t>
    <rPh sb="0" eb="6">
      <t>タクチゾウセイジギョウ</t>
    </rPh>
    <rPh sb="9" eb="10">
      <t>タ</t>
    </rPh>
    <phoneticPr fontId="14"/>
  </si>
  <si>
    <t>駐車場事業</t>
    <rPh sb="0" eb="5">
      <t>チュウシャジョウジギョウ</t>
    </rPh>
    <phoneticPr fontId="14"/>
  </si>
  <si>
    <t>-</t>
  </si>
  <si>
    <t>令和２年度</t>
    <rPh sb="0" eb="2">
      <t>レイワ</t>
    </rPh>
    <rPh sb="3" eb="5">
      <t>ネンド</t>
    </rPh>
    <phoneticPr fontId="14"/>
  </si>
  <si>
    <t>令和元年度</t>
    <rPh sb="0" eb="2">
      <t>レイワ</t>
    </rPh>
    <rPh sb="2" eb="4">
      <t>ガンネン</t>
    </rPh>
    <rPh sb="3" eb="5">
      <t>ネンド</t>
    </rPh>
    <phoneticPr fontId="14"/>
  </si>
  <si>
    <t>令和元年度</t>
    <rPh sb="0" eb="2">
      <t>レイワ</t>
    </rPh>
    <rPh sb="2" eb="5">
      <t>ガンネンド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</si>
</sst>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45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177" fontId="2" fillId="2" borderId="10" xfId="1" applyNumberFormat="1" applyFill="1" applyBorder="1" applyAlignment="1">
      <alignment vertical="center"/>
    </xf>
    <xf numFmtId="177" fontId="0" fillId="2" borderId="10" xfId="0" quotePrefix="1" applyNumberFormat="1" applyFill="1" applyBorder="1" applyAlignment="1">
      <alignment horizontal="right" vertical="center"/>
    </xf>
    <xf numFmtId="177" fontId="2" fillId="2" borderId="10" xfId="1" quotePrefix="1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177" fontId="2" fillId="2" borderId="10" xfId="1" applyNumberFormat="1" applyFill="1" applyBorder="1" applyAlignment="1">
      <alignment vertical="center"/>
    </xf>
    <xf numFmtId="177" fontId="0" fillId="2" borderId="10" xfId="0" applyNumberFormat="1" applyFill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0" fillId="0" borderId="0" xfId="0" quotePrefix="1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Continuous" vertical="center" wrapText="1"/>
    </xf>
    <xf numFmtId="0" fontId="0" fillId="0" borderId="10" xfId="0" applyNumberFormat="1" applyFont="1" applyBorder="1" applyAlignment="1">
      <alignment vertical="center"/>
    </xf>
    <xf numFmtId="177" fontId="0" fillId="0" borderId="10" xfId="1" applyNumberFormat="1" applyFont="1" applyBorder="1" applyAlignment="1">
      <alignment vertical="center"/>
    </xf>
    <xf numFmtId="178" fontId="0" fillId="0" borderId="10" xfId="1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178" fontId="2" fillId="0" borderId="10" xfId="1" applyNumberFormat="1" applyFon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5" xfId="1" applyNumberFormat="1" applyFont="1" applyBorder="1" applyAlignment="1">
      <alignment vertical="center"/>
    </xf>
    <xf numFmtId="178" fontId="2" fillId="0" borderId="13" xfId="1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/>
    </xf>
    <xf numFmtId="177" fontId="0" fillId="0" borderId="10" xfId="1" applyNumberFormat="1" applyFont="1" applyFill="1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0" xfId="1" applyNumberFormat="1" applyFont="1" applyBorder="1" applyAlignment="1">
      <alignment vertical="center"/>
    </xf>
    <xf numFmtId="178" fontId="0" fillId="0" borderId="10" xfId="1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1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11206</xdr:rowOff>
    </xdr:from>
    <xdr:to>
      <xdr:col>13</xdr:col>
      <xdr:colOff>896471</xdr:colOff>
      <xdr:row>43</xdr:row>
      <xdr:rowOff>134471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 bwMode="auto">
        <a:xfrm>
          <a:off x="3709147" y="1557618"/>
          <a:ext cx="9569824" cy="81915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459442</xdr:colOff>
      <xdr:row>17</xdr:row>
      <xdr:rowOff>156883</xdr:rowOff>
    </xdr:from>
    <xdr:to>
      <xdr:col>9</xdr:col>
      <xdr:colOff>67236</xdr:colOff>
      <xdr:row>21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132295" y="3944471"/>
          <a:ext cx="3462617" cy="93008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14" sqref="G14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118" customWidth="1"/>
    <col min="7" max="7" width="10.625" style="118" customWidth="1"/>
    <col min="8" max="8" width="15.625" style="118" customWidth="1"/>
    <col min="9" max="9" width="10.625" style="118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250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119"/>
      <c r="I6" s="120" t="s">
        <v>1</v>
      </c>
    </row>
    <row r="7" spans="1:11" ht="27" customHeight="1">
      <c r="A7" s="5"/>
      <c r="B7" s="6"/>
      <c r="C7" s="6"/>
      <c r="D7" s="6"/>
      <c r="E7" s="56"/>
      <c r="F7" s="121" t="s">
        <v>232</v>
      </c>
      <c r="G7" s="121"/>
      <c r="H7" s="121" t="s">
        <v>233</v>
      </c>
      <c r="I7" s="122" t="s">
        <v>21</v>
      </c>
    </row>
    <row r="8" spans="1:11" ht="17.100000000000001" customHeight="1">
      <c r="A8" s="19"/>
      <c r="B8" s="20"/>
      <c r="C8" s="20"/>
      <c r="D8" s="20"/>
      <c r="E8" s="57"/>
      <c r="F8" s="83" t="s">
        <v>90</v>
      </c>
      <c r="G8" s="83" t="s">
        <v>2</v>
      </c>
      <c r="H8" s="83" t="s">
        <v>248</v>
      </c>
      <c r="I8" s="123"/>
    </row>
    <row r="9" spans="1:11" ht="18" customHeight="1">
      <c r="A9" s="91" t="s">
        <v>87</v>
      </c>
      <c r="B9" s="91" t="s">
        <v>89</v>
      </c>
      <c r="C9" s="58" t="s">
        <v>3</v>
      </c>
      <c r="D9" s="53"/>
      <c r="E9" s="53"/>
      <c r="F9" s="124">
        <v>142199</v>
      </c>
      <c r="G9" s="125">
        <f t="shared" ref="G9:G27" si="0">F9/$F$27*100</f>
        <v>30.50871821717983</v>
      </c>
      <c r="H9" s="124">
        <v>126710</v>
      </c>
      <c r="I9" s="125">
        <f>(F9/H9-1)*100</f>
        <v>12.223976008207726</v>
      </c>
      <c r="K9" s="26"/>
    </row>
    <row r="10" spans="1:11" ht="18" customHeight="1">
      <c r="A10" s="91"/>
      <c r="B10" s="91"/>
      <c r="C10" s="60"/>
      <c r="D10" s="62" t="s">
        <v>22</v>
      </c>
      <c r="E10" s="53"/>
      <c r="F10" s="124">
        <v>39111</v>
      </c>
      <c r="G10" s="125">
        <f t="shared" si="0"/>
        <v>8.3912438075663012</v>
      </c>
      <c r="H10" s="124">
        <v>35914</v>
      </c>
      <c r="I10" s="125">
        <f t="shared" ref="I10:I27" si="1">(F10/H10-1)*100</f>
        <v>8.9018210168736456</v>
      </c>
    </row>
    <row r="11" spans="1:11" ht="18" customHeight="1">
      <c r="A11" s="91"/>
      <c r="B11" s="91"/>
      <c r="C11" s="60"/>
      <c r="D11" s="60"/>
      <c r="E11" s="48" t="s">
        <v>23</v>
      </c>
      <c r="F11" s="124">
        <v>35426</v>
      </c>
      <c r="G11" s="125">
        <f t="shared" si="0"/>
        <v>7.6006290590075372</v>
      </c>
      <c r="H11" s="124">
        <v>33062</v>
      </c>
      <c r="I11" s="125">
        <f t="shared" si="1"/>
        <v>7.150202649567472</v>
      </c>
    </row>
    <row r="12" spans="1:11" ht="18" customHeight="1">
      <c r="A12" s="91"/>
      <c r="B12" s="91"/>
      <c r="C12" s="60"/>
      <c r="D12" s="60"/>
      <c r="E12" s="48" t="s">
        <v>24</v>
      </c>
      <c r="F12" s="124">
        <v>3395</v>
      </c>
      <c r="G12" s="125">
        <f t="shared" si="0"/>
        <v>0.72839540606702957</v>
      </c>
      <c r="H12" s="124">
        <v>2536</v>
      </c>
      <c r="I12" s="125">
        <f t="shared" si="1"/>
        <v>33.872239747634069</v>
      </c>
    </row>
    <row r="13" spans="1:11" ht="18" customHeight="1">
      <c r="A13" s="91"/>
      <c r="B13" s="91"/>
      <c r="C13" s="60"/>
      <c r="D13" s="61"/>
      <c r="E13" s="48" t="s">
        <v>25</v>
      </c>
      <c r="F13" s="124">
        <v>290</v>
      </c>
      <c r="G13" s="125">
        <f t="shared" si="0"/>
        <v>6.2219342491734483E-2</v>
      </c>
      <c r="H13" s="124">
        <v>316</v>
      </c>
      <c r="I13" s="125">
        <f t="shared" si="1"/>
        <v>-8.2278481012658222</v>
      </c>
    </row>
    <row r="14" spans="1:11" ht="18" customHeight="1">
      <c r="A14" s="91"/>
      <c r="B14" s="91"/>
      <c r="C14" s="60"/>
      <c r="D14" s="58" t="s">
        <v>26</v>
      </c>
      <c r="E14" s="53"/>
      <c r="F14" s="124">
        <v>30298</v>
      </c>
      <c r="G14" s="125">
        <f t="shared" si="0"/>
        <v>6.5004194441881769</v>
      </c>
      <c r="H14" s="124">
        <v>23324</v>
      </c>
      <c r="I14" s="125">
        <f t="shared" si="1"/>
        <v>29.900531641227921</v>
      </c>
    </row>
    <row r="15" spans="1:11" ht="18" customHeight="1">
      <c r="A15" s="91"/>
      <c r="B15" s="91"/>
      <c r="C15" s="60"/>
      <c r="D15" s="60"/>
      <c r="E15" s="48" t="s">
        <v>27</v>
      </c>
      <c r="F15" s="124">
        <v>1003</v>
      </c>
      <c r="G15" s="125">
        <f t="shared" si="0"/>
        <v>0.21519310523865409</v>
      </c>
      <c r="H15" s="124">
        <v>873</v>
      </c>
      <c r="I15" s="125">
        <f t="shared" si="1"/>
        <v>14.891179839633439</v>
      </c>
    </row>
    <row r="16" spans="1:11" ht="18" customHeight="1">
      <c r="A16" s="91"/>
      <c r="B16" s="91"/>
      <c r="C16" s="60"/>
      <c r="D16" s="61"/>
      <c r="E16" s="48" t="s">
        <v>28</v>
      </c>
      <c r="F16" s="124">
        <v>29295</v>
      </c>
      <c r="G16" s="125">
        <f t="shared" si="0"/>
        <v>6.2852263389495233</v>
      </c>
      <c r="H16" s="124">
        <v>22451</v>
      </c>
      <c r="I16" s="125">
        <f t="shared" si="1"/>
        <v>30.484165516012652</v>
      </c>
      <c r="K16" s="27"/>
    </row>
    <row r="17" spans="1:26" ht="18" customHeight="1">
      <c r="A17" s="91"/>
      <c r="B17" s="91"/>
      <c r="C17" s="60"/>
      <c r="D17" s="92" t="s">
        <v>29</v>
      </c>
      <c r="E17" s="93"/>
      <c r="F17" s="124">
        <v>30709</v>
      </c>
      <c r="G17" s="125">
        <f t="shared" si="0"/>
        <v>6.5885992709609456</v>
      </c>
      <c r="H17" s="124">
        <v>30049</v>
      </c>
      <c r="I17" s="125">
        <f t="shared" si="1"/>
        <v>2.1964125262071921</v>
      </c>
    </row>
    <row r="18" spans="1:26" ht="18" customHeight="1">
      <c r="A18" s="91"/>
      <c r="B18" s="91"/>
      <c r="C18" s="60"/>
      <c r="D18" s="92" t="s">
        <v>93</v>
      </c>
      <c r="E18" s="94"/>
      <c r="F18" s="124">
        <v>2066</v>
      </c>
      <c r="G18" s="125">
        <f t="shared" si="0"/>
        <v>0.44325917788939118</v>
      </c>
      <c r="H18" s="124">
        <v>2335</v>
      </c>
      <c r="I18" s="125">
        <f t="shared" si="1"/>
        <v>-11.520342612419698</v>
      </c>
    </row>
    <row r="19" spans="1:26" ht="18" customHeight="1">
      <c r="A19" s="91"/>
      <c r="B19" s="91"/>
      <c r="C19" s="59"/>
      <c r="D19" s="92" t="s">
        <v>94</v>
      </c>
      <c r="E19" s="94"/>
      <c r="F19" s="124">
        <v>0</v>
      </c>
      <c r="G19" s="125">
        <f t="shared" si="0"/>
        <v>0</v>
      </c>
      <c r="H19" s="124">
        <v>0</v>
      </c>
      <c r="I19" s="125">
        <v>0</v>
      </c>
      <c r="Z19" s="2" t="s">
        <v>95</v>
      </c>
    </row>
    <row r="20" spans="1:26" ht="18" customHeight="1">
      <c r="A20" s="91"/>
      <c r="B20" s="91"/>
      <c r="C20" s="53" t="s">
        <v>4</v>
      </c>
      <c r="D20" s="53"/>
      <c r="E20" s="53"/>
      <c r="F20" s="124">
        <v>15530</v>
      </c>
      <c r="G20" s="125">
        <f t="shared" si="0"/>
        <v>3.3319530651608158</v>
      </c>
      <c r="H20" s="124">
        <v>12024</v>
      </c>
      <c r="I20" s="125">
        <f t="shared" si="1"/>
        <v>29.158349966733212</v>
      </c>
    </row>
    <row r="21" spans="1:26" ht="18" customHeight="1">
      <c r="A21" s="91"/>
      <c r="B21" s="91"/>
      <c r="C21" s="53" t="s">
        <v>5</v>
      </c>
      <c r="D21" s="53"/>
      <c r="E21" s="53"/>
      <c r="F21" s="124">
        <v>122100</v>
      </c>
      <c r="G21" s="125">
        <f t="shared" si="0"/>
        <v>26.196488683588896</v>
      </c>
      <c r="H21" s="124">
        <v>115300</v>
      </c>
      <c r="I21" s="125">
        <f t="shared" si="1"/>
        <v>5.8976582827406698</v>
      </c>
    </row>
    <row r="22" spans="1:26" ht="18" customHeight="1">
      <c r="A22" s="91"/>
      <c r="B22" s="91"/>
      <c r="C22" s="53" t="s">
        <v>30</v>
      </c>
      <c r="D22" s="53"/>
      <c r="E22" s="53"/>
      <c r="F22" s="124">
        <v>6498</v>
      </c>
      <c r="G22" s="125">
        <f t="shared" si="0"/>
        <v>1.3941423707285885</v>
      </c>
      <c r="H22" s="124">
        <v>6359</v>
      </c>
      <c r="I22" s="125">
        <f t="shared" si="1"/>
        <v>2.1858782827488543</v>
      </c>
    </row>
    <row r="23" spans="1:26" ht="18" customHeight="1">
      <c r="A23" s="91"/>
      <c r="B23" s="91"/>
      <c r="C23" s="53" t="s">
        <v>6</v>
      </c>
      <c r="D23" s="53"/>
      <c r="E23" s="53"/>
      <c r="F23" s="124">
        <v>66792</v>
      </c>
      <c r="G23" s="125">
        <f t="shared" si="0"/>
        <v>14.330187323130792</v>
      </c>
      <c r="H23" s="124">
        <v>55256</v>
      </c>
      <c r="I23" s="125">
        <f t="shared" si="1"/>
        <v>20.877370783263348</v>
      </c>
    </row>
    <row r="24" spans="1:26" ht="18" customHeight="1">
      <c r="A24" s="91"/>
      <c r="B24" s="91"/>
      <c r="C24" s="53" t="s">
        <v>31</v>
      </c>
      <c r="D24" s="53"/>
      <c r="E24" s="53"/>
      <c r="F24" s="124">
        <v>8668</v>
      </c>
      <c r="G24" s="125">
        <f t="shared" si="0"/>
        <v>1.8597146921322569</v>
      </c>
      <c r="H24" s="124">
        <v>645</v>
      </c>
      <c r="I24" s="125">
        <f t="shared" si="1"/>
        <v>1243.8759689922481</v>
      </c>
    </row>
    <row r="25" spans="1:26" ht="18" customHeight="1">
      <c r="A25" s="91"/>
      <c r="B25" s="91"/>
      <c r="C25" s="53" t="s">
        <v>7</v>
      </c>
      <c r="D25" s="53"/>
      <c r="E25" s="53"/>
      <c r="F25" s="124">
        <v>36364</v>
      </c>
      <c r="G25" s="125">
        <f t="shared" si="0"/>
        <v>7.8018764495497672</v>
      </c>
      <c r="H25" s="124">
        <v>58518</v>
      </c>
      <c r="I25" s="125">
        <f t="shared" si="1"/>
        <v>-37.858436720325372</v>
      </c>
    </row>
    <row r="26" spans="1:26" ht="18" customHeight="1">
      <c r="A26" s="91"/>
      <c r="B26" s="91"/>
      <c r="C26" s="53" t="s">
        <v>8</v>
      </c>
      <c r="D26" s="53"/>
      <c r="E26" s="53"/>
      <c r="F26" s="124">
        <v>67942</v>
      </c>
      <c r="G26" s="125">
        <f t="shared" si="0"/>
        <v>14.576919198529048</v>
      </c>
      <c r="H26" s="124">
        <v>72315</v>
      </c>
      <c r="I26" s="125">
        <f t="shared" si="1"/>
        <v>-6.0471548088225084</v>
      </c>
    </row>
    <row r="27" spans="1:26" ht="18" customHeight="1">
      <c r="A27" s="91"/>
      <c r="B27" s="91"/>
      <c r="C27" s="53" t="s">
        <v>9</v>
      </c>
      <c r="D27" s="53"/>
      <c r="E27" s="53"/>
      <c r="F27" s="124">
        <f>SUM(F9,F20:F26)</f>
        <v>466093</v>
      </c>
      <c r="G27" s="125">
        <f t="shared" si="0"/>
        <v>100</v>
      </c>
      <c r="H27" s="124">
        <f>SUM(H9,H20:H26)</f>
        <v>447127</v>
      </c>
      <c r="I27" s="125">
        <f t="shared" si="1"/>
        <v>4.2417478702918787</v>
      </c>
    </row>
    <row r="28" spans="1:26" ht="18" customHeight="1">
      <c r="A28" s="91"/>
      <c r="B28" s="91" t="s">
        <v>88</v>
      </c>
      <c r="C28" s="58" t="s">
        <v>10</v>
      </c>
      <c r="D28" s="53"/>
      <c r="E28" s="53"/>
      <c r="F28" s="124">
        <v>238135</v>
      </c>
      <c r="G28" s="125">
        <f t="shared" ref="G28:G45" si="2">F28/$F$45*100</f>
        <v>51.091734911273065</v>
      </c>
      <c r="H28" s="124">
        <v>239694</v>
      </c>
      <c r="I28" s="125">
        <f>(F28/H28-1)*100</f>
        <v>-0.65041260941033352</v>
      </c>
    </row>
    <row r="29" spans="1:26" ht="18" customHeight="1">
      <c r="A29" s="91"/>
      <c r="B29" s="91"/>
      <c r="C29" s="60"/>
      <c r="D29" s="53" t="s">
        <v>11</v>
      </c>
      <c r="E29" s="53"/>
      <c r="F29" s="124">
        <v>123670</v>
      </c>
      <c r="G29" s="125">
        <f t="shared" si="2"/>
        <v>26.533331330871736</v>
      </c>
      <c r="H29" s="124">
        <v>126842</v>
      </c>
      <c r="I29" s="125">
        <f t="shared" ref="I29:I45" si="3">(F29/H29-1)*100</f>
        <v>-2.500748963277144</v>
      </c>
    </row>
    <row r="30" spans="1:26" ht="18" customHeight="1">
      <c r="A30" s="91"/>
      <c r="B30" s="91"/>
      <c r="C30" s="60"/>
      <c r="D30" s="53" t="s">
        <v>32</v>
      </c>
      <c r="E30" s="53"/>
      <c r="F30" s="124">
        <v>52943</v>
      </c>
      <c r="G30" s="125">
        <f t="shared" si="2"/>
        <v>11.358891894965167</v>
      </c>
      <c r="H30" s="124">
        <v>51601</v>
      </c>
      <c r="I30" s="125">
        <f t="shared" si="3"/>
        <v>2.6007247921551846</v>
      </c>
    </row>
    <row r="31" spans="1:26" ht="18" customHeight="1">
      <c r="A31" s="91"/>
      <c r="B31" s="91"/>
      <c r="C31" s="59"/>
      <c r="D31" s="53" t="s">
        <v>12</v>
      </c>
      <c r="E31" s="53"/>
      <c r="F31" s="124">
        <v>61522</v>
      </c>
      <c r="G31" s="125">
        <f t="shared" si="2"/>
        <v>13.199511685436169</v>
      </c>
      <c r="H31" s="124">
        <v>61251</v>
      </c>
      <c r="I31" s="125">
        <f t="shared" si="3"/>
        <v>0.4424417560529692</v>
      </c>
    </row>
    <row r="32" spans="1:26" ht="18" customHeight="1">
      <c r="A32" s="91"/>
      <c r="B32" s="91"/>
      <c r="C32" s="58" t="s">
        <v>13</v>
      </c>
      <c r="D32" s="53"/>
      <c r="E32" s="53"/>
      <c r="F32" s="124">
        <v>172683</v>
      </c>
      <c r="G32" s="125">
        <f t="shared" si="2"/>
        <v>37.049043860345463</v>
      </c>
      <c r="H32" s="124">
        <v>149996</v>
      </c>
      <c r="I32" s="125">
        <f t="shared" si="3"/>
        <v>15.125070001866714</v>
      </c>
    </row>
    <row r="33" spans="1:9" ht="18" customHeight="1">
      <c r="A33" s="91"/>
      <c r="B33" s="91"/>
      <c r="C33" s="60"/>
      <c r="D33" s="53" t="s">
        <v>14</v>
      </c>
      <c r="E33" s="53"/>
      <c r="F33" s="124">
        <v>28109</v>
      </c>
      <c r="G33" s="125">
        <f t="shared" si="2"/>
        <v>6.0307706831040155</v>
      </c>
      <c r="H33" s="124">
        <v>20680</v>
      </c>
      <c r="I33" s="125">
        <f t="shared" si="3"/>
        <v>35.923597678916821</v>
      </c>
    </row>
    <row r="34" spans="1:9" ht="18" customHeight="1">
      <c r="A34" s="91"/>
      <c r="B34" s="91"/>
      <c r="C34" s="60"/>
      <c r="D34" s="53" t="s">
        <v>33</v>
      </c>
      <c r="E34" s="53"/>
      <c r="F34" s="124">
        <v>4483</v>
      </c>
      <c r="G34" s="125">
        <f t="shared" si="2"/>
        <v>0.96182521513946784</v>
      </c>
      <c r="H34" s="124">
        <v>4441</v>
      </c>
      <c r="I34" s="125">
        <f t="shared" si="3"/>
        <v>0.94573294303084143</v>
      </c>
    </row>
    <row r="35" spans="1:9" ht="18" customHeight="1">
      <c r="A35" s="91"/>
      <c r="B35" s="91"/>
      <c r="C35" s="60"/>
      <c r="D35" s="53" t="s">
        <v>34</v>
      </c>
      <c r="E35" s="53"/>
      <c r="F35" s="124">
        <v>82574</v>
      </c>
      <c r="G35" s="125">
        <f t="shared" si="2"/>
        <v>17.716206851422356</v>
      </c>
      <c r="H35" s="124">
        <v>75585</v>
      </c>
      <c r="I35" s="125">
        <f t="shared" si="3"/>
        <v>9.2465436263808876</v>
      </c>
    </row>
    <row r="36" spans="1:9" ht="18" customHeight="1">
      <c r="A36" s="91"/>
      <c r="B36" s="91"/>
      <c r="C36" s="60"/>
      <c r="D36" s="53" t="s">
        <v>35</v>
      </c>
      <c r="E36" s="53"/>
      <c r="F36" s="124">
        <v>6143</v>
      </c>
      <c r="G36" s="125">
        <f t="shared" si="2"/>
        <v>1.3179773135404309</v>
      </c>
      <c r="H36" s="124">
        <v>6082</v>
      </c>
      <c r="I36" s="125">
        <f t="shared" si="3"/>
        <v>1.0029595527786928</v>
      </c>
    </row>
    <row r="37" spans="1:9" ht="18" customHeight="1">
      <c r="A37" s="91"/>
      <c r="B37" s="91"/>
      <c r="C37" s="60"/>
      <c r="D37" s="53" t="s">
        <v>15</v>
      </c>
      <c r="E37" s="53"/>
      <c r="F37" s="124">
        <v>10769</v>
      </c>
      <c r="G37" s="125">
        <f t="shared" si="2"/>
        <v>2.3104831010120295</v>
      </c>
      <c r="H37" s="124">
        <v>2470</v>
      </c>
      <c r="I37" s="125">
        <f t="shared" si="3"/>
        <v>335.9919028340081</v>
      </c>
    </row>
    <row r="38" spans="1:9" ht="18" customHeight="1">
      <c r="A38" s="91"/>
      <c r="B38" s="91"/>
      <c r="C38" s="59"/>
      <c r="D38" s="53" t="s">
        <v>36</v>
      </c>
      <c r="E38" s="53"/>
      <c r="F38" s="124">
        <v>40555</v>
      </c>
      <c r="G38" s="125">
        <f t="shared" si="2"/>
        <v>8.7010532232837647</v>
      </c>
      <c r="H38" s="124">
        <v>40688</v>
      </c>
      <c r="I38" s="125">
        <f t="shared" si="3"/>
        <v>-0.32687770349980605</v>
      </c>
    </row>
    <row r="39" spans="1:9" ht="18" customHeight="1">
      <c r="A39" s="91"/>
      <c r="B39" s="91"/>
      <c r="C39" s="58" t="s">
        <v>16</v>
      </c>
      <c r="D39" s="53"/>
      <c r="E39" s="53"/>
      <c r="F39" s="124">
        <v>55275</v>
      </c>
      <c r="G39" s="125">
        <f t="shared" si="2"/>
        <v>11.859221228381459</v>
      </c>
      <c r="H39" s="124">
        <v>57437</v>
      </c>
      <c r="I39" s="125">
        <f t="shared" si="3"/>
        <v>-3.7641241708306517</v>
      </c>
    </row>
    <row r="40" spans="1:9" ht="18" customHeight="1">
      <c r="A40" s="91"/>
      <c r="B40" s="91"/>
      <c r="C40" s="60"/>
      <c r="D40" s="58" t="s">
        <v>17</v>
      </c>
      <c r="E40" s="53"/>
      <c r="F40" s="124">
        <v>49590</v>
      </c>
      <c r="G40" s="125">
        <f t="shared" si="2"/>
        <v>10.639507566086596</v>
      </c>
      <c r="H40" s="124">
        <v>51516</v>
      </c>
      <c r="I40" s="125">
        <f t="shared" si="3"/>
        <v>-3.7386443046820372</v>
      </c>
    </row>
    <row r="41" spans="1:9" ht="18" customHeight="1">
      <c r="A41" s="91"/>
      <c r="B41" s="91"/>
      <c r="C41" s="60"/>
      <c r="D41" s="60"/>
      <c r="E41" s="55" t="s">
        <v>91</v>
      </c>
      <c r="F41" s="124">
        <v>29758</v>
      </c>
      <c r="G41" s="125">
        <f t="shared" si="2"/>
        <v>6.3845627374794294</v>
      </c>
      <c r="H41" s="124">
        <v>31915</v>
      </c>
      <c r="I41" s="126">
        <f t="shared" si="3"/>
        <v>-6.758577471408433</v>
      </c>
    </row>
    <row r="42" spans="1:9" ht="18" customHeight="1">
      <c r="A42" s="91"/>
      <c r="B42" s="91"/>
      <c r="C42" s="60"/>
      <c r="D42" s="59"/>
      <c r="E42" s="48" t="s">
        <v>37</v>
      </c>
      <c r="F42" s="124">
        <v>19832</v>
      </c>
      <c r="G42" s="125">
        <f t="shared" si="2"/>
        <v>4.2549448286071661</v>
      </c>
      <c r="H42" s="124">
        <v>19601</v>
      </c>
      <c r="I42" s="126">
        <f t="shared" si="3"/>
        <v>1.178511300443863</v>
      </c>
    </row>
    <row r="43" spans="1:9" ht="18" customHeight="1">
      <c r="A43" s="91"/>
      <c r="B43" s="91"/>
      <c r="C43" s="60"/>
      <c r="D43" s="53" t="s">
        <v>38</v>
      </c>
      <c r="E43" s="53"/>
      <c r="F43" s="124">
        <v>5685</v>
      </c>
      <c r="G43" s="125">
        <f t="shared" si="2"/>
        <v>1.2197136622948639</v>
      </c>
      <c r="H43" s="124">
        <v>5921</v>
      </c>
      <c r="I43" s="126">
        <f t="shared" si="3"/>
        <v>-3.9858132072285057</v>
      </c>
    </row>
    <row r="44" spans="1:9" ht="18" customHeight="1">
      <c r="A44" s="91"/>
      <c r="B44" s="91"/>
      <c r="C44" s="59"/>
      <c r="D44" s="53" t="s">
        <v>39</v>
      </c>
      <c r="E44" s="53"/>
      <c r="F44" s="124">
        <v>0</v>
      </c>
      <c r="G44" s="125">
        <f t="shared" si="2"/>
        <v>0</v>
      </c>
      <c r="H44" s="124">
        <v>0</v>
      </c>
      <c r="I44" s="125">
        <v>0</v>
      </c>
    </row>
    <row r="45" spans="1:9" ht="18" customHeight="1">
      <c r="A45" s="91"/>
      <c r="B45" s="91"/>
      <c r="C45" s="48" t="s">
        <v>18</v>
      </c>
      <c r="D45" s="48"/>
      <c r="E45" s="48"/>
      <c r="F45" s="124">
        <f>SUM(F28,F32,F39)</f>
        <v>466093</v>
      </c>
      <c r="G45" s="125">
        <f t="shared" si="2"/>
        <v>100</v>
      </c>
      <c r="H45" s="124">
        <f>SUM(H28,H32,H39)</f>
        <v>447127</v>
      </c>
      <c r="I45" s="125">
        <f t="shared" si="3"/>
        <v>4.2417478702918787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127"/>
    </row>
    <row r="58" spans="9:9">
      <c r="I58" s="127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F8" sqref="F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250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97" t="s">
        <v>48</v>
      </c>
      <c r="B6" s="98"/>
      <c r="C6" s="98"/>
      <c r="D6" s="98"/>
      <c r="E6" s="98"/>
      <c r="F6" s="103" t="s">
        <v>252</v>
      </c>
      <c r="G6" s="104"/>
      <c r="H6" s="103" t="s">
        <v>253</v>
      </c>
      <c r="I6" s="104"/>
      <c r="J6" s="104"/>
      <c r="K6" s="104"/>
      <c r="L6" s="104"/>
      <c r="M6" s="104"/>
      <c r="N6" s="104"/>
      <c r="O6" s="104"/>
    </row>
    <row r="7" spans="1:25" ht="15.95" customHeight="1">
      <c r="A7" s="98"/>
      <c r="B7" s="98"/>
      <c r="C7" s="98"/>
      <c r="D7" s="98"/>
      <c r="E7" s="98"/>
      <c r="F7" s="51" t="s">
        <v>254</v>
      </c>
      <c r="G7" s="63" t="s">
        <v>255</v>
      </c>
      <c r="H7" s="51" t="s">
        <v>254</v>
      </c>
      <c r="I7" s="63" t="s">
        <v>255</v>
      </c>
      <c r="J7" s="51" t="s">
        <v>234</v>
      </c>
      <c r="K7" s="63" t="s">
        <v>233</v>
      </c>
      <c r="L7" s="51" t="s">
        <v>234</v>
      </c>
      <c r="M7" s="63" t="s">
        <v>233</v>
      </c>
      <c r="N7" s="51" t="s">
        <v>234</v>
      </c>
      <c r="O7" s="63" t="s">
        <v>233</v>
      </c>
    </row>
    <row r="8" spans="1:25" ht="15.95" customHeight="1">
      <c r="A8" s="95" t="s">
        <v>82</v>
      </c>
      <c r="B8" s="58" t="s">
        <v>49</v>
      </c>
      <c r="C8" s="53"/>
      <c r="D8" s="53"/>
      <c r="E8" s="64" t="s">
        <v>40</v>
      </c>
      <c r="F8" s="78">
        <v>29038</v>
      </c>
      <c r="G8" s="82">
        <v>26857</v>
      </c>
      <c r="H8" s="78">
        <v>1995</v>
      </c>
      <c r="I8" s="82">
        <v>2119</v>
      </c>
      <c r="J8" s="54"/>
      <c r="K8" s="54"/>
      <c r="L8" s="54"/>
      <c r="M8" s="54"/>
      <c r="N8" s="54"/>
      <c r="O8" s="54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95"/>
      <c r="B9" s="60"/>
      <c r="C9" s="53" t="s">
        <v>50</v>
      </c>
      <c r="D9" s="53"/>
      <c r="E9" s="64" t="s">
        <v>41</v>
      </c>
      <c r="F9" s="78">
        <v>29038</v>
      </c>
      <c r="G9" s="82">
        <v>26837</v>
      </c>
      <c r="H9" s="78">
        <v>1995</v>
      </c>
      <c r="I9" s="82">
        <v>2119</v>
      </c>
      <c r="J9" s="54"/>
      <c r="K9" s="54"/>
      <c r="L9" s="54"/>
      <c r="M9" s="54"/>
      <c r="N9" s="54"/>
      <c r="O9" s="54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95"/>
      <c r="B10" s="59"/>
      <c r="C10" s="53" t="s">
        <v>51</v>
      </c>
      <c r="D10" s="53"/>
      <c r="E10" s="64" t="s">
        <v>42</v>
      </c>
      <c r="F10" s="78">
        <v>0</v>
      </c>
      <c r="G10" s="82">
        <v>20</v>
      </c>
      <c r="H10" s="78">
        <v>0</v>
      </c>
      <c r="I10" s="82">
        <v>0</v>
      </c>
      <c r="J10" s="65"/>
      <c r="K10" s="65"/>
      <c r="L10" s="54"/>
      <c r="M10" s="54"/>
      <c r="N10" s="54"/>
      <c r="O10" s="54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95"/>
      <c r="B11" s="58" t="s">
        <v>52</v>
      </c>
      <c r="C11" s="53"/>
      <c r="D11" s="53"/>
      <c r="E11" s="64" t="s">
        <v>43</v>
      </c>
      <c r="F11" s="78">
        <v>29212</v>
      </c>
      <c r="G11" s="82">
        <v>27947</v>
      </c>
      <c r="H11" s="78">
        <v>1995</v>
      </c>
      <c r="I11" s="82">
        <v>2119</v>
      </c>
      <c r="J11" s="54"/>
      <c r="K11" s="54"/>
      <c r="L11" s="54"/>
      <c r="M11" s="54"/>
      <c r="N11" s="54"/>
      <c r="O11" s="54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95"/>
      <c r="B12" s="60"/>
      <c r="C12" s="53" t="s">
        <v>53</v>
      </c>
      <c r="D12" s="53"/>
      <c r="E12" s="64" t="s">
        <v>44</v>
      </c>
      <c r="F12" s="78">
        <v>29199</v>
      </c>
      <c r="G12" s="82">
        <v>27934</v>
      </c>
      <c r="H12" s="78">
        <v>1995</v>
      </c>
      <c r="I12" s="82">
        <v>2119</v>
      </c>
      <c r="J12" s="54"/>
      <c r="K12" s="54"/>
      <c r="L12" s="54"/>
      <c r="M12" s="54"/>
      <c r="N12" s="54"/>
      <c r="O12" s="54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95"/>
      <c r="B13" s="59"/>
      <c r="C13" s="53" t="s">
        <v>54</v>
      </c>
      <c r="D13" s="53"/>
      <c r="E13" s="64" t="s">
        <v>45</v>
      </c>
      <c r="F13" s="78">
        <v>13</v>
      </c>
      <c r="G13" s="82">
        <v>13</v>
      </c>
      <c r="H13" s="84">
        <v>0</v>
      </c>
      <c r="I13" s="65">
        <v>0</v>
      </c>
      <c r="J13" s="65"/>
      <c r="K13" s="65"/>
      <c r="L13" s="54"/>
      <c r="M13" s="54"/>
      <c r="N13" s="54"/>
      <c r="O13" s="54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95"/>
      <c r="B14" s="53" t="s">
        <v>55</v>
      </c>
      <c r="C14" s="53"/>
      <c r="D14" s="53"/>
      <c r="E14" s="64" t="s">
        <v>96</v>
      </c>
      <c r="F14" s="78">
        <v>-161</v>
      </c>
      <c r="G14" s="82">
        <v>-1097</v>
      </c>
      <c r="H14" s="78">
        <v>0</v>
      </c>
      <c r="I14" s="82">
        <v>0</v>
      </c>
      <c r="J14" s="54">
        <f t="shared" ref="J14:O14" si="0">J9-J12</f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95"/>
      <c r="B15" s="53" t="s">
        <v>56</v>
      </c>
      <c r="C15" s="53"/>
      <c r="D15" s="53"/>
      <c r="E15" s="64" t="s">
        <v>97</v>
      </c>
      <c r="F15" s="78">
        <v>-13</v>
      </c>
      <c r="G15" s="82">
        <v>7</v>
      </c>
      <c r="H15" s="78">
        <v>0</v>
      </c>
      <c r="I15" s="82">
        <v>0</v>
      </c>
      <c r="J15" s="54">
        <f t="shared" ref="J15:O15" si="1">J10-J13</f>
        <v>0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95"/>
      <c r="B16" s="53" t="s">
        <v>57</v>
      </c>
      <c r="C16" s="53"/>
      <c r="D16" s="53"/>
      <c r="E16" s="64" t="s">
        <v>98</v>
      </c>
      <c r="F16" s="78">
        <v>-174</v>
      </c>
      <c r="G16" s="82">
        <v>-1090</v>
      </c>
      <c r="H16" s="78">
        <v>0</v>
      </c>
      <c r="I16" s="82">
        <v>0</v>
      </c>
      <c r="J16" s="54">
        <f t="shared" ref="J16:O16" si="2">J8-J11</f>
        <v>0</v>
      </c>
      <c r="K16" s="54">
        <f t="shared" si="2"/>
        <v>0</v>
      </c>
      <c r="L16" s="54">
        <f t="shared" si="2"/>
        <v>0</v>
      </c>
      <c r="M16" s="54">
        <f t="shared" si="2"/>
        <v>0</v>
      </c>
      <c r="N16" s="54">
        <f t="shared" si="2"/>
        <v>0</v>
      </c>
      <c r="O16" s="54">
        <f t="shared" si="2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95"/>
      <c r="B17" s="53" t="s">
        <v>58</v>
      </c>
      <c r="C17" s="53"/>
      <c r="D17" s="53"/>
      <c r="E17" s="51"/>
      <c r="F17" s="78">
        <v>5450</v>
      </c>
      <c r="G17" s="82">
        <v>5276</v>
      </c>
      <c r="H17" s="84">
        <v>0</v>
      </c>
      <c r="I17" s="65">
        <v>0</v>
      </c>
      <c r="J17" s="54"/>
      <c r="K17" s="54"/>
      <c r="L17" s="54"/>
      <c r="M17" s="54"/>
      <c r="N17" s="65"/>
      <c r="O17" s="66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95"/>
      <c r="B18" s="53" t="s">
        <v>59</v>
      </c>
      <c r="C18" s="53"/>
      <c r="D18" s="53"/>
      <c r="E18" s="51"/>
      <c r="F18" s="85"/>
      <c r="G18" s="66">
        <v>0</v>
      </c>
      <c r="H18" s="85">
        <v>0</v>
      </c>
      <c r="I18" s="66">
        <v>0</v>
      </c>
      <c r="J18" s="66"/>
      <c r="K18" s="66"/>
      <c r="L18" s="66"/>
      <c r="M18" s="66"/>
      <c r="N18" s="66"/>
      <c r="O18" s="66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95" t="s">
        <v>83</v>
      </c>
      <c r="B19" s="58" t="s">
        <v>60</v>
      </c>
      <c r="C19" s="53"/>
      <c r="D19" s="53"/>
      <c r="E19" s="64"/>
      <c r="F19" s="78">
        <v>1782</v>
      </c>
      <c r="G19" s="82">
        <v>3124</v>
      </c>
      <c r="H19" s="78">
        <v>712</v>
      </c>
      <c r="I19" s="82">
        <v>724</v>
      </c>
      <c r="J19" s="54"/>
      <c r="K19" s="54"/>
      <c r="L19" s="54"/>
      <c r="M19" s="54"/>
      <c r="N19" s="54"/>
      <c r="O19" s="54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95"/>
      <c r="B20" s="59"/>
      <c r="C20" s="53" t="s">
        <v>61</v>
      </c>
      <c r="D20" s="53"/>
      <c r="E20" s="64"/>
      <c r="F20" s="78">
        <v>867</v>
      </c>
      <c r="G20" s="82">
        <v>2124</v>
      </c>
      <c r="H20" s="78">
        <v>168</v>
      </c>
      <c r="I20" s="82">
        <v>129</v>
      </c>
      <c r="J20" s="54"/>
      <c r="K20" s="65"/>
      <c r="L20" s="54"/>
      <c r="M20" s="54"/>
      <c r="N20" s="54"/>
      <c r="O20" s="54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95"/>
      <c r="B21" s="53" t="s">
        <v>62</v>
      </c>
      <c r="C21" s="53"/>
      <c r="D21" s="53"/>
      <c r="E21" s="64" t="s">
        <v>99</v>
      </c>
      <c r="F21" s="78">
        <v>1782</v>
      </c>
      <c r="G21" s="82">
        <v>3124</v>
      </c>
      <c r="H21" s="78">
        <v>712</v>
      </c>
      <c r="I21" s="82">
        <v>724</v>
      </c>
      <c r="J21" s="54"/>
      <c r="K21" s="54"/>
      <c r="L21" s="54"/>
      <c r="M21" s="54"/>
      <c r="N21" s="54"/>
      <c r="O21" s="54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95"/>
      <c r="B22" s="58" t="s">
        <v>63</v>
      </c>
      <c r="C22" s="53"/>
      <c r="D22" s="53"/>
      <c r="E22" s="64" t="s">
        <v>100</v>
      </c>
      <c r="F22" s="78">
        <v>2557</v>
      </c>
      <c r="G22" s="82">
        <v>3843</v>
      </c>
      <c r="H22" s="78">
        <v>957</v>
      </c>
      <c r="I22" s="82">
        <v>974</v>
      </c>
      <c r="J22" s="54"/>
      <c r="K22" s="54"/>
      <c r="L22" s="54"/>
      <c r="M22" s="54"/>
      <c r="N22" s="54"/>
      <c r="O22" s="54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95"/>
      <c r="B23" s="59" t="s">
        <v>64</v>
      </c>
      <c r="C23" s="53" t="s">
        <v>65</v>
      </c>
      <c r="D23" s="53"/>
      <c r="E23" s="64"/>
      <c r="F23" s="78">
        <v>1442</v>
      </c>
      <c r="G23" s="82">
        <v>1402</v>
      </c>
      <c r="H23" s="78">
        <v>244</v>
      </c>
      <c r="I23" s="82">
        <v>250</v>
      </c>
      <c r="J23" s="54"/>
      <c r="K23" s="54"/>
      <c r="L23" s="54"/>
      <c r="M23" s="54"/>
      <c r="N23" s="54"/>
      <c r="O23" s="54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95"/>
      <c r="B24" s="53" t="s">
        <v>101</v>
      </c>
      <c r="C24" s="53"/>
      <c r="D24" s="53"/>
      <c r="E24" s="64" t="s">
        <v>102</v>
      </c>
      <c r="F24" s="78">
        <v>-775</v>
      </c>
      <c r="G24" s="82">
        <v>-719</v>
      </c>
      <c r="H24" s="78">
        <v>-245</v>
      </c>
      <c r="I24" s="82">
        <v>-250</v>
      </c>
      <c r="J24" s="54">
        <f t="shared" ref="J24:O24" si="3">J21-J22</f>
        <v>0</v>
      </c>
      <c r="K24" s="54">
        <f t="shared" si="3"/>
        <v>0</v>
      </c>
      <c r="L24" s="54">
        <f t="shared" si="3"/>
        <v>0</v>
      </c>
      <c r="M24" s="54">
        <f t="shared" si="3"/>
        <v>0</v>
      </c>
      <c r="N24" s="54">
        <f t="shared" si="3"/>
        <v>0</v>
      </c>
      <c r="O24" s="54">
        <f t="shared" si="3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95"/>
      <c r="B25" s="58" t="s">
        <v>66</v>
      </c>
      <c r="C25" s="58"/>
      <c r="D25" s="58"/>
      <c r="E25" s="100" t="s">
        <v>103</v>
      </c>
      <c r="F25" s="107">
        <v>775</v>
      </c>
      <c r="G25" s="105">
        <v>719</v>
      </c>
      <c r="H25" s="107">
        <v>245</v>
      </c>
      <c r="I25" s="105">
        <v>250</v>
      </c>
      <c r="J25" s="105"/>
      <c r="K25" s="105"/>
      <c r="L25" s="105"/>
      <c r="M25" s="105"/>
      <c r="N25" s="105"/>
      <c r="O25" s="105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95"/>
      <c r="B26" s="71" t="s">
        <v>67</v>
      </c>
      <c r="C26" s="71"/>
      <c r="D26" s="71"/>
      <c r="E26" s="101"/>
      <c r="F26" s="108"/>
      <c r="G26" s="106"/>
      <c r="H26" s="108"/>
      <c r="I26" s="106"/>
      <c r="J26" s="106"/>
      <c r="K26" s="106"/>
      <c r="L26" s="106"/>
      <c r="M26" s="106"/>
      <c r="N26" s="106"/>
      <c r="O26" s="106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95"/>
      <c r="B27" s="53" t="s">
        <v>104</v>
      </c>
      <c r="C27" s="53"/>
      <c r="D27" s="53"/>
      <c r="E27" s="64" t="s">
        <v>105</v>
      </c>
      <c r="F27" s="78">
        <f>F24+F25</f>
        <v>0</v>
      </c>
      <c r="G27" s="82">
        <f t="shared" ref="G27:I27" si="4">G24+G25</f>
        <v>0</v>
      </c>
      <c r="H27" s="78">
        <f t="shared" si="4"/>
        <v>0</v>
      </c>
      <c r="I27" s="82">
        <f t="shared" si="4"/>
        <v>0</v>
      </c>
      <c r="J27" s="54">
        <f t="shared" ref="J27:O27" si="5">J24+J25</f>
        <v>0</v>
      </c>
      <c r="K27" s="54">
        <f t="shared" si="5"/>
        <v>0</v>
      </c>
      <c r="L27" s="54">
        <f t="shared" si="5"/>
        <v>0</v>
      </c>
      <c r="M27" s="54">
        <f t="shared" si="5"/>
        <v>0</v>
      </c>
      <c r="N27" s="54">
        <f t="shared" si="5"/>
        <v>0</v>
      </c>
      <c r="O27" s="54">
        <f t="shared" si="5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99" t="s">
        <v>68</v>
      </c>
      <c r="B30" s="99"/>
      <c r="C30" s="99"/>
      <c r="D30" s="99"/>
      <c r="E30" s="99"/>
      <c r="F30" s="109" t="s">
        <v>256</v>
      </c>
      <c r="G30" s="110"/>
      <c r="H30" s="109" t="s">
        <v>257</v>
      </c>
      <c r="I30" s="110"/>
      <c r="J30" s="109" t="s">
        <v>258</v>
      </c>
      <c r="K30" s="110"/>
      <c r="L30" s="109" t="s">
        <v>259</v>
      </c>
      <c r="M30" s="110"/>
      <c r="N30" s="109" t="s">
        <v>260</v>
      </c>
      <c r="O30" s="110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99"/>
      <c r="B31" s="99"/>
      <c r="C31" s="99"/>
      <c r="D31" s="99"/>
      <c r="E31" s="99"/>
      <c r="F31" s="51" t="s">
        <v>254</v>
      </c>
      <c r="G31" s="63" t="s">
        <v>255</v>
      </c>
      <c r="H31" s="51" t="s">
        <v>254</v>
      </c>
      <c r="I31" s="63" t="s">
        <v>255</v>
      </c>
      <c r="J31" s="51" t="s">
        <v>254</v>
      </c>
      <c r="K31" s="63" t="s">
        <v>255</v>
      </c>
      <c r="L31" s="51" t="s">
        <v>254</v>
      </c>
      <c r="M31" s="63" t="s">
        <v>255</v>
      </c>
      <c r="N31" s="51" t="s">
        <v>254</v>
      </c>
      <c r="O31" s="63" t="s">
        <v>255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95" t="s">
        <v>84</v>
      </c>
      <c r="B32" s="58" t="s">
        <v>49</v>
      </c>
      <c r="C32" s="53"/>
      <c r="D32" s="53"/>
      <c r="E32" s="64" t="s">
        <v>40</v>
      </c>
      <c r="F32" s="78">
        <v>631</v>
      </c>
      <c r="G32" s="78">
        <v>644</v>
      </c>
      <c r="H32" s="78">
        <v>14</v>
      </c>
      <c r="I32" s="78">
        <v>14</v>
      </c>
      <c r="J32" s="78">
        <v>60</v>
      </c>
      <c r="K32" s="78">
        <v>2578</v>
      </c>
      <c r="L32" s="78">
        <v>41</v>
      </c>
      <c r="M32" s="78">
        <v>41</v>
      </c>
      <c r="N32" s="78">
        <v>167</v>
      </c>
      <c r="O32" s="82">
        <v>388</v>
      </c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02"/>
      <c r="B33" s="60"/>
      <c r="C33" s="58" t="s">
        <v>69</v>
      </c>
      <c r="D33" s="53"/>
      <c r="E33" s="64"/>
      <c r="F33" s="78">
        <v>149</v>
      </c>
      <c r="G33" s="78">
        <v>146</v>
      </c>
      <c r="H33" s="78">
        <v>11</v>
      </c>
      <c r="I33" s="78">
        <v>11</v>
      </c>
      <c r="J33" s="78">
        <v>0</v>
      </c>
      <c r="K33" s="78">
        <v>2470</v>
      </c>
      <c r="L33" s="78">
        <v>0</v>
      </c>
      <c r="M33" s="78">
        <v>0</v>
      </c>
      <c r="N33" s="78">
        <v>157</v>
      </c>
      <c r="O33" s="82">
        <v>135</v>
      </c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02"/>
      <c r="B34" s="60"/>
      <c r="C34" s="59"/>
      <c r="D34" s="53" t="s">
        <v>70</v>
      </c>
      <c r="E34" s="64"/>
      <c r="F34" s="78">
        <v>149</v>
      </c>
      <c r="G34" s="78">
        <v>146</v>
      </c>
      <c r="H34" s="78">
        <v>11</v>
      </c>
      <c r="I34" s="78">
        <v>11</v>
      </c>
      <c r="J34" s="78">
        <v>0</v>
      </c>
      <c r="K34" s="78">
        <v>2470</v>
      </c>
      <c r="L34" s="78">
        <v>0</v>
      </c>
      <c r="M34" s="78">
        <v>0</v>
      </c>
      <c r="N34" s="78">
        <v>157</v>
      </c>
      <c r="O34" s="82">
        <v>135</v>
      </c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02"/>
      <c r="B35" s="59"/>
      <c r="C35" s="53" t="s">
        <v>71</v>
      </c>
      <c r="D35" s="53"/>
      <c r="E35" s="64"/>
      <c r="F35" s="78">
        <v>482</v>
      </c>
      <c r="G35" s="78">
        <v>498</v>
      </c>
      <c r="H35" s="78">
        <v>3</v>
      </c>
      <c r="I35" s="78">
        <v>4</v>
      </c>
      <c r="J35" s="85">
        <v>59.71</v>
      </c>
      <c r="K35" s="85">
        <v>108</v>
      </c>
      <c r="L35" s="78">
        <v>41</v>
      </c>
      <c r="M35" s="78">
        <v>41</v>
      </c>
      <c r="N35" s="78">
        <v>10</v>
      </c>
      <c r="O35" s="82">
        <v>253</v>
      </c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02"/>
      <c r="B36" s="58" t="s">
        <v>52</v>
      </c>
      <c r="C36" s="53"/>
      <c r="D36" s="53"/>
      <c r="E36" s="64" t="s">
        <v>41</v>
      </c>
      <c r="F36" s="78">
        <v>382</v>
      </c>
      <c r="G36" s="78">
        <v>344</v>
      </c>
      <c r="H36" s="78">
        <v>9</v>
      </c>
      <c r="I36" s="78">
        <v>9</v>
      </c>
      <c r="J36" s="78">
        <v>400</v>
      </c>
      <c r="K36" s="78">
        <v>382</v>
      </c>
      <c r="L36" s="78">
        <v>15</v>
      </c>
      <c r="M36" s="78">
        <v>15</v>
      </c>
      <c r="N36" s="78">
        <v>166</v>
      </c>
      <c r="O36" s="82">
        <v>161</v>
      </c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02"/>
      <c r="B37" s="60"/>
      <c r="C37" s="53" t="s">
        <v>72</v>
      </c>
      <c r="D37" s="53"/>
      <c r="E37" s="64"/>
      <c r="F37" s="78">
        <v>322</v>
      </c>
      <c r="G37" s="78">
        <v>285</v>
      </c>
      <c r="H37" s="78">
        <v>9</v>
      </c>
      <c r="I37" s="78">
        <v>9</v>
      </c>
      <c r="J37" s="78">
        <v>361</v>
      </c>
      <c r="K37" s="78">
        <v>357</v>
      </c>
      <c r="L37" s="78">
        <v>15</v>
      </c>
      <c r="M37" s="78">
        <v>15</v>
      </c>
      <c r="N37" s="78">
        <v>161</v>
      </c>
      <c r="O37" s="82">
        <v>160</v>
      </c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02"/>
      <c r="B38" s="59"/>
      <c r="C38" s="53" t="s">
        <v>73</v>
      </c>
      <c r="D38" s="53"/>
      <c r="E38" s="64"/>
      <c r="F38" s="78">
        <v>60</v>
      </c>
      <c r="G38" s="78">
        <v>59</v>
      </c>
      <c r="H38" s="78"/>
      <c r="I38" s="78" t="s">
        <v>261</v>
      </c>
      <c r="J38" s="78">
        <v>39</v>
      </c>
      <c r="K38" s="85">
        <v>25</v>
      </c>
      <c r="L38" s="78">
        <v>0</v>
      </c>
      <c r="M38" s="78" t="s">
        <v>261</v>
      </c>
      <c r="N38" s="78">
        <v>5</v>
      </c>
      <c r="O38" s="82">
        <v>1</v>
      </c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02"/>
      <c r="B39" s="48" t="s">
        <v>74</v>
      </c>
      <c r="C39" s="48"/>
      <c r="D39" s="48"/>
      <c r="E39" s="64" t="s">
        <v>107</v>
      </c>
      <c r="F39" s="78">
        <v>249</v>
      </c>
      <c r="G39" s="78">
        <v>300</v>
      </c>
      <c r="H39" s="78">
        <v>5</v>
      </c>
      <c r="I39" s="78">
        <v>5</v>
      </c>
      <c r="J39" s="78">
        <v>-340</v>
      </c>
      <c r="K39" s="78">
        <v>2196</v>
      </c>
      <c r="L39" s="78">
        <v>26</v>
      </c>
      <c r="M39" s="78">
        <v>26</v>
      </c>
      <c r="N39" s="78">
        <f>N32-N36</f>
        <v>1</v>
      </c>
      <c r="O39" s="82">
        <v>227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95" t="s">
        <v>85</v>
      </c>
      <c r="B40" s="58" t="s">
        <v>75</v>
      </c>
      <c r="C40" s="53"/>
      <c r="D40" s="53"/>
      <c r="E40" s="64" t="s">
        <v>43</v>
      </c>
      <c r="F40" s="78">
        <v>277</v>
      </c>
      <c r="G40" s="78">
        <v>218</v>
      </c>
      <c r="H40" s="78"/>
      <c r="I40" s="78">
        <v>0</v>
      </c>
      <c r="J40" s="78">
        <v>914</v>
      </c>
      <c r="K40" s="78">
        <v>835</v>
      </c>
      <c r="L40" s="78">
        <v>0</v>
      </c>
      <c r="M40" s="78">
        <v>0</v>
      </c>
      <c r="N40" s="78">
        <v>210</v>
      </c>
      <c r="O40" s="82">
        <v>4</v>
      </c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96"/>
      <c r="B41" s="59"/>
      <c r="C41" s="53" t="s">
        <v>76</v>
      </c>
      <c r="D41" s="53"/>
      <c r="E41" s="64"/>
      <c r="F41" s="85">
        <v>277</v>
      </c>
      <c r="G41" s="85">
        <v>218</v>
      </c>
      <c r="H41" s="85"/>
      <c r="I41" s="85">
        <v>0</v>
      </c>
      <c r="J41" s="78">
        <v>615</v>
      </c>
      <c r="K41" s="78">
        <v>531</v>
      </c>
      <c r="L41" s="78">
        <v>0</v>
      </c>
      <c r="M41" s="78">
        <v>0</v>
      </c>
      <c r="N41" s="78">
        <v>17</v>
      </c>
      <c r="O41" s="82">
        <v>0</v>
      </c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96"/>
      <c r="B42" s="58" t="s">
        <v>63</v>
      </c>
      <c r="C42" s="53"/>
      <c r="D42" s="53"/>
      <c r="E42" s="64" t="s">
        <v>44</v>
      </c>
      <c r="F42" s="78">
        <v>526</v>
      </c>
      <c r="G42" s="78">
        <v>518</v>
      </c>
      <c r="H42" s="78">
        <v>5</v>
      </c>
      <c r="I42" s="78">
        <v>5</v>
      </c>
      <c r="J42" s="78">
        <v>560</v>
      </c>
      <c r="K42" s="78">
        <v>3017</v>
      </c>
      <c r="L42" s="78">
        <v>0</v>
      </c>
      <c r="M42" s="78">
        <v>0</v>
      </c>
      <c r="N42" s="78">
        <v>211</v>
      </c>
      <c r="O42" s="82">
        <v>231</v>
      </c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96"/>
      <c r="B43" s="59"/>
      <c r="C43" s="53" t="s">
        <v>77</v>
      </c>
      <c r="D43" s="53"/>
      <c r="E43" s="64"/>
      <c r="F43" s="78">
        <v>337</v>
      </c>
      <c r="G43" s="78">
        <v>332</v>
      </c>
      <c r="H43" s="78">
        <v>5</v>
      </c>
      <c r="I43" s="78">
        <v>5</v>
      </c>
      <c r="J43" s="85">
        <v>2</v>
      </c>
      <c r="K43" s="85">
        <v>65</v>
      </c>
      <c r="L43" s="78">
        <v>0</v>
      </c>
      <c r="M43" s="78">
        <v>0</v>
      </c>
      <c r="N43" s="78">
        <v>193</v>
      </c>
      <c r="O43" s="82">
        <v>231</v>
      </c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96"/>
      <c r="B44" s="53" t="s">
        <v>74</v>
      </c>
      <c r="C44" s="53"/>
      <c r="D44" s="53"/>
      <c r="E44" s="64" t="s">
        <v>108</v>
      </c>
      <c r="F44" s="85">
        <v>-249</v>
      </c>
      <c r="G44" s="85">
        <v>-300</v>
      </c>
      <c r="H44" s="85">
        <v>-5</v>
      </c>
      <c r="I44" s="85">
        <v>-5</v>
      </c>
      <c r="J44" s="85">
        <v>354</v>
      </c>
      <c r="K44" s="85">
        <v>-2182</v>
      </c>
      <c r="L44" s="85">
        <v>0</v>
      </c>
      <c r="M44" s="85">
        <v>0</v>
      </c>
      <c r="N44" s="85">
        <f>N40-N42</f>
        <v>-1</v>
      </c>
      <c r="O44" s="66">
        <v>-227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95" t="s">
        <v>86</v>
      </c>
      <c r="B45" s="48" t="s">
        <v>78</v>
      </c>
      <c r="C45" s="48"/>
      <c r="D45" s="48"/>
      <c r="E45" s="64" t="s">
        <v>109</v>
      </c>
      <c r="F45" s="78">
        <v>0</v>
      </c>
      <c r="G45" s="78">
        <v>0</v>
      </c>
      <c r="H45" s="78">
        <v>0</v>
      </c>
      <c r="I45" s="78">
        <v>0</v>
      </c>
      <c r="J45" s="78">
        <v>14</v>
      </c>
      <c r="K45" s="78">
        <v>14</v>
      </c>
      <c r="L45" s="78">
        <v>26</v>
      </c>
      <c r="M45" s="78">
        <v>26</v>
      </c>
      <c r="N45" s="78">
        <f>N39+N44</f>
        <v>0</v>
      </c>
      <c r="O45" s="82"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96"/>
      <c r="B46" s="53" t="s">
        <v>79</v>
      </c>
      <c r="C46" s="53"/>
      <c r="D46" s="53"/>
      <c r="E46" s="53"/>
      <c r="F46" s="85"/>
      <c r="G46" s="85">
        <v>0</v>
      </c>
      <c r="H46" s="85"/>
      <c r="I46" s="85">
        <v>0</v>
      </c>
      <c r="J46" s="85"/>
      <c r="K46" s="85">
        <v>14</v>
      </c>
      <c r="L46" s="78">
        <v>0</v>
      </c>
      <c r="M46" s="78">
        <v>0</v>
      </c>
      <c r="N46" s="85"/>
      <c r="O46" s="66">
        <v>0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96"/>
      <c r="B47" s="53" t="s">
        <v>80</v>
      </c>
      <c r="C47" s="53"/>
      <c r="D47" s="53"/>
      <c r="E47" s="53"/>
      <c r="F47" s="78"/>
      <c r="G47" s="78">
        <v>0</v>
      </c>
      <c r="H47" s="78"/>
      <c r="I47" s="78">
        <v>0</v>
      </c>
      <c r="J47" s="78"/>
      <c r="K47" s="78">
        <v>0</v>
      </c>
      <c r="L47" s="78">
        <v>0</v>
      </c>
      <c r="M47" s="78">
        <v>0</v>
      </c>
      <c r="N47" s="78"/>
      <c r="O47" s="82">
        <v>0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96"/>
      <c r="B48" s="53" t="s">
        <v>81</v>
      </c>
      <c r="C48" s="53"/>
      <c r="D48" s="53"/>
      <c r="E48" s="53"/>
      <c r="F48" s="78"/>
      <c r="G48" s="78">
        <v>0</v>
      </c>
      <c r="H48" s="78"/>
      <c r="I48" s="78">
        <v>0</v>
      </c>
      <c r="J48" s="78"/>
      <c r="K48" s="78">
        <v>0</v>
      </c>
      <c r="L48" s="78">
        <v>0</v>
      </c>
      <c r="M48" s="78">
        <v>0</v>
      </c>
      <c r="N48" s="78"/>
      <c r="O48" s="82">
        <v>0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27" activePane="bottomRight" state="frozen"/>
      <selection activeCell="L8" sqref="L8"/>
      <selection pane="topRight" activeCell="L8" sqref="L8"/>
      <selection pane="bottomLeft" activeCell="L8" sqref="L8"/>
      <selection pane="bottomRight" activeCell="I46" sqref="I46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251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56"/>
      <c r="F7" s="49" t="s">
        <v>237</v>
      </c>
      <c r="G7" s="49"/>
      <c r="H7" s="49" t="s">
        <v>238</v>
      </c>
      <c r="I7" s="67" t="s">
        <v>21</v>
      </c>
    </row>
    <row r="8" spans="1:9" ht="17.100000000000001" customHeight="1">
      <c r="A8" s="19"/>
      <c r="B8" s="20"/>
      <c r="C8" s="20"/>
      <c r="D8" s="20"/>
      <c r="E8" s="57"/>
      <c r="F8" s="51" t="s">
        <v>249</v>
      </c>
      <c r="G8" s="51" t="s">
        <v>2</v>
      </c>
      <c r="H8" s="51" t="s">
        <v>249</v>
      </c>
      <c r="I8" s="52"/>
    </row>
    <row r="9" spans="1:9" ht="18" customHeight="1">
      <c r="A9" s="91" t="s">
        <v>87</v>
      </c>
      <c r="B9" s="91" t="s">
        <v>89</v>
      </c>
      <c r="C9" s="58" t="s">
        <v>3</v>
      </c>
      <c r="D9" s="53"/>
      <c r="E9" s="53"/>
      <c r="F9" s="128">
        <v>137696</v>
      </c>
      <c r="G9" s="129">
        <f t="shared" ref="G9:G18" si="0">F9/$F$27*100</f>
        <v>27.940537886197337</v>
      </c>
      <c r="H9" s="128">
        <v>133171</v>
      </c>
      <c r="I9" s="129">
        <f t="shared" ref="I9:I45" si="1">(F9/H9-1)*100</f>
        <v>3.3978869273340262</v>
      </c>
    </row>
    <row r="10" spans="1:9" ht="18" customHeight="1">
      <c r="A10" s="91"/>
      <c r="B10" s="91"/>
      <c r="C10" s="60"/>
      <c r="D10" s="58" t="s">
        <v>22</v>
      </c>
      <c r="E10" s="53"/>
      <c r="F10" s="128">
        <v>39391</v>
      </c>
      <c r="G10" s="129">
        <f t="shared" si="0"/>
        <v>7.9930116188937905</v>
      </c>
      <c r="H10" s="128">
        <v>40075</v>
      </c>
      <c r="I10" s="129">
        <f t="shared" si="1"/>
        <v>-1.7067997504678689</v>
      </c>
    </row>
    <row r="11" spans="1:9" ht="18" customHeight="1">
      <c r="A11" s="91"/>
      <c r="B11" s="91"/>
      <c r="C11" s="60"/>
      <c r="D11" s="60"/>
      <c r="E11" s="48" t="s">
        <v>23</v>
      </c>
      <c r="F11" s="128">
        <v>31880</v>
      </c>
      <c r="G11" s="129">
        <f t="shared" si="0"/>
        <v>6.4689195605679988</v>
      </c>
      <c r="H11" s="128">
        <v>31561</v>
      </c>
      <c r="I11" s="129">
        <f t="shared" si="1"/>
        <v>1.0107411045277459</v>
      </c>
    </row>
    <row r="12" spans="1:9" ht="18" customHeight="1">
      <c r="A12" s="91"/>
      <c r="B12" s="91"/>
      <c r="C12" s="60"/>
      <c r="D12" s="60"/>
      <c r="E12" s="48" t="s">
        <v>24</v>
      </c>
      <c r="F12" s="128">
        <v>2302</v>
      </c>
      <c r="G12" s="129">
        <f t="shared" si="0"/>
        <v>0.46710956174490381</v>
      </c>
      <c r="H12" s="128">
        <v>3808</v>
      </c>
      <c r="I12" s="129">
        <f t="shared" si="1"/>
        <v>-39.548319327731093</v>
      </c>
    </row>
    <row r="13" spans="1:9" ht="18" customHeight="1">
      <c r="A13" s="91"/>
      <c r="B13" s="91"/>
      <c r="C13" s="60"/>
      <c r="D13" s="59"/>
      <c r="E13" s="48" t="s">
        <v>25</v>
      </c>
      <c r="F13" s="128">
        <v>371</v>
      </c>
      <c r="G13" s="129">
        <f t="shared" si="0"/>
        <v>7.5281341184778153E-2</v>
      </c>
      <c r="H13" s="128">
        <v>312</v>
      </c>
      <c r="I13" s="129">
        <f t="shared" si="1"/>
        <v>18.910256410256409</v>
      </c>
    </row>
    <row r="14" spans="1:9" ht="18" customHeight="1">
      <c r="A14" s="91"/>
      <c r="B14" s="91"/>
      <c r="C14" s="60"/>
      <c r="D14" s="58" t="s">
        <v>26</v>
      </c>
      <c r="E14" s="53"/>
      <c r="F14" s="128">
        <v>28882</v>
      </c>
      <c r="G14" s="129">
        <f t="shared" si="0"/>
        <v>5.8605813911017854</v>
      </c>
      <c r="H14" s="128">
        <v>29764</v>
      </c>
      <c r="I14" s="129">
        <f t="shared" si="1"/>
        <v>-2.9633113828786417</v>
      </c>
    </row>
    <row r="15" spans="1:9" ht="18" customHeight="1">
      <c r="A15" s="91"/>
      <c r="B15" s="91"/>
      <c r="C15" s="60"/>
      <c r="D15" s="60"/>
      <c r="E15" s="48" t="s">
        <v>27</v>
      </c>
      <c r="F15" s="128">
        <v>911</v>
      </c>
      <c r="G15" s="129">
        <f t="shared" si="0"/>
        <v>0.18485526096855229</v>
      </c>
      <c r="H15" s="128">
        <v>886</v>
      </c>
      <c r="I15" s="129">
        <f t="shared" si="1"/>
        <v>2.8216704288938965</v>
      </c>
    </row>
    <row r="16" spans="1:9" ht="18" customHeight="1">
      <c r="A16" s="91"/>
      <c r="B16" s="91"/>
      <c r="C16" s="60"/>
      <c r="D16" s="59"/>
      <c r="E16" s="48" t="s">
        <v>28</v>
      </c>
      <c r="F16" s="128">
        <v>27971</v>
      </c>
      <c r="G16" s="129">
        <f t="shared" si="0"/>
        <v>5.675726130133234</v>
      </c>
      <c r="H16" s="128">
        <v>28878</v>
      </c>
      <c r="I16" s="129">
        <f t="shared" si="1"/>
        <v>-3.1407992243230098</v>
      </c>
    </row>
    <row r="17" spans="1:9" ht="18" customHeight="1">
      <c r="A17" s="91"/>
      <c r="B17" s="91"/>
      <c r="C17" s="60"/>
      <c r="D17" s="92" t="s">
        <v>29</v>
      </c>
      <c r="E17" s="93"/>
      <c r="F17" s="128">
        <v>42685</v>
      </c>
      <c r="G17" s="129">
        <f t="shared" si="0"/>
        <v>8.6614125295748128</v>
      </c>
      <c r="H17" s="128">
        <v>36425</v>
      </c>
      <c r="I17" s="129">
        <f t="shared" si="1"/>
        <v>17.185998627316401</v>
      </c>
    </row>
    <row r="18" spans="1:9" ht="18" customHeight="1">
      <c r="A18" s="91"/>
      <c r="B18" s="91"/>
      <c r="C18" s="60"/>
      <c r="D18" s="92" t="s">
        <v>93</v>
      </c>
      <c r="E18" s="94"/>
      <c r="F18" s="128">
        <v>2731</v>
      </c>
      <c r="G18" s="129">
        <f t="shared" si="0"/>
        <v>0.55415995357312431</v>
      </c>
      <c r="H18" s="128">
        <v>1877</v>
      </c>
      <c r="I18" s="129">
        <f t="shared" si="1"/>
        <v>45.498135322322852</v>
      </c>
    </row>
    <row r="19" spans="1:9" ht="18" customHeight="1">
      <c r="A19" s="91"/>
      <c r="B19" s="91"/>
      <c r="C19" s="59"/>
      <c r="D19" s="92" t="s">
        <v>94</v>
      </c>
      <c r="E19" s="94"/>
      <c r="F19" s="128">
        <v>0</v>
      </c>
      <c r="G19" s="129">
        <f t="shared" ref="G19:G27" si="2">F19/$F$27*100</f>
        <v>0</v>
      </c>
      <c r="H19" s="128">
        <v>0</v>
      </c>
      <c r="I19" s="129">
        <v>0</v>
      </c>
    </row>
    <row r="20" spans="1:9" ht="18" customHeight="1">
      <c r="A20" s="91"/>
      <c r="B20" s="91"/>
      <c r="C20" s="53" t="s">
        <v>4</v>
      </c>
      <c r="D20" s="53"/>
      <c r="E20" s="53"/>
      <c r="F20" s="128">
        <v>15400</v>
      </c>
      <c r="G20" s="129">
        <f t="shared" si="2"/>
        <v>3.1248858605002252</v>
      </c>
      <c r="H20" s="128">
        <v>17342</v>
      </c>
      <c r="I20" s="129">
        <f t="shared" si="1"/>
        <v>-11.198247030330988</v>
      </c>
    </row>
    <row r="21" spans="1:9" ht="18" customHeight="1">
      <c r="A21" s="91"/>
      <c r="B21" s="91"/>
      <c r="C21" s="53" t="s">
        <v>5</v>
      </c>
      <c r="D21" s="53"/>
      <c r="E21" s="53"/>
      <c r="F21" s="128">
        <v>116150</v>
      </c>
      <c r="G21" s="129">
        <f t="shared" si="2"/>
        <v>23.56853848682475</v>
      </c>
      <c r="H21" s="128">
        <v>112362</v>
      </c>
      <c r="I21" s="129">
        <f t="shared" si="1"/>
        <v>3.3712465068261421</v>
      </c>
    </row>
    <row r="22" spans="1:9" ht="18" customHeight="1">
      <c r="A22" s="91"/>
      <c r="B22" s="91"/>
      <c r="C22" s="53" t="s">
        <v>30</v>
      </c>
      <c r="D22" s="53"/>
      <c r="E22" s="53"/>
      <c r="F22" s="128">
        <v>6196</v>
      </c>
      <c r="G22" s="129">
        <f t="shared" si="2"/>
        <v>1.257259272185675</v>
      </c>
      <c r="H22" s="128">
        <v>6560</v>
      </c>
      <c r="I22" s="129">
        <f t="shared" si="1"/>
        <v>-5.5487804878048834</v>
      </c>
    </row>
    <row r="23" spans="1:9" ht="18" customHeight="1">
      <c r="A23" s="91"/>
      <c r="B23" s="91"/>
      <c r="C23" s="53" t="s">
        <v>6</v>
      </c>
      <c r="D23" s="53"/>
      <c r="E23" s="53"/>
      <c r="F23" s="128">
        <v>92148</v>
      </c>
      <c r="G23" s="129">
        <f t="shared" si="2"/>
        <v>18.698180667102257</v>
      </c>
      <c r="H23" s="128">
        <v>47448</v>
      </c>
      <c r="I23" s="129">
        <f t="shared" si="1"/>
        <v>94.208396560445124</v>
      </c>
    </row>
    <row r="24" spans="1:9" ht="18" customHeight="1">
      <c r="A24" s="91"/>
      <c r="B24" s="91"/>
      <c r="C24" s="53" t="s">
        <v>31</v>
      </c>
      <c r="D24" s="53"/>
      <c r="E24" s="53"/>
      <c r="F24" s="128">
        <v>885</v>
      </c>
      <c r="G24" s="129">
        <f t="shared" si="2"/>
        <v>0.17957947964562984</v>
      </c>
      <c r="H24" s="128">
        <v>754</v>
      </c>
      <c r="I24" s="129">
        <f t="shared" si="1"/>
        <v>17.374005305039788</v>
      </c>
    </row>
    <row r="25" spans="1:9" ht="18" customHeight="1">
      <c r="A25" s="91"/>
      <c r="B25" s="91"/>
      <c r="C25" s="53" t="s">
        <v>7</v>
      </c>
      <c r="D25" s="53"/>
      <c r="E25" s="53"/>
      <c r="F25" s="128">
        <v>50788</v>
      </c>
      <c r="G25" s="129">
        <f t="shared" si="2"/>
        <v>10.305630070330224</v>
      </c>
      <c r="H25" s="128">
        <v>52594</v>
      </c>
      <c r="I25" s="129">
        <f t="shared" si="1"/>
        <v>-3.4338517701638982</v>
      </c>
    </row>
    <row r="26" spans="1:9" ht="18" customHeight="1">
      <c r="A26" s="91"/>
      <c r="B26" s="91"/>
      <c r="C26" s="53" t="s">
        <v>8</v>
      </c>
      <c r="D26" s="53"/>
      <c r="E26" s="53"/>
      <c r="F26" s="128">
        <v>73555</v>
      </c>
      <c r="G26" s="129">
        <f t="shared" si="2"/>
        <v>14.9253882772139</v>
      </c>
      <c r="H26" s="128">
        <v>76676</v>
      </c>
      <c r="I26" s="129">
        <f t="shared" si="1"/>
        <v>-4.0703740414210436</v>
      </c>
    </row>
    <row r="27" spans="1:9" ht="18" customHeight="1">
      <c r="A27" s="91"/>
      <c r="B27" s="91"/>
      <c r="C27" s="53" t="s">
        <v>9</v>
      </c>
      <c r="D27" s="53"/>
      <c r="E27" s="53"/>
      <c r="F27" s="128">
        <f>SUM(F9,F20:F26)</f>
        <v>492818</v>
      </c>
      <c r="G27" s="129">
        <f t="shared" si="2"/>
        <v>100</v>
      </c>
      <c r="H27" s="128">
        <f>SUM(H9,H20:H26)</f>
        <v>446907</v>
      </c>
      <c r="I27" s="129">
        <f t="shared" si="1"/>
        <v>10.273054572875351</v>
      </c>
    </row>
    <row r="28" spans="1:9" ht="18" customHeight="1">
      <c r="A28" s="91"/>
      <c r="B28" s="91" t="s">
        <v>88</v>
      </c>
      <c r="C28" s="58" t="s">
        <v>10</v>
      </c>
      <c r="D28" s="53"/>
      <c r="E28" s="53"/>
      <c r="F28" s="128">
        <v>192916</v>
      </c>
      <c r="G28" s="129">
        <f t="shared" ref="G28:G45" si="3">F28/$F$45*100</f>
        <v>40.314801347476823</v>
      </c>
      <c r="H28" s="128">
        <v>196325</v>
      </c>
      <c r="I28" s="129">
        <f t="shared" si="1"/>
        <v>-1.7364064688654035</v>
      </c>
    </row>
    <row r="29" spans="1:9" ht="18" customHeight="1">
      <c r="A29" s="91"/>
      <c r="B29" s="91"/>
      <c r="C29" s="60"/>
      <c r="D29" s="53" t="s">
        <v>11</v>
      </c>
      <c r="E29" s="53"/>
      <c r="F29" s="128">
        <v>122751</v>
      </c>
      <c r="G29" s="129">
        <f>F29/$F$45*100</f>
        <v>25.652004915113974</v>
      </c>
      <c r="H29" s="128">
        <v>124027</v>
      </c>
      <c r="I29" s="129">
        <f t="shared" si="1"/>
        <v>-1.0288082433663637</v>
      </c>
    </row>
    <row r="30" spans="1:9" ht="18" customHeight="1">
      <c r="A30" s="91"/>
      <c r="B30" s="91"/>
      <c r="C30" s="60"/>
      <c r="D30" s="53" t="s">
        <v>32</v>
      </c>
      <c r="E30" s="53"/>
      <c r="F30" s="128">
        <v>10298</v>
      </c>
      <c r="G30" s="129">
        <f t="shared" si="3"/>
        <v>2.152034171744782</v>
      </c>
      <c r="H30" s="128">
        <v>10128</v>
      </c>
      <c r="I30" s="129">
        <f t="shared" si="1"/>
        <v>1.6785150078988842</v>
      </c>
    </row>
    <row r="31" spans="1:9" ht="18" customHeight="1">
      <c r="A31" s="91"/>
      <c r="B31" s="91"/>
      <c r="C31" s="59"/>
      <c r="D31" s="53" t="s">
        <v>12</v>
      </c>
      <c r="E31" s="53"/>
      <c r="F31" s="128">
        <v>59867</v>
      </c>
      <c r="G31" s="129">
        <f t="shared" si="3"/>
        <v>12.510762260618066</v>
      </c>
      <c r="H31" s="128">
        <v>62170</v>
      </c>
      <c r="I31" s="129">
        <f t="shared" si="1"/>
        <v>-3.7043590156023765</v>
      </c>
    </row>
    <row r="32" spans="1:9" ht="18" customHeight="1">
      <c r="A32" s="91"/>
      <c r="B32" s="91"/>
      <c r="C32" s="58" t="s">
        <v>13</v>
      </c>
      <c r="D32" s="53"/>
      <c r="E32" s="53"/>
      <c r="F32" s="128">
        <v>219112</v>
      </c>
      <c r="G32" s="129">
        <f t="shared" si="3"/>
        <v>45.789134923222242</v>
      </c>
      <c r="H32" s="128">
        <v>175873</v>
      </c>
      <c r="I32" s="129">
        <f t="shared" si="1"/>
        <v>24.585354204454358</v>
      </c>
    </row>
    <row r="33" spans="1:9" ht="18" customHeight="1">
      <c r="A33" s="91"/>
      <c r="B33" s="91"/>
      <c r="C33" s="60"/>
      <c r="D33" s="53" t="s">
        <v>14</v>
      </c>
      <c r="E33" s="53"/>
      <c r="F33" s="128">
        <v>20474</v>
      </c>
      <c r="G33" s="129">
        <f t="shared" si="3"/>
        <v>4.2785732795011331</v>
      </c>
      <c r="H33" s="128">
        <v>20569</v>
      </c>
      <c r="I33" s="129">
        <f t="shared" si="1"/>
        <v>-0.46186008070396856</v>
      </c>
    </row>
    <row r="34" spans="1:9" ht="18" customHeight="1">
      <c r="A34" s="91"/>
      <c r="B34" s="91"/>
      <c r="C34" s="60"/>
      <c r="D34" s="53" t="s">
        <v>33</v>
      </c>
      <c r="E34" s="53"/>
      <c r="F34" s="128">
        <v>6226</v>
      </c>
      <c r="G34" s="129">
        <f t="shared" si="3"/>
        <v>1.3010841671473115</v>
      </c>
      <c r="H34" s="128">
        <v>7036</v>
      </c>
      <c r="I34" s="129">
        <f t="shared" si="1"/>
        <v>-11.512222853894261</v>
      </c>
    </row>
    <row r="35" spans="1:9" ht="18" customHeight="1">
      <c r="A35" s="91"/>
      <c r="B35" s="91"/>
      <c r="C35" s="60"/>
      <c r="D35" s="53" t="s">
        <v>34</v>
      </c>
      <c r="E35" s="53"/>
      <c r="F35" s="128">
        <v>135891</v>
      </c>
      <c r="G35" s="129">
        <f t="shared" si="3"/>
        <v>28.397948692228603</v>
      </c>
      <c r="H35" s="128">
        <v>94121</v>
      </c>
      <c r="I35" s="129">
        <f t="shared" si="1"/>
        <v>44.379043996557634</v>
      </c>
    </row>
    <row r="36" spans="1:9" ht="18" customHeight="1">
      <c r="A36" s="91"/>
      <c r="B36" s="91"/>
      <c r="C36" s="60"/>
      <c r="D36" s="53" t="s">
        <v>35</v>
      </c>
      <c r="E36" s="53"/>
      <c r="F36" s="128">
        <v>5880</v>
      </c>
      <c r="G36" s="129">
        <f t="shared" si="3"/>
        <v>1.2287784938686461</v>
      </c>
      <c r="H36" s="128">
        <v>6501</v>
      </c>
      <c r="I36" s="129">
        <f t="shared" si="1"/>
        <v>-9.5523765574527015</v>
      </c>
    </row>
    <row r="37" spans="1:9" ht="18" customHeight="1">
      <c r="A37" s="91"/>
      <c r="B37" s="91"/>
      <c r="C37" s="60"/>
      <c r="D37" s="53" t="s">
        <v>15</v>
      </c>
      <c r="E37" s="53"/>
      <c r="F37" s="128">
        <v>11428</v>
      </c>
      <c r="G37" s="129">
        <f t="shared" si="3"/>
        <v>2.3881769775392669</v>
      </c>
      <c r="H37" s="128">
        <v>7468</v>
      </c>
      <c r="I37" s="129">
        <f t="shared" si="1"/>
        <v>53.026245313336908</v>
      </c>
    </row>
    <row r="38" spans="1:9" ht="18" customHeight="1">
      <c r="A38" s="91"/>
      <c r="B38" s="91"/>
      <c r="C38" s="59"/>
      <c r="D38" s="53" t="s">
        <v>36</v>
      </c>
      <c r="E38" s="53"/>
      <c r="F38" s="128">
        <v>39212</v>
      </c>
      <c r="G38" s="129">
        <f t="shared" si="3"/>
        <v>8.1943643370029502</v>
      </c>
      <c r="H38" s="128">
        <v>40178</v>
      </c>
      <c r="I38" s="129">
        <f t="shared" si="1"/>
        <v>-2.4043008611678074</v>
      </c>
    </row>
    <row r="39" spans="1:9" ht="18" customHeight="1">
      <c r="A39" s="91"/>
      <c r="B39" s="91"/>
      <c r="C39" s="58" t="s">
        <v>16</v>
      </c>
      <c r="D39" s="53"/>
      <c r="E39" s="53"/>
      <c r="F39" s="128">
        <v>66496</v>
      </c>
      <c r="G39" s="129">
        <f t="shared" si="3"/>
        <v>13.896063729300934</v>
      </c>
      <c r="H39" s="128">
        <v>63904</v>
      </c>
      <c r="I39" s="129">
        <f t="shared" si="1"/>
        <v>4.0560841261892744</v>
      </c>
    </row>
    <row r="40" spans="1:9" ht="18" customHeight="1">
      <c r="A40" s="91"/>
      <c r="B40" s="91"/>
      <c r="C40" s="60"/>
      <c r="D40" s="58" t="s">
        <v>17</v>
      </c>
      <c r="E40" s="53"/>
      <c r="F40" s="128">
        <v>66189</v>
      </c>
      <c r="G40" s="129">
        <f t="shared" si="3"/>
        <v>13.831908117461191</v>
      </c>
      <c r="H40" s="128">
        <v>62231</v>
      </c>
      <c r="I40" s="129">
        <f t="shared" si="1"/>
        <v>6.3601741897125308</v>
      </c>
    </row>
    <row r="41" spans="1:9" ht="18" customHeight="1">
      <c r="A41" s="91"/>
      <c r="B41" s="91"/>
      <c r="C41" s="60"/>
      <c r="D41" s="60"/>
      <c r="E41" s="55" t="s">
        <v>91</v>
      </c>
      <c r="F41" s="130">
        <v>48147</v>
      </c>
      <c r="G41" s="129">
        <f t="shared" si="3"/>
        <v>10.061564310254031</v>
      </c>
      <c r="H41" s="128">
        <v>41091</v>
      </c>
      <c r="I41" s="131">
        <f t="shared" si="1"/>
        <v>17.171643425567652</v>
      </c>
    </row>
    <row r="42" spans="1:9" ht="18" customHeight="1">
      <c r="A42" s="91"/>
      <c r="B42" s="91"/>
      <c r="C42" s="60"/>
      <c r="D42" s="59"/>
      <c r="E42" s="48" t="s">
        <v>37</v>
      </c>
      <c r="F42" s="132">
        <v>18042</v>
      </c>
      <c r="G42" s="133">
        <f t="shared" si="3"/>
        <v>3.770343807207162</v>
      </c>
      <c r="H42" s="132">
        <v>21140</v>
      </c>
      <c r="I42" s="131">
        <f t="shared" si="1"/>
        <v>-14.654683065279094</v>
      </c>
    </row>
    <row r="43" spans="1:9" ht="18" customHeight="1">
      <c r="A43" s="91"/>
      <c r="B43" s="91"/>
      <c r="C43" s="60"/>
      <c r="D43" s="53" t="s">
        <v>38</v>
      </c>
      <c r="E43" s="53"/>
      <c r="F43" s="128">
        <v>306</v>
      </c>
      <c r="G43" s="129">
        <f t="shared" si="3"/>
        <v>6.3946635905409138E-2</v>
      </c>
      <c r="H43" s="128">
        <v>1673</v>
      </c>
      <c r="I43" s="131">
        <f t="shared" si="1"/>
        <v>-81.709503885236103</v>
      </c>
    </row>
    <row r="44" spans="1:9" ht="18" customHeight="1">
      <c r="A44" s="91"/>
      <c r="B44" s="91"/>
      <c r="C44" s="59"/>
      <c r="D44" s="53" t="s">
        <v>39</v>
      </c>
      <c r="E44" s="53"/>
      <c r="F44" s="128">
        <v>0</v>
      </c>
      <c r="G44" s="129">
        <f t="shared" si="3"/>
        <v>0</v>
      </c>
      <c r="H44" s="128">
        <v>0</v>
      </c>
      <c r="I44" s="129">
        <v>0</v>
      </c>
    </row>
    <row r="45" spans="1:9" ht="18" customHeight="1">
      <c r="A45" s="91"/>
      <c r="B45" s="91"/>
      <c r="C45" s="48" t="s">
        <v>18</v>
      </c>
      <c r="D45" s="48"/>
      <c r="E45" s="48"/>
      <c r="F45" s="128">
        <f>SUM(F28,F32,F39)</f>
        <v>478524</v>
      </c>
      <c r="G45" s="129">
        <f t="shared" si="3"/>
        <v>100</v>
      </c>
      <c r="H45" s="128">
        <f>SUM(H28,H32,H39)</f>
        <v>436102</v>
      </c>
      <c r="I45" s="129">
        <f t="shared" si="1"/>
        <v>9.7275408046741276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O26" sqref="O26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251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0" t="s">
        <v>114</v>
      </c>
      <c r="B6" s="68"/>
      <c r="C6" s="68"/>
      <c r="D6" s="68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11" t="s">
        <v>115</v>
      </c>
      <c r="B7" s="58" t="s">
        <v>116</v>
      </c>
      <c r="C7" s="53"/>
      <c r="D7" s="64" t="s">
        <v>117</v>
      </c>
      <c r="E7" s="134">
        <v>448601</v>
      </c>
      <c r="F7" s="81">
        <v>460728</v>
      </c>
      <c r="G7" s="81">
        <v>443509</v>
      </c>
      <c r="H7" s="81">
        <v>446907</v>
      </c>
      <c r="I7" s="81">
        <v>492818</v>
      </c>
    </row>
    <row r="8" spans="1:9" ht="27" customHeight="1">
      <c r="A8" s="91"/>
      <c r="B8" s="71"/>
      <c r="C8" s="53" t="s">
        <v>118</v>
      </c>
      <c r="D8" s="64" t="s">
        <v>41</v>
      </c>
      <c r="E8" s="135">
        <v>260896</v>
      </c>
      <c r="F8" s="135">
        <v>261197</v>
      </c>
      <c r="G8" s="135">
        <v>262513</v>
      </c>
      <c r="H8" s="135">
        <v>263879</v>
      </c>
      <c r="I8" s="136">
        <v>269891</v>
      </c>
    </row>
    <row r="9" spans="1:9" ht="27" customHeight="1">
      <c r="A9" s="91"/>
      <c r="B9" s="53" t="s">
        <v>119</v>
      </c>
      <c r="C9" s="53"/>
      <c r="D9" s="64"/>
      <c r="E9" s="135">
        <v>437441</v>
      </c>
      <c r="F9" s="135">
        <v>451404</v>
      </c>
      <c r="G9" s="135">
        <v>433091</v>
      </c>
      <c r="H9" s="135">
        <v>436102</v>
      </c>
      <c r="I9" s="137">
        <v>478524</v>
      </c>
    </row>
    <row r="10" spans="1:9" ht="27" customHeight="1">
      <c r="A10" s="91"/>
      <c r="B10" s="53" t="s">
        <v>120</v>
      </c>
      <c r="C10" s="53"/>
      <c r="D10" s="64"/>
      <c r="E10" s="135">
        <v>11160</v>
      </c>
      <c r="F10" s="135">
        <v>9325</v>
      </c>
      <c r="G10" s="135">
        <v>10418</v>
      </c>
      <c r="H10" s="135">
        <v>10805</v>
      </c>
      <c r="I10" s="137">
        <v>14294</v>
      </c>
    </row>
    <row r="11" spans="1:9" ht="27" customHeight="1">
      <c r="A11" s="91"/>
      <c r="B11" s="53" t="s">
        <v>121</v>
      </c>
      <c r="C11" s="53"/>
      <c r="D11" s="64"/>
      <c r="E11" s="135">
        <v>5031</v>
      </c>
      <c r="F11" s="135">
        <v>4233</v>
      </c>
      <c r="G11" s="135">
        <v>6059</v>
      </c>
      <c r="H11" s="135">
        <v>5549</v>
      </c>
      <c r="I11" s="137">
        <v>4513</v>
      </c>
    </row>
    <row r="12" spans="1:9" ht="27" customHeight="1">
      <c r="A12" s="91"/>
      <c r="B12" s="53" t="s">
        <v>122</v>
      </c>
      <c r="C12" s="53"/>
      <c r="D12" s="64"/>
      <c r="E12" s="135">
        <v>6129</v>
      </c>
      <c r="F12" s="135">
        <v>5092</v>
      </c>
      <c r="G12" s="135">
        <v>4359</v>
      </c>
      <c r="H12" s="135">
        <v>5256</v>
      </c>
      <c r="I12" s="137">
        <v>9781</v>
      </c>
    </row>
    <row r="13" spans="1:9" ht="27" customHeight="1">
      <c r="A13" s="91"/>
      <c r="B13" s="53" t="s">
        <v>123</v>
      </c>
      <c r="C13" s="53"/>
      <c r="D13" s="64"/>
      <c r="E13" s="135">
        <v>-1494</v>
      </c>
      <c r="F13" s="135">
        <v>-1037</v>
      </c>
      <c r="G13" s="135">
        <v>-733</v>
      </c>
      <c r="H13" s="135">
        <v>897</v>
      </c>
      <c r="I13" s="137">
        <v>4525</v>
      </c>
    </row>
    <row r="14" spans="1:9" ht="27" customHeight="1">
      <c r="A14" s="91"/>
      <c r="B14" s="53" t="s">
        <v>124</v>
      </c>
      <c r="C14" s="53"/>
      <c r="D14" s="64"/>
      <c r="E14" s="135">
        <v>0</v>
      </c>
      <c r="F14" s="135">
        <v>0</v>
      </c>
      <c r="G14" s="135">
        <v>0</v>
      </c>
      <c r="H14" s="135">
        <v>0</v>
      </c>
      <c r="I14" s="135">
        <v>0</v>
      </c>
    </row>
    <row r="15" spans="1:9" ht="27" customHeight="1">
      <c r="A15" s="91"/>
      <c r="B15" s="53" t="s">
        <v>125</v>
      </c>
      <c r="C15" s="53"/>
      <c r="D15" s="64"/>
      <c r="E15" s="135">
        <v>-3123</v>
      </c>
      <c r="F15" s="135">
        <v>-22</v>
      </c>
      <c r="G15" s="135">
        <v>-5000</v>
      </c>
      <c r="H15" s="135">
        <v>574</v>
      </c>
      <c r="I15" s="137">
        <v>4341</v>
      </c>
    </row>
    <row r="16" spans="1:9" ht="27" customHeight="1">
      <c r="A16" s="91"/>
      <c r="B16" s="53" t="s">
        <v>126</v>
      </c>
      <c r="C16" s="53"/>
      <c r="D16" s="64" t="s">
        <v>42</v>
      </c>
      <c r="E16" s="135">
        <v>61481</v>
      </c>
      <c r="F16" s="135">
        <v>60287</v>
      </c>
      <c r="G16" s="135">
        <v>54299</v>
      </c>
      <c r="H16" s="135">
        <v>49231</v>
      </c>
      <c r="I16" s="137">
        <v>49233</v>
      </c>
    </row>
    <row r="17" spans="1:9" ht="27" customHeight="1">
      <c r="A17" s="91"/>
      <c r="B17" s="53" t="s">
        <v>127</v>
      </c>
      <c r="C17" s="53"/>
      <c r="D17" s="64" t="s">
        <v>43</v>
      </c>
      <c r="E17" s="135">
        <v>53338</v>
      </c>
      <c r="F17" s="135">
        <v>56788</v>
      </c>
      <c r="G17" s="135">
        <v>37252</v>
      </c>
      <c r="H17" s="135">
        <v>37516</v>
      </c>
      <c r="I17" s="137">
        <v>40894</v>
      </c>
    </row>
    <row r="18" spans="1:9" ht="27" customHeight="1">
      <c r="A18" s="91"/>
      <c r="B18" s="53" t="s">
        <v>128</v>
      </c>
      <c r="C18" s="53"/>
      <c r="D18" s="64" t="s">
        <v>44</v>
      </c>
      <c r="E18" s="135">
        <v>867524</v>
      </c>
      <c r="F18" s="135">
        <v>868470</v>
      </c>
      <c r="G18" s="135">
        <v>868659</v>
      </c>
      <c r="H18" s="135">
        <v>864730</v>
      </c>
      <c r="I18" s="137">
        <v>860539</v>
      </c>
    </row>
    <row r="19" spans="1:9" ht="27" customHeight="1">
      <c r="A19" s="91"/>
      <c r="B19" s="53" t="s">
        <v>129</v>
      </c>
      <c r="C19" s="53"/>
      <c r="D19" s="64" t="s">
        <v>130</v>
      </c>
      <c r="E19" s="135">
        <f>E17+E18-E16</f>
        <v>859381</v>
      </c>
      <c r="F19" s="135">
        <f>F17+F18-F16</f>
        <v>864971</v>
      </c>
      <c r="G19" s="135">
        <f>G17+G18-G16</f>
        <v>851612</v>
      </c>
      <c r="H19" s="135">
        <f>H17+H18-H16</f>
        <v>853015</v>
      </c>
      <c r="I19" s="135">
        <f>I17+I18-I16</f>
        <v>852200</v>
      </c>
    </row>
    <row r="20" spans="1:9" ht="27" customHeight="1">
      <c r="A20" s="91"/>
      <c r="B20" s="53" t="s">
        <v>131</v>
      </c>
      <c r="C20" s="53"/>
      <c r="D20" s="64" t="s">
        <v>132</v>
      </c>
      <c r="E20" s="138">
        <f>E18/E8</f>
        <v>3.3251717159327856</v>
      </c>
      <c r="F20" s="138">
        <f>F18/F8</f>
        <v>3.3249616190078752</v>
      </c>
      <c r="G20" s="138">
        <f>G18/G8</f>
        <v>3.3090132679143509</v>
      </c>
      <c r="H20" s="138">
        <f>H18/H8</f>
        <v>3.2769943799999242</v>
      </c>
      <c r="I20" s="138">
        <f>I18/I8</f>
        <v>3.1884686780959721</v>
      </c>
    </row>
    <row r="21" spans="1:9" ht="27" customHeight="1">
      <c r="A21" s="91"/>
      <c r="B21" s="53" t="s">
        <v>133</v>
      </c>
      <c r="C21" s="53"/>
      <c r="D21" s="64" t="s">
        <v>134</v>
      </c>
      <c r="E21" s="138">
        <f>E19/E8</f>
        <v>3.2939600453820681</v>
      </c>
      <c r="F21" s="138">
        <f>F19/F8</f>
        <v>3.3115655999111779</v>
      </c>
      <c r="G21" s="138">
        <f>G19/G8</f>
        <v>3.2440755314974878</v>
      </c>
      <c r="H21" s="138">
        <f>H19/H8</f>
        <v>3.2325990321321516</v>
      </c>
      <c r="I21" s="138">
        <f>I19/I8</f>
        <v>3.1575710194115403</v>
      </c>
    </row>
    <row r="22" spans="1:9" ht="27" customHeight="1">
      <c r="A22" s="91"/>
      <c r="B22" s="53" t="s">
        <v>135</v>
      </c>
      <c r="C22" s="53"/>
      <c r="D22" s="64" t="s">
        <v>136</v>
      </c>
      <c r="E22" s="135">
        <f>E18/E24*1000000</f>
        <v>888617.10420245363</v>
      </c>
      <c r="F22" s="135">
        <f>F18/F24*1000000</f>
        <v>889586.10538348777</v>
      </c>
      <c r="G22" s="135">
        <f>G18/G24*1000000</f>
        <v>889779.70075686579</v>
      </c>
      <c r="H22" s="135">
        <f>H18/H24*1000000</f>
        <v>885755.17048172466</v>
      </c>
      <c r="I22" s="135">
        <f>I18/I24*1000000</f>
        <v>905597.93063676276</v>
      </c>
    </row>
    <row r="23" spans="1:9" ht="27" customHeight="1">
      <c r="A23" s="91"/>
      <c r="B23" s="53" t="s">
        <v>137</v>
      </c>
      <c r="C23" s="53"/>
      <c r="D23" s="64" t="s">
        <v>138</v>
      </c>
      <c r="E23" s="135">
        <f>E19/E24*1000000</f>
        <v>880276.11412088748</v>
      </c>
      <c r="F23" s="135">
        <f>F19/F24*1000000</f>
        <v>886002.03019063501</v>
      </c>
      <c r="G23" s="135">
        <f>G19/G24*1000000</f>
        <v>872318.21752949769</v>
      </c>
      <c r="H23" s="135">
        <f>H19/H24*1000000</f>
        <v>873755.33027473127</v>
      </c>
      <c r="I23" s="135">
        <f>I19/I24*1000000</f>
        <v>896822.28985397436</v>
      </c>
    </row>
    <row r="24" spans="1:9" ht="27" customHeight="1">
      <c r="A24" s="91"/>
      <c r="B24" s="69" t="s">
        <v>139</v>
      </c>
      <c r="C24" s="70"/>
      <c r="D24" s="64" t="s">
        <v>140</v>
      </c>
      <c r="E24" s="139">
        <v>976263</v>
      </c>
      <c r="F24" s="135">
        <v>976263</v>
      </c>
      <c r="G24" s="135">
        <v>976263</v>
      </c>
      <c r="H24" s="137">
        <v>976263</v>
      </c>
      <c r="I24" s="137">
        <v>950244</v>
      </c>
    </row>
    <row r="25" spans="1:9" ht="27" customHeight="1">
      <c r="A25" s="91"/>
      <c r="B25" s="48" t="s">
        <v>141</v>
      </c>
      <c r="C25" s="48"/>
      <c r="D25" s="48"/>
      <c r="E25" s="135">
        <v>260946</v>
      </c>
      <c r="F25" s="135">
        <v>259165</v>
      </c>
      <c r="G25" s="135">
        <v>259125</v>
      </c>
      <c r="H25" s="135">
        <v>258631</v>
      </c>
      <c r="I25" s="124">
        <v>261687</v>
      </c>
    </row>
    <row r="26" spans="1:9" ht="27" customHeight="1">
      <c r="A26" s="91"/>
      <c r="B26" s="48" t="s">
        <v>142</v>
      </c>
      <c r="C26" s="48"/>
      <c r="D26" s="48"/>
      <c r="E26" s="140">
        <v>0.47599999999999998</v>
      </c>
      <c r="F26" s="140">
        <v>0.48699999999999999</v>
      </c>
      <c r="G26" s="140">
        <v>0.49</v>
      </c>
      <c r="H26" s="140">
        <v>0.49</v>
      </c>
      <c r="I26" s="141">
        <v>0.48699999999999999</v>
      </c>
    </row>
    <row r="27" spans="1:9" ht="27" customHeight="1">
      <c r="A27" s="91"/>
      <c r="B27" s="48" t="s">
        <v>143</v>
      </c>
      <c r="C27" s="48"/>
      <c r="D27" s="48"/>
      <c r="E27" s="126">
        <v>2.2999999999999998</v>
      </c>
      <c r="F27" s="126">
        <v>2</v>
      </c>
      <c r="G27" s="126">
        <v>1.7</v>
      </c>
      <c r="H27" s="126">
        <v>2</v>
      </c>
      <c r="I27" s="125">
        <v>3.7</v>
      </c>
    </row>
    <row r="28" spans="1:9" ht="27" customHeight="1">
      <c r="A28" s="91"/>
      <c r="B28" s="48" t="s">
        <v>144</v>
      </c>
      <c r="C28" s="48"/>
      <c r="D28" s="48"/>
      <c r="E28" s="126">
        <v>96.7</v>
      </c>
      <c r="F28" s="126">
        <v>96.7</v>
      </c>
      <c r="G28" s="126">
        <v>96.4</v>
      </c>
      <c r="H28" s="126">
        <v>96.8</v>
      </c>
      <c r="I28" s="125">
        <v>96</v>
      </c>
    </row>
    <row r="29" spans="1:9" ht="27" customHeight="1">
      <c r="A29" s="91"/>
      <c r="B29" s="48" t="s">
        <v>145</v>
      </c>
      <c r="C29" s="48"/>
      <c r="D29" s="48"/>
      <c r="E29" s="126">
        <v>49</v>
      </c>
      <c r="F29" s="126">
        <v>49</v>
      </c>
      <c r="G29" s="126">
        <v>48.9</v>
      </c>
      <c r="H29" s="126">
        <v>48.3</v>
      </c>
      <c r="I29" s="125">
        <v>44.1</v>
      </c>
    </row>
    <row r="30" spans="1:9" ht="27" customHeight="1">
      <c r="A30" s="91"/>
      <c r="B30" s="111" t="s">
        <v>146</v>
      </c>
      <c r="C30" s="48" t="s">
        <v>147</v>
      </c>
      <c r="D30" s="48"/>
      <c r="E30" s="126">
        <v>0</v>
      </c>
      <c r="F30" s="126">
        <v>0</v>
      </c>
      <c r="G30" s="126">
        <v>0</v>
      </c>
      <c r="H30" s="126">
        <v>0</v>
      </c>
      <c r="I30" s="126">
        <v>0</v>
      </c>
    </row>
    <row r="31" spans="1:9" ht="27" customHeight="1">
      <c r="A31" s="91"/>
      <c r="B31" s="91"/>
      <c r="C31" s="48" t="s">
        <v>148</v>
      </c>
      <c r="D31" s="48"/>
      <c r="E31" s="126">
        <v>0</v>
      </c>
      <c r="F31" s="126">
        <v>0</v>
      </c>
      <c r="G31" s="126">
        <v>0</v>
      </c>
      <c r="H31" s="126">
        <v>0</v>
      </c>
      <c r="I31" s="126">
        <v>0</v>
      </c>
    </row>
    <row r="32" spans="1:9" ht="27" customHeight="1">
      <c r="A32" s="91"/>
      <c r="B32" s="91"/>
      <c r="C32" s="48" t="s">
        <v>149</v>
      </c>
      <c r="D32" s="48"/>
      <c r="E32" s="126">
        <v>10.8</v>
      </c>
      <c r="F32" s="126">
        <v>10.3</v>
      </c>
      <c r="G32" s="126">
        <v>10</v>
      </c>
      <c r="H32" s="126">
        <v>9.6</v>
      </c>
      <c r="I32" s="125">
        <v>9.5</v>
      </c>
    </row>
    <row r="33" spans="1:9" ht="27" customHeight="1">
      <c r="A33" s="91"/>
      <c r="B33" s="91"/>
      <c r="C33" s="48" t="s">
        <v>150</v>
      </c>
      <c r="D33" s="48"/>
      <c r="E33" s="126">
        <v>192.6</v>
      </c>
      <c r="F33" s="126">
        <v>197</v>
      </c>
      <c r="G33" s="126">
        <v>199.2</v>
      </c>
      <c r="H33" s="126">
        <v>202.9</v>
      </c>
      <c r="I33" s="142">
        <v>197.6</v>
      </c>
    </row>
    <row r="34" spans="1:9" ht="27" customHeight="1">
      <c r="A34" s="2" t="s">
        <v>239</v>
      </c>
      <c r="B34" s="8"/>
      <c r="C34" s="8"/>
      <c r="D34" s="8"/>
      <c r="E34" s="143"/>
      <c r="F34" s="143"/>
      <c r="G34" s="143"/>
      <c r="H34" s="143"/>
      <c r="I34" s="144"/>
    </row>
    <row r="35" spans="1:9" ht="27" customHeight="1">
      <c r="A35" s="9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F8" sqref="F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13" width="13.625" style="2" customWidth="1"/>
    <col min="14" max="14" width="13.625" style="8" customWidth="1"/>
    <col min="15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1" t="s">
        <v>0</v>
      </c>
      <c r="B1" s="12"/>
      <c r="C1" s="12"/>
      <c r="D1" s="23" t="s">
        <v>251</v>
      </c>
      <c r="E1" s="14"/>
      <c r="F1" s="14"/>
      <c r="G1" s="14"/>
    </row>
    <row r="2" spans="1:27" ht="15" customHeight="1"/>
    <row r="3" spans="1:27" ht="15" customHeight="1">
      <c r="A3" s="15" t="s">
        <v>151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5.95" customHeight="1">
      <c r="A5" s="13" t="s">
        <v>245</v>
      </c>
      <c r="B5" s="13"/>
      <c r="C5" s="13"/>
      <c r="D5" s="13"/>
      <c r="K5" s="16"/>
      <c r="Q5" s="16" t="s">
        <v>47</v>
      </c>
    </row>
    <row r="6" spans="1:27" ht="15.95" customHeight="1">
      <c r="A6" s="97" t="s">
        <v>48</v>
      </c>
      <c r="B6" s="98"/>
      <c r="C6" s="98"/>
      <c r="D6" s="98"/>
      <c r="E6" s="98"/>
      <c r="F6" s="103" t="s">
        <v>252</v>
      </c>
      <c r="G6" s="104"/>
      <c r="H6" s="103" t="s">
        <v>253</v>
      </c>
      <c r="I6" s="104"/>
      <c r="J6" s="104"/>
      <c r="K6" s="104"/>
      <c r="L6" s="104"/>
      <c r="M6" s="104"/>
      <c r="N6" s="104"/>
      <c r="O6" s="104"/>
      <c r="P6" s="104"/>
      <c r="Q6" s="104"/>
    </row>
    <row r="7" spans="1:27" ht="15.95" customHeight="1">
      <c r="A7" s="98"/>
      <c r="B7" s="98"/>
      <c r="C7" s="98"/>
      <c r="D7" s="98"/>
      <c r="E7" s="98"/>
      <c r="F7" s="72" t="s">
        <v>262</v>
      </c>
      <c r="G7" s="72" t="s">
        <v>263</v>
      </c>
      <c r="H7" s="72" t="s">
        <v>262</v>
      </c>
      <c r="I7" s="86" t="s">
        <v>264</v>
      </c>
      <c r="J7" s="72" t="s">
        <v>237</v>
      </c>
      <c r="K7" s="73" t="s">
        <v>246</v>
      </c>
      <c r="L7" s="72" t="s">
        <v>237</v>
      </c>
      <c r="M7" s="73" t="s">
        <v>246</v>
      </c>
      <c r="N7" s="72" t="s">
        <v>237</v>
      </c>
      <c r="O7" s="73" t="s">
        <v>246</v>
      </c>
      <c r="P7" s="72" t="s">
        <v>237</v>
      </c>
      <c r="Q7" s="73" t="s">
        <v>246</v>
      </c>
    </row>
    <row r="8" spans="1:27" ht="15.95" customHeight="1">
      <c r="A8" s="95" t="s">
        <v>82</v>
      </c>
      <c r="B8" s="58" t="s">
        <v>49</v>
      </c>
      <c r="C8" s="53"/>
      <c r="D8" s="53"/>
      <c r="E8" s="64" t="s">
        <v>40</v>
      </c>
      <c r="F8" s="82">
        <v>28949</v>
      </c>
      <c r="G8" s="82">
        <v>26548</v>
      </c>
      <c r="H8" s="82">
        <v>2110</v>
      </c>
      <c r="I8" s="87"/>
      <c r="J8" s="54"/>
      <c r="K8" s="54"/>
      <c r="L8" s="82"/>
      <c r="M8" s="82"/>
      <c r="N8" s="54"/>
      <c r="O8" s="54"/>
      <c r="P8" s="54"/>
      <c r="Q8" s="54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5.95" customHeight="1">
      <c r="A9" s="95"/>
      <c r="B9" s="60"/>
      <c r="C9" s="53" t="s">
        <v>50</v>
      </c>
      <c r="D9" s="53"/>
      <c r="E9" s="64" t="s">
        <v>41</v>
      </c>
      <c r="F9" s="82">
        <v>28345</v>
      </c>
      <c r="G9" s="82">
        <v>26541</v>
      </c>
      <c r="H9" s="82">
        <v>2095</v>
      </c>
      <c r="I9" s="87"/>
      <c r="J9" s="54"/>
      <c r="K9" s="54"/>
      <c r="L9" s="82"/>
      <c r="M9" s="82"/>
      <c r="N9" s="54"/>
      <c r="O9" s="54"/>
      <c r="P9" s="54"/>
      <c r="Q9" s="54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5.95" customHeight="1">
      <c r="A10" s="95"/>
      <c r="B10" s="59"/>
      <c r="C10" s="53" t="s">
        <v>51</v>
      </c>
      <c r="D10" s="53"/>
      <c r="E10" s="64" t="s">
        <v>42</v>
      </c>
      <c r="F10" s="82">
        <v>604</v>
      </c>
      <c r="G10" s="82">
        <v>7</v>
      </c>
      <c r="H10" s="82">
        <v>15</v>
      </c>
      <c r="I10" s="87"/>
      <c r="J10" s="65"/>
      <c r="K10" s="65"/>
      <c r="L10" s="82"/>
      <c r="M10" s="82"/>
      <c r="N10" s="54"/>
      <c r="O10" s="54"/>
      <c r="P10" s="54"/>
      <c r="Q10" s="54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5.95" customHeight="1">
      <c r="A11" s="95"/>
      <c r="B11" s="58" t="s">
        <v>52</v>
      </c>
      <c r="C11" s="53"/>
      <c r="D11" s="53"/>
      <c r="E11" s="64" t="s">
        <v>43</v>
      </c>
      <c r="F11" s="82">
        <v>27266</v>
      </c>
      <c r="G11" s="82">
        <v>27910</v>
      </c>
      <c r="H11" s="82">
        <v>2092</v>
      </c>
      <c r="I11" s="87"/>
      <c r="J11" s="54"/>
      <c r="K11" s="54"/>
      <c r="L11" s="82"/>
      <c r="M11" s="82"/>
      <c r="N11" s="54"/>
      <c r="O11" s="54"/>
      <c r="P11" s="54"/>
      <c r="Q11" s="54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5.95" customHeight="1">
      <c r="A12" s="95"/>
      <c r="B12" s="60"/>
      <c r="C12" s="53" t="s">
        <v>53</v>
      </c>
      <c r="D12" s="53"/>
      <c r="E12" s="64" t="s">
        <v>44</v>
      </c>
      <c r="F12" s="82">
        <v>26860</v>
      </c>
      <c r="G12" s="82">
        <v>27887</v>
      </c>
      <c r="H12" s="82">
        <v>2090</v>
      </c>
      <c r="I12" s="87"/>
      <c r="J12" s="54"/>
      <c r="K12" s="54"/>
      <c r="L12" s="82"/>
      <c r="M12" s="82"/>
      <c r="N12" s="54"/>
      <c r="O12" s="54"/>
      <c r="P12" s="54"/>
      <c r="Q12" s="54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5.95" customHeight="1">
      <c r="A13" s="95"/>
      <c r="B13" s="59"/>
      <c r="C13" s="53" t="s">
        <v>54</v>
      </c>
      <c r="D13" s="53"/>
      <c r="E13" s="64" t="s">
        <v>45</v>
      </c>
      <c r="F13" s="82">
        <v>406</v>
      </c>
      <c r="G13" s="82">
        <v>23</v>
      </c>
      <c r="H13" s="65">
        <v>2</v>
      </c>
      <c r="I13" s="88"/>
      <c r="J13" s="65"/>
      <c r="K13" s="65"/>
      <c r="L13" s="82"/>
      <c r="M13" s="82"/>
      <c r="N13" s="54"/>
      <c r="O13" s="54"/>
      <c r="P13" s="54"/>
      <c r="Q13" s="54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5.95" customHeight="1">
      <c r="A14" s="95"/>
      <c r="B14" s="53" t="s">
        <v>55</v>
      </c>
      <c r="C14" s="53"/>
      <c r="D14" s="53"/>
      <c r="E14" s="64" t="s">
        <v>152</v>
      </c>
      <c r="F14" s="82">
        <f t="shared" ref="F14:I15" si="0">F9-F12</f>
        <v>1485</v>
      </c>
      <c r="G14" s="82">
        <v>-1346</v>
      </c>
      <c r="H14" s="82">
        <f t="shared" si="0"/>
        <v>5</v>
      </c>
      <c r="I14" s="87">
        <f t="shared" si="0"/>
        <v>0</v>
      </c>
      <c r="J14" s="54">
        <f t="shared" ref="J14:Q15" si="1">J9-J12</f>
        <v>0</v>
      </c>
      <c r="K14" s="54">
        <f t="shared" si="1"/>
        <v>0</v>
      </c>
      <c r="L14" s="82">
        <f t="shared" ref="L14:M14" si="2">L9-L12</f>
        <v>0</v>
      </c>
      <c r="M14" s="82">
        <f t="shared" si="2"/>
        <v>0</v>
      </c>
      <c r="N14" s="54">
        <f t="shared" si="1"/>
        <v>0</v>
      </c>
      <c r="O14" s="54">
        <f t="shared" si="1"/>
        <v>0</v>
      </c>
      <c r="P14" s="54">
        <f t="shared" si="1"/>
        <v>0</v>
      </c>
      <c r="Q14" s="54">
        <f t="shared" si="1"/>
        <v>0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5.95" customHeight="1">
      <c r="A15" s="95"/>
      <c r="B15" s="53" t="s">
        <v>56</v>
      </c>
      <c r="C15" s="53"/>
      <c r="D15" s="53"/>
      <c r="E15" s="64" t="s">
        <v>153</v>
      </c>
      <c r="F15" s="82">
        <f t="shared" si="0"/>
        <v>198</v>
      </c>
      <c r="G15" s="82">
        <v>-16</v>
      </c>
      <c r="H15" s="82">
        <f t="shared" si="0"/>
        <v>13</v>
      </c>
      <c r="I15" s="87">
        <f t="shared" si="0"/>
        <v>0</v>
      </c>
      <c r="J15" s="54">
        <f t="shared" si="1"/>
        <v>0</v>
      </c>
      <c r="K15" s="54">
        <f t="shared" si="1"/>
        <v>0</v>
      </c>
      <c r="L15" s="82">
        <f t="shared" ref="L15:M15" si="3">L10-L13</f>
        <v>0</v>
      </c>
      <c r="M15" s="82">
        <f t="shared" si="3"/>
        <v>0</v>
      </c>
      <c r="N15" s="54">
        <f t="shared" si="1"/>
        <v>0</v>
      </c>
      <c r="O15" s="54">
        <f t="shared" si="1"/>
        <v>0</v>
      </c>
      <c r="P15" s="54">
        <f t="shared" si="1"/>
        <v>0</v>
      </c>
      <c r="Q15" s="54">
        <f t="shared" si="1"/>
        <v>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.95" customHeight="1">
      <c r="A16" s="95"/>
      <c r="B16" s="53" t="s">
        <v>57</v>
      </c>
      <c r="C16" s="53"/>
      <c r="D16" s="53"/>
      <c r="E16" s="64" t="s">
        <v>154</v>
      </c>
      <c r="F16" s="82">
        <f t="shared" ref="F16:I16" si="4">F8-F11</f>
        <v>1683</v>
      </c>
      <c r="G16" s="82">
        <v>-1362</v>
      </c>
      <c r="H16" s="82">
        <f t="shared" si="4"/>
        <v>18</v>
      </c>
      <c r="I16" s="87">
        <f t="shared" si="4"/>
        <v>0</v>
      </c>
      <c r="J16" s="54">
        <f t="shared" ref="J16:Q16" si="5">J8-J11</f>
        <v>0</v>
      </c>
      <c r="K16" s="54">
        <f t="shared" si="5"/>
        <v>0</v>
      </c>
      <c r="L16" s="82">
        <f t="shared" ref="L16:M16" si="6">L8-L11</f>
        <v>0</v>
      </c>
      <c r="M16" s="82">
        <f t="shared" si="6"/>
        <v>0</v>
      </c>
      <c r="N16" s="54">
        <f t="shared" si="5"/>
        <v>0</v>
      </c>
      <c r="O16" s="54">
        <f t="shared" si="5"/>
        <v>0</v>
      </c>
      <c r="P16" s="54">
        <f t="shared" si="5"/>
        <v>0</v>
      </c>
      <c r="Q16" s="54">
        <f t="shared" si="5"/>
        <v>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5.95" customHeight="1">
      <c r="A17" s="95"/>
      <c r="B17" s="53" t="s">
        <v>58</v>
      </c>
      <c r="C17" s="53"/>
      <c r="D17" s="53"/>
      <c r="E17" s="51"/>
      <c r="F17" s="65">
        <v>4186</v>
      </c>
      <c r="G17" s="65">
        <v>5868</v>
      </c>
      <c r="H17" s="65">
        <v>18454</v>
      </c>
      <c r="I17" s="88"/>
      <c r="J17" s="54"/>
      <c r="K17" s="54"/>
      <c r="L17" s="82"/>
      <c r="M17" s="82"/>
      <c r="N17" s="54"/>
      <c r="O17" s="54"/>
      <c r="P17" s="65"/>
      <c r="Q17" s="66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5.95" customHeight="1">
      <c r="A18" s="95"/>
      <c r="B18" s="53" t="s">
        <v>59</v>
      </c>
      <c r="C18" s="53"/>
      <c r="D18" s="53"/>
      <c r="E18" s="51"/>
      <c r="F18" s="66">
        <v>0</v>
      </c>
      <c r="G18" s="66">
        <v>0</v>
      </c>
      <c r="H18" s="66">
        <v>0</v>
      </c>
      <c r="I18" s="89"/>
      <c r="J18" s="66"/>
      <c r="K18" s="66"/>
      <c r="L18" s="66"/>
      <c r="M18" s="66"/>
      <c r="N18" s="66"/>
      <c r="O18" s="66"/>
      <c r="P18" s="66"/>
      <c r="Q18" s="66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.95" customHeight="1">
      <c r="A19" s="95" t="s">
        <v>83</v>
      </c>
      <c r="B19" s="58" t="s">
        <v>60</v>
      </c>
      <c r="C19" s="53"/>
      <c r="D19" s="53"/>
      <c r="E19" s="64"/>
      <c r="F19" s="82">
        <v>1758</v>
      </c>
      <c r="G19" s="82">
        <v>1094</v>
      </c>
      <c r="H19" s="82">
        <v>465</v>
      </c>
      <c r="I19" s="87"/>
      <c r="J19" s="54"/>
      <c r="K19" s="54"/>
      <c r="L19" s="82"/>
      <c r="M19" s="82"/>
      <c r="N19" s="54"/>
      <c r="O19" s="54"/>
      <c r="P19" s="54"/>
      <c r="Q19" s="54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5.95" customHeight="1">
      <c r="A20" s="95"/>
      <c r="B20" s="59"/>
      <c r="C20" s="53" t="s">
        <v>61</v>
      </c>
      <c r="D20" s="53"/>
      <c r="E20" s="64"/>
      <c r="F20" s="82">
        <v>568</v>
      </c>
      <c r="G20" s="82">
        <v>523</v>
      </c>
      <c r="H20" s="82">
        <v>190</v>
      </c>
      <c r="I20" s="87"/>
      <c r="J20" s="54"/>
      <c r="K20" s="65"/>
      <c r="L20" s="82"/>
      <c r="M20" s="82"/>
      <c r="N20" s="54"/>
      <c r="O20" s="54"/>
      <c r="P20" s="54"/>
      <c r="Q20" s="54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.95" customHeight="1">
      <c r="A21" s="95"/>
      <c r="B21" s="71" t="s">
        <v>62</v>
      </c>
      <c r="C21" s="53"/>
      <c r="D21" s="53"/>
      <c r="E21" s="64" t="s">
        <v>155</v>
      </c>
      <c r="F21" s="82">
        <v>1758</v>
      </c>
      <c r="G21" s="82">
        <v>1094</v>
      </c>
      <c r="H21" s="82">
        <v>431</v>
      </c>
      <c r="I21" s="87"/>
      <c r="J21" s="54"/>
      <c r="K21" s="54"/>
      <c r="L21" s="82"/>
      <c r="M21" s="82"/>
      <c r="N21" s="54"/>
      <c r="O21" s="54"/>
      <c r="P21" s="54"/>
      <c r="Q21" s="54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.95" customHeight="1">
      <c r="A22" s="95"/>
      <c r="B22" s="58" t="s">
        <v>63</v>
      </c>
      <c r="C22" s="53"/>
      <c r="D22" s="53"/>
      <c r="E22" s="64" t="s">
        <v>156</v>
      </c>
      <c r="F22" s="82">
        <v>2151</v>
      </c>
      <c r="G22" s="82">
        <v>1614</v>
      </c>
      <c r="H22" s="82">
        <v>709</v>
      </c>
      <c r="I22" s="87"/>
      <c r="J22" s="54"/>
      <c r="K22" s="54"/>
      <c r="L22" s="82"/>
      <c r="M22" s="82"/>
      <c r="N22" s="54"/>
      <c r="O22" s="54"/>
      <c r="P22" s="54"/>
      <c r="Q22" s="54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95" customHeight="1">
      <c r="A23" s="95"/>
      <c r="B23" s="59" t="s">
        <v>64</v>
      </c>
      <c r="C23" s="53" t="s">
        <v>65</v>
      </c>
      <c r="D23" s="53"/>
      <c r="E23" s="64"/>
      <c r="F23" s="82">
        <v>1223</v>
      </c>
      <c r="G23" s="82">
        <v>910</v>
      </c>
      <c r="H23" s="82">
        <v>359</v>
      </c>
      <c r="I23" s="87"/>
      <c r="J23" s="54"/>
      <c r="K23" s="54"/>
      <c r="L23" s="82"/>
      <c r="M23" s="82"/>
      <c r="N23" s="54"/>
      <c r="O23" s="54"/>
      <c r="P23" s="54"/>
      <c r="Q23" s="54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95" customHeight="1">
      <c r="A24" s="95"/>
      <c r="B24" s="53" t="s">
        <v>157</v>
      </c>
      <c r="C24" s="53"/>
      <c r="D24" s="53"/>
      <c r="E24" s="64" t="s">
        <v>158</v>
      </c>
      <c r="F24" s="82">
        <f t="shared" ref="F24:I24" si="7">F21-F22</f>
        <v>-393</v>
      </c>
      <c r="G24" s="82">
        <v>-520</v>
      </c>
      <c r="H24" s="82">
        <f>H21-H22</f>
        <v>-278</v>
      </c>
      <c r="I24" s="87">
        <f t="shared" si="7"/>
        <v>0</v>
      </c>
      <c r="J24" s="54">
        <f t="shared" ref="J24:Q24" si="8">J21-J22</f>
        <v>0</v>
      </c>
      <c r="K24" s="54">
        <f t="shared" si="8"/>
        <v>0</v>
      </c>
      <c r="L24" s="82">
        <f t="shared" ref="L24:M24" si="9">L21-L22</f>
        <v>0</v>
      </c>
      <c r="M24" s="82">
        <f t="shared" si="9"/>
        <v>0</v>
      </c>
      <c r="N24" s="54">
        <f t="shared" si="8"/>
        <v>0</v>
      </c>
      <c r="O24" s="54">
        <f t="shared" si="8"/>
        <v>0</v>
      </c>
      <c r="P24" s="54">
        <f t="shared" si="8"/>
        <v>0</v>
      </c>
      <c r="Q24" s="54">
        <f t="shared" si="8"/>
        <v>0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95" customHeight="1">
      <c r="A25" s="95"/>
      <c r="B25" s="58" t="s">
        <v>66</v>
      </c>
      <c r="C25" s="58"/>
      <c r="D25" s="58"/>
      <c r="E25" s="100" t="s">
        <v>159</v>
      </c>
      <c r="F25" s="105">
        <v>393</v>
      </c>
      <c r="G25" s="105">
        <v>520</v>
      </c>
      <c r="H25" s="105">
        <v>278</v>
      </c>
      <c r="I25" s="112"/>
      <c r="J25" s="105"/>
      <c r="K25" s="105"/>
      <c r="L25" s="105"/>
      <c r="M25" s="105"/>
      <c r="N25" s="105"/>
      <c r="O25" s="105"/>
      <c r="P25" s="105"/>
      <c r="Q25" s="105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5.95" customHeight="1">
      <c r="A26" s="95"/>
      <c r="B26" s="71" t="s">
        <v>67</v>
      </c>
      <c r="C26" s="71"/>
      <c r="D26" s="71"/>
      <c r="E26" s="101"/>
      <c r="F26" s="106"/>
      <c r="G26" s="106"/>
      <c r="H26" s="106"/>
      <c r="I26" s="113"/>
      <c r="J26" s="106"/>
      <c r="K26" s="106"/>
      <c r="L26" s="106"/>
      <c r="M26" s="106"/>
      <c r="N26" s="106"/>
      <c r="O26" s="106"/>
      <c r="P26" s="106"/>
      <c r="Q26" s="106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5.95" customHeight="1">
      <c r="A27" s="95"/>
      <c r="B27" s="53" t="s">
        <v>160</v>
      </c>
      <c r="C27" s="53"/>
      <c r="D27" s="53"/>
      <c r="E27" s="64" t="s">
        <v>161</v>
      </c>
      <c r="F27" s="82">
        <f t="shared" ref="F27:I27" si="10">F24+F25</f>
        <v>0</v>
      </c>
      <c r="G27" s="82">
        <f t="shared" si="10"/>
        <v>0</v>
      </c>
      <c r="H27" s="82">
        <f t="shared" si="10"/>
        <v>0</v>
      </c>
      <c r="I27" s="87">
        <f t="shared" si="10"/>
        <v>0</v>
      </c>
      <c r="J27" s="54">
        <f t="shared" ref="J27:Q27" si="11">J24+J25</f>
        <v>0</v>
      </c>
      <c r="K27" s="54">
        <f t="shared" si="11"/>
        <v>0</v>
      </c>
      <c r="L27" s="82">
        <f t="shared" ref="L27:M27" si="12">L24+L25</f>
        <v>0</v>
      </c>
      <c r="M27" s="82">
        <f t="shared" si="12"/>
        <v>0</v>
      </c>
      <c r="N27" s="54">
        <f t="shared" si="11"/>
        <v>0</v>
      </c>
      <c r="O27" s="54">
        <f t="shared" si="11"/>
        <v>0</v>
      </c>
      <c r="P27" s="54">
        <f t="shared" si="11"/>
        <v>0</v>
      </c>
      <c r="Q27" s="54">
        <f t="shared" si="11"/>
        <v>0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9"/>
      <c r="O29" s="28"/>
      <c r="P29" s="28"/>
      <c r="Q29" s="30" t="s">
        <v>162</v>
      </c>
      <c r="R29" s="28"/>
      <c r="S29" s="28"/>
      <c r="T29" s="28"/>
      <c r="U29" s="28"/>
      <c r="V29" s="28"/>
      <c r="W29" s="28"/>
      <c r="X29" s="28"/>
      <c r="Y29" s="28"/>
      <c r="Z29" s="28"/>
      <c r="AA29" s="30"/>
    </row>
    <row r="30" spans="1:27" ht="15.95" customHeight="1">
      <c r="A30" s="99" t="s">
        <v>68</v>
      </c>
      <c r="B30" s="99"/>
      <c r="C30" s="99"/>
      <c r="D30" s="99"/>
      <c r="E30" s="99"/>
      <c r="F30" s="109" t="s">
        <v>253</v>
      </c>
      <c r="G30" s="110"/>
      <c r="H30" s="109" t="s">
        <v>256</v>
      </c>
      <c r="I30" s="110"/>
      <c r="J30" s="109" t="s">
        <v>257</v>
      </c>
      <c r="K30" s="110"/>
      <c r="L30" s="109" t="s">
        <v>258</v>
      </c>
      <c r="M30" s="110"/>
      <c r="N30" s="109" t="s">
        <v>259</v>
      </c>
      <c r="O30" s="110"/>
      <c r="P30" s="109" t="s">
        <v>260</v>
      </c>
      <c r="Q30" s="110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15.95" customHeight="1">
      <c r="A31" s="99"/>
      <c r="B31" s="99"/>
      <c r="C31" s="99"/>
      <c r="D31" s="99"/>
      <c r="E31" s="99"/>
      <c r="F31" s="90" t="s">
        <v>262</v>
      </c>
      <c r="G31" s="73" t="s">
        <v>264</v>
      </c>
      <c r="H31" s="72" t="s">
        <v>262</v>
      </c>
      <c r="I31" s="73" t="s">
        <v>264</v>
      </c>
      <c r="J31" s="72" t="s">
        <v>262</v>
      </c>
      <c r="K31" s="73" t="s">
        <v>264</v>
      </c>
      <c r="L31" s="72" t="s">
        <v>262</v>
      </c>
      <c r="M31" s="73" t="s">
        <v>264</v>
      </c>
      <c r="N31" s="72" t="s">
        <v>262</v>
      </c>
      <c r="O31" s="73" t="s">
        <v>264</v>
      </c>
      <c r="P31" s="72" t="s">
        <v>262</v>
      </c>
      <c r="Q31" s="73" t="s">
        <v>264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5.95" customHeight="1">
      <c r="A32" s="95" t="s">
        <v>84</v>
      </c>
      <c r="B32" s="58" t="s">
        <v>49</v>
      </c>
      <c r="C32" s="53"/>
      <c r="D32" s="53"/>
      <c r="E32" s="64" t="s">
        <v>40</v>
      </c>
      <c r="F32" s="87"/>
      <c r="G32" s="82">
        <v>915</v>
      </c>
      <c r="H32" s="82">
        <v>836</v>
      </c>
      <c r="I32" s="82">
        <v>636</v>
      </c>
      <c r="J32" s="82">
        <v>14</v>
      </c>
      <c r="K32" s="82">
        <v>14</v>
      </c>
      <c r="L32" s="82">
        <v>2594</v>
      </c>
      <c r="M32" s="82">
        <v>225</v>
      </c>
      <c r="N32" s="82">
        <v>41</v>
      </c>
      <c r="O32" s="82">
        <v>41</v>
      </c>
      <c r="P32" s="82">
        <v>156</v>
      </c>
      <c r="Q32" s="82">
        <v>226</v>
      </c>
      <c r="R32" s="33"/>
      <c r="S32" s="33"/>
      <c r="T32" s="33"/>
      <c r="U32" s="33"/>
      <c r="V32" s="34"/>
      <c r="W32" s="34"/>
      <c r="X32" s="33"/>
      <c r="Y32" s="33"/>
      <c r="Z32" s="34"/>
      <c r="AA32" s="34"/>
    </row>
    <row r="33" spans="1:27" ht="15.95" customHeight="1">
      <c r="A33" s="102"/>
      <c r="B33" s="60"/>
      <c r="C33" s="58" t="s">
        <v>69</v>
      </c>
      <c r="D33" s="53"/>
      <c r="E33" s="64"/>
      <c r="F33" s="87"/>
      <c r="G33" s="82">
        <v>655</v>
      </c>
      <c r="H33" s="82">
        <v>156</v>
      </c>
      <c r="I33" s="82">
        <v>145</v>
      </c>
      <c r="J33" s="82">
        <v>11</v>
      </c>
      <c r="K33" s="82">
        <v>11</v>
      </c>
      <c r="L33" s="82">
        <v>2560</v>
      </c>
      <c r="M33" s="82">
        <v>160</v>
      </c>
      <c r="N33" s="82">
        <v>0</v>
      </c>
      <c r="O33" s="82" t="s">
        <v>261</v>
      </c>
      <c r="P33" s="82">
        <v>118</v>
      </c>
      <c r="Q33" s="82">
        <v>209</v>
      </c>
      <c r="R33" s="33"/>
      <c r="S33" s="33"/>
      <c r="T33" s="33"/>
      <c r="U33" s="33"/>
      <c r="V33" s="34"/>
      <c r="W33" s="34"/>
      <c r="X33" s="33"/>
      <c r="Y33" s="33"/>
      <c r="Z33" s="34"/>
      <c r="AA33" s="34"/>
    </row>
    <row r="34" spans="1:27" ht="15.95" customHeight="1">
      <c r="A34" s="102"/>
      <c r="B34" s="60"/>
      <c r="C34" s="59"/>
      <c r="D34" s="53" t="s">
        <v>70</v>
      </c>
      <c r="E34" s="64"/>
      <c r="F34" s="87"/>
      <c r="G34" s="82">
        <v>0</v>
      </c>
      <c r="H34" s="82">
        <v>156</v>
      </c>
      <c r="I34" s="82">
        <v>145</v>
      </c>
      <c r="J34" s="82">
        <v>11</v>
      </c>
      <c r="K34" s="82">
        <v>11</v>
      </c>
      <c r="L34" s="82">
        <v>2560</v>
      </c>
      <c r="M34" s="82">
        <v>160</v>
      </c>
      <c r="N34" s="82">
        <v>0</v>
      </c>
      <c r="O34" s="82" t="s">
        <v>261</v>
      </c>
      <c r="P34" s="82">
        <v>118</v>
      </c>
      <c r="Q34" s="82">
        <v>209</v>
      </c>
      <c r="R34" s="33"/>
      <c r="S34" s="33"/>
      <c r="T34" s="33"/>
      <c r="U34" s="33"/>
      <c r="V34" s="34"/>
      <c r="W34" s="34"/>
      <c r="X34" s="33"/>
      <c r="Y34" s="33"/>
      <c r="Z34" s="34"/>
      <c r="AA34" s="34"/>
    </row>
    <row r="35" spans="1:27" ht="15.95" customHeight="1">
      <c r="A35" s="102"/>
      <c r="B35" s="59"/>
      <c r="C35" s="71" t="s">
        <v>71</v>
      </c>
      <c r="D35" s="53"/>
      <c r="E35" s="64"/>
      <c r="F35" s="87"/>
      <c r="G35" s="82">
        <v>259</v>
      </c>
      <c r="H35" s="82">
        <v>680</v>
      </c>
      <c r="I35" s="82">
        <v>491</v>
      </c>
      <c r="J35" s="66">
        <v>3</v>
      </c>
      <c r="K35" s="66">
        <v>3</v>
      </c>
      <c r="L35" s="82">
        <v>34</v>
      </c>
      <c r="M35" s="82">
        <v>65</v>
      </c>
      <c r="N35" s="82">
        <v>41</v>
      </c>
      <c r="O35" s="82">
        <v>41</v>
      </c>
      <c r="P35" s="82">
        <v>38</v>
      </c>
      <c r="Q35" s="82">
        <v>17</v>
      </c>
      <c r="R35" s="33"/>
      <c r="S35" s="33"/>
      <c r="T35" s="33"/>
      <c r="U35" s="33"/>
      <c r="V35" s="34"/>
      <c r="W35" s="34"/>
      <c r="X35" s="33"/>
      <c r="Y35" s="33"/>
      <c r="Z35" s="34"/>
      <c r="AA35" s="34"/>
    </row>
    <row r="36" spans="1:27" ht="15.95" customHeight="1">
      <c r="A36" s="102"/>
      <c r="B36" s="58" t="s">
        <v>52</v>
      </c>
      <c r="C36" s="53"/>
      <c r="D36" s="53"/>
      <c r="E36" s="64" t="s">
        <v>41</v>
      </c>
      <c r="F36" s="87"/>
      <c r="G36" s="82">
        <v>794</v>
      </c>
      <c r="H36" s="82">
        <v>341</v>
      </c>
      <c r="I36" s="82">
        <v>349</v>
      </c>
      <c r="J36" s="82">
        <v>8</v>
      </c>
      <c r="K36" s="82">
        <v>5</v>
      </c>
      <c r="L36" s="82">
        <v>134</v>
      </c>
      <c r="M36" s="82">
        <v>170</v>
      </c>
      <c r="N36" s="82">
        <v>11</v>
      </c>
      <c r="O36" s="82">
        <v>11</v>
      </c>
      <c r="P36" s="82">
        <v>156</v>
      </c>
      <c r="Q36" s="82">
        <v>192</v>
      </c>
      <c r="R36" s="33"/>
      <c r="S36" s="33"/>
      <c r="T36" s="33"/>
      <c r="U36" s="33"/>
      <c r="V36" s="33"/>
      <c r="W36" s="33"/>
      <c r="X36" s="33"/>
      <c r="Y36" s="33"/>
      <c r="Z36" s="34"/>
      <c r="AA36" s="34"/>
    </row>
    <row r="37" spans="1:27" ht="15.95" customHeight="1">
      <c r="A37" s="102"/>
      <c r="B37" s="60"/>
      <c r="C37" s="53" t="s">
        <v>72</v>
      </c>
      <c r="D37" s="53"/>
      <c r="E37" s="64"/>
      <c r="F37" s="87"/>
      <c r="G37" s="82">
        <v>735</v>
      </c>
      <c r="H37" s="82">
        <v>276</v>
      </c>
      <c r="I37" s="82">
        <v>271</v>
      </c>
      <c r="J37" s="82">
        <v>8</v>
      </c>
      <c r="K37" s="82">
        <v>5</v>
      </c>
      <c r="L37" s="82">
        <v>120</v>
      </c>
      <c r="M37" s="82">
        <v>112</v>
      </c>
      <c r="N37" s="82">
        <v>11</v>
      </c>
      <c r="O37" s="82">
        <v>11</v>
      </c>
      <c r="P37" s="82">
        <v>145</v>
      </c>
      <c r="Q37" s="82">
        <v>178</v>
      </c>
      <c r="R37" s="33"/>
      <c r="S37" s="33"/>
      <c r="T37" s="33"/>
      <c r="U37" s="33"/>
      <c r="V37" s="33"/>
      <c r="W37" s="33"/>
      <c r="X37" s="33"/>
      <c r="Y37" s="33"/>
      <c r="Z37" s="34"/>
      <c r="AA37" s="34"/>
    </row>
    <row r="38" spans="1:27" ht="15.95" customHeight="1">
      <c r="A38" s="102"/>
      <c r="B38" s="59"/>
      <c r="C38" s="53" t="s">
        <v>73</v>
      </c>
      <c r="D38" s="53"/>
      <c r="E38" s="64"/>
      <c r="F38" s="87"/>
      <c r="G38" s="82">
        <v>59</v>
      </c>
      <c r="H38" s="82">
        <v>65</v>
      </c>
      <c r="I38" s="82">
        <v>78</v>
      </c>
      <c r="J38" s="82">
        <v>0</v>
      </c>
      <c r="K38" s="66">
        <v>0</v>
      </c>
      <c r="L38" s="82">
        <v>14</v>
      </c>
      <c r="M38" s="82">
        <v>58</v>
      </c>
      <c r="N38" s="82">
        <v>0</v>
      </c>
      <c r="O38" s="82">
        <v>0</v>
      </c>
      <c r="P38" s="82">
        <v>11</v>
      </c>
      <c r="Q38" s="82">
        <v>14</v>
      </c>
      <c r="R38" s="33"/>
      <c r="S38" s="33"/>
      <c r="T38" s="34"/>
      <c r="U38" s="34"/>
      <c r="V38" s="33"/>
      <c r="W38" s="33"/>
      <c r="X38" s="33"/>
      <c r="Y38" s="33"/>
      <c r="Z38" s="34"/>
      <c r="AA38" s="34"/>
    </row>
    <row r="39" spans="1:27" ht="15.95" customHeight="1">
      <c r="A39" s="102"/>
      <c r="B39" s="48" t="s">
        <v>74</v>
      </c>
      <c r="C39" s="48"/>
      <c r="D39" s="48"/>
      <c r="E39" s="64" t="s">
        <v>163</v>
      </c>
      <c r="F39" s="87"/>
      <c r="G39" s="82">
        <v>121</v>
      </c>
      <c r="H39" s="82">
        <f>H32-H36</f>
        <v>495</v>
      </c>
      <c r="I39" s="82">
        <v>287</v>
      </c>
      <c r="J39" s="82">
        <f>J32-J36</f>
        <v>6</v>
      </c>
      <c r="K39" s="82">
        <v>9</v>
      </c>
      <c r="L39" s="82">
        <f>L32-L36</f>
        <v>2460</v>
      </c>
      <c r="M39" s="82">
        <v>55</v>
      </c>
      <c r="N39" s="82">
        <f>N32-N36</f>
        <v>30</v>
      </c>
      <c r="O39" s="82">
        <v>30</v>
      </c>
      <c r="P39" s="82">
        <f>P32-P36</f>
        <v>0</v>
      </c>
      <c r="Q39" s="82">
        <v>34</v>
      </c>
      <c r="R39" s="33"/>
      <c r="S39" s="33"/>
      <c r="T39" s="33"/>
      <c r="U39" s="33"/>
      <c r="V39" s="33"/>
      <c r="W39" s="33"/>
      <c r="X39" s="33"/>
      <c r="Y39" s="33"/>
      <c r="Z39" s="34"/>
      <c r="AA39" s="34"/>
    </row>
    <row r="40" spans="1:27" ht="15.95" customHeight="1">
      <c r="A40" s="95" t="s">
        <v>85</v>
      </c>
      <c r="B40" s="58" t="s">
        <v>75</v>
      </c>
      <c r="C40" s="53"/>
      <c r="D40" s="53"/>
      <c r="E40" s="64" t="s">
        <v>43</v>
      </c>
      <c r="F40" s="87"/>
      <c r="G40" s="82">
        <v>1404</v>
      </c>
      <c r="H40" s="82">
        <v>545</v>
      </c>
      <c r="I40" s="82">
        <v>416</v>
      </c>
      <c r="J40" s="82">
        <v>0</v>
      </c>
      <c r="K40" s="82">
        <v>0</v>
      </c>
      <c r="L40" s="82">
        <v>946</v>
      </c>
      <c r="M40" s="82">
        <v>317</v>
      </c>
      <c r="N40" s="82">
        <v>0</v>
      </c>
      <c r="O40" s="82">
        <v>39</v>
      </c>
      <c r="P40" s="82">
        <v>224</v>
      </c>
      <c r="Q40" s="82">
        <v>192</v>
      </c>
      <c r="R40" s="33"/>
      <c r="S40" s="33"/>
      <c r="T40" s="33"/>
      <c r="U40" s="33"/>
      <c r="V40" s="34"/>
      <c r="W40" s="34"/>
      <c r="X40" s="34"/>
      <c r="Y40" s="34"/>
      <c r="Z40" s="33"/>
      <c r="AA40" s="33"/>
    </row>
    <row r="41" spans="1:27" ht="15.95" customHeight="1">
      <c r="A41" s="96"/>
      <c r="B41" s="59"/>
      <c r="C41" s="53" t="s">
        <v>76</v>
      </c>
      <c r="D41" s="53"/>
      <c r="E41" s="64"/>
      <c r="F41" s="89"/>
      <c r="G41" s="66">
        <v>365</v>
      </c>
      <c r="H41" s="66">
        <v>545</v>
      </c>
      <c r="I41" s="66">
        <v>253</v>
      </c>
      <c r="J41" s="82">
        <v>0</v>
      </c>
      <c r="K41" s="82">
        <v>0</v>
      </c>
      <c r="L41" s="82">
        <v>843</v>
      </c>
      <c r="M41" s="82">
        <v>248</v>
      </c>
      <c r="N41" s="82">
        <v>0</v>
      </c>
      <c r="O41" s="82" t="s">
        <v>261</v>
      </c>
      <c r="P41" s="82">
        <v>0</v>
      </c>
      <c r="Q41" s="82">
        <v>0</v>
      </c>
      <c r="R41" s="34"/>
      <c r="S41" s="34"/>
      <c r="T41" s="34"/>
      <c r="U41" s="34"/>
      <c r="V41" s="34"/>
      <c r="W41" s="34"/>
      <c r="X41" s="34"/>
      <c r="Y41" s="34"/>
      <c r="Z41" s="33"/>
      <c r="AA41" s="33"/>
    </row>
    <row r="42" spans="1:27" ht="15.95" customHeight="1">
      <c r="A42" s="96"/>
      <c r="B42" s="58" t="s">
        <v>63</v>
      </c>
      <c r="C42" s="53"/>
      <c r="D42" s="53"/>
      <c r="E42" s="64" t="s">
        <v>44</v>
      </c>
      <c r="F42" s="87"/>
      <c r="G42" s="82">
        <v>1533</v>
      </c>
      <c r="H42" s="82">
        <v>1040</v>
      </c>
      <c r="I42" s="82">
        <v>703</v>
      </c>
      <c r="J42" s="82">
        <v>6</v>
      </c>
      <c r="K42" s="82">
        <v>9</v>
      </c>
      <c r="L42" s="82">
        <v>1620</v>
      </c>
      <c r="M42" s="82">
        <v>352</v>
      </c>
      <c r="N42" s="82">
        <v>30</v>
      </c>
      <c r="O42" s="82">
        <v>69</v>
      </c>
      <c r="P42" s="82">
        <v>224</v>
      </c>
      <c r="Q42" s="82">
        <v>264</v>
      </c>
      <c r="R42" s="33"/>
      <c r="S42" s="33"/>
      <c r="T42" s="33"/>
      <c r="U42" s="33"/>
      <c r="V42" s="34"/>
      <c r="W42" s="34"/>
      <c r="X42" s="33"/>
      <c r="Y42" s="33"/>
      <c r="Z42" s="33"/>
      <c r="AA42" s="33"/>
    </row>
    <row r="43" spans="1:27" ht="15.95" customHeight="1">
      <c r="A43" s="96"/>
      <c r="B43" s="59"/>
      <c r="C43" s="53" t="s">
        <v>77</v>
      </c>
      <c r="D43" s="53"/>
      <c r="E43" s="64"/>
      <c r="F43" s="87"/>
      <c r="G43" s="82">
        <v>370</v>
      </c>
      <c r="H43" s="82">
        <v>518</v>
      </c>
      <c r="I43" s="82">
        <v>455</v>
      </c>
      <c r="J43" s="66">
        <v>5</v>
      </c>
      <c r="K43" s="66">
        <v>5</v>
      </c>
      <c r="L43" s="82">
        <v>617</v>
      </c>
      <c r="M43" s="82">
        <v>315</v>
      </c>
      <c r="N43" s="82">
        <v>14</v>
      </c>
      <c r="O43" s="82">
        <v>69</v>
      </c>
      <c r="P43" s="82">
        <v>224</v>
      </c>
      <c r="Q43" s="82">
        <v>221</v>
      </c>
      <c r="R43" s="33"/>
      <c r="S43" s="33"/>
      <c r="T43" s="34"/>
      <c r="U43" s="33"/>
      <c r="V43" s="34"/>
      <c r="W43" s="34"/>
      <c r="X43" s="33"/>
      <c r="Y43" s="33"/>
      <c r="Z43" s="34"/>
      <c r="AA43" s="34"/>
    </row>
    <row r="44" spans="1:27" ht="15.95" customHeight="1">
      <c r="A44" s="96"/>
      <c r="B44" s="53" t="s">
        <v>74</v>
      </c>
      <c r="C44" s="53"/>
      <c r="D44" s="53"/>
      <c r="E44" s="64" t="s">
        <v>164</v>
      </c>
      <c r="F44" s="89"/>
      <c r="G44" s="66">
        <v>-129</v>
      </c>
      <c r="H44" s="66">
        <f>H40-H42</f>
        <v>-495</v>
      </c>
      <c r="I44" s="66">
        <v>-287</v>
      </c>
      <c r="J44" s="66">
        <f>J40-J42</f>
        <v>-6</v>
      </c>
      <c r="K44" s="66">
        <v>-9</v>
      </c>
      <c r="L44" s="66">
        <f>L40-L42</f>
        <v>-674</v>
      </c>
      <c r="M44" s="66">
        <v>-35</v>
      </c>
      <c r="N44" s="66">
        <f>N40-N42</f>
        <v>-30</v>
      </c>
      <c r="O44" s="66">
        <v>-30</v>
      </c>
      <c r="P44" s="66">
        <f>P40-P42</f>
        <v>0</v>
      </c>
      <c r="Q44" s="66">
        <v>-72</v>
      </c>
      <c r="R44" s="34"/>
      <c r="S44" s="34"/>
      <c r="T44" s="33"/>
      <c r="U44" s="33"/>
      <c r="V44" s="34"/>
      <c r="W44" s="34"/>
      <c r="X44" s="33"/>
      <c r="Y44" s="33"/>
      <c r="Z44" s="33"/>
      <c r="AA44" s="33"/>
    </row>
    <row r="45" spans="1:27" ht="15.95" customHeight="1">
      <c r="A45" s="95" t="s">
        <v>86</v>
      </c>
      <c r="B45" s="48" t="s">
        <v>78</v>
      </c>
      <c r="C45" s="48"/>
      <c r="D45" s="48"/>
      <c r="E45" s="64" t="s">
        <v>165</v>
      </c>
      <c r="F45" s="87"/>
      <c r="G45" s="82">
        <v>-8</v>
      </c>
      <c r="H45" s="82">
        <f>H39+H44</f>
        <v>0</v>
      </c>
      <c r="I45" s="82">
        <v>0</v>
      </c>
      <c r="J45" s="82">
        <f>J39+J44</f>
        <v>0</v>
      </c>
      <c r="K45" s="82">
        <v>0</v>
      </c>
      <c r="L45" s="82">
        <f>L39+L44</f>
        <v>1786</v>
      </c>
      <c r="M45" s="82">
        <v>20</v>
      </c>
      <c r="N45" s="82">
        <f>N39+N44</f>
        <v>0</v>
      </c>
      <c r="O45" s="82">
        <v>0</v>
      </c>
      <c r="P45" s="82">
        <f>P39+P44</f>
        <v>0</v>
      </c>
      <c r="Q45" s="82">
        <v>-38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.95" customHeight="1">
      <c r="A46" s="96"/>
      <c r="B46" s="53" t="s">
        <v>79</v>
      </c>
      <c r="C46" s="53"/>
      <c r="D46" s="53"/>
      <c r="E46" s="53"/>
      <c r="F46" s="89"/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82">
        <v>1787</v>
      </c>
      <c r="M46" s="82">
        <v>20</v>
      </c>
      <c r="N46" s="82">
        <v>0</v>
      </c>
      <c r="O46" s="82">
        <v>0</v>
      </c>
      <c r="P46" s="66">
        <v>0</v>
      </c>
      <c r="Q46" s="66">
        <v>0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95" customHeight="1">
      <c r="A47" s="96"/>
      <c r="B47" s="53" t="s">
        <v>80</v>
      </c>
      <c r="C47" s="53"/>
      <c r="D47" s="53"/>
      <c r="E47" s="53"/>
      <c r="F47" s="87"/>
      <c r="G47" s="82">
        <v>47</v>
      </c>
      <c r="H47" s="82">
        <v>0</v>
      </c>
      <c r="I47" s="82">
        <v>0</v>
      </c>
      <c r="J47" s="82">
        <v>0</v>
      </c>
      <c r="K47" s="82">
        <v>0</v>
      </c>
      <c r="L47" s="82">
        <v>1</v>
      </c>
      <c r="M47" s="82">
        <v>2</v>
      </c>
      <c r="N47" s="82">
        <v>0</v>
      </c>
      <c r="O47" s="82">
        <v>0</v>
      </c>
      <c r="P47" s="82">
        <v>2</v>
      </c>
      <c r="Q47" s="82">
        <v>2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5.95" customHeight="1">
      <c r="A48" s="96"/>
      <c r="B48" s="53" t="s">
        <v>81</v>
      </c>
      <c r="C48" s="53"/>
      <c r="D48" s="53"/>
      <c r="E48" s="53"/>
      <c r="F48" s="87"/>
      <c r="G48" s="82">
        <v>20</v>
      </c>
      <c r="H48" s="82">
        <v>0</v>
      </c>
      <c r="I48" s="82">
        <v>0</v>
      </c>
      <c r="J48" s="82">
        <v>0</v>
      </c>
      <c r="K48" s="82">
        <v>0</v>
      </c>
      <c r="L48" s="82">
        <v>1</v>
      </c>
      <c r="M48" s="82">
        <v>2</v>
      </c>
      <c r="N48" s="82">
        <v>0</v>
      </c>
      <c r="O48" s="82">
        <v>0</v>
      </c>
      <c r="P48" s="82">
        <v>0</v>
      </c>
      <c r="Q48" s="82">
        <v>0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17" ht="15.95" customHeight="1">
      <c r="A49" s="9" t="s">
        <v>166</v>
      </c>
      <c r="Q49" s="6"/>
    </row>
    <row r="50" spans="1:17" ht="15.95" customHeight="1">
      <c r="A50" s="9"/>
      <c r="Q50" s="8"/>
    </row>
  </sheetData>
  <mergeCells count="32">
    <mergeCell ref="H6:I6"/>
    <mergeCell ref="A32:A39"/>
    <mergeCell ref="A40:A44"/>
    <mergeCell ref="A45:A48"/>
    <mergeCell ref="Q25:Q26"/>
    <mergeCell ref="A30:E31"/>
    <mergeCell ref="F30:G30"/>
    <mergeCell ref="H30:I30"/>
    <mergeCell ref="J30:K30"/>
    <mergeCell ref="N30:O30"/>
    <mergeCell ref="P30:Q30"/>
    <mergeCell ref="N6:O6"/>
    <mergeCell ref="P6:Q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N25:N26"/>
    <mergeCell ref="O25:O26"/>
    <mergeCell ref="P25:P26"/>
    <mergeCell ref="A6:E7"/>
    <mergeCell ref="F6:G6"/>
    <mergeCell ref="L6:M6"/>
    <mergeCell ref="L25:L26"/>
    <mergeCell ref="M25:M26"/>
    <mergeCell ref="L30:M30"/>
    <mergeCell ref="J6:K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13" zoomScale="85" zoomScaleNormal="100" zoomScaleSheetLayoutView="85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1" t="s">
        <v>251</v>
      </c>
      <c r="D1" s="42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3"/>
      <c r="B5" s="43" t="s">
        <v>247</v>
      </c>
      <c r="C5" s="43"/>
      <c r="D5" s="43"/>
      <c r="H5" s="16"/>
      <c r="L5" s="16"/>
      <c r="N5" s="16" t="s">
        <v>168</v>
      </c>
    </row>
    <row r="6" spans="1:14" ht="15" customHeight="1">
      <c r="A6" s="44"/>
      <c r="B6" s="45"/>
      <c r="C6" s="45"/>
      <c r="D6" s="80"/>
      <c r="E6" s="114"/>
      <c r="F6" s="114"/>
      <c r="G6" s="114"/>
      <c r="H6" s="114"/>
      <c r="I6" s="115"/>
      <c r="J6" s="116"/>
      <c r="K6" s="114"/>
      <c r="L6" s="114"/>
      <c r="M6" s="114"/>
      <c r="N6" s="114"/>
    </row>
    <row r="7" spans="1:14" ht="15" customHeight="1">
      <c r="A7" s="19"/>
      <c r="B7" s="20"/>
      <c r="C7" s="20"/>
      <c r="D7" s="57"/>
      <c r="E7" s="38" t="s">
        <v>237</v>
      </c>
      <c r="F7" s="81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91" t="s">
        <v>169</v>
      </c>
      <c r="B8" s="74" t="s">
        <v>170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8" customHeight="1">
      <c r="A9" s="91"/>
      <c r="B9" s="91" t="s">
        <v>171</v>
      </c>
      <c r="C9" s="53" t="s">
        <v>172</v>
      </c>
      <c r="D9" s="53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8" customHeight="1">
      <c r="A10" s="91"/>
      <c r="B10" s="91"/>
      <c r="C10" s="53" t="s">
        <v>173</v>
      </c>
      <c r="D10" s="53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8" customHeight="1">
      <c r="A11" s="91"/>
      <c r="B11" s="91"/>
      <c r="C11" s="53" t="s">
        <v>174</v>
      </c>
      <c r="D11" s="53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8" customHeight="1">
      <c r="A12" s="91"/>
      <c r="B12" s="91"/>
      <c r="C12" s="53" t="s">
        <v>175</v>
      </c>
      <c r="D12" s="53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8" customHeight="1">
      <c r="A13" s="91"/>
      <c r="B13" s="91"/>
      <c r="C13" s="53" t="s">
        <v>176</v>
      </c>
      <c r="D13" s="53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8" customHeight="1">
      <c r="A14" s="91"/>
      <c r="B14" s="91"/>
      <c r="C14" s="53" t="s">
        <v>177</v>
      </c>
      <c r="D14" s="53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8" customHeight="1">
      <c r="A15" s="111" t="s">
        <v>178</v>
      </c>
      <c r="B15" s="91" t="s">
        <v>179</v>
      </c>
      <c r="C15" s="53" t="s">
        <v>180</v>
      </c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8" customHeight="1">
      <c r="A16" s="91"/>
      <c r="B16" s="91"/>
      <c r="C16" s="53" t="s">
        <v>181</v>
      </c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5" ht="18" customHeight="1">
      <c r="A17" s="91"/>
      <c r="B17" s="91"/>
      <c r="C17" s="53" t="s">
        <v>182</v>
      </c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5" ht="18" customHeight="1">
      <c r="A18" s="91"/>
      <c r="B18" s="91"/>
      <c r="C18" s="53" t="s">
        <v>183</v>
      </c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5" ht="18" customHeight="1">
      <c r="A19" s="91"/>
      <c r="B19" s="91" t="s">
        <v>184</v>
      </c>
      <c r="C19" s="53" t="s">
        <v>185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5" ht="18" customHeight="1">
      <c r="A20" s="91"/>
      <c r="B20" s="91"/>
      <c r="C20" s="53" t="s">
        <v>186</v>
      </c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5" s="46" customFormat="1" ht="18" customHeight="1">
      <c r="A21" s="91"/>
      <c r="B21" s="91"/>
      <c r="C21" s="77" t="s">
        <v>187</v>
      </c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5" ht="18" customHeight="1">
      <c r="A22" s="91"/>
      <c r="B22" s="91"/>
      <c r="C22" s="48" t="s">
        <v>188</v>
      </c>
      <c r="D22" s="48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5" ht="18" customHeight="1">
      <c r="A23" s="91"/>
      <c r="B23" s="91" t="s">
        <v>189</v>
      </c>
      <c r="C23" s="53" t="s">
        <v>190</v>
      </c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ht="18" customHeight="1">
      <c r="A24" s="91"/>
      <c r="B24" s="91"/>
      <c r="C24" s="53" t="s">
        <v>191</v>
      </c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5" ht="18" customHeight="1">
      <c r="A25" s="91"/>
      <c r="B25" s="91"/>
      <c r="C25" s="53" t="s">
        <v>192</v>
      </c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5" ht="18" customHeight="1">
      <c r="A26" s="91"/>
      <c r="B26" s="91"/>
      <c r="C26" s="53" t="s">
        <v>193</v>
      </c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5" ht="18" customHeight="1">
      <c r="A27" s="91"/>
      <c r="B27" s="53" t="s">
        <v>194</v>
      </c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5" ht="18" customHeight="1">
      <c r="A28" s="91" t="s">
        <v>195</v>
      </c>
      <c r="B28" s="91" t="s">
        <v>196</v>
      </c>
      <c r="C28" s="53" t="s">
        <v>197</v>
      </c>
      <c r="D28" s="79" t="s">
        <v>40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5" ht="18" customHeight="1">
      <c r="A29" s="91"/>
      <c r="B29" s="91"/>
      <c r="C29" s="53" t="s">
        <v>198</v>
      </c>
      <c r="D29" s="79" t="s">
        <v>41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5" ht="18" customHeight="1">
      <c r="A30" s="91"/>
      <c r="B30" s="91"/>
      <c r="C30" s="53" t="s">
        <v>199</v>
      </c>
      <c r="D30" s="79" t="s">
        <v>200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5" ht="18" customHeight="1">
      <c r="A31" s="91"/>
      <c r="B31" s="91"/>
      <c r="C31" s="48" t="s">
        <v>201</v>
      </c>
      <c r="D31" s="79" t="s">
        <v>202</v>
      </c>
      <c r="E31" s="54">
        <f t="shared" ref="E31:N31" si="0">E28-E29-E30</f>
        <v>0</v>
      </c>
      <c r="F31" s="54">
        <f t="shared" si="0"/>
        <v>0</v>
      </c>
      <c r="G31" s="54">
        <f t="shared" si="0"/>
        <v>0</v>
      </c>
      <c r="H31" s="54">
        <f t="shared" si="0"/>
        <v>0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1"/>
      <c r="B32" s="91"/>
      <c r="C32" s="53" t="s">
        <v>203</v>
      </c>
      <c r="D32" s="79" t="s">
        <v>204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8" customHeight="1">
      <c r="A33" s="91"/>
      <c r="B33" s="91"/>
      <c r="C33" s="53" t="s">
        <v>205</v>
      </c>
      <c r="D33" s="79" t="s">
        <v>206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8" customHeight="1">
      <c r="A34" s="91"/>
      <c r="B34" s="91"/>
      <c r="C34" s="48" t="s">
        <v>207</v>
      </c>
      <c r="D34" s="79" t="s">
        <v>208</v>
      </c>
      <c r="E34" s="54">
        <f t="shared" ref="E34:N34" si="1">E31+E32-E33</f>
        <v>0</v>
      </c>
      <c r="F34" s="54">
        <f t="shared" si="1"/>
        <v>0</v>
      </c>
      <c r="G34" s="54">
        <f t="shared" si="1"/>
        <v>0</v>
      </c>
      <c r="H34" s="54">
        <f t="shared" si="1"/>
        <v>0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1"/>
      <c r="B35" s="91" t="s">
        <v>209</v>
      </c>
      <c r="C35" s="53" t="s">
        <v>210</v>
      </c>
      <c r="D35" s="79" t="s">
        <v>211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8" customHeight="1">
      <c r="A36" s="91"/>
      <c r="B36" s="91"/>
      <c r="C36" s="53" t="s">
        <v>212</v>
      </c>
      <c r="D36" s="79" t="s">
        <v>213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8" customHeight="1">
      <c r="A37" s="91"/>
      <c r="B37" s="91"/>
      <c r="C37" s="53" t="s">
        <v>214</v>
      </c>
      <c r="D37" s="79" t="s">
        <v>215</v>
      </c>
      <c r="E37" s="54">
        <f t="shared" ref="E37:N37" si="2">E34+E35-E36</f>
        <v>0</v>
      </c>
      <c r="F37" s="54">
        <f t="shared" si="2"/>
        <v>0</v>
      </c>
      <c r="G37" s="54">
        <f t="shared" si="2"/>
        <v>0</v>
      </c>
      <c r="H37" s="54">
        <f t="shared" si="2"/>
        <v>0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1"/>
      <c r="B38" s="91"/>
      <c r="C38" s="53" t="s">
        <v>216</v>
      </c>
      <c r="D38" s="79" t="s">
        <v>217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8" customHeight="1">
      <c r="A39" s="91"/>
      <c r="B39" s="91"/>
      <c r="C39" s="53" t="s">
        <v>218</v>
      </c>
      <c r="D39" s="79" t="s">
        <v>219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8" customHeight="1">
      <c r="A40" s="91"/>
      <c r="B40" s="91"/>
      <c r="C40" s="53" t="s">
        <v>220</v>
      </c>
      <c r="D40" s="79" t="s">
        <v>221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8" customHeight="1">
      <c r="A41" s="91"/>
      <c r="B41" s="91"/>
      <c r="C41" s="48" t="s">
        <v>222</v>
      </c>
      <c r="D41" s="79" t="s">
        <v>223</v>
      </c>
      <c r="E41" s="54">
        <f t="shared" ref="E41:N41" si="3">E34+E35-E36-E40</f>
        <v>0</v>
      </c>
      <c r="F41" s="54">
        <f t="shared" si="3"/>
        <v>0</v>
      </c>
      <c r="G41" s="54">
        <f t="shared" si="3"/>
        <v>0</v>
      </c>
      <c r="H41" s="54">
        <f t="shared" si="3"/>
        <v>0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1"/>
      <c r="B42" s="91"/>
      <c r="C42" s="117" t="s">
        <v>224</v>
      </c>
      <c r="D42" s="117"/>
      <c r="E42" s="54">
        <f t="shared" ref="E42:N42" si="4">E37+E38-E39-E40</f>
        <v>0</v>
      </c>
      <c r="F42" s="54">
        <f t="shared" si="4"/>
        <v>0</v>
      </c>
      <c r="G42" s="54">
        <f t="shared" si="4"/>
        <v>0</v>
      </c>
      <c r="H42" s="54">
        <f t="shared" si="4"/>
        <v>0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1"/>
      <c r="B43" s="91"/>
      <c r="C43" s="53" t="s">
        <v>225</v>
      </c>
      <c r="D43" s="79" t="s">
        <v>226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8" customHeight="1">
      <c r="A44" s="91"/>
      <c r="B44" s="91"/>
      <c r="C44" s="48" t="s">
        <v>227</v>
      </c>
      <c r="D44" s="64" t="s">
        <v>228</v>
      </c>
      <c r="E44" s="54">
        <f t="shared" ref="E44:N44" si="5">E41+E43</f>
        <v>0</v>
      </c>
      <c r="F44" s="54">
        <f t="shared" si="5"/>
        <v>0</v>
      </c>
      <c r="G44" s="54">
        <f t="shared" si="5"/>
        <v>0</v>
      </c>
      <c r="H44" s="54">
        <f t="shared" si="5"/>
        <v>0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7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2022-08-26T06:15:10Z</cp:lastPrinted>
  <dcterms:created xsi:type="dcterms:W3CDTF">1999-07-06T05:17:05Z</dcterms:created>
  <dcterms:modified xsi:type="dcterms:W3CDTF">2022-09-20T09:44:57Z</dcterms:modified>
</cp:coreProperties>
</file>