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70.52\ｈ\F\調査担当\諸調査\Ｒ４年度\02 総務省以外\20220708【地方債協会】都道府県及び指定都市の財政状況について（照会）（826〆）\05_起案\"/>
    </mc:Choice>
  </mc:AlternateContent>
  <bookViews>
    <workbookView xWindow="-120" yWindow="-120" windowWidth="29040" windowHeight="15840" tabRatio="663" activeTab="1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5" l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G9" i="5" l="1"/>
  <c r="G45" i="5" l="1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I23" i="6" l="1"/>
  <c r="I22" i="6"/>
  <c r="I21" i="6"/>
  <c r="I20" i="6"/>
  <c r="I19" i="6"/>
  <c r="G28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I45" i="2" l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F24" i="7" l="1"/>
  <c r="F16" i="7"/>
  <c r="F14" i="7"/>
  <c r="F31" i="8" l="1"/>
  <c r="F34" i="8" s="1"/>
  <c r="O44" i="7"/>
  <c r="O39" i="7"/>
  <c r="O45" i="7" s="1"/>
  <c r="M44" i="7"/>
  <c r="M39" i="7"/>
  <c r="M45" i="7" s="1"/>
  <c r="K44" i="7"/>
  <c r="K39" i="7"/>
  <c r="K45" i="7" s="1"/>
  <c r="I44" i="7"/>
  <c r="I39" i="7"/>
  <c r="I45" i="7" s="1"/>
  <c r="G44" i="7"/>
  <c r="G39" i="7"/>
  <c r="G45" i="7" s="1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F41" i="8" l="1"/>
  <c r="F44" i="8" s="1"/>
  <c r="F37" i="8"/>
  <c r="F42" i="8" s="1"/>
  <c r="O44" i="4"/>
  <c r="O39" i="4"/>
  <c r="O45" i="4" s="1"/>
  <c r="M44" i="4"/>
  <c r="M39" i="4"/>
  <c r="M45" i="4" s="1"/>
  <c r="K44" i="4"/>
  <c r="K39" i="4"/>
  <c r="K45" i="4" s="1"/>
  <c r="I44" i="4"/>
  <c r="I39" i="4"/>
  <c r="I45" i="4" s="1"/>
  <c r="K24" i="4"/>
  <c r="K27" i="4" s="1"/>
  <c r="K16" i="4"/>
  <c r="K15" i="4"/>
  <c r="K14" i="4"/>
  <c r="I24" i="4"/>
  <c r="I27" i="4" s="1"/>
  <c r="I16" i="4"/>
  <c r="I15" i="4"/>
  <c r="I14" i="4"/>
  <c r="G27" i="4"/>
  <c r="G24" i="4"/>
  <c r="G16" i="4"/>
  <c r="G15" i="4"/>
  <c r="G14" i="4"/>
  <c r="F32" i="2"/>
  <c r="F45" i="2"/>
  <c r="G29" i="2" l="1"/>
  <c r="F27" i="2"/>
  <c r="G27" i="2" s="1"/>
  <c r="G18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E31" i="8"/>
  <c r="E34" i="8" s="1"/>
  <c r="N44" i="7"/>
  <c r="L44" i="7"/>
  <c r="J44" i="7"/>
  <c r="H44" i="7"/>
  <c r="F44" i="7"/>
  <c r="H39" i="7"/>
  <c r="F39" i="7"/>
  <c r="O24" i="7"/>
  <c r="O27" i="7" s="1"/>
  <c r="N24" i="7"/>
  <c r="N27" i="7" s="1"/>
  <c r="M24" i="7"/>
  <c r="M27" i="7" s="1"/>
  <c r="L24" i="7"/>
  <c r="L27" i="7" s="1"/>
  <c r="J24" i="7"/>
  <c r="J27" i="7" s="1"/>
  <c r="H24" i="7"/>
  <c r="H27" i="7" s="1"/>
  <c r="F27" i="7"/>
  <c r="O16" i="7"/>
  <c r="N16" i="7"/>
  <c r="M16" i="7"/>
  <c r="L16" i="7"/>
  <c r="J16" i="7"/>
  <c r="H16" i="7"/>
  <c r="O15" i="7"/>
  <c r="N15" i="7"/>
  <c r="M15" i="7"/>
  <c r="L15" i="7"/>
  <c r="J15" i="7"/>
  <c r="H15" i="7"/>
  <c r="F15" i="7"/>
  <c r="O14" i="7"/>
  <c r="N14" i="7"/>
  <c r="M14" i="7"/>
  <c r="L14" i="7"/>
  <c r="J14" i="7"/>
  <c r="H14" i="7"/>
  <c r="N39" i="4"/>
  <c r="N44" i="4"/>
  <c r="L39" i="4"/>
  <c r="L44" i="4"/>
  <c r="O24" i="4"/>
  <c r="O27" i="4"/>
  <c r="N24" i="4"/>
  <c r="N27" i="4"/>
  <c r="M24" i="4"/>
  <c r="M27" i="4" s="1"/>
  <c r="L24" i="4"/>
  <c r="L27" i="4" s="1"/>
  <c r="J24" i="4"/>
  <c r="J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J14" i="4"/>
  <c r="H16" i="4"/>
  <c r="H15" i="4"/>
  <c r="H14" i="4"/>
  <c r="F24" i="4"/>
  <c r="F27" i="4" s="1"/>
  <c r="F16" i="4"/>
  <c r="F15" i="4"/>
  <c r="F14" i="4"/>
  <c r="G14" i="2"/>
  <c r="G16" i="2"/>
  <c r="J37" i="8"/>
  <c r="J42" i="8" s="1"/>
  <c r="G9" i="2"/>
  <c r="G21" i="2"/>
  <c r="L45" i="4" l="1"/>
  <c r="N45" i="4"/>
  <c r="J45" i="7"/>
  <c r="G45" i="2"/>
  <c r="G41" i="2"/>
  <c r="G28" i="2"/>
  <c r="G37" i="8"/>
  <c r="G42" i="8" s="1"/>
  <c r="G19" i="2"/>
  <c r="G25" i="2"/>
  <c r="G24" i="2"/>
  <c r="G36" i="2"/>
  <c r="L45" i="7"/>
  <c r="G12" i="2"/>
  <c r="G39" i="2"/>
  <c r="G11" i="2"/>
  <c r="G38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N45" i="7"/>
  <c r="E41" i="8"/>
  <c r="E44" i="8" s="1"/>
  <c r="E37" i="8"/>
  <c r="E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G33" i="2"/>
  <c r="G34" i="2"/>
  <c r="L41" i="8"/>
  <c r="L44" i="8" s="1"/>
  <c r="G37" i="2"/>
  <c r="G44" i="2"/>
  <c r="I41" i="8"/>
  <c r="I44" i="8" s="1"/>
  <c r="G42" i="2"/>
  <c r="G35" i="2"/>
</calcChain>
</file>

<file path=xl/sharedStrings.xml><?xml version="1.0" encoding="utf-8"?>
<sst xmlns="http://schemas.openxmlformats.org/spreadsheetml/2006/main" count="429" uniqueCount="272">
  <si>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</si>
  <si>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</si>
  <si>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</si>
  <si>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</si>
  <si>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</si>
  <si>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</si>
  <si>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</si>
  <si>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</si>
  <si>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</si>
  <si>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</si>
  <si>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</si>
  <si>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</si>
  <si>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</si>
  <si>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</si>
  <si>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</si>
  <si>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</si>
  <si>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</si>
  <si>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</si>
  <si>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</si>
  <si>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</si>
  <si>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</si>
  <si>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</si>
  <si>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</si>
  <si>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</si>
  <si>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</si>
  <si>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</si>
  <si>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</si>
  <si>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</si>
  <si>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</si>
  <si>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</si>
  <si>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</si>
  <si>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</si>
  <si>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</si>
  <si>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</si>
  <si>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</si>
  <si>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</si>
  <si>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</si>
  <si>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</si>
  <si>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</si>
  <si>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</si>
  <si>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</si>
  <si>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</si>
  <si>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</si>
  <si>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</si>
  <si>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</si>
  <si>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</si>
  <si>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</si>
  <si>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</si>
  <si>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</si>
  <si>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</si>
  <si>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</si>
  <si>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</si>
  <si>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</si>
  <si>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</si>
  <si>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</si>
  <si>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</si>
  <si>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</si>
  <si>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</si>
  <si>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</si>
  <si>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</si>
  <si>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</si>
  <si>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</si>
  <si>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</si>
  <si>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</si>
  <si>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</si>
  <si>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</si>
  <si>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</si>
  <si>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</si>
  <si>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</si>
  <si>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</si>
  <si>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</si>
  <si>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</si>
  <si>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</si>
  <si>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</si>
  <si>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</si>
  <si>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</si>
  <si>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</si>
  <si>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</si>
  <si>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</si>
  <si>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</si>
  <si>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</si>
  <si>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</si>
  <si>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</si>
  <si>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</si>
  <si>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</si>
  <si>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</si>
  <si>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</si>
  <si>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</si>
  <si>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</si>
  <si>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</si>
  <si>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</si>
  <si>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</si>
  <si>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</si>
  <si>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</si>
  <si>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</si>
  <si>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</si>
  <si>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</si>
  <si>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</si>
  <si>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</si>
  <si>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</si>
  <si>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</si>
  <si>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</si>
  <si>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</si>
  <si>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</si>
  <si>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</si>
  <si>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</si>
  <si>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</si>
  <si>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</si>
  <si>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</si>
  <si>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</si>
  <si>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</si>
  <si>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</si>
  <si>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</si>
  <si>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</si>
  <si>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</si>
  <si>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</si>
  <si>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</si>
  <si>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</si>
  <si>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</si>
  <si>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</si>
  <si>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</si>
  <si>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</si>
  <si>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</si>
  <si>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</si>
  <si>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</si>
  <si>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</si>
  <si>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</si>
  <si>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</si>
  <si>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</si>
  <si>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</si>
  <si>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</si>
  <si>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</si>
  <si>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</si>
  <si>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</si>
  <si>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</si>
  <si>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</si>
  <si>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</si>
  <si>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</si>
  <si>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</si>
  <si>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</si>
  <si>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</si>
  <si>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</si>
  <si>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</si>
  <si>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</si>
  <si>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</si>
  <si>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</si>
  <si>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</si>
  <si>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</si>
  <si>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</si>
  <si>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</si>
  <si>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</si>
  <si>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</si>
  <si>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</si>
  <si>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</si>
  <si>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</si>
  <si>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</si>
  <si>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</si>
  <si>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</si>
  <si>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</si>
  <si>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</si>
  <si>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</si>
  <si>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</si>
  <si>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</si>
  <si>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</si>
  <si>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</si>
  <si>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</si>
  <si>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</si>
  <si>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</si>
  <si>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</si>
  <si>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</si>
  <si>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</si>
  <si>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</si>
  <si>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</si>
  <si>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</si>
  <si>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</si>
  <si>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</si>
  <si>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</si>
  <si>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</si>
  <si>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</si>
  <si>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</si>
  <si>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</si>
  <si>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</si>
  <si>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</si>
  <si>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</si>
  <si>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</si>
  <si>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</si>
  <si>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</si>
  <si>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</si>
  <si>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</si>
  <si>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</si>
  <si>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</si>
  <si>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</si>
  <si>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</si>
  <si>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</si>
  <si>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</si>
  <si>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</si>
  <si>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</si>
  <si>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</si>
  <si>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</si>
  <si>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</si>
  <si>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</si>
  <si>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</si>
  <si>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</si>
  <si>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</si>
  <si>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</si>
  <si>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</si>
  <si>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</si>
  <si>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</si>
  <si>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</si>
  <si>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</si>
  <si>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</si>
  <si>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</si>
  <si>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</si>
  <si>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</si>
  <si>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</si>
  <si>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</si>
  <si>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</si>
  <si>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</si>
  <si>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</si>
  <si>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</si>
  <si>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</si>
  <si>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</si>
  <si>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</si>
  <si>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</si>
  <si>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</si>
  <si>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</si>
  <si>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</si>
  <si>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</si>
  <si>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</si>
  <si>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</si>
  <si>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</si>
  <si>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</si>
  <si>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</si>
  <si>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</si>
  <si>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</si>
  <si>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</si>
  <si>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</si>
  <si>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</si>
  <si>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</si>
  <si>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</si>
  <si>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</si>
  <si>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</si>
  <si>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</si>
  <si>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</si>
  <si>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</si>
  <si>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</si>
  <si>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</si>
  <si>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</si>
  <si>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</si>
  <si>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</si>
  <si>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</si>
  <si>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11"/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</si>
  <si>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</si>
  <si>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電気事業</t>
    <rPh sb="0" eb="2">
      <t>デンキ</t>
    </rPh>
    <rPh sb="2" eb="4">
      <t>ジギョウ</t>
    </rPh>
    <phoneticPr fontId="11"/>
  </si>
  <si>
    <t>市場事業</t>
    <rPh sb="0" eb="2">
      <t>シジョウ</t>
    </rPh>
    <rPh sb="2" eb="4">
      <t>ジギョウ</t>
    </rPh>
    <phoneticPr fontId="8"/>
  </si>
  <si>
    <t>と畜場事業</t>
    <rPh sb="1" eb="3">
      <t>チクジョウ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</si>
  <si>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</si>
  <si>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</si>
  <si>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</si>
  <si>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岡山県</t>
    <rPh sb="0" eb="3">
      <t>オカヤマケン</t>
    </rPh>
    <phoneticPr fontId="16"/>
  </si>
  <si>
    <t>電気事業</t>
    <rPh sb="0" eb="2">
      <t>デンキ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</si>
  <si>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</si>
  <si>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</si>
  <si>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市場事業</t>
    <rPh sb="0" eb="2">
      <t>シジョウ</t>
    </rPh>
    <rPh sb="2" eb="4">
      <t>ジギョウ</t>
    </rPh>
    <phoneticPr fontId="13"/>
  </si>
  <si>
    <t>と畜事業</t>
    <rPh sb="1" eb="2">
      <t>チク</t>
    </rPh>
    <rPh sb="2" eb="4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</si>
  <si>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</si>
  <si>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</si>
  <si>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宅地造成事業</t>
    <rPh sb="0" eb="2">
      <t>タクチ</t>
    </rPh>
    <rPh sb="2" eb="4">
      <t>ゾウセイ</t>
    </rPh>
    <rPh sb="4" eb="6">
      <t>ジギョウ</t>
    </rPh>
    <phoneticPr fontId="13"/>
  </si>
  <si>
    <t>岡山土地開発公社</t>
    <rPh sb="0" eb="2">
      <t>オカヤマ</t>
    </rPh>
    <rPh sb="2" eb="4">
      <t>トチ</t>
    </rPh>
    <rPh sb="4" eb="6">
      <t>カイハツ</t>
    </rPh>
    <rPh sb="6" eb="8">
      <t>コウシャ</t>
    </rPh>
    <phoneticPr fontId="14"/>
  </si>
  <si>
    <t>岡山県</t>
    <rPh sb="0" eb="3">
      <t>オカヤマケン</t>
    </rPh>
    <phoneticPr fontId="9"/>
  </si>
  <si>
    <t>岡山県</t>
    <phoneticPr fontId="9"/>
  </si>
  <si>
    <t>岡山県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</si>
</sst>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5" xfId="0" applyNumberFormat="1" applyBorder="1" applyAlignment="1">
      <alignment horizontal="center" vertical="center"/>
    </xf>
    <xf numFmtId="41" fontId="0" fillId="0" borderId="16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zoomScaleNormal="100" zoomScaleSheetLayoutView="100" workbookViewId="0">
      <pane xSplit="5" ySplit="8" topLeftCell="F37" activePane="bottomRight" state="frozen"/>
      <selection pane="topRight" activeCell="F1" sqref="F1"/>
      <selection pane="bottomLeft" activeCell="A9" sqref="A9"/>
      <selection pane="bottomRight" activeCell="H53" sqref="H53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7" t="s">
        <v>0</v>
      </c>
      <c r="B1" s="17"/>
      <c r="C1" s="17"/>
      <c r="D1" s="17"/>
      <c r="E1" s="22" t="s">
        <v>269</v>
      </c>
      <c r="F1" s="1"/>
    </row>
    <row r="3" spans="1:11" ht="14.4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4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1" t="s">
        <v>87</v>
      </c>
      <c r="B9" s="101" t="s">
        <v>89</v>
      </c>
      <c r="C9" s="64" t="s">
        <v>3</v>
      </c>
      <c r="D9" s="56"/>
      <c r="E9" s="56"/>
      <c r="F9" s="57">
        <v>256141</v>
      </c>
      <c r="G9" s="58">
        <f>F9/$F$27*100</f>
        <v>35.168116781746811</v>
      </c>
      <c r="H9" s="57">
        <v>238839</v>
      </c>
      <c r="I9" s="58">
        <f t="shared" ref="I9:I18" si="0">(F9/H9-1)*100</f>
        <v>7.2442105351303576</v>
      </c>
      <c r="K9" s="26"/>
    </row>
    <row r="10" spans="1:11" ht="18" customHeight="1">
      <c r="A10" s="101"/>
      <c r="B10" s="101"/>
      <c r="C10" s="66"/>
      <c r="D10" s="68" t="s">
        <v>22</v>
      </c>
      <c r="E10" s="56"/>
      <c r="F10" s="57">
        <v>61871</v>
      </c>
      <c r="G10" s="58">
        <f t="shared" ref="G10:G26" si="1">F10/$F$27*100</f>
        <v>8.4948780296924618</v>
      </c>
      <c r="H10" s="57">
        <v>57888</v>
      </c>
      <c r="I10" s="58">
        <f t="shared" si="0"/>
        <v>6.8805279159756871</v>
      </c>
    </row>
    <row r="11" spans="1:11" ht="18" customHeight="1">
      <c r="A11" s="101"/>
      <c r="B11" s="101"/>
      <c r="C11" s="66"/>
      <c r="D11" s="66"/>
      <c r="E11" s="50" t="s">
        <v>23</v>
      </c>
      <c r="F11" s="57">
        <v>55721</v>
      </c>
      <c r="G11" s="58">
        <f t="shared" si="1"/>
        <v>7.6504840505647831</v>
      </c>
      <c r="H11" s="57">
        <v>52710</v>
      </c>
      <c r="I11" s="58">
        <f t="shared" si="0"/>
        <v>5.7123885410738096</v>
      </c>
    </row>
    <row r="12" spans="1:11" ht="18" customHeight="1">
      <c r="A12" s="101"/>
      <c r="B12" s="101"/>
      <c r="C12" s="66"/>
      <c r="D12" s="66"/>
      <c r="E12" s="50" t="s">
        <v>24</v>
      </c>
      <c r="F12" s="57">
        <v>5794</v>
      </c>
      <c r="G12" s="58">
        <f t="shared" si="1"/>
        <v>0.79551523822207704</v>
      </c>
      <c r="H12" s="57">
        <v>4725</v>
      </c>
      <c r="I12" s="58">
        <f t="shared" si="0"/>
        <v>22.624338624338613</v>
      </c>
    </row>
    <row r="13" spans="1:11" ht="18" customHeight="1">
      <c r="A13" s="101"/>
      <c r="B13" s="101"/>
      <c r="C13" s="66"/>
      <c r="D13" s="67"/>
      <c r="E13" s="50" t="s">
        <v>25</v>
      </c>
      <c r="F13" s="57">
        <v>356</v>
      </c>
      <c r="G13" s="58">
        <f t="shared" si="1"/>
        <v>4.8878740905602243E-2</v>
      </c>
      <c r="H13" s="57">
        <v>453</v>
      </c>
      <c r="I13" s="58">
        <f t="shared" si="0"/>
        <v>-21.41280353200883</v>
      </c>
    </row>
    <row r="14" spans="1:11" ht="18" customHeight="1">
      <c r="A14" s="101"/>
      <c r="B14" s="101"/>
      <c r="C14" s="66"/>
      <c r="D14" s="64" t="s">
        <v>26</v>
      </c>
      <c r="E14" s="56"/>
      <c r="F14" s="57">
        <v>54228</v>
      </c>
      <c r="G14" s="58">
        <f t="shared" si="1"/>
        <v>7.4454953983960639</v>
      </c>
      <c r="H14" s="57">
        <v>41017</v>
      </c>
      <c r="I14" s="58">
        <f t="shared" si="0"/>
        <v>32.208596435624258</v>
      </c>
    </row>
    <row r="15" spans="1:11" ht="18" customHeight="1">
      <c r="A15" s="101"/>
      <c r="B15" s="101"/>
      <c r="C15" s="66"/>
      <c r="D15" s="66"/>
      <c r="E15" s="50" t="s">
        <v>27</v>
      </c>
      <c r="F15" s="57">
        <v>2239</v>
      </c>
      <c r="G15" s="58">
        <f t="shared" si="1"/>
        <v>0.30741432833607701</v>
      </c>
      <c r="H15" s="57">
        <v>1698</v>
      </c>
      <c r="I15" s="58">
        <f t="shared" si="0"/>
        <v>31.861012956419323</v>
      </c>
    </row>
    <row r="16" spans="1:11" ht="18" customHeight="1">
      <c r="A16" s="101"/>
      <c r="B16" s="101"/>
      <c r="C16" s="66"/>
      <c r="D16" s="67"/>
      <c r="E16" s="50" t="s">
        <v>28</v>
      </c>
      <c r="F16" s="57">
        <v>51989</v>
      </c>
      <c r="G16" s="58">
        <f t="shared" si="1"/>
        <v>7.1380810700599859</v>
      </c>
      <c r="H16" s="57">
        <v>39319</v>
      </c>
      <c r="I16" s="58">
        <f t="shared" si="0"/>
        <v>32.223606907601933</v>
      </c>
      <c r="K16" s="27"/>
    </row>
    <row r="17" spans="1:26" ht="18" customHeight="1">
      <c r="A17" s="101"/>
      <c r="B17" s="101"/>
      <c r="C17" s="66"/>
      <c r="D17" s="102" t="s">
        <v>29</v>
      </c>
      <c r="E17" s="103"/>
      <c r="F17" s="57">
        <v>73055</v>
      </c>
      <c r="G17" s="58">
        <f t="shared" si="1"/>
        <v>10.030439373198798</v>
      </c>
      <c r="H17" s="57">
        <v>73576</v>
      </c>
      <c r="I17" s="58">
        <f t="shared" si="0"/>
        <v>-0.70811134065456027</v>
      </c>
    </row>
    <row r="18" spans="1:26" ht="18" customHeight="1">
      <c r="A18" s="101"/>
      <c r="B18" s="101"/>
      <c r="C18" s="66"/>
      <c r="D18" s="102" t="s">
        <v>93</v>
      </c>
      <c r="E18" s="104"/>
      <c r="F18" s="57">
        <v>3803</v>
      </c>
      <c r="G18" s="58">
        <f t="shared" si="1"/>
        <v>0.5221512687191161</v>
      </c>
      <c r="H18" s="57">
        <v>4881</v>
      </c>
      <c r="I18" s="58">
        <f t="shared" si="0"/>
        <v>-22.085638188895718</v>
      </c>
    </row>
    <row r="19" spans="1:26" ht="18" customHeight="1">
      <c r="A19" s="101"/>
      <c r="B19" s="101"/>
      <c r="C19" s="65"/>
      <c r="D19" s="102" t="s">
        <v>94</v>
      </c>
      <c r="E19" s="104"/>
      <c r="F19" s="59">
        <v>0</v>
      </c>
      <c r="G19" s="58">
        <f t="shared" si="1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1"/>
      <c r="B20" s="101"/>
      <c r="C20" s="56" t="s">
        <v>4</v>
      </c>
      <c r="D20" s="56"/>
      <c r="E20" s="56"/>
      <c r="F20" s="57">
        <v>36439</v>
      </c>
      <c r="G20" s="58">
        <f t="shared" si="1"/>
        <v>5.0030686512900004</v>
      </c>
      <c r="H20" s="57">
        <v>24525</v>
      </c>
      <c r="I20" s="58">
        <f t="shared" ref="I20:I43" si="2">(F20/H20-1)*100</f>
        <v>48.579001019367986</v>
      </c>
    </row>
    <row r="21" spans="1:26" ht="18" customHeight="1">
      <c r="A21" s="101"/>
      <c r="B21" s="101"/>
      <c r="C21" s="56" t="s">
        <v>5</v>
      </c>
      <c r="D21" s="56"/>
      <c r="E21" s="56"/>
      <c r="F21" s="57">
        <v>179900</v>
      </c>
      <c r="G21" s="58">
        <f t="shared" si="1"/>
        <v>24.700240137409672</v>
      </c>
      <c r="H21" s="57">
        <v>170000</v>
      </c>
      <c r="I21" s="58">
        <f t="shared" si="2"/>
        <v>5.8235294117647163</v>
      </c>
    </row>
    <row r="22" spans="1:26" ht="18" customHeight="1">
      <c r="A22" s="101"/>
      <c r="B22" s="101"/>
      <c r="C22" s="56" t="s">
        <v>30</v>
      </c>
      <c r="D22" s="56"/>
      <c r="E22" s="56"/>
      <c r="F22" s="57">
        <v>9370</v>
      </c>
      <c r="G22" s="58">
        <f t="shared" si="1"/>
        <v>1.2864994446221716</v>
      </c>
      <c r="H22" s="57">
        <v>9442</v>
      </c>
      <c r="I22" s="58">
        <f t="shared" si="2"/>
        <v>-0.76255030713832106</v>
      </c>
    </row>
    <row r="23" spans="1:26" ht="18" customHeight="1">
      <c r="A23" s="101"/>
      <c r="B23" s="101"/>
      <c r="C23" s="56" t="s">
        <v>6</v>
      </c>
      <c r="D23" s="56"/>
      <c r="E23" s="56"/>
      <c r="F23" s="57">
        <v>112402</v>
      </c>
      <c r="G23" s="58">
        <f t="shared" si="1"/>
        <v>15.432775941773885</v>
      </c>
      <c r="H23" s="57">
        <v>98270</v>
      </c>
      <c r="I23" s="58">
        <f t="shared" si="2"/>
        <v>14.380787625928559</v>
      </c>
    </row>
    <row r="24" spans="1:26" ht="18" customHeight="1">
      <c r="A24" s="101"/>
      <c r="B24" s="101"/>
      <c r="C24" s="56" t="s">
        <v>31</v>
      </c>
      <c r="D24" s="56"/>
      <c r="E24" s="56"/>
      <c r="F24" s="57">
        <v>1406</v>
      </c>
      <c r="G24" s="58">
        <f t="shared" si="1"/>
        <v>0.19304356661032795</v>
      </c>
      <c r="H24" s="57">
        <v>1400</v>
      </c>
      <c r="I24" s="58">
        <f t="shared" si="2"/>
        <v>0.42857142857142261</v>
      </c>
    </row>
    <row r="25" spans="1:26" ht="18" customHeight="1">
      <c r="A25" s="101"/>
      <c r="B25" s="101"/>
      <c r="C25" s="56" t="s">
        <v>7</v>
      </c>
      <c r="D25" s="56"/>
      <c r="E25" s="56"/>
      <c r="F25" s="57">
        <v>58620</v>
      </c>
      <c r="G25" s="58">
        <f t="shared" si="1"/>
        <v>8.0485162693438301</v>
      </c>
      <c r="H25" s="57">
        <v>100468</v>
      </c>
      <c r="I25" s="58">
        <f t="shared" si="2"/>
        <v>-41.653063662061548</v>
      </c>
    </row>
    <row r="26" spans="1:26" ht="18" customHeight="1">
      <c r="A26" s="101"/>
      <c r="B26" s="101"/>
      <c r="C26" s="56" t="s">
        <v>8</v>
      </c>
      <c r="D26" s="56"/>
      <c r="E26" s="56"/>
      <c r="F26" s="57">
        <v>74055</v>
      </c>
      <c r="G26" s="58">
        <f t="shared" si="1"/>
        <v>10.167739207203299</v>
      </c>
      <c r="H26" s="57">
        <v>80624</v>
      </c>
      <c r="I26" s="58">
        <f t="shared" si="2"/>
        <v>-8.1476979559436451</v>
      </c>
    </row>
    <row r="27" spans="1:26" ht="18" customHeight="1">
      <c r="A27" s="101"/>
      <c r="B27" s="101"/>
      <c r="C27" s="56" t="s">
        <v>9</v>
      </c>
      <c r="D27" s="56"/>
      <c r="E27" s="56"/>
      <c r="F27" s="57">
        <f>SUM(F9,F20:F26)</f>
        <v>728333</v>
      </c>
      <c r="G27" s="58">
        <f>F27/$F$27*100</f>
        <v>100</v>
      </c>
      <c r="H27" s="57">
        <v>723568</v>
      </c>
      <c r="I27" s="58">
        <f t="shared" si="2"/>
        <v>0.65854211352629477</v>
      </c>
    </row>
    <row r="28" spans="1:26" ht="18" customHeight="1">
      <c r="A28" s="101"/>
      <c r="B28" s="101" t="s">
        <v>88</v>
      </c>
      <c r="C28" s="64" t="s">
        <v>10</v>
      </c>
      <c r="D28" s="56"/>
      <c r="E28" s="56"/>
      <c r="F28" s="57">
        <v>303763</v>
      </c>
      <c r="G28" s="58">
        <f>F28/$F$45*100</f>
        <v>41.706609476709147</v>
      </c>
      <c r="H28" s="57">
        <v>309699</v>
      </c>
      <c r="I28" s="58">
        <f t="shared" si="2"/>
        <v>-1.9166997633185745</v>
      </c>
    </row>
    <row r="29" spans="1:26" ht="18" customHeight="1">
      <c r="A29" s="101"/>
      <c r="B29" s="101"/>
      <c r="C29" s="66"/>
      <c r="D29" s="56" t="s">
        <v>11</v>
      </c>
      <c r="E29" s="56"/>
      <c r="F29" s="57">
        <v>190109</v>
      </c>
      <c r="G29" s="58">
        <f t="shared" ref="G29:G44" si="3">F29/$F$45*100</f>
        <v>26.101934142761625</v>
      </c>
      <c r="H29" s="57">
        <v>194206</v>
      </c>
      <c r="I29" s="58">
        <f t="shared" si="2"/>
        <v>-2.1096155628559377</v>
      </c>
    </row>
    <row r="30" spans="1:26" ht="18" customHeight="1">
      <c r="A30" s="101"/>
      <c r="B30" s="101"/>
      <c r="C30" s="66"/>
      <c r="D30" s="56" t="s">
        <v>32</v>
      </c>
      <c r="E30" s="56"/>
      <c r="F30" s="57">
        <v>13049</v>
      </c>
      <c r="G30" s="58">
        <f t="shared" si="3"/>
        <v>1.7916255339247296</v>
      </c>
      <c r="H30" s="57">
        <v>13089</v>
      </c>
      <c r="I30" s="58">
        <f t="shared" si="2"/>
        <v>-0.30560012224004618</v>
      </c>
    </row>
    <row r="31" spans="1:26" ht="18" customHeight="1">
      <c r="A31" s="101"/>
      <c r="B31" s="101"/>
      <c r="C31" s="65"/>
      <c r="D31" s="56" t="s">
        <v>12</v>
      </c>
      <c r="E31" s="56"/>
      <c r="F31" s="57">
        <v>100605</v>
      </c>
      <c r="G31" s="58">
        <f t="shared" si="3"/>
        <v>13.813049800022792</v>
      </c>
      <c r="H31" s="57">
        <v>102404</v>
      </c>
      <c r="I31" s="58">
        <f t="shared" si="2"/>
        <v>-1.7567673137768081</v>
      </c>
    </row>
    <row r="32" spans="1:26" ht="18" customHeight="1">
      <c r="A32" s="101"/>
      <c r="B32" s="101"/>
      <c r="C32" s="64" t="s">
        <v>13</v>
      </c>
      <c r="D32" s="56"/>
      <c r="E32" s="56"/>
      <c r="F32" s="57">
        <f>338831+200</f>
        <v>339031</v>
      </c>
      <c r="G32" s="58">
        <f t="shared" si="3"/>
        <v>46.548900022379875</v>
      </c>
      <c r="H32" s="57">
        <v>321264</v>
      </c>
      <c r="I32" s="58">
        <f t="shared" si="2"/>
        <v>5.5303426465461492</v>
      </c>
    </row>
    <row r="33" spans="1:9" ht="18" customHeight="1">
      <c r="A33" s="101"/>
      <c r="B33" s="101"/>
      <c r="C33" s="66"/>
      <c r="D33" s="56" t="s">
        <v>14</v>
      </c>
      <c r="E33" s="56"/>
      <c r="F33" s="57">
        <v>37234</v>
      </c>
      <c r="G33" s="58">
        <f t="shared" si="3"/>
        <v>5.1122220193235783</v>
      </c>
      <c r="H33" s="57">
        <v>30788</v>
      </c>
      <c r="I33" s="58">
        <f t="shared" si="2"/>
        <v>20.936728595556708</v>
      </c>
    </row>
    <row r="34" spans="1:9" ht="18" customHeight="1">
      <c r="A34" s="101"/>
      <c r="B34" s="101"/>
      <c r="C34" s="66"/>
      <c r="D34" s="56" t="s">
        <v>33</v>
      </c>
      <c r="E34" s="56"/>
      <c r="F34" s="57">
        <v>10617</v>
      </c>
      <c r="G34" s="58">
        <f t="shared" si="3"/>
        <v>1.4577123376257839</v>
      </c>
      <c r="H34" s="57">
        <v>10791</v>
      </c>
      <c r="I34" s="58">
        <f t="shared" si="2"/>
        <v>-1.6124548234639935</v>
      </c>
    </row>
    <row r="35" spans="1:9" ht="18" customHeight="1">
      <c r="A35" s="101"/>
      <c r="B35" s="101"/>
      <c r="C35" s="66"/>
      <c r="D35" s="56" t="s">
        <v>34</v>
      </c>
      <c r="E35" s="56"/>
      <c r="F35" s="57">
        <v>240319</v>
      </c>
      <c r="G35" s="58">
        <f t="shared" si="3"/>
        <v>32.995758808127604</v>
      </c>
      <c r="H35" s="57">
        <v>228249</v>
      </c>
      <c r="I35" s="58">
        <f t="shared" si="2"/>
        <v>5.2880845042037494</v>
      </c>
    </row>
    <row r="36" spans="1:9" ht="18" customHeight="1">
      <c r="A36" s="101"/>
      <c r="B36" s="101"/>
      <c r="C36" s="66"/>
      <c r="D36" s="56" t="s">
        <v>35</v>
      </c>
      <c r="E36" s="56"/>
      <c r="F36" s="57">
        <v>11821</v>
      </c>
      <c r="G36" s="58">
        <f t="shared" si="3"/>
        <v>1.6230213377672027</v>
      </c>
      <c r="H36" s="57">
        <v>11892</v>
      </c>
      <c r="I36" s="58">
        <f t="shared" si="2"/>
        <v>-0.59704002690884606</v>
      </c>
    </row>
    <row r="37" spans="1:9" ht="18" customHeight="1">
      <c r="A37" s="101"/>
      <c r="B37" s="101"/>
      <c r="C37" s="66"/>
      <c r="D37" s="56" t="s">
        <v>15</v>
      </c>
      <c r="E37" s="56"/>
      <c r="F37" s="57">
        <v>3934</v>
      </c>
      <c r="G37" s="58">
        <f t="shared" si="3"/>
        <v>0.54013754697370575</v>
      </c>
      <c r="H37" s="57">
        <v>3157</v>
      </c>
      <c r="I37" s="58">
        <f t="shared" si="2"/>
        <v>24.611973392461195</v>
      </c>
    </row>
    <row r="38" spans="1:9" ht="18" customHeight="1">
      <c r="A38" s="101"/>
      <c r="B38" s="101"/>
      <c r="C38" s="65"/>
      <c r="D38" s="56" t="s">
        <v>36</v>
      </c>
      <c r="E38" s="56"/>
      <c r="F38" s="57">
        <v>34906</v>
      </c>
      <c r="G38" s="58">
        <f t="shared" si="3"/>
        <v>4.7925880057611012</v>
      </c>
      <c r="H38" s="57">
        <v>36187</v>
      </c>
      <c r="I38" s="58">
        <f t="shared" si="2"/>
        <v>-3.5399452842180934</v>
      </c>
    </row>
    <row r="39" spans="1:9" ht="18" customHeight="1">
      <c r="A39" s="101"/>
      <c r="B39" s="101"/>
      <c r="C39" s="64" t="s">
        <v>16</v>
      </c>
      <c r="D39" s="56"/>
      <c r="E39" s="56"/>
      <c r="F39" s="57">
        <v>85539</v>
      </c>
      <c r="G39" s="58">
        <f t="shared" si="3"/>
        <v>11.744490500910985</v>
      </c>
      <c r="H39" s="57">
        <v>92605</v>
      </c>
      <c r="I39" s="58">
        <f t="shared" si="2"/>
        <v>-7.6302575454889059</v>
      </c>
    </row>
    <row r="40" spans="1:9" ht="18" customHeight="1">
      <c r="A40" s="101"/>
      <c r="B40" s="101"/>
      <c r="C40" s="66"/>
      <c r="D40" s="64" t="s">
        <v>17</v>
      </c>
      <c r="E40" s="56"/>
      <c r="F40" s="57">
        <v>80566</v>
      </c>
      <c r="G40" s="58">
        <f t="shared" si="3"/>
        <v>11.061698426406602</v>
      </c>
      <c r="H40" s="57">
        <v>87170</v>
      </c>
      <c r="I40" s="58">
        <f t="shared" si="2"/>
        <v>-7.5760009177469279</v>
      </c>
    </row>
    <row r="41" spans="1:9" ht="18" customHeight="1">
      <c r="A41" s="101"/>
      <c r="B41" s="101"/>
      <c r="C41" s="66"/>
      <c r="D41" s="66"/>
      <c r="E41" s="60" t="s">
        <v>91</v>
      </c>
      <c r="F41" s="57">
        <v>50672</v>
      </c>
      <c r="G41" s="58">
        <f t="shared" si="3"/>
        <v>6.9572571886760599</v>
      </c>
      <c r="H41" s="57">
        <v>55690</v>
      </c>
      <c r="I41" s="61">
        <f t="shared" si="2"/>
        <v>-9.0105943616448201</v>
      </c>
    </row>
    <row r="42" spans="1:9" ht="18" customHeight="1">
      <c r="A42" s="101"/>
      <c r="B42" s="101"/>
      <c r="C42" s="66"/>
      <c r="D42" s="65"/>
      <c r="E42" s="50" t="s">
        <v>37</v>
      </c>
      <c r="F42" s="57">
        <v>29894</v>
      </c>
      <c r="G42" s="58">
        <f t="shared" si="3"/>
        <v>4.1044412377305441</v>
      </c>
      <c r="H42" s="57">
        <v>31480</v>
      </c>
      <c r="I42" s="61">
        <f t="shared" si="2"/>
        <v>-5.0381194409148673</v>
      </c>
    </row>
    <row r="43" spans="1:9" ht="18" customHeight="1">
      <c r="A43" s="101"/>
      <c r="B43" s="101"/>
      <c r="C43" s="66"/>
      <c r="D43" s="56" t="s">
        <v>38</v>
      </c>
      <c r="E43" s="56"/>
      <c r="F43" s="57">
        <v>4973</v>
      </c>
      <c r="G43" s="58">
        <f t="shared" si="3"/>
        <v>0.68279207450438195</v>
      </c>
      <c r="H43" s="57">
        <v>5435</v>
      </c>
      <c r="I43" s="61">
        <f t="shared" si="2"/>
        <v>-8.5004599816007378</v>
      </c>
    </row>
    <row r="44" spans="1:9" ht="18" customHeight="1">
      <c r="A44" s="101"/>
      <c r="B44" s="101"/>
      <c r="C44" s="65"/>
      <c r="D44" s="56" t="s">
        <v>39</v>
      </c>
      <c r="E44" s="56"/>
      <c r="F44" s="57">
        <v>0</v>
      </c>
      <c r="G44" s="58">
        <f t="shared" si="3"/>
        <v>0</v>
      </c>
      <c r="H44" s="57">
        <v>0</v>
      </c>
      <c r="I44" s="58">
        <v>0</v>
      </c>
    </row>
    <row r="45" spans="1:9" ht="18" customHeight="1">
      <c r="A45" s="101"/>
      <c r="B45" s="101"/>
      <c r="C45" s="50" t="s">
        <v>18</v>
      </c>
      <c r="D45" s="50"/>
      <c r="E45" s="50"/>
      <c r="F45" s="57">
        <f>SUM(F28,F32,F39)</f>
        <v>728333</v>
      </c>
      <c r="G45" s="58">
        <f>F45/$F$45*100</f>
        <v>100</v>
      </c>
      <c r="H45" s="57">
        <v>723568</v>
      </c>
      <c r="I45" s="58">
        <f>(F45/H45-1)*100</f>
        <v>0.65854211352629477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94" zoomScaleNormal="100" zoomScaleSheetLayoutView="94" workbookViewId="0">
      <pane xSplit="5" ySplit="7" topLeftCell="F35" activePane="bottomRight" state="frozen"/>
      <selection activeCell="L8" sqref="L8"/>
      <selection pane="topRight" activeCell="L8" sqref="L8"/>
      <selection pane="bottomLeft" activeCell="L8" sqref="L8"/>
      <selection pane="bottomRight" activeCell="P41" sqref="P41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11" width="13.6640625" style="2" customWidth="1"/>
    <col min="12" max="12" width="13.6640625" style="8" customWidth="1"/>
    <col min="13" max="21" width="13.6640625" style="2" customWidth="1"/>
    <col min="22" max="25" width="12" style="2" customWidth="1"/>
    <col min="26" max="16384" width="9" style="2"/>
  </cols>
  <sheetData>
    <row r="1" spans="1:25" ht="33.9" customHeight="1">
      <c r="A1" s="21" t="s">
        <v>0</v>
      </c>
      <c r="B1" s="12"/>
      <c r="C1" s="12"/>
      <c r="D1" s="23" t="s">
        <v>270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" customHeight="1">
      <c r="A6" s="112" t="s">
        <v>48</v>
      </c>
      <c r="B6" s="113"/>
      <c r="C6" s="113"/>
      <c r="D6" s="113"/>
      <c r="E6" s="113"/>
      <c r="F6" s="107" t="s">
        <v>253</v>
      </c>
      <c r="G6" s="107"/>
      <c r="H6" s="107" t="s">
        <v>251</v>
      </c>
      <c r="I6" s="107"/>
      <c r="J6" s="107" t="s">
        <v>252</v>
      </c>
      <c r="K6" s="107"/>
      <c r="L6" s="107"/>
      <c r="M6" s="107"/>
      <c r="N6" s="107"/>
      <c r="O6" s="107"/>
    </row>
    <row r="7" spans="1:25" ht="15.9" customHeight="1">
      <c r="A7" s="113"/>
      <c r="B7" s="113"/>
      <c r="C7" s="113"/>
      <c r="D7" s="113"/>
      <c r="E7" s="113"/>
      <c r="F7" s="54" t="s">
        <v>234</v>
      </c>
      <c r="G7" s="69" t="s">
        <v>233</v>
      </c>
      <c r="H7" s="54" t="s">
        <v>234</v>
      </c>
      <c r="I7" s="69" t="s">
        <v>233</v>
      </c>
      <c r="J7" s="99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" customHeight="1">
      <c r="A8" s="110" t="s">
        <v>82</v>
      </c>
      <c r="B8" s="64" t="s">
        <v>49</v>
      </c>
      <c r="C8" s="56"/>
      <c r="D8" s="56"/>
      <c r="E8" s="70" t="s">
        <v>40</v>
      </c>
      <c r="F8" s="96">
        <v>3101</v>
      </c>
      <c r="G8" s="96">
        <v>2958</v>
      </c>
      <c r="H8" s="96">
        <v>3876</v>
      </c>
      <c r="I8" s="96">
        <v>3880</v>
      </c>
      <c r="J8" s="96">
        <v>5722</v>
      </c>
      <c r="K8" s="96">
        <v>5903</v>
      </c>
      <c r="L8" s="96"/>
      <c r="M8" s="96"/>
      <c r="N8" s="96"/>
      <c r="O8" s="9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" customHeight="1">
      <c r="A9" s="110"/>
      <c r="B9" s="66"/>
      <c r="C9" s="56" t="s">
        <v>50</v>
      </c>
      <c r="D9" s="56"/>
      <c r="E9" s="70" t="s">
        <v>41</v>
      </c>
      <c r="F9" s="96">
        <v>3101</v>
      </c>
      <c r="G9" s="96">
        <v>2958</v>
      </c>
      <c r="H9" s="96">
        <v>3876</v>
      </c>
      <c r="I9" s="96">
        <v>3878</v>
      </c>
      <c r="J9" s="96">
        <v>5722</v>
      </c>
      <c r="K9" s="96">
        <v>5903</v>
      </c>
      <c r="L9" s="96"/>
      <c r="M9" s="96"/>
      <c r="N9" s="96"/>
      <c r="O9" s="9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" customHeight="1">
      <c r="A10" s="110"/>
      <c r="B10" s="65"/>
      <c r="C10" s="56" t="s">
        <v>51</v>
      </c>
      <c r="D10" s="56"/>
      <c r="E10" s="70" t="s">
        <v>42</v>
      </c>
      <c r="F10" s="96">
        <v>0</v>
      </c>
      <c r="G10" s="96">
        <v>0</v>
      </c>
      <c r="H10" s="96">
        <v>0</v>
      </c>
      <c r="I10" s="96">
        <v>2</v>
      </c>
      <c r="J10" s="71">
        <v>0</v>
      </c>
      <c r="K10" s="71">
        <v>0</v>
      </c>
      <c r="L10" s="96"/>
      <c r="M10" s="96"/>
      <c r="N10" s="96"/>
      <c r="O10" s="9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" customHeight="1">
      <c r="A11" s="110"/>
      <c r="B11" s="64" t="s">
        <v>52</v>
      </c>
      <c r="C11" s="56"/>
      <c r="D11" s="56"/>
      <c r="E11" s="70" t="s">
        <v>43</v>
      </c>
      <c r="F11" s="96">
        <v>2390</v>
      </c>
      <c r="G11" s="96">
        <v>2629</v>
      </c>
      <c r="H11" s="96">
        <v>3777</v>
      </c>
      <c r="I11" s="96">
        <v>3878</v>
      </c>
      <c r="J11" s="96">
        <v>6079</v>
      </c>
      <c r="K11" s="96">
        <v>6236</v>
      </c>
      <c r="L11" s="96"/>
      <c r="M11" s="96"/>
      <c r="N11" s="96"/>
      <c r="O11" s="9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" customHeight="1">
      <c r="A12" s="110"/>
      <c r="B12" s="66"/>
      <c r="C12" s="56" t="s">
        <v>53</v>
      </c>
      <c r="D12" s="56"/>
      <c r="E12" s="70" t="s">
        <v>44</v>
      </c>
      <c r="F12" s="96">
        <v>2390</v>
      </c>
      <c r="G12" s="96">
        <v>2629</v>
      </c>
      <c r="H12" s="96">
        <v>3777</v>
      </c>
      <c r="I12" s="96">
        <v>3878</v>
      </c>
      <c r="J12" s="96">
        <v>6079</v>
      </c>
      <c r="K12" s="96">
        <v>6236</v>
      </c>
      <c r="L12" s="96"/>
      <c r="M12" s="96"/>
      <c r="N12" s="96"/>
      <c r="O12" s="9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" customHeight="1">
      <c r="A13" s="110"/>
      <c r="B13" s="65"/>
      <c r="C13" s="56" t="s">
        <v>54</v>
      </c>
      <c r="D13" s="56"/>
      <c r="E13" s="70" t="s">
        <v>45</v>
      </c>
      <c r="F13" s="96">
        <v>0</v>
      </c>
      <c r="G13" s="96">
        <v>0</v>
      </c>
      <c r="H13" s="71">
        <v>0</v>
      </c>
      <c r="I13" s="71">
        <v>0</v>
      </c>
      <c r="J13" s="71">
        <v>0</v>
      </c>
      <c r="K13" s="71">
        <v>0</v>
      </c>
      <c r="L13" s="96"/>
      <c r="M13" s="96"/>
      <c r="N13" s="96"/>
      <c r="O13" s="9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" customHeight="1">
      <c r="A14" s="110"/>
      <c r="B14" s="56" t="s">
        <v>55</v>
      </c>
      <c r="C14" s="56"/>
      <c r="D14" s="56"/>
      <c r="E14" s="70" t="s">
        <v>96</v>
      </c>
      <c r="F14" s="96">
        <f t="shared" ref="F14:O15" si="0">F9-F12</f>
        <v>711</v>
      </c>
      <c r="G14" s="96">
        <f t="shared" si="0"/>
        <v>329</v>
      </c>
      <c r="H14" s="96">
        <f t="shared" si="0"/>
        <v>99</v>
      </c>
      <c r="I14" s="96">
        <f>I9-I12</f>
        <v>0</v>
      </c>
      <c r="J14" s="96">
        <f t="shared" si="0"/>
        <v>-357</v>
      </c>
      <c r="K14" s="96">
        <f t="shared" si="0"/>
        <v>-333</v>
      </c>
      <c r="L14" s="96">
        <f t="shared" si="0"/>
        <v>0</v>
      </c>
      <c r="M14" s="96">
        <f t="shared" si="0"/>
        <v>0</v>
      </c>
      <c r="N14" s="96">
        <f t="shared" si="0"/>
        <v>0</v>
      </c>
      <c r="O14" s="96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" customHeight="1">
      <c r="A15" s="110"/>
      <c r="B15" s="56" t="s">
        <v>56</v>
      </c>
      <c r="C15" s="56"/>
      <c r="D15" s="56"/>
      <c r="E15" s="70" t="s">
        <v>97</v>
      </c>
      <c r="F15" s="96">
        <f t="shared" ref="F15:O15" si="1">F10-F13</f>
        <v>0</v>
      </c>
      <c r="G15" s="96">
        <f t="shared" si="0"/>
        <v>0</v>
      </c>
      <c r="H15" s="96">
        <f t="shared" si="1"/>
        <v>0</v>
      </c>
      <c r="I15" s="96">
        <f t="shared" si="1"/>
        <v>2</v>
      </c>
      <c r="J15" s="96">
        <f t="shared" si="1"/>
        <v>0</v>
      </c>
      <c r="K15" s="96">
        <f t="shared" si="0"/>
        <v>0</v>
      </c>
      <c r="L15" s="96">
        <f t="shared" si="1"/>
        <v>0</v>
      </c>
      <c r="M15" s="96">
        <f t="shared" si="1"/>
        <v>0</v>
      </c>
      <c r="N15" s="96">
        <f t="shared" si="1"/>
        <v>0</v>
      </c>
      <c r="O15" s="96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" customHeight="1">
      <c r="A16" s="110"/>
      <c r="B16" s="56" t="s">
        <v>57</v>
      </c>
      <c r="C16" s="56"/>
      <c r="D16" s="56"/>
      <c r="E16" s="70" t="s">
        <v>98</v>
      </c>
      <c r="F16" s="96">
        <f t="shared" ref="F16:O16" si="2">F8-F11</f>
        <v>711</v>
      </c>
      <c r="G16" s="96">
        <f t="shared" si="2"/>
        <v>329</v>
      </c>
      <c r="H16" s="96">
        <f t="shared" si="2"/>
        <v>99</v>
      </c>
      <c r="I16" s="96">
        <f t="shared" si="2"/>
        <v>2</v>
      </c>
      <c r="J16" s="96">
        <f t="shared" si="2"/>
        <v>-357</v>
      </c>
      <c r="K16" s="96">
        <f t="shared" si="2"/>
        <v>-333</v>
      </c>
      <c r="L16" s="96">
        <f t="shared" si="2"/>
        <v>0</v>
      </c>
      <c r="M16" s="96">
        <f t="shared" si="2"/>
        <v>0</v>
      </c>
      <c r="N16" s="96">
        <f t="shared" si="2"/>
        <v>0</v>
      </c>
      <c r="O16" s="96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" customHeight="1">
      <c r="A17" s="110"/>
      <c r="B17" s="56" t="s">
        <v>58</v>
      </c>
      <c r="C17" s="56"/>
      <c r="D17" s="56"/>
      <c r="E17" s="54"/>
      <c r="F17" s="96"/>
      <c r="G17" s="96"/>
      <c r="H17" s="71"/>
      <c r="I17" s="71"/>
      <c r="J17" s="96">
        <v>0</v>
      </c>
      <c r="K17" s="96"/>
      <c r="L17" s="96"/>
      <c r="M17" s="96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" customHeight="1">
      <c r="A18" s="110"/>
      <c r="B18" s="56" t="s">
        <v>59</v>
      </c>
      <c r="C18" s="56"/>
      <c r="D18" s="56"/>
      <c r="E18" s="54"/>
      <c r="F18" s="72"/>
      <c r="G18" s="72"/>
      <c r="H18" s="72"/>
      <c r="I18" s="72"/>
      <c r="J18" s="72">
        <v>0</v>
      </c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" customHeight="1">
      <c r="A19" s="110" t="s">
        <v>83</v>
      </c>
      <c r="B19" s="64" t="s">
        <v>60</v>
      </c>
      <c r="C19" s="56"/>
      <c r="D19" s="56"/>
      <c r="E19" s="70"/>
      <c r="F19" s="96">
        <v>2</v>
      </c>
      <c r="G19" s="96">
        <v>200</v>
      </c>
      <c r="H19" s="96">
        <v>44</v>
      </c>
      <c r="I19" s="96">
        <v>320</v>
      </c>
      <c r="J19" s="96">
        <v>1442</v>
      </c>
      <c r="K19" s="96">
        <v>1606</v>
      </c>
      <c r="L19" s="96"/>
      <c r="M19" s="96"/>
      <c r="N19" s="96"/>
      <c r="O19" s="9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" customHeight="1">
      <c r="A20" s="110"/>
      <c r="B20" s="65"/>
      <c r="C20" s="56" t="s">
        <v>61</v>
      </c>
      <c r="D20" s="56"/>
      <c r="E20" s="70"/>
      <c r="F20" s="96">
        <v>0</v>
      </c>
      <c r="G20" s="96">
        <v>0</v>
      </c>
      <c r="H20" s="96">
        <v>0</v>
      </c>
      <c r="I20" s="96">
        <v>0</v>
      </c>
      <c r="J20" s="96">
        <v>258</v>
      </c>
      <c r="K20" s="96">
        <v>326</v>
      </c>
      <c r="L20" s="96"/>
      <c r="M20" s="96"/>
      <c r="N20" s="96"/>
      <c r="O20" s="9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" customHeight="1">
      <c r="A21" s="110"/>
      <c r="B21" s="56" t="s">
        <v>62</v>
      </c>
      <c r="C21" s="56"/>
      <c r="D21" s="56"/>
      <c r="E21" s="70" t="s">
        <v>99</v>
      </c>
      <c r="F21" s="96">
        <v>2</v>
      </c>
      <c r="G21" s="96">
        <v>200</v>
      </c>
      <c r="H21" s="96">
        <v>44</v>
      </c>
      <c r="I21" s="96">
        <v>320</v>
      </c>
      <c r="J21" s="96">
        <v>1442</v>
      </c>
      <c r="K21" s="96">
        <v>1606</v>
      </c>
      <c r="L21" s="96"/>
      <c r="M21" s="96"/>
      <c r="N21" s="96"/>
      <c r="O21" s="9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" customHeight="1">
      <c r="A22" s="110"/>
      <c r="B22" s="64" t="s">
        <v>63</v>
      </c>
      <c r="C22" s="56"/>
      <c r="D22" s="56"/>
      <c r="E22" s="70" t="s">
        <v>100</v>
      </c>
      <c r="F22" s="96">
        <v>1121</v>
      </c>
      <c r="G22" s="96">
        <v>2198</v>
      </c>
      <c r="H22" s="96">
        <v>1311</v>
      </c>
      <c r="I22" s="96">
        <v>3008</v>
      </c>
      <c r="J22" s="96">
        <v>1950</v>
      </c>
      <c r="K22" s="96">
        <v>2114</v>
      </c>
      <c r="L22" s="96"/>
      <c r="M22" s="96"/>
      <c r="N22" s="96"/>
      <c r="O22" s="9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" customHeight="1">
      <c r="A23" s="110"/>
      <c r="B23" s="65" t="s">
        <v>64</v>
      </c>
      <c r="C23" s="56" t="s">
        <v>65</v>
      </c>
      <c r="D23" s="56"/>
      <c r="E23" s="70"/>
      <c r="F23" s="96">
        <v>388</v>
      </c>
      <c r="G23" s="96">
        <v>427</v>
      </c>
      <c r="H23" s="96">
        <v>326</v>
      </c>
      <c r="I23" s="96">
        <v>468</v>
      </c>
      <c r="J23" s="96">
        <v>499</v>
      </c>
      <c r="K23" s="96">
        <v>505</v>
      </c>
      <c r="L23" s="96"/>
      <c r="M23" s="96"/>
      <c r="N23" s="96"/>
      <c r="O23" s="9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" customHeight="1">
      <c r="A24" s="110"/>
      <c r="B24" s="56" t="s">
        <v>101</v>
      </c>
      <c r="C24" s="56"/>
      <c r="D24" s="56"/>
      <c r="E24" s="70" t="s">
        <v>102</v>
      </c>
      <c r="F24" s="96">
        <f t="shared" ref="F24:O24" si="3">F21-F22</f>
        <v>-1119</v>
      </c>
      <c r="G24" s="96">
        <f>G21-G22</f>
        <v>-1998</v>
      </c>
      <c r="H24" s="96">
        <f t="shared" si="3"/>
        <v>-1267</v>
      </c>
      <c r="I24" s="96">
        <f t="shared" si="3"/>
        <v>-2688</v>
      </c>
      <c r="J24" s="96">
        <f t="shared" si="3"/>
        <v>-508</v>
      </c>
      <c r="K24" s="96">
        <f t="shared" si="3"/>
        <v>-508</v>
      </c>
      <c r="L24" s="96">
        <f t="shared" si="3"/>
        <v>0</v>
      </c>
      <c r="M24" s="96">
        <f t="shared" si="3"/>
        <v>0</v>
      </c>
      <c r="N24" s="96">
        <f t="shared" si="3"/>
        <v>0</v>
      </c>
      <c r="O24" s="96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" customHeight="1">
      <c r="A25" s="110"/>
      <c r="B25" s="64" t="s">
        <v>66</v>
      </c>
      <c r="C25" s="64"/>
      <c r="D25" s="64"/>
      <c r="E25" s="115" t="s">
        <v>103</v>
      </c>
      <c r="F25" s="105">
        <v>1119</v>
      </c>
      <c r="G25" s="105">
        <v>1998</v>
      </c>
      <c r="H25" s="105">
        <v>1267</v>
      </c>
      <c r="I25" s="105">
        <v>2688</v>
      </c>
      <c r="J25" s="105">
        <v>508</v>
      </c>
      <c r="K25" s="105">
        <v>508</v>
      </c>
      <c r="L25" s="105"/>
      <c r="M25" s="105"/>
      <c r="N25" s="105"/>
      <c r="O25" s="105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" customHeight="1">
      <c r="A26" s="110"/>
      <c r="B26" s="85" t="s">
        <v>67</v>
      </c>
      <c r="C26" s="85"/>
      <c r="D26" s="85"/>
      <c r="E26" s="11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" customHeight="1">
      <c r="A27" s="110"/>
      <c r="B27" s="56" t="s">
        <v>104</v>
      </c>
      <c r="C27" s="56"/>
      <c r="D27" s="56"/>
      <c r="E27" s="70" t="s">
        <v>105</v>
      </c>
      <c r="F27" s="96">
        <f>F24+F25</f>
        <v>0</v>
      </c>
      <c r="G27" s="96">
        <f t="shared" ref="G27" si="4">G24+G25</f>
        <v>0</v>
      </c>
      <c r="H27" s="96">
        <f t="shared" ref="H27:O27" si="5">H24+H25</f>
        <v>0</v>
      </c>
      <c r="I27" s="96">
        <f t="shared" si="5"/>
        <v>0</v>
      </c>
      <c r="J27" s="96">
        <f t="shared" si="5"/>
        <v>0</v>
      </c>
      <c r="K27" s="96">
        <f t="shared" si="5"/>
        <v>0</v>
      </c>
      <c r="L27" s="96">
        <f t="shared" si="5"/>
        <v>0</v>
      </c>
      <c r="M27" s="96">
        <f t="shared" si="5"/>
        <v>0</v>
      </c>
      <c r="N27" s="96">
        <f t="shared" si="5"/>
        <v>0</v>
      </c>
      <c r="O27" s="96">
        <f t="shared" si="5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" customHeight="1">
      <c r="A30" s="114" t="s">
        <v>68</v>
      </c>
      <c r="B30" s="114"/>
      <c r="C30" s="114"/>
      <c r="D30" s="114"/>
      <c r="E30" s="114"/>
      <c r="F30" s="108" t="s">
        <v>254</v>
      </c>
      <c r="G30" s="109"/>
      <c r="H30" s="108" t="s">
        <v>255</v>
      </c>
      <c r="I30" s="109"/>
      <c r="J30" s="108" t="s">
        <v>256</v>
      </c>
      <c r="K30" s="109"/>
      <c r="L30" s="108" t="s">
        <v>257</v>
      </c>
      <c r="M30" s="109"/>
      <c r="N30" s="108" t="s">
        <v>258</v>
      </c>
      <c r="O30" s="109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" customHeight="1">
      <c r="A31" s="114"/>
      <c r="B31" s="114"/>
      <c r="C31" s="114"/>
      <c r="D31" s="114"/>
      <c r="E31" s="114"/>
      <c r="F31" s="99" t="s">
        <v>234</v>
      </c>
      <c r="G31" s="69" t="s">
        <v>233</v>
      </c>
      <c r="H31" s="99" t="s">
        <v>234</v>
      </c>
      <c r="I31" s="69" t="s">
        <v>233</v>
      </c>
      <c r="J31" s="99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" customHeight="1">
      <c r="A32" s="110" t="s">
        <v>84</v>
      </c>
      <c r="B32" s="64" t="s">
        <v>49</v>
      </c>
      <c r="C32" s="56"/>
      <c r="D32" s="56"/>
      <c r="E32" s="70" t="s">
        <v>40</v>
      </c>
      <c r="F32" s="96">
        <v>205</v>
      </c>
      <c r="G32" s="55">
        <v>214</v>
      </c>
      <c r="H32" s="96">
        <v>419</v>
      </c>
      <c r="I32" s="96">
        <v>428</v>
      </c>
      <c r="J32" s="96">
        <v>997</v>
      </c>
      <c r="K32" s="96">
        <v>960</v>
      </c>
      <c r="L32" s="96">
        <v>148</v>
      </c>
      <c r="M32" s="96">
        <v>344</v>
      </c>
      <c r="N32" s="96">
        <v>270</v>
      </c>
      <c r="O32" s="96">
        <v>572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" customHeight="1">
      <c r="A33" s="117"/>
      <c r="B33" s="66"/>
      <c r="C33" s="64" t="s">
        <v>69</v>
      </c>
      <c r="D33" s="56"/>
      <c r="E33" s="70"/>
      <c r="F33" s="96">
        <v>27</v>
      </c>
      <c r="G33" s="96">
        <v>27</v>
      </c>
      <c r="H33" s="96">
        <v>56</v>
      </c>
      <c r="I33" s="96">
        <v>56</v>
      </c>
      <c r="J33" s="96">
        <v>992</v>
      </c>
      <c r="K33" s="96">
        <v>960</v>
      </c>
      <c r="L33" s="96">
        <v>126</v>
      </c>
      <c r="M33" s="96">
        <v>321</v>
      </c>
      <c r="N33" s="96">
        <v>269</v>
      </c>
      <c r="O33" s="96">
        <v>571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" customHeight="1">
      <c r="A34" s="117"/>
      <c r="B34" s="66"/>
      <c r="C34" s="65"/>
      <c r="D34" s="56" t="s">
        <v>70</v>
      </c>
      <c r="E34" s="70"/>
      <c r="F34" s="96">
        <v>27</v>
      </c>
      <c r="G34" s="96">
        <v>27</v>
      </c>
      <c r="H34" s="96">
        <v>56</v>
      </c>
      <c r="I34" s="96">
        <v>56</v>
      </c>
      <c r="J34" s="96">
        <v>992</v>
      </c>
      <c r="K34" s="96">
        <v>960</v>
      </c>
      <c r="L34" s="96">
        <v>126</v>
      </c>
      <c r="M34" s="96">
        <v>321</v>
      </c>
      <c r="N34" s="96">
        <v>269</v>
      </c>
      <c r="O34" s="96">
        <v>571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" customHeight="1">
      <c r="A35" s="117"/>
      <c r="B35" s="65"/>
      <c r="C35" s="56" t="s">
        <v>71</v>
      </c>
      <c r="D35" s="56"/>
      <c r="E35" s="70"/>
      <c r="F35" s="96">
        <v>178</v>
      </c>
      <c r="G35" s="96">
        <v>187</v>
      </c>
      <c r="H35" s="96">
        <v>363</v>
      </c>
      <c r="I35" s="96">
        <v>372</v>
      </c>
      <c r="J35" s="72">
        <v>5</v>
      </c>
      <c r="K35" s="72">
        <v>0</v>
      </c>
      <c r="L35" s="96">
        <v>22</v>
      </c>
      <c r="M35" s="96">
        <v>23</v>
      </c>
      <c r="N35" s="96">
        <v>1</v>
      </c>
      <c r="O35" s="96">
        <v>1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" customHeight="1">
      <c r="A36" s="117"/>
      <c r="B36" s="64" t="s">
        <v>52</v>
      </c>
      <c r="C36" s="56"/>
      <c r="D36" s="56"/>
      <c r="E36" s="70" t="s">
        <v>41</v>
      </c>
      <c r="F36" s="96">
        <v>205</v>
      </c>
      <c r="G36" s="96">
        <v>214</v>
      </c>
      <c r="H36" s="96">
        <v>419</v>
      </c>
      <c r="I36" s="96">
        <v>428</v>
      </c>
      <c r="J36" s="96">
        <v>333</v>
      </c>
      <c r="K36" s="96">
        <v>237</v>
      </c>
      <c r="L36" s="96">
        <v>72</v>
      </c>
      <c r="M36" s="96">
        <v>132</v>
      </c>
      <c r="N36" s="96">
        <v>9.6</v>
      </c>
      <c r="O36" s="96">
        <v>14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" customHeight="1">
      <c r="A37" s="117"/>
      <c r="B37" s="66"/>
      <c r="C37" s="56" t="s">
        <v>72</v>
      </c>
      <c r="D37" s="56"/>
      <c r="E37" s="70"/>
      <c r="F37" s="96">
        <v>192</v>
      </c>
      <c r="G37" s="96">
        <v>198</v>
      </c>
      <c r="H37" s="96">
        <v>418</v>
      </c>
      <c r="I37" s="96">
        <v>426</v>
      </c>
      <c r="J37" s="96">
        <v>258</v>
      </c>
      <c r="K37" s="96">
        <v>204</v>
      </c>
      <c r="L37" s="96">
        <v>41</v>
      </c>
      <c r="M37" s="96">
        <v>31</v>
      </c>
      <c r="N37" s="96">
        <v>0</v>
      </c>
      <c r="O37" s="96">
        <v>0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" customHeight="1">
      <c r="A38" s="117"/>
      <c r="B38" s="65"/>
      <c r="C38" s="56" t="s">
        <v>73</v>
      </c>
      <c r="D38" s="56"/>
      <c r="E38" s="70"/>
      <c r="F38" s="96">
        <v>12</v>
      </c>
      <c r="G38" s="96">
        <v>16</v>
      </c>
      <c r="H38" s="96">
        <v>2</v>
      </c>
      <c r="I38" s="96">
        <v>2</v>
      </c>
      <c r="J38" s="96">
        <v>75</v>
      </c>
      <c r="K38" s="96">
        <v>33</v>
      </c>
      <c r="L38" s="96">
        <v>31</v>
      </c>
      <c r="M38" s="96">
        <v>101</v>
      </c>
      <c r="N38" s="96">
        <v>10</v>
      </c>
      <c r="O38" s="96">
        <v>14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" customHeight="1">
      <c r="A39" s="117"/>
      <c r="B39" s="50" t="s">
        <v>74</v>
      </c>
      <c r="C39" s="50"/>
      <c r="D39" s="50"/>
      <c r="E39" s="70" t="s">
        <v>107</v>
      </c>
      <c r="F39" s="96">
        <v>0</v>
      </c>
      <c r="G39" s="96">
        <v>0</v>
      </c>
      <c r="H39" s="96">
        <v>0</v>
      </c>
      <c r="I39" s="96">
        <f t="shared" ref="I39:O39" si="6">I32-I36</f>
        <v>0</v>
      </c>
      <c r="J39" s="96">
        <v>664</v>
      </c>
      <c r="K39" s="96">
        <f t="shared" si="6"/>
        <v>723</v>
      </c>
      <c r="L39" s="96">
        <f t="shared" si="6"/>
        <v>76</v>
      </c>
      <c r="M39" s="96">
        <f>M32-M36</f>
        <v>212</v>
      </c>
      <c r="N39" s="96">
        <f t="shared" si="6"/>
        <v>260.39999999999998</v>
      </c>
      <c r="O39" s="96">
        <f t="shared" si="6"/>
        <v>558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" customHeight="1">
      <c r="A40" s="110" t="s">
        <v>85</v>
      </c>
      <c r="B40" s="64" t="s">
        <v>75</v>
      </c>
      <c r="C40" s="56"/>
      <c r="D40" s="56"/>
      <c r="E40" s="70" t="s">
        <v>43</v>
      </c>
      <c r="F40" s="96">
        <v>194</v>
      </c>
      <c r="G40" s="96">
        <v>308</v>
      </c>
      <c r="H40" s="96">
        <v>133</v>
      </c>
      <c r="I40" s="96">
        <v>133</v>
      </c>
      <c r="J40" s="96">
        <v>190</v>
      </c>
      <c r="K40" s="96">
        <v>143</v>
      </c>
      <c r="L40" s="96">
        <v>444</v>
      </c>
      <c r="M40" s="96">
        <v>819</v>
      </c>
      <c r="N40" s="100">
        <v>0</v>
      </c>
      <c r="O40" s="96">
        <v>0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" customHeight="1">
      <c r="A41" s="111"/>
      <c r="B41" s="65"/>
      <c r="C41" s="56" t="s">
        <v>76</v>
      </c>
      <c r="D41" s="56"/>
      <c r="E41" s="70"/>
      <c r="F41" s="72">
        <v>0</v>
      </c>
      <c r="G41" s="96">
        <v>9</v>
      </c>
      <c r="H41" s="72">
        <v>76</v>
      </c>
      <c r="I41" s="72">
        <v>42</v>
      </c>
      <c r="J41" s="96">
        <v>190</v>
      </c>
      <c r="K41" s="96">
        <v>143</v>
      </c>
      <c r="L41" s="96">
        <v>318</v>
      </c>
      <c r="M41" s="96">
        <v>659</v>
      </c>
      <c r="N41" s="100">
        <v>0</v>
      </c>
      <c r="O41" s="96">
        <v>0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" customHeight="1">
      <c r="A42" s="111"/>
      <c r="B42" s="64" t="s">
        <v>63</v>
      </c>
      <c r="C42" s="56"/>
      <c r="D42" s="56"/>
      <c r="E42" s="70" t="s">
        <v>44</v>
      </c>
      <c r="F42" s="96">
        <v>194</v>
      </c>
      <c r="G42" s="72">
        <v>308</v>
      </c>
      <c r="H42" s="96">
        <v>133</v>
      </c>
      <c r="I42" s="96">
        <v>133</v>
      </c>
      <c r="J42" s="96">
        <v>987</v>
      </c>
      <c r="K42" s="96">
        <v>936</v>
      </c>
      <c r="L42" s="96">
        <v>1145</v>
      </c>
      <c r="M42" s="96">
        <v>1546</v>
      </c>
      <c r="N42" s="96">
        <v>570.9</v>
      </c>
      <c r="O42" s="96">
        <v>759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" customHeight="1">
      <c r="A43" s="111"/>
      <c r="B43" s="65"/>
      <c r="C43" s="56" t="s">
        <v>77</v>
      </c>
      <c r="D43" s="56"/>
      <c r="E43" s="70"/>
      <c r="F43" s="96">
        <v>194</v>
      </c>
      <c r="G43" s="96">
        <v>298</v>
      </c>
      <c r="H43" s="96">
        <v>57</v>
      </c>
      <c r="I43" s="96">
        <v>90</v>
      </c>
      <c r="J43" s="72">
        <v>816</v>
      </c>
      <c r="K43" s="72">
        <v>822</v>
      </c>
      <c r="L43" s="96">
        <v>856</v>
      </c>
      <c r="M43" s="96">
        <v>920</v>
      </c>
      <c r="N43" s="96">
        <v>518.29999999999995</v>
      </c>
      <c r="O43" s="96">
        <v>677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" customHeight="1">
      <c r="A44" s="111"/>
      <c r="B44" s="56" t="s">
        <v>74</v>
      </c>
      <c r="C44" s="56"/>
      <c r="D44" s="56"/>
      <c r="E44" s="70" t="s">
        <v>108</v>
      </c>
      <c r="F44" s="72">
        <v>0</v>
      </c>
      <c r="G44" s="96">
        <v>0</v>
      </c>
      <c r="H44" s="72">
        <v>0</v>
      </c>
      <c r="I44" s="72">
        <f t="shared" ref="I44:O44" si="7">I40-I42</f>
        <v>0</v>
      </c>
      <c r="J44" s="72">
        <v>-797</v>
      </c>
      <c r="K44" s="72">
        <f t="shared" si="7"/>
        <v>-793</v>
      </c>
      <c r="L44" s="72">
        <f t="shared" si="7"/>
        <v>-701</v>
      </c>
      <c r="M44" s="72">
        <f t="shared" si="7"/>
        <v>-727</v>
      </c>
      <c r="N44" s="72">
        <f t="shared" si="7"/>
        <v>-570.9</v>
      </c>
      <c r="O44" s="72">
        <f t="shared" si="7"/>
        <v>-759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" customHeight="1">
      <c r="A45" s="110" t="s">
        <v>86</v>
      </c>
      <c r="B45" s="50" t="s">
        <v>78</v>
      </c>
      <c r="C45" s="50"/>
      <c r="D45" s="50"/>
      <c r="E45" s="70" t="s">
        <v>109</v>
      </c>
      <c r="F45" s="96">
        <v>0</v>
      </c>
      <c r="G45" s="72">
        <v>0</v>
      </c>
      <c r="H45" s="96">
        <v>0</v>
      </c>
      <c r="I45" s="96">
        <f t="shared" ref="I45:O45" si="8">I39+I44</f>
        <v>0</v>
      </c>
      <c r="J45" s="96">
        <v>-133</v>
      </c>
      <c r="K45" s="96">
        <f t="shared" si="8"/>
        <v>-70</v>
      </c>
      <c r="L45" s="96">
        <f t="shared" si="8"/>
        <v>-625</v>
      </c>
      <c r="M45" s="96">
        <f>M39+M44</f>
        <v>-515</v>
      </c>
      <c r="N45" s="96">
        <f t="shared" si="8"/>
        <v>-310.5</v>
      </c>
      <c r="O45" s="96">
        <f t="shared" si="8"/>
        <v>-201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" customHeight="1">
      <c r="A46" s="111"/>
      <c r="B46" s="56" t="s">
        <v>79</v>
      </c>
      <c r="C46" s="56"/>
      <c r="D46" s="56"/>
      <c r="E46" s="56"/>
      <c r="F46" s="72">
        <v>0</v>
      </c>
      <c r="G46" s="96">
        <v>0</v>
      </c>
      <c r="H46" s="72">
        <v>0</v>
      </c>
      <c r="I46" s="72">
        <v>0</v>
      </c>
      <c r="J46" s="72">
        <v>0</v>
      </c>
      <c r="K46" s="72">
        <v>0</v>
      </c>
      <c r="L46" s="96"/>
      <c r="M46" s="96">
        <v>0</v>
      </c>
      <c r="N46" s="72">
        <v>0</v>
      </c>
      <c r="O46" s="72">
        <v>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" customHeight="1">
      <c r="A47" s="111"/>
      <c r="B47" s="56" t="s">
        <v>80</v>
      </c>
      <c r="C47" s="56"/>
      <c r="D47" s="56"/>
      <c r="E47" s="56"/>
      <c r="F47" s="96">
        <v>0</v>
      </c>
      <c r="G47" s="72">
        <v>0</v>
      </c>
      <c r="H47" s="96">
        <v>0</v>
      </c>
      <c r="I47" s="96">
        <v>0</v>
      </c>
      <c r="J47" s="96">
        <v>0</v>
      </c>
      <c r="K47" s="96">
        <v>0</v>
      </c>
      <c r="L47" s="96"/>
      <c r="M47" s="96">
        <v>0</v>
      </c>
      <c r="N47" s="96">
        <v>0</v>
      </c>
      <c r="O47" s="96">
        <v>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" customHeight="1">
      <c r="A48" s="111"/>
      <c r="B48" s="56" t="s">
        <v>81</v>
      </c>
      <c r="C48" s="56"/>
      <c r="D48" s="56"/>
      <c r="E48" s="56"/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/>
      <c r="M48" s="96">
        <v>0</v>
      </c>
      <c r="N48" s="96">
        <v>0</v>
      </c>
      <c r="O48" s="96">
        <v>0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" customHeight="1">
      <c r="A49" s="9" t="s">
        <v>110</v>
      </c>
      <c r="G49" s="98"/>
      <c r="O49" s="8"/>
      <c r="P49" s="8"/>
    </row>
    <row r="50" spans="1:16" ht="15.9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34" activePane="bottomRight" state="frozen"/>
      <selection activeCell="L8" sqref="L8"/>
      <selection pane="topRight" activeCell="L8" sqref="L8"/>
      <selection pane="bottomLeft" activeCell="L8" sqref="L8"/>
      <selection pane="bottomRight" activeCell="I48" sqref="I48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2.2187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7" t="s">
        <v>0</v>
      </c>
      <c r="B1" s="17"/>
      <c r="C1" s="17"/>
      <c r="D1" s="17"/>
      <c r="E1" s="22" t="s">
        <v>259</v>
      </c>
      <c r="F1" s="1"/>
    </row>
    <row r="3" spans="1:9" ht="14.4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4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1" t="s">
        <v>87</v>
      </c>
      <c r="B9" s="101" t="s">
        <v>89</v>
      </c>
      <c r="C9" s="64" t="s">
        <v>3</v>
      </c>
      <c r="D9" s="56"/>
      <c r="E9" s="56"/>
      <c r="F9" s="57">
        <v>244116</v>
      </c>
      <c r="G9" s="58">
        <f>F9/$F$27*100</f>
        <v>30.452908991564559</v>
      </c>
      <c r="H9" s="57">
        <v>242922</v>
      </c>
      <c r="I9" s="58">
        <f>(F9/H9-1)*100</f>
        <v>0.49151579519350896</v>
      </c>
    </row>
    <row r="10" spans="1:9" ht="18" customHeight="1">
      <c r="A10" s="101"/>
      <c r="B10" s="101"/>
      <c r="C10" s="66"/>
      <c r="D10" s="64" t="s">
        <v>22</v>
      </c>
      <c r="E10" s="56"/>
      <c r="F10" s="57">
        <v>61636</v>
      </c>
      <c r="G10" s="58">
        <f t="shared" ref="G9:G27" si="0">F10/$F$27*100</f>
        <v>7.6889491004443515</v>
      </c>
      <c r="H10" s="57">
        <v>63220</v>
      </c>
      <c r="I10" s="58">
        <f>(F10/H10-1)*100</f>
        <v>-2.505536222714333</v>
      </c>
    </row>
    <row r="11" spans="1:9" ht="18" customHeight="1">
      <c r="A11" s="101"/>
      <c r="B11" s="101"/>
      <c r="C11" s="66"/>
      <c r="D11" s="66"/>
      <c r="E11" s="50" t="s">
        <v>23</v>
      </c>
      <c r="F11" s="57">
        <v>48839</v>
      </c>
      <c r="G11" s="58">
        <f t="shared" si="0"/>
        <v>6.0925528119378551</v>
      </c>
      <c r="H11" s="57">
        <v>48220</v>
      </c>
      <c r="I11" s="58">
        <f>(F11/H11-1)*100</f>
        <v>1.2836997096640435</v>
      </c>
    </row>
    <row r="12" spans="1:9" ht="18" customHeight="1">
      <c r="A12" s="101"/>
      <c r="B12" s="101"/>
      <c r="C12" s="66"/>
      <c r="D12" s="66"/>
      <c r="E12" s="50" t="s">
        <v>24</v>
      </c>
      <c r="F12" s="57">
        <v>3858</v>
      </c>
      <c r="G12" s="58">
        <f t="shared" si="0"/>
        <v>0.48127661804001404</v>
      </c>
      <c r="H12" s="57">
        <v>6866</v>
      </c>
      <c r="I12" s="58">
        <f>(F12/H12-1)*100</f>
        <v>-43.810078648412464</v>
      </c>
    </row>
    <row r="13" spans="1:9" ht="18" customHeight="1">
      <c r="A13" s="101"/>
      <c r="B13" s="101"/>
      <c r="C13" s="66"/>
      <c r="D13" s="65"/>
      <c r="E13" s="50" t="s">
        <v>25</v>
      </c>
      <c r="F13" s="57">
        <v>462</v>
      </c>
      <c r="G13" s="58">
        <f t="shared" si="0"/>
        <v>5.76334363749317E-2</v>
      </c>
      <c r="H13" s="57">
        <v>425</v>
      </c>
      <c r="I13" s="58">
        <f>(F13/H13-1)*100</f>
        <v>8.7058823529411846</v>
      </c>
    </row>
    <row r="14" spans="1:9" ht="18" customHeight="1">
      <c r="A14" s="101"/>
      <c r="B14" s="101"/>
      <c r="C14" s="66"/>
      <c r="D14" s="64" t="s">
        <v>26</v>
      </c>
      <c r="E14" s="56"/>
      <c r="F14" s="57">
        <v>47746</v>
      </c>
      <c r="G14" s="58">
        <f t="shared" si="0"/>
        <v>5.9562035782629632</v>
      </c>
      <c r="H14" s="57">
        <v>54130</v>
      </c>
      <c r="I14" s="58">
        <f>(F14/H14-1)*100</f>
        <v>-11.793829669314615</v>
      </c>
    </row>
    <row r="15" spans="1:9" ht="18" customHeight="1">
      <c r="A15" s="101"/>
      <c r="B15" s="101"/>
      <c r="C15" s="66"/>
      <c r="D15" s="66"/>
      <c r="E15" s="50" t="s">
        <v>27</v>
      </c>
      <c r="F15" s="57">
        <v>2046</v>
      </c>
      <c r="G15" s="58">
        <f t="shared" si="0"/>
        <v>0.25523378966041183</v>
      </c>
      <c r="H15" s="57">
        <v>1912</v>
      </c>
      <c r="I15" s="58">
        <f>(F15/H15-1)*100</f>
        <v>7.008368200836812</v>
      </c>
    </row>
    <row r="16" spans="1:9" ht="18" customHeight="1">
      <c r="A16" s="101"/>
      <c r="B16" s="101"/>
      <c r="C16" s="66"/>
      <c r="D16" s="65"/>
      <c r="E16" s="50" t="s">
        <v>28</v>
      </c>
      <c r="F16" s="57">
        <v>45700</v>
      </c>
      <c r="G16" s="58">
        <f t="shared" si="0"/>
        <v>5.7009697886025519</v>
      </c>
      <c r="H16" s="57">
        <v>52218</v>
      </c>
      <c r="I16" s="58">
        <f>(F16/H16-1)*100</f>
        <v>-12.482285801830784</v>
      </c>
    </row>
    <row r="17" spans="1:9" ht="18" customHeight="1">
      <c r="A17" s="101"/>
      <c r="B17" s="101"/>
      <c r="C17" s="66"/>
      <c r="D17" s="102" t="s">
        <v>29</v>
      </c>
      <c r="E17" s="103"/>
      <c r="F17" s="57">
        <v>80763</v>
      </c>
      <c r="G17" s="58">
        <f t="shared" si="0"/>
        <v>10.074998315906079</v>
      </c>
      <c r="H17" s="57">
        <v>69834</v>
      </c>
      <c r="I17" s="58">
        <f>(F17/H17-1)*100</f>
        <v>15.649969928688034</v>
      </c>
    </row>
    <row r="18" spans="1:9" ht="18" customHeight="1">
      <c r="A18" s="101"/>
      <c r="B18" s="101"/>
      <c r="C18" s="66"/>
      <c r="D18" s="102" t="s">
        <v>93</v>
      </c>
      <c r="E18" s="104"/>
      <c r="F18" s="57">
        <v>4851</v>
      </c>
      <c r="G18" s="58">
        <f t="shared" si="0"/>
        <v>0.6051510819367828</v>
      </c>
      <c r="H18" s="57">
        <v>4507</v>
      </c>
      <c r="I18" s="58">
        <f>(F18/H18-1)*100</f>
        <v>7.6325715553583251</v>
      </c>
    </row>
    <row r="19" spans="1:9" ht="18" customHeight="1">
      <c r="A19" s="101"/>
      <c r="B19" s="101"/>
      <c r="C19" s="65"/>
      <c r="D19" s="102" t="s">
        <v>94</v>
      </c>
      <c r="E19" s="104"/>
      <c r="F19" s="57">
        <v>0</v>
      </c>
      <c r="G19" s="58">
        <f t="shared" si="0"/>
        <v>0</v>
      </c>
      <c r="H19" s="57">
        <v>0</v>
      </c>
      <c r="I19" s="58">
        <v>0</v>
      </c>
    </row>
    <row r="20" spans="1:9" ht="18" customHeight="1">
      <c r="A20" s="101"/>
      <c r="B20" s="101"/>
      <c r="C20" s="56" t="s">
        <v>4</v>
      </c>
      <c r="D20" s="56"/>
      <c r="E20" s="56"/>
      <c r="F20" s="57">
        <v>30098</v>
      </c>
      <c r="G20" s="58">
        <f t="shared" si="0"/>
        <v>3.7546562078196843</v>
      </c>
      <c r="H20" s="57">
        <v>32888</v>
      </c>
      <c r="I20" s="58">
        <f>(F20/H20-1)*100</f>
        <v>-8.4833373874969595</v>
      </c>
    </row>
    <row r="21" spans="1:9" ht="18" customHeight="1">
      <c r="A21" s="101"/>
      <c r="B21" s="101"/>
      <c r="C21" s="56" t="s">
        <v>5</v>
      </c>
      <c r="D21" s="56"/>
      <c r="E21" s="56"/>
      <c r="F21" s="57">
        <v>162540</v>
      </c>
      <c r="G21" s="58">
        <f t="shared" si="0"/>
        <v>20.276490797362335</v>
      </c>
      <c r="H21" s="57">
        <v>160880</v>
      </c>
      <c r="I21" s="58">
        <f>(F21/H21-1)*100</f>
        <v>1.0318249627051301</v>
      </c>
    </row>
    <row r="22" spans="1:9" ht="18" customHeight="1">
      <c r="A22" s="101"/>
      <c r="B22" s="101"/>
      <c r="C22" s="56" t="s">
        <v>30</v>
      </c>
      <c r="D22" s="56"/>
      <c r="E22" s="56"/>
      <c r="F22" s="57">
        <v>9463</v>
      </c>
      <c r="G22" s="58">
        <f t="shared" si="0"/>
        <v>1.1804874641038501</v>
      </c>
      <c r="H22" s="57">
        <v>10364</v>
      </c>
      <c r="I22" s="58">
        <f>(F22/H22-1)*100</f>
        <v>-8.69355461211887</v>
      </c>
    </row>
    <row r="23" spans="1:9" ht="18" customHeight="1">
      <c r="A23" s="101"/>
      <c r="B23" s="101"/>
      <c r="C23" s="56" t="s">
        <v>6</v>
      </c>
      <c r="D23" s="56"/>
      <c r="E23" s="56"/>
      <c r="F23" s="57">
        <v>169985</v>
      </c>
      <c r="G23" s="58">
        <f t="shared" si="0"/>
        <v>21.205237407343645</v>
      </c>
      <c r="H23" s="57">
        <v>85499</v>
      </c>
      <c r="I23" s="58">
        <f>(F23/H23-1)*100</f>
        <v>98.815190820945276</v>
      </c>
    </row>
    <row r="24" spans="1:9" ht="18" customHeight="1">
      <c r="A24" s="101"/>
      <c r="B24" s="101"/>
      <c r="C24" s="56" t="s">
        <v>31</v>
      </c>
      <c r="D24" s="56"/>
      <c r="E24" s="56"/>
      <c r="F24" s="57">
        <v>2476</v>
      </c>
      <c r="G24" s="58">
        <f t="shared" si="0"/>
        <v>0.30887529970634392</v>
      </c>
      <c r="H24" s="57">
        <v>1559</v>
      </c>
      <c r="I24" s="58">
        <f>(F24/H24-1)*100</f>
        <v>58.819756254008972</v>
      </c>
    </row>
    <row r="25" spans="1:9" ht="18" customHeight="1">
      <c r="A25" s="101"/>
      <c r="B25" s="101"/>
      <c r="C25" s="56" t="s">
        <v>7</v>
      </c>
      <c r="D25" s="56"/>
      <c r="E25" s="56"/>
      <c r="F25" s="57">
        <v>112615</v>
      </c>
      <c r="G25" s="58">
        <f t="shared" si="0"/>
        <v>14.048461985634056</v>
      </c>
      <c r="H25" s="57">
        <v>90707</v>
      </c>
      <c r="I25" s="58">
        <f>(F25/H25-1)*100</f>
        <v>24.152490987465125</v>
      </c>
    </row>
    <row r="26" spans="1:9" ht="18" customHeight="1">
      <c r="A26" s="101"/>
      <c r="B26" s="101"/>
      <c r="C26" s="56" t="s">
        <v>8</v>
      </c>
      <c r="D26" s="56"/>
      <c r="E26" s="56"/>
      <c r="F26" s="57">
        <v>70325</v>
      </c>
      <c r="G26" s="58">
        <f t="shared" si="0"/>
        <v>8.7728818464655234</v>
      </c>
      <c r="H26" s="57">
        <v>81921</v>
      </c>
      <c r="I26" s="58">
        <f>(F26/H26-1)*100</f>
        <v>-14.155100645744067</v>
      </c>
    </row>
    <row r="27" spans="1:9" ht="18" customHeight="1">
      <c r="A27" s="101"/>
      <c r="B27" s="101"/>
      <c r="C27" s="56" t="s">
        <v>9</v>
      </c>
      <c r="D27" s="56"/>
      <c r="E27" s="56"/>
      <c r="F27" s="57">
        <v>801618</v>
      </c>
      <c r="G27" s="58">
        <f t="shared" si="0"/>
        <v>100</v>
      </c>
      <c r="H27" s="57">
        <v>706740</v>
      </c>
      <c r="I27" s="58">
        <f>(F27/H27-1)*100</f>
        <v>13.424738942185254</v>
      </c>
    </row>
    <row r="28" spans="1:9" ht="18" customHeight="1">
      <c r="A28" s="101"/>
      <c r="B28" s="101" t="s">
        <v>88</v>
      </c>
      <c r="C28" s="64" t="s">
        <v>10</v>
      </c>
      <c r="D28" s="56"/>
      <c r="E28" s="56"/>
      <c r="F28" s="57">
        <v>305013</v>
      </c>
      <c r="G28" s="58">
        <f t="shared" ref="G28:G31" si="1">F28/$F$45*100</f>
        <v>39.163176370588552</v>
      </c>
      <c r="H28" s="57">
        <v>302297</v>
      </c>
      <c r="I28" s="58">
        <f>(F28/H28-1)*100</f>
        <v>0.89845416924414501</v>
      </c>
    </row>
    <row r="29" spans="1:9" ht="18" customHeight="1">
      <c r="A29" s="101"/>
      <c r="B29" s="101"/>
      <c r="C29" s="66"/>
      <c r="D29" s="56" t="s">
        <v>11</v>
      </c>
      <c r="E29" s="56"/>
      <c r="F29" s="57">
        <v>190702</v>
      </c>
      <c r="G29" s="58">
        <f t="shared" si="1"/>
        <v>24.485828670332012</v>
      </c>
      <c r="H29" s="57">
        <v>189553</v>
      </c>
      <c r="I29" s="58">
        <f>(F29/H29-1)*100</f>
        <v>0.60616292013315753</v>
      </c>
    </row>
    <row r="30" spans="1:9" ht="18" customHeight="1">
      <c r="A30" s="101"/>
      <c r="B30" s="101"/>
      <c r="C30" s="66"/>
      <c r="D30" s="56" t="s">
        <v>32</v>
      </c>
      <c r="E30" s="56"/>
      <c r="F30" s="57">
        <v>11870</v>
      </c>
      <c r="G30" s="58">
        <f t="shared" si="1"/>
        <v>1.5240888208662782</v>
      </c>
      <c r="H30" s="57">
        <v>11627</v>
      </c>
      <c r="I30" s="58">
        <f>(F30/H30-1)*100</f>
        <v>2.0899630171153261</v>
      </c>
    </row>
    <row r="31" spans="1:9" ht="18" customHeight="1">
      <c r="A31" s="101"/>
      <c r="B31" s="101"/>
      <c r="C31" s="65"/>
      <c r="D31" s="56" t="s">
        <v>12</v>
      </c>
      <c r="E31" s="56"/>
      <c r="F31" s="57">
        <v>102441</v>
      </c>
      <c r="G31" s="58">
        <f t="shared" si="1"/>
        <v>13.153258879390261</v>
      </c>
      <c r="H31" s="57">
        <v>101117</v>
      </c>
      <c r="I31" s="58">
        <f>(F31/H31-1)*100</f>
        <v>1.3093742891897575</v>
      </c>
    </row>
    <row r="32" spans="1:9" ht="18" customHeight="1">
      <c r="A32" s="101"/>
      <c r="B32" s="101"/>
      <c r="C32" s="64" t="s">
        <v>13</v>
      </c>
      <c r="D32" s="56"/>
      <c r="E32" s="56"/>
      <c r="F32" s="57">
        <v>345219</v>
      </c>
      <c r="G32" s="58">
        <f t="shared" ref="G32:G45" si="2">F32/$F$45*100</f>
        <v>44.325561807130221</v>
      </c>
      <c r="H32" s="57">
        <v>271713</v>
      </c>
      <c r="I32" s="58">
        <f>(F32/H32-1)*100</f>
        <v>27.052809398151734</v>
      </c>
    </row>
    <row r="33" spans="1:9" ht="18" customHeight="1">
      <c r="A33" s="101"/>
      <c r="B33" s="101"/>
      <c r="C33" s="66"/>
      <c r="D33" s="56" t="s">
        <v>14</v>
      </c>
      <c r="E33" s="56"/>
      <c r="F33" s="57">
        <v>30279</v>
      </c>
      <c r="G33" s="58">
        <f t="shared" si="2"/>
        <v>3.8877746762434739</v>
      </c>
      <c r="H33" s="57">
        <v>27747</v>
      </c>
      <c r="I33" s="58">
        <f>(F33/H33-1)*100</f>
        <v>9.1253108444156119</v>
      </c>
    </row>
    <row r="34" spans="1:9" ht="18" customHeight="1">
      <c r="A34" s="101"/>
      <c r="B34" s="101"/>
      <c r="C34" s="66"/>
      <c r="D34" s="56" t="s">
        <v>33</v>
      </c>
      <c r="E34" s="56"/>
      <c r="F34" s="57">
        <v>11259</v>
      </c>
      <c r="G34" s="58">
        <f t="shared" si="2"/>
        <v>1.4456374080988563</v>
      </c>
      <c r="H34" s="57">
        <v>10207</v>
      </c>
      <c r="I34" s="58">
        <f>(F34/H34-1)*100</f>
        <v>10.306652297442941</v>
      </c>
    </row>
    <row r="35" spans="1:9" ht="18" customHeight="1">
      <c r="A35" s="101"/>
      <c r="B35" s="101"/>
      <c r="C35" s="66"/>
      <c r="D35" s="56" t="s">
        <v>34</v>
      </c>
      <c r="E35" s="56"/>
      <c r="F35" s="57">
        <v>247414</v>
      </c>
      <c r="G35" s="58">
        <f t="shared" si="2"/>
        <v>31.767557837052181</v>
      </c>
      <c r="H35" s="57">
        <v>177665</v>
      </c>
      <c r="I35" s="58">
        <f>(F35/H35-1)*100</f>
        <v>39.258717248754671</v>
      </c>
    </row>
    <row r="36" spans="1:9" ht="18" customHeight="1">
      <c r="A36" s="101"/>
      <c r="B36" s="101"/>
      <c r="C36" s="66"/>
      <c r="D36" s="56" t="s">
        <v>35</v>
      </c>
      <c r="E36" s="56"/>
      <c r="F36" s="57">
        <v>11281</v>
      </c>
      <c r="G36" s="58">
        <f t="shared" si="2"/>
        <v>1.4484621725520206</v>
      </c>
      <c r="H36" s="57">
        <v>11809</v>
      </c>
      <c r="I36" s="58">
        <f>(F36/H36-1)*100</f>
        <v>-4.471166059784915</v>
      </c>
    </row>
    <row r="37" spans="1:9" ht="18" customHeight="1">
      <c r="A37" s="101"/>
      <c r="B37" s="101"/>
      <c r="C37" s="66"/>
      <c r="D37" s="56" t="s">
        <v>15</v>
      </c>
      <c r="E37" s="56"/>
      <c r="F37" s="57">
        <v>8048</v>
      </c>
      <c r="G37" s="58">
        <f t="shared" si="2"/>
        <v>1.0333501963211296</v>
      </c>
      <c r="H37" s="57">
        <v>4886</v>
      </c>
      <c r="I37" s="58">
        <f>(F37/H37-1)*100</f>
        <v>64.715513712648388</v>
      </c>
    </row>
    <row r="38" spans="1:9" ht="18" customHeight="1">
      <c r="A38" s="101"/>
      <c r="B38" s="101"/>
      <c r="C38" s="65"/>
      <c r="D38" s="56" t="s">
        <v>36</v>
      </c>
      <c r="E38" s="56"/>
      <c r="F38" s="57">
        <v>36938</v>
      </c>
      <c r="G38" s="58">
        <f t="shared" si="2"/>
        <v>4.7427795168625604</v>
      </c>
      <c r="H38" s="57">
        <v>39399</v>
      </c>
      <c r="I38" s="58">
        <f>(F38/H38-1)*100</f>
        <v>-6.2463514302393497</v>
      </c>
    </row>
    <row r="39" spans="1:9" ht="18" customHeight="1">
      <c r="A39" s="101"/>
      <c r="B39" s="101"/>
      <c r="C39" s="64" t="s">
        <v>16</v>
      </c>
      <c r="D39" s="56"/>
      <c r="E39" s="56"/>
      <c r="F39" s="57">
        <v>128594</v>
      </c>
      <c r="G39" s="58">
        <f t="shared" si="2"/>
        <v>16.511261822281227</v>
      </c>
      <c r="H39" s="57">
        <v>124339</v>
      </c>
      <c r="I39" s="58">
        <f>(F39/H39-1)*100</f>
        <v>3.4220960438800407</v>
      </c>
    </row>
    <row r="40" spans="1:9" ht="18" customHeight="1">
      <c r="A40" s="101"/>
      <c r="B40" s="101"/>
      <c r="C40" s="66"/>
      <c r="D40" s="64" t="s">
        <v>17</v>
      </c>
      <c r="E40" s="56"/>
      <c r="F40" s="57">
        <v>116773</v>
      </c>
      <c r="G40" s="58">
        <f t="shared" si="2"/>
        <v>14.993464522242453</v>
      </c>
      <c r="H40" s="57">
        <v>100688</v>
      </c>
      <c r="I40" s="58">
        <f>(F40/H40-1)*100</f>
        <v>15.975091371365014</v>
      </c>
    </row>
    <row r="41" spans="1:9" ht="18" customHeight="1">
      <c r="A41" s="101"/>
      <c r="B41" s="101"/>
      <c r="C41" s="66"/>
      <c r="D41" s="66"/>
      <c r="E41" s="60" t="s">
        <v>91</v>
      </c>
      <c r="F41" s="57">
        <v>81822</v>
      </c>
      <c r="G41" s="58">
        <f t="shared" si="2"/>
        <v>10.505812594854307</v>
      </c>
      <c r="H41" s="57">
        <v>66345</v>
      </c>
      <c r="I41" s="61">
        <f>(F41/H41-1)*100</f>
        <v>23.328057879267462</v>
      </c>
    </row>
    <row r="42" spans="1:9" ht="18" customHeight="1">
      <c r="A42" s="101"/>
      <c r="B42" s="101"/>
      <c r="C42" s="66"/>
      <c r="D42" s="65"/>
      <c r="E42" s="50" t="s">
        <v>37</v>
      </c>
      <c r="F42" s="57">
        <v>34951</v>
      </c>
      <c r="G42" s="58">
        <f t="shared" si="2"/>
        <v>4.4876519273881454</v>
      </c>
      <c r="H42" s="57">
        <v>34343</v>
      </c>
      <c r="I42" s="61">
        <f>(F42/H42-1)*100</f>
        <v>1.770375331217422</v>
      </c>
    </row>
    <row r="43" spans="1:9" ht="18" customHeight="1">
      <c r="A43" s="101"/>
      <c r="B43" s="101"/>
      <c r="C43" s="66"/>
      <c r="D43" s="56" t="s">
        <v>38</v>
      </c>
      <c r="E43" s="56"/>
      <c r="F43" s="57">
        <v>11821</v>
      </c>
      <c r="G43" s="58">
        <f t="shared" si="2"/>
        <v>1.5177973000387763</v>
      </c>
      <c r="H43" s="57">
        <v>23651</v>
      </c>
      <c r="I43" s="61">
        <f>(F43/H43-1)*100</f>
        <v>-50.019026679632994</v>
      </c>
    </row>
    <row r="44" spans="1:9" ht="18" customHeight="1">
      <c r="A44" s="101"/>
      <c r="B44" s="101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1"/>
      <c r="B45" s="101"/>
      <c r="C45" s="50" t="s">
        <v>18</v>
      </c>
      <c r="D45" s="50"/>
      <c r="E45" s="50"/>
      <c r="F45" s="57">
        <v>778826</v>
      </c>
      <c r="G45" s="58">
        <f t="shared" si="2"/>
        <v>100</v>
      </c>
      <c r="H45" s="57">
        <v>698349</v>
      </c>
      <c r="I45" s="58">
        <f>(F45/H45-1)*100</f>
        <v>11.523894213351781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I35" sqref="I35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5" t="s">
        <v>0</v>
      </c>
      <c r="B1" s="35"/>
      <c r="C1" s="22" t="s">
        <v>271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8" t="s">
        <v>115</v>
      </c>
      <c r="B7" s="64" t="s">
        <v>116</v>
      </c>
      <c r="C7" s="56"/>
      <c r="D7" s="70" t="s">
        <v>117</v>
      </c>
      <c r="E7" s="75">
        <v>685820</v>
      </c>
      <c r="F7" s="38">
        <v>676305</v>
      </c>
      <c r="G7" s="38">
        <v>688542</v>
      </c>
      <c r="H7" s="38">
        <v>706740</v>
      </c>
      <c r="I7" s="38">
        <v>801618</v>
      </c>
    </row>
    <row r="8" spans="1:9" ht="27" customHeight="1">
      <c r="A8" s="101"/>
      <c r="B8" s="85"/>
      <c r="C8" s="56" t="s">
        <v>118</v>
      </c>
      <c r="D8" s="70" t="s">
        <v>41</v>
      </c>
      <c r="E8" s="76">
        <v>442338</v>
      </c>
      <c r="F8" s="76">
        <v>442494</v>
      </c>
      <c r="G8" s="76">
        <v>441737</v>
      </c>
      <c r="H8" s="76">
        <v>438752</v>
      </c>
      <c r="I8" s="77">
        <v>437970</v>
      </c>
    </row>
    <row r="9" spans="1:9" ht="27" customHeight="1">
      <c r="A9" s="101"/>
      <c r="B9" s="56" t="s">
        <v>119</v>
      </c>
      <c r="C9" s="56"/>
      <c r="D9" s="70"/>
      <c r="E9" s="76">
        <v>677670</v>
      </c>
      <c r="F9" s="76">
        <v>669030</v>
      </c>
      <c r="G9" s="76">
        <v>679466</v>
      </c>
      <c r="H9" s="76">
        <v>698349</v>
      </c>
      <c r="I9" s="78">
        <v>778826</v>
      </c>
    </row>
    <row r="10" spans="1:9" ht="27" customHeight="1">
      <c r="A10" s="101"/>
      <c r="B10" s="56" t="s">
        <v>120</v>
      </c>
      <c r="C10" s="56"/>
      <c r="D10" s="70"/>
      <c r="E10" s="76">
        <v>8150</v>
      </c>
      <c r="F10" s="76">
        <v>7275</v>
      </c>
      <c r="G10" s="76">
        <v>9076</v>
      </c>
      <c r="H10" s="76">
        <v>8391</v>
      </c>
      <c r="I10" s="78">
        <v>22792</v>
      </c>
    </row>
    <row r="11" spans="1:9" ht="27" customHeight="1">
      <c r="A11" s="101"/>
      <c r="B11" s="56" t="s">
        <v>121</v>
      </c>
      <c r="C11" s="56"/>
      <c r="D11" s="70"/>
      <c r="E11" s="76">
        <v>6489</v>
      </c>
      <c r="F11" s="76">
        <v>5623</v>
      </c>
      <c r="G11" s="76">
        <v>7646</v>
      </c>
      <c r="H11" s="76">
        <v>7221</v>
      </c>
      <c r="I11" s="78">
        <v>6003</v>
      </c>
    </row>
    <row r="12" spans="1:9" ht="27" customHeight="1">
      <c r="A12" s="101"/>
      <c r="B12" s="56" t="s">
        <v>122</v>
      </c>
      <c r="C12" s="56"/>
      <c r="D12" s="70"/>
      <c r="E12" s="76">
        <v>1661</v>
      </c>
      <c r="F12" s="76">
        <v>1652</v>
      </c>
      <c r="G12" s="76">
        <v>1429</v>
      </c>
      <c r="H12" s="76">
        <v>1170</v>
      </c>
      <c r="I12" s="78">
        <v>16789</v>
      </c>
    </row>
    <row r="13" spans="1:9" ht="27" customHeight="1">
      <c r="A13" s="101"/>
      <c r="B13" s="56" t="s">
        <v>123</v>
      </c>
      <c r="C13" s="56"/>
      <c r="D13" s="70"/>
      <c r="E13" s="76">
        <v>43</v>
      </c>
      <c r="F13" s="76">
        <v>-9</v>
      </c>
      <c r="G13" s="76">
        <v>-223</v>
      </c>
      <c r="H13" s="76">
        <v>-259</v>
      </c>
      <c r="I13" s="78">
        <v>15619</v>
      </c>
    </row>
    <row r="14" spans="1:9" ht="27" customHeight="1">
      <c r="A14" s="101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101"/>
      <c r="B15" s="56" t="s">
        <v>125</v>
      </c>
      <c r="C15" s="56"/>
      <c r="D15" s="70"/>
      <c r="E15" s="76">
        <v>-4753</v>
      </c>
      <c r="F15" s="76">
        <v>-1411</v>
      </c>
      <c r="G15" s="76">
        <v>-3243</v>
      </c>
      <c r="H15" s="76">
        <v>-2157</v>
      </c>
      <c r="I15" s="78">
        <v>15830</v>
      </c>
    </row>
    <row r="16" spans="1:9" ht="27" customHeight="1">
      <c r="A16" s="101"/>
      <c r="B16" s="56" t="s">
        <v>126</v>
      </c>
      <c r="C16" s="56"/>
      <c r="D16" s="70" t="s">
        <v>42</v>
      </c>
      <c r="E16" s="76">
        <v>81981</v>
      </c>
      <c r="F16" s="76">
        <v>85547</v>
      </c>
      <c r="G16" s="76">
        <v>78163</v>
      </c>
      <c r="H16" s="76">
        <v>70399</v>
      </c>
      <c r="I16" s="78">
        <v>72980</v>
      </c>
    </row>
    <row r="17" spans="1:9" ht="27" customHeight="1">
      <c r="A17" s="101"/>
      <c r="B17" s="56" t="s">
        <v>127</v>
      </c>
      <c r="C17" s="56"/>
      <c r="D17" s="70" t="s">
        <v>43</v>
      </c>
      <c r="E17" s="76">
        <v>64851</v>
      </c>
      <c r="F17" s="76">
        <v>79935</v>
      </c>
      <c r="G17" s="76">
        <v>85279</v>
      </c>
      <c r="H17" s="76">
        <v>79380</v>
      </c>
      <c r="I17" s="78">
        <v>167019</v>
      </c>
    </row>
    <row r="18" spans="1:9" ht="27" customHeight="1">
      <c r="A18" s="101"/>
      <c r="B18" s="56" t="s">
        <v>128</v>
      </c>
      <c r="C18" s="56"/>
      <c r="D18" s="70" t="s">
        <v>44</v>
      </c>
      <c r="E18" s="76">
        <v>1370792</v>
      </c>
      <c r="F18" s="76">
        <v>1348084</v>
      </c>
      <c r="G18" s="76">
        <v>1341430</v>
      </c>
      <c r="H18" s="76">
        <v>1339206</v>
      </c>
      <c r="I18" s="78">
        <v>1356029</v>
      </c>
    </row>
    <row r="19" spans="1:9" ht="27" customHeight="1">
      <c r="A19" s="101"/>
      <c r="B19" s="56" t="s">
        <v>129</v>
      </c>
      <c r="C19" s="56"/>
      <c r="D19" s="70" t="s">
        <v>130</v>
      </c>
      <c r="E19" s="76">
        <v>1353662</v>
      </c>
      <c r="F19" s="76">
        <v>1342472</v>
      </c>
      <c r="G19" s="76">
        <v>1348546</v>
      </c>
      <c r="H19" s="76">
        <v>1348187</v>
      </c>
      <c r="I19" s="76">
        <f>I17+I18-I16</f>
        <v>1450068</v>
      </c>
    </row>
    <row r="20" spans="1:9" ht="27" customHeight="1">
      <c r="A20" s="101"/>
      <c r="B20" s="56" t="s">
        <v>131</v>
      </c>
      <c r="C20" s="56"/>
      <c r="D20" s="70" t="s">
        <v>132</v>
      </c>
      <c r="E20" s="79">
        <v>3.098969566259286</v>
      </c>
      <c r="F20" s="79">
        <v>3.0465588233964755</v>
      </c>
      <c r="G20" s="79">
        <v>3.0367164172346892</v>
      </c>
      <c r="H20" s="79">
        <v>3.0523074538691564</v>
      </c>
      <c r="I20" s="79">
        <f>I18/I8</f>
        <v>3.096168687353015</v>
      </c>
    </row>
    <row r="21" spans="1:9" ht="27" customHeight="1">
      <c r="A21" s="101"/>
      <c r="B21" s="56" t="s">
        <v>133</v>
      </c>
      <c r="C21" s="56"/>
      <c r="D21" s="70" t="s">
        <v>134</v>
      </c>
      <c r="E21" s="79">
        <v>3.0602435241828645</v>
      </c>
      <c r="F21" s="79">
        <v>3.0338761655525275</v>
      </c>
      <c r="G21" s="79">
        <v>3.0528255500444836</v>
      </c>
      <c r="H21" s="79">
        <v>3.0727768762307637</v>
      </c>
      <c r="I21" s="79">
        <f>I19/I8</f>
        <v>3.3108843071443248</v>
      </c>
    </row>
    <row r="22" spans="1:9" ht="27" customHeight="1">
      <c r="A22" s="101"/>
      <c r="B22" s="56" t="s">
        <v>135</v>
      </c>
      <c r="C22" s="56"/>
      <c r="D22" s="70" t="s">
        <v>136</v>
      </c>
      <c r="E22" s="76">
        <v>713387.54374780448</v>
      </c>
      <c r="F22" s="76">
        <v>701569.84686642117</v>
      </c>
      <c r="G22" s="76">
        <v>698106.97232666763</v>
      </c>
      <c r="H22" s="76">
        <v>696949.55829354282</v>
      </c>
      <c r="I22" s="76">
        <f>I18/I24*1000000</f>
        <v>718071.39468087815</v>
      </c>
    </row>
    <row r="23" spans="1:9" ht="27" customHeight="1">
      <c r="A23" s="101"/>
      <c r="B23" s="56" t="s">
        <v>137</v>
      </c>
      <c r="C23" s="56"/>
      <c r="D23" s="70" t="s">
        <v>138</v>
      </c>
      <c r="E23" s="76">
        <v>704472.74950885365</v>
      </c>
      <c r="F23" s="76">
        <v>698649.2499447054</v>
      </c>
      <c r="G23" s="76">
        <v>701810.28089668357</v>
      </c>
      <c r="H23" s="76">
        <v>701623.45012425026</v>
      </c>
      <c r="I23" s="76">
        <f>I19/I24*1000000</f>
        <v>767868.79273386602</v>
      </c>
    </row>
    <row r="24" spans="1:9" ht="27" customHeight="1">
      <c r="A24" s="101"/>
      <c r="B24" s="80" t="s">
        <v>139</v>
      </c>
      <c r="C24" s="81"/>
      <c r="D24" s="70" t="s">
        <v>140</v>
      </c>
      <c r="E24" s="76">
        <v>1921525</v>
      </c>
      <c r="F24" s="76">
        <v>1921525</v>
      </c>
      <c r="G24" s="76">
        <v>1921525</v>
      </c>
      <c r="H24" s="78">
        <v>1921525</v>
      </c>
      <c r="I24" s="78">
        <v>1888432</v>
      </c>
    </row>
    <row r="25" spans="1:9" ht="27" customHeight="1">
      <c r="A25" s="101"/>
      <c r="B25" s="50" t="s">
        <v>141</v>
      </c>
      <c r="C25" s="50"/>
      <c r="D25" s="50"/>
      <c r="E25" s="76">
        <v>438006</v>
      </c>
      <c r="F25" s="76">
        <v>414943</v>
      </c>
      <c r="G25" s="76">
        <v>414574</v>
      </c>
      <c r="H25" s="76">
        <v>415428</v>
      </c>
      <c r="I25" s="57">
        <v>421760</v>
      </c>
    </row>
    <row r="26" spans="1:9" ht="27" customHeight="1">
      <c r="A26" s="101"/>
      <c r="B26" s="50" t="s">
        <v>142</v>
      </c>
      <c r="C26" s="50"/>
      <c r="D26" s="50"/>
      <c r="E26" s="82">
        <v>0.51800000000000002</v>
      </c>
      <c r="F26" s="82">
        <v>0.52700000000000002</v>
      </c>
      <c r="G26" s="82">
        <v>0.52800000000000002</v>
      </c>
      <c r="H26" s="82">
        <v>0.53</v>
      </c>
      <c r="I26" s="83">
        <v>0.53500000000000003</v>
      </c>
    </row>
    <row r="27" spans="1:9" ht="27" customHeight="1">
      <c r="A27" s="101"/>
      <c r="B27" s="50" t="s">
        <v>143</v>
      </c>
      <c r="C27" s="50"/>
      <c r="D27" s="50"/>
      <c r="E27" s="61">
        <v>0.4</v>
      </c>
      <c r="F27" s="61">
        <v>0.4</v>
      </c>
      <c r="G27" s="61">
        <v>0.3</v>
      </c>
      <c r="H27" s="61">
        <v>0.3</v>
      </c>
      <c r="I27" s="58">
        <v>4</v>
      </c>
    </row>
    <row r="28" spans="1:9" ht="27" customHeight="1">
      <c r="A28" s="101"/>
      <c r="B28" s="50" t="s">
        <v>144</v>
      </c>
      <c r="C28" s="50"/>
      <c r="D28" s="50"/>
      <c r="E28" s="61">
        <v>96.4</v>
      </c>
      <c r="F28" s="61">
        <v>96.3</v>
      </c>
      <c r="G28" s="61">
        <v>96.8</v>
      </c>
      <c r="H28" s="61">
        <v>98.4</v>
      </c>
      <c r="I28" s="58">
        <v>97.2</v>
      </c>
    </row>
    <row r="29" spans="1:9" ht="27" customHeight="1">
      <c r="A29" s="101"/>
      <c r="B29" s="50" t="s">
        <v>145</v>
      </c>
      <c r="C29" s="50"/>
      <c r="D29" s="50"/>
      <c r="E29" s="61">
        <v>49.5</v>
      </c>
      <c r="F29" s="61">
        <v>51.3</v>
      </c>
      <c r="G29" s="61">
        <v>48.1</v>
      </c>
      <c r="H29" s="61">
        <v>47.3</v>
      </c>
      <c r="I29" s="58">
        <v>40.5</v>
      </c>
    </row>
    <row r="30" spans="1:9" ht="27" customHeight="1">
      <c r="A30" s="101"/>
      <c r="B30" s="118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1"/>
      <c r="B31" s="101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1"/>
      <c r="B32" s="101"/>
      <c r="C32" s="50" t="s">
        <v>149</v>
      </c>
      <c r="D32" s="50"/>
      <c r="E32" s="61">
        <v>11.4</v>
      </c>
      <c r="F32" s="61">
        <v>11.3</v>
      </c>
      <c r="G32" s="61">
        <v>11.2</v>
      </c>
      <c r="H32" s="61">
        <v>11.5</v>
      </c>
      <c r="I32" s="58">
        <v>11.3</v>
      </c>
    </row>
    <row r="33" spans="1:9" ht="27" customHeight="1">
      <c r="A33" s="101"/>
      <c r="B33" s="101"/>
      <c r="C33" s="50" t="s">
        <v>150</v>
      </c>
      <c r="D33" s="50"/>
      <c r="E33" s="61">
        <v>200</v>
      </c>
      <c r="F33" s="61">
        <v>203.1</v>
      </c>
      <c r="G33" s="61">
        <v>200.3</v>
      </c>
      <c r="H33" s="61">
        <v>198.5</v>
      </c>
      <c r="I33" s="84">
        <v>192.9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zoomScale="85" zoomScaleNormal="100" zoomScaleSheetLayoutView="85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N39" sqref="N39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11" width="13.6640625" style="2" customWidth="1"/>
    <col min="12" max="12" width="13.6640625" style="8" customWidth="1"/>
    <col min="13" max="19" width="13.6640625" style="2" customWidth="1"/>
    <col min="20" max="23" width="12" style="2" customWidth="1"/>
    <col min="24" max="16384" width="9" style="2"/>
  </cols>
  <sheetData>
    <row r="1" spans="1:23" ht="33.9" customHeight="1">
      <c r="A1" s="21" t="s">
        <v>0</v>
      </c>
      <c r="B1" s="12"/>
      <c r="C1" s="12"/>
      <c r="D1" s="23" t="s">
        <v>271</v>
      </c>
      <c r="E1" s="14"/>
      <c r="F1" s="14"/>
      <c r="G1" s="14"/>
    </row>
    <row r="2" spans="1:23" ht="15" customHeight="1"/>
    <row r="3" spans="1:23" ht="15" customHeight="1">
      <c r="A3" s="15" t="s">
        <v>151</v>
      </c>
      <c r="B3" s="15"/>
      <c r="C3" s="15"/>
      <c r="D3" s="15"/>
    </row>
    <row r="4" spans="1:23" ht="15" customHeight="1">
      <c r="A4" s="15"/>
      <c r="B4" s="15"/>
      <c r="C4" s="15"/>
      <c r="D4" s="15"/>
    </row>
    <row r="5" spans="1:23" ht="15.9" customHeight="1">
      <c r="A5" s="13" t="s">
        <v>245</v>
      </c>
      <c r="B5" s="13"/>
      <c r="C5" s="13"/>
      <c r="D5" s="13"/>
      <c r="K5" s="16"/>
      <c r="O5" s="16" t="s">
        <v>47</v>
      </c>
    </row>
    <row r="6" spans="1:23" ht="15.9" customHeight="1">
      <c r="A6" s="112" t="s">
        <v>48</v>
      </c>
      <c r="B6" s="113"/>
      <c r="C6" s="113"/>
      <c r="D6" s="113"/>
      <c r="E6" s="113"/>
      <c r="F6" s="119" t="s">
        <v>260</v>
      </c>
      <c r="G6" s="120"/>
      <c r="H6" s="119" t="s">
        <v>261</v>
      </c>
      <c r="I6" s="120"/>
      <c r="J6" s="121" t="s">
        <v>262</v>
      </c>
      <c r="K6" s="120"/>
      <c r="L6" s="107"/>
      <c r="M6" s="107"/>
      <c r="N6" s="107"/>
      <c r="O6" s="107"/>
    </row>
    <row r="7" spans="1:23" ht="15.9" customHeight="1">
      <c r="A7" s="113"/>
      <c r="B7" s="113"/>
      <c r="C7" s="113"/>
      <c r="D7" s="113"/>
      <c r="E7" s="113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/>
      <c r="M7" s="87"/>
      <c r="N7" s="86"/>
      <c r="O7" s="87"/>
    </row>
    <row r="8" spans="1:23" ht="15.9" customHeight="1">
      <c r="A8" s="110" t="s">
        <v>82</v>
      </c>
      <c r="B8" s="64" t="s">
        <v>49</v>
      </c>
      <c r="C8" s="56"/>
      <c r="D8" s="56"/>
      <c r="E8" s="70" t="s">
        <v>40</v>
      </c>
      <c r="F8" s="97">
        <v>2882</v>
      </c>
      <c r="G8" s="97">
        <v>2776</v>
      </c>
      <c r="H8" s="97">
        <v>3546</v>
      </c>
      <c r="I8" s="97">
        <v>3549</v>
      </c>
      <c r="J8" s="97">
        <v>5321</v>
      </c>
      <c r="K8" s="97">
        <v>5321</v>
      </c>
      <c r="L8" s="97"/>
      <c r="M8" s="97"/>
      <c r="N8" s="97"/>
      <c r="O8" s="97"/>
      <c r="P8" s="28"/>
      <c r="Q8" s="28"/>
      <c r="R8" s="28"/>
      <c r="S8" s="28"/>
      <c r="T8" s="28"/>
      <c r="U8" s="28"/>
      <c r="V8" s="28"/>
      <c r="W8" s="28"/>
    </row>
    <row r="9" spans="1:23" ht="15.9" customHeight="1">
      <c r="A9" s="110"/>
      <c r="B9" s="66"/>
      <c r="C9" s="56" t="s">
        <v>50</v>
      </c>
      <c r="D9" s="56"/>
      <c r="E9" s="70" t="s">
        <v>41</v>
      </c>
      <c r="F9" s="97">
        <v>2882</v>
      </c>
      <c r="G9" s="97">
        <v>2774</v>
      </c>
      <c r="H9" s="97">
        <v>3536</v>
      </c>
      <c r="I9" s="97">
        <v>3547</v>
      </c>
      <c r="J9" s="97">
        <v>5321</v>
      </c>
      <c r="K9" s="97">
        <v>5321</v>
      </c>
      <c r="L9" s="97"/>
      <c r="M9" s="97"/>
      <c r="N9" s="97"/>
      <c r="O9" s="97"/>
      <c r="P9" s="28"/>
      <c r="Q9" s="28"/>
      <c r="R9" s="28"/>
      <c r="S9" s="28"/>
      <c r="T9" s="28"/>
      <c r="U9" s="28"/>
      <c r="V9" s="28"/>
      <c r="W9" s="28"/>
    </row>
    <row r="10" spans="1:23" ht="15.9" customHeight="1">
      <c r="A10" s="110"/>
      <c r="B10" s="65"/>
      <c r="C10" s="56" t="s">
        <v>51</v>
      </c>
      <c r="D10" s="56"/>
      <c r="E10" s="70" t="s">
        <v>42</v>
      </c>
      <c r="F10" s="97">
        <v>0</v>
      </c>
      <c r="G10" s="97">
        <v>2</v>
      </c>
      <c r="H10" s="97">
        <v>11</v>
      </c>
      <c r="I10" s="97">
        <v>2</v>
      </c>
      <c r="J10" s="71">
        <v>0</v>
      </c>
      <c r="K10" s="71">
        <v>0</v>
      </c>
      <c r="L10" s="97"/>
      <c r="M10" s="97"/>
      <c r="N10" s="97"/>
      <c r="O10" s="97"/>
      <c r="P10" s="28"/>
      <c r="Q10" s="28"/>
      <c r="R10" s="28"/>
      <c r="S10" s="28"/>
      <c r="T10" s="28"/>
      <c r="U10" s="28"/>
      <c r="V10" s="28"/>
      <c r="W10" s="28"/>
    </row>
    <row r="11" spans="1:23" ht="15.9" customHeight="1">
      <c r="A11" s="110"/>
      <c r="B11" s="64" t="s">
        <v>52</v>
      </c>
      <c r="C11" s="56"/>
      <c r="D11" s="56"/>
      <c r="E11" s="70" t="s">
        <v>43</v>
      </c>
      <c r="F11" s="97">
        <v>2253</v>
      </c>
      <c r="G11" s="97">
        <v>2301</v>
      </c>
      <c r="H11" s="97">
        <v>2735</v>
      </c>
      <c r="I11" s="97">
        <v>2669</v>
      </c>
      <c r="J11" s="97">
        <v>5568</v>
      </c>
      <c r="K11" s="97">
        <v>5569</v>
      </c>
      <c r="L11" s="97"/>
      <c r="M11" s="97"/>
      <c r="N11" s="97"/>
      <c r="O11" s="97"/>
      <c r="P11" s="28"/>
      <c r="Q11" s="28"/>
      <c r="R11" s="28"/>
      <c r="S11" s="28"/>
      <c r="T11" s="28"/>
      <c r="U11" s="28"/>
      <c r="V11" s="28"/>
      <c r="W11" s="28"/>
    </row>
    <row r="12" spans="1:23" ht="15.9" customHeight="1">
      <c r="A12" s="110"/>
      <c r="B12" s="66"/>
      <c r="C12" s="56" t="s">
        <v>53</v>
      </c>
      <c r="D12" s="56"/>
      <c r="E12" s="70" t="s">
        <v>44</v>
      </c>
      <c r="F12" s="97">
        <v>2253</v>
      </c>
      <c r="G12" s="97">
        <v>2301</v>
      </c>
      <c r="H12" s="97">
        <v>2735</v>
      </c>
      <c r="I12" s="97">
        <v>2669</v>
      </c>
      <c r="J12" s="97">
        <v>5564</v>
      </c>
      <c r="K12" s="97">
        <v>5564</v>
      </c>
      <c r="L12" s="97"/>
      <c r="M12" s="97"/>
      <c r="N12" s="97"/>
      <c r="O12" s="97"/>
      <c r="P12" s="28"/>
      <c r="Q12" s="28"/>
      <c r="R12" s="28"/>
      <c r="S12" s="28"/>
      <c r="T12" s="28"/>
      <c r="U12" s="28"/>
      <c r="V12" s="28"/>
      <c r="W12" s="28"/>
    </row>
    <row r="13" spans="1:23" ht="15.9" customHeight="1">
      <c r="A13" s="110"/>
      <c r="B13" s="65"/>
      <c r="C13" s="56" t="s">
        <v>54</v>
      </c>
      <c r="D13" s="56"/>
      <c r="E13" s="70" t="s">
        <v>45</v>
      </c>
      <c r="F13" s="97">
        <v>0</v>
      </c>
      <c r="G13" s="97">
        <v>0</v>
      </c>
      <c r="H13" s="71">
        <v>0</v>
      </c>
      <c r="I13" s="71">
        <v>0</v>
      </c>
      <c r="J13" s="71">
        <v>5</v>
      </c>
      <c r="K13" s="71">
        <v>5</v>
      </c>
      <c r="L13" s="97"/>
      <c r="M13" s="97"/>
      <c r="N13" s="97"/>
      <c r="O13" s="97"/>
      <c r="P13" s="28"/>
      <c r="Q13" s="28"/>
      <c r="R13" s="28"/>
      <c r="S13" s="28"/>
      <c r="T13" s="28"/>
      <c r="U13" s="28"/>
      <c r="V13" s="28"/>
      <c r="W13" s="28"/>
    </row>
    <row r="14" spans="1:23" ht="15.9" customHeight="1">
      <c r="A14" s="110"/>
      <c r="B14" s="56" t="s">
        <v>55</v>
      </c>
      <c r="C14" s="56"/>
      <c r="D14" s="56"/>
      <c r="E14" s="70" t="s">
        <v>152</v>
      </c>
      <c r="F14" s="97">
        <f>F9-F12</f>
        <v>629</v>
      </c>
      <c r="G14" s="97">
        <f t="shared" ref="F14:O15" si="0">G9-G12</f>
        <v>473</v>
      </c>
      <c r="H14" s="97">
        <f t="shared" si="0"/>
        <v>801</v>
      </c>
      <c r="I14" s="97">
        <f t="shared" si="0"/>
        <v>878</v>
      </c>
      <c r="J14" s="97">
        <f t="shared" si="0"/>
        <v>-243</v>
      </c>
      <c r="K14" s="97">
        <f t="shared" si="0"/>
        <v>-243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28"/>
      <c r="Q14" s="28"/>
      <c r="R14" s="28"/>
      <c r="S14" s="28"/>
      <c r="T14" s="28"/>
      <c r="U14" s="28"/>
      <c r="V14" s="28"/>
      <c r="W14" s="28"/>
    </row>
    <row r="15" spans="1:23" ht="15.9" customHeight="1">
      <c r="A15" s="110"/>
      <c r="B15" s="56" t="s">
        <v>56</v>
      </c>
      <c r="C15" s="56"/>
      <c r="D15" s="56"/>
      <c r="E15" s="70" t="s">
        <v>153</v>
      </c>
      <c r="F15" s="97">
        <f t="shared" si="0"/>
        <v>0</v>
      </c>
      <c r="G15" s="97">
        <f t="shared" si="0"/>
        <v>2</v>
      </c>
      <c r="H15" s="97">
        <f t="shared" si="0"/>
        <v>11</v>
      </c>
      <c r="I15" s="97">
        <f t="shared" si="0"/>
        <v>2</v>
      </c>
      <c r="J15" s="97">
        <f t="shared" si="0"/>
        <v>-5</v>
      </c>
      <c r="K15" s="97">
        <f t="shared" si="0"/>
        <v>-5</v>
      </c>
      <c r="L15" s="97">
        <f t="shared" si="0"/>
        <v>0</v>
      </c>
      <c r="M15" s="97">
        <f t="shared" si="0"/>
        <v>0</v>
      </c>
      <c r="N15" s="97">
        <f t="shared" si="0"/>
        <v>0</v>
      </c>
      <c r="O15" s="97">
        <f t="shared" si="0"/>
        <v>0</v>
      </c>
      <c r="P15" s="28"/>
      <c r="Q15" s="28"/>
      <c r="R15" s="28"/>
      <c r="S15" s="28"/>
      <c r="T15" s="28"/>
      <c r="U15" s="28"/>
      <c r="V15" s="28"/>
      <c r="W15" s="28"/>
    </row>
    <row r="16" spans="1:23" ht="15.9" customHeight="1">
      <c r="A16" s="110"/>
      <c r="B16" s="56" t="s">
        <v>57</v>
      </c>
      <c r="C16" s="56"/>
      <c r="D16" s="56"/>
      <c r="E16" s="70" t="s">
        <v>154</v>
      </c>
      <c r="F16" s="97">
        <f>F8-F11</f>
        <v>629</v>
      </c>
      <c r="G16" s="97">
        <f t="shared" ref="G16:O16" si="1">G8-G11</f>
        <v>475</v>
      </c>
      <c r="H16" s="97">
        <f t="shared" si="1"/>
        <v>811</v>
      </c>
      <c r="I16" s="97">
        <f t="shared" si="1"/>
        <v>880</v>
      </c>
      <c r="J16" s="97">
        <f t="shared" si="1"/>
        <v>-247</v>
      </c>
      <c r="K16" s="97">
        <f>K8-K11</f>
        <v>-248</v>
      </c>
      <c r="L16" s="97">
        <f t="shared" si="1"/>
        <v>0</v>
      </c>
      <c r="M16" s="97">
        <f t="shared" si="1"/>
        <v>0</v>
      </c>
      <c r="N16" s="97">
        <f t="shared" si="1"/>
        <v>0</v>
      </c>
      <c r="O16" s="97">
        <f t="shared" si="1"/>
        <v>0</v>
      </c>
      <c r="P16" s="28"/>
      <c r="Q16" s="28"/>
      <c r="R16" s="28"/>
      <c r="S16" s="28"/>
      <c r="T16" s="28"/>
      <c r="U16" s="28"/>
      <c r="V16" s="28"/>
      <c r="W16" s="28"/>
    </row>
    <row r="17" spans="1:23" ht="15.9" customHeight="1">
      <c r="A17" s="110"/>
      <c r="B17" s="56" t="s">
        <v>58</v>
      </c>
      <c r="C17" s="56"/>
      <c r="D17" s="56"/>
      <c r="E17" s="54"/>
      <c r="F17" s="71"/>
      <c r="G17" s="71"/>
      <c r="H17" s="71"/>
      <c r="I17" s="71"/>
      <c r="J17" s="97"/>
      <c r="K17" s="97"/>
      <c r="L17" s="97"/>
      <c r="M17" s="97"/>
      <c r="N17" s="71"/>
      <c r="O17" s="72"/>
      <c r="P17" s="28"/>
      <c r="Q17" s="28"/>
      <c r="R17" s="28"/>
      <c r="S17" s="28"/>
      <c r="T17" s="28"/>
      <c r="U17" s="28"/>
      <c r="V17" s="28"/>
      <c r="W17" s="28"/>
    </row>
    <row r="18" spans="1:23" ht="15.9" customHeight="1">
      <c r="A18" s="110"/>
      <c r="B18" s="56" t="s">
        <v>59</v>
      </c>
      <c r="C18" s="56"/>
      <c r="D18" s="56"/>
      <c r="E18" s="54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</row>
    <row r="19" spans="1:23" ht="15.9" customHeight="1">
      <c r="A19" s="110" t="s">
        <v>83</v>
      </c>
      <c r="B19" s="64" t="s">
        <v>60</v>
      </c>
      <c r="C19" s="56"/>
      <c r="D19" s="56"/>
      <c r="E19" s="70"/>
      <c r="F19" s="97">
        <v>700</v>
      </c>
      <c r="G19" s="97">
        <v>1703</v>
      </c>
      <c r="H19" s="97">
        <v>425</v>
      </c>
      <c r="I19" s="97">
        <v>717</v>
      </c>
      <c r="J19" s="97">
        <v>1637</v>
      </c>
      <c r="K19" s="97">
        <v>1637</v>
      </c>
      <c r="L19" s="97"/>
      <c r="M19" s="97"/>
      <c r="N19" s="97"/>
      <c r="O19" s="97"/>
      <c r="P19" s="28"/>
      <c r="Q19" s="28"/>
      <c r="R19" s="28"/>
      <c r="S19" s="28"/>
      <c r="T19" s="28"/>
      <c r="U19" s="28"/>
      <c r="V19" s="28"/>
      <c r="W19" s="28"/>
    </row>
    <row r="20" spans="1:23" ht="15.9" customHeight="1">
      <c r="A20" s="110"/>
      <c r="B20" s="65"/>
      <c r="C20" s="56" t="s">
        <v>61</v>
      </c>
      <c r="D20" s="56"/>
      <c r="E20" s="70"/>
      <c r="F20" s="97">
        <v>0</v>
      </c>
      <c r="G20" s="97">
        <v>0</v>
      </c>
      <c r="H20" s="97">
        <v>0</v>
      </c>
      <c r="I20" s="97">
        <v>0</v>
      </c>
      <c r="J20" s="97">
        <v>295</v>
      </c>
      <c r="K20" s="97">
        <v>369</v>
      </c>
      <c r="L20" s="97"/>
      <c r="M20" s="97"/>
      <c r="N20" s="97"/>
      <c r="O20" s="97"/>
      <c r="P20" s="28"/>
      <c r="Q20" s="28"/>
      <c r="R20" s="28"/>
      <c r="S20" s="28"/>
      <c r="T20" s="28"/>
      <c r="U20" s="28"/>
      <c r="V20" s="28"/>
      <c r="W20" s="28"/>
    </row>
    <row r="21" spans="1:23" ht="15.9" customHeight="1">
      <c r="A21" s="110"/>
      <c r="B21" s="85" t="s">
        <v>62</v>
      </c>
      <c r="C21" s="56"/>
      <c r="D21" s="56"/>
      <c r="E21" s="70" t="s">
        <v>155</v>
      </c>
      <c r="F21" s="97">
        <v>700</v>
      </c>
      <c r="G21" s="97">
        <v>1703</v>
      </c>
      <c r="H21" s="97">
        <v>425</v>
      </c>
      <c r="I21" s="97">
        <v>717</v>
      </c>
      <c r="J21" s="97">
        <v>1637</v>
      </c>
      <c r="K21" s="97">
        <v>1637</v>
      </c>
      <c r="L21" s="97"/>
      <c r="M21" s="97"/>
      <c r="N21" s="97"/>
      <c r="O21" s="97"/>
      <c r="P21" s="28"/>
      <c r="Q21" s="28"/>
      <c r="R21" s="28"/>
      <c r="S21" s="28"/>
      <c r="T21" s="28"/>
      <c r="U21" s="28"/>
      <c r="V21" s="28"/>
      <c r="W21" s="28"/>
    </row>
    <row r="22" spans="1:23" ht="15.9" customHeight="1">
      <c r="A22" s="110"/>
      <c r="B22" s="64" t="s">
        <v>63</v>
      </c>
      <c r="C22" s="56"/>
      <c r="D22" s="56"/>
      <c r="E22" s="70" t="s">
        <v>156</v>
      </c>
      <c r="F22" s="97">
        <v>1087</v>
      </c>
      <c r="G22" s="97">
        <v>2244</v>
      </c>
      <c r="H22" s="97">
        <v>2748</v>
      </c>
      <c r="I22" s="97">
        <v>2064</v>
      </c>
      <c r="J22" s="97">
        <v>2190</v>
      </c>
      <c r="K22" s="97">
        <v>2190</v>
      </c>
      <c r="L22" s="97"/>
      <c r="M22" s="97"/>
      <c r="N22" s="97"/>
      <c r="O22" s="97"/>
      <c r="P22" s="28"/>
      <c r="Q22" s="28"/>
      <c r="R22" s="28"/>
      <c r="S22" s="28"/>
      <c r="T22" s="28"/>
      <c r="U22" s="28"/>
      <c r="V22" s="28"/>
      <c r="W22" s="28"/>
    </row>
    <row r="23" spans="1:23" ht="15.9" customHeight="1">
      <c r="A23" s="110"/>
      <c r="B23" s="65" t="s">
        <v>64</v>
      </c>
      <c r="C23" s="56" t="s">
        <v>65</v>
      </c>
      <c r="D23" s="56"/>
      <c r="E23" s="70"/>
      <c r="F23" s="97">
        <v>485</v>
      </c>
      <c r="G23" s="97">
        <v>510</v>
      </c>
      <c r="H23" s="97">
        <v>593</v>
      </c>
      <c r="I23" s="97">
        <v>738</v>
      </c>
      <c r="J23" s="97">
        <v>498</v>
      </c>
      <c r="K23" s="97">
        <v>575</v>
      </c>
      <c r="L23" s="97"/>
      <c r="M23" s="97"/>
      <c r="N23" s="97"/>
      <c r="O23" s="97"/>
      <c r="P23" s="28"/>
      <c r="Q23" s="28"/>
      <c r="R23" s="28"/>
      <c r="S23" s="28"/>
      <c r="T23" s="28"/>
      <c r="U23" s="28"/>
      <c r="V23" s="28"/>
      <c r="W23" s="28"/>
    </row>
    <row r="24" spans="1:23" ht="15.9" customHeight="1">
      <c r="A24" s="110"/>
      <c r="B24" s="56" t="s">
        <v>157</v>
      </c>
      <c r="C24" s="56"/>
      <c r="D24" s="56"/>
      <c r="E24" s="70" t="s">
        <v>158</v>
      </c>
      <c r="F24" s="97">
        <f>F21-F22</f>
        <v>-387</v>
      </c>
      <c r="G24" s="97">
        <f t="shared" ref="G24:O24" si="2">G21-G22</f>
        <v>-541</v>
      </c>
      <c r="H24" s="97">
        <f t="shared" si="2"/>
        <v>-2323</v>
      </c>
      <c r="I24" s="97">
        <f t="shared" si="2"/>
        <v>-1347</v>
      </c>
      <c r="J24" s="97">
        <f t="shared" si="2"/>
        <v>-553</v>
      </c>
      <c r="K24" s="97">
        <f t="shared" si="2"/>
        <v>-553</v>
      </c>
      <c r="L24" s="97">
        <f t="shared" si="2"/>
        <v>0</v>
      </c>
      <c r="M24" s="97">
        <f t="shared" si="2"/>
        <v>0</v>
      </c>
      <c r="N24" s="97">
        <f t="shared" si="2"/>
        <v>0</v>
      </c>
      <c r="O24" s="97">
        <f t="shared" si="2"/>
        <v>0</v>
      </c>
      <c r="P24" s="28"/>
      <c r="Q24" s="28"/>
      <c r="R24" s="28"/>
      <c r="S24" s="28"/>
      <c r="T24" s="28"/>
      <c r="U24" s="28"/>
      <c r="V24" s="28"/>
      <c r="W24" s="28"/>
    </row>
    <row r="25" spans="1:23" ht="15.9" customHeight="1">
      <c r="A25" s="110"/>
      <c r="B25" s="64" t="s">
        <v>66</v>
      </c>
      <c r="C25" s="64"/>
      <c r="D25" s="64"/>
      <c r="E25" s="115" t="s">
        <v>159</v>
      </c>
      <c r="F25" s="105">
        <v>387</v>
      </c>
      <c r="G25" s="105">
        <v>541</v>
      </c>
      <c r="H25" s="105">
        <v>2323</v>
      </c>
      <c r="I25" s="105">
        <v>1347</v>
      </c>
      <c r="J25" s="105">
        <v>553</v>
      </c>
      <c r="K25" s="105">
        <v>553</v>
      </c>
      <c r="L25" s="105"/>
      <c r="M25" s="105"/>
      <c r="N25" s="105"/>
      <c r="O25" s="105"/>
      <c r="P25" s="28"/>
      <c r="Q25" s="28"/>
      <c r="R25" s="28"/>
      <c r="S25" s="28"/>
      <c r="T25" s="28"/>
      <c r="U25" s="28"/>
      <c r="V25" s="28"/>
      <c r="W25" s="28"/>
    </row>
    <row r="26" spans="1:23" ht="15.9" customHeight="1">
      <c r="A26" s="110"/>
      <c r="B26" s="85" t="s">
        <v>67</v>
      </c>
      <c r="C26" s="85"/>
      <c r="D26" s="85"/>
      <c r="E26" s="11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8"/>
      <c r="Q26" s="28"/>
      <c r="R26" s="28"/>
      <c r="S26" s="28"/>
      <c r="T26" s="28"/>
      <c r="U26" s="28"/>
      <c r="V26" s="28"/>
      <c r="W26" s="28"/>
    </row>
    <row r="27" spans="1:23" ht="15.9" customHeight="1">
      <c r="A27" s="110"/>
      <c r="B27" s="56" t="s">
        <v>160</v>
      </c>
      <c r="C27" s="56"/>
      <c r="D27" s="56"/>
      <c r="E27" s="70" t="s">
        <v>161</v>
      </c>
      <c r="F27" s="97">
        <f t="shared" ref="F27:O27" si="3">F24+F25</f>
        <v>0</v>
      </c>
      <c r="G27" s="97">
        <f t="shared" si="3"/>
        <v>0</v>
      </c>
      <c r="H27" s="97">
        <f t="shared" si="3"/>
        <v>0</v>
      </c>
      <c r="I27" s="97">
        <f t="shared" si="3"/>
        <v>0</v>
      </c>
      <c r="J27" s="97">
        <f t="shared" si="3"/>
        <v>0</v>
      </c>
      <c r="K27" s="97">
        <f t="shared" si="3"/>
        <v>0</v>
      </c>
      <c r="L27" s="97">
        <f t="shared" si="3"/>
        <v>0</v>
      </c>
      <c r="M27" s="97">
        <f t="shared" si="3"/>
        <v>0</v>
      </c>
      <c r="N27" s="97">
        <f t="shared" si="3"/>
        <v>0</v>
      </c>
      <c r="O27" s="97">
        <f t="shared" si="3"/>
        <v>0</v>
      </c>
      <c r="P27" s="28"/>
      <c r="Q27" s="28"/>
      <c r="R27" s="28"/>
      <c r="S27" s="28"/>
      <c r="T27" s="28"/>
      <c r="U27" s="28"/>
      <c r="V27" s="28"/>
      <c r="W27" s="28"/>
    </row>
    <row r="28" spans="1:23" ht="15.9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9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30"/>
    </row>
    <row r="30" spans="1:23" ht="15.9" customHeight="1">
      <c r="A30" s="114" t="s">
        <v>68</v>
      </c>
      <c r="B30" s="114"/>
      <c r="C30" s="114"/>
      <c r="D30" s="114"/>
      <c r="E30" s="114"/>
      <c r="F30" s="108" t="s">
        <v>263</v>
      </c>
      <c r="G30" s="109"/>
      <c r="H30" s="108" t="s">
        <v>264</v>
      </c>
      <c r="I30" s="109"/>
      <c r="J30" s="108" t="s">
        <v>265</v>
      </c>
      <c r="K30" s="109"/>
      <c r="L30" s="108" t="s">
        <v>266</v>
      </c>
      <c r="M30" s="109"/>
      <c r="N30" s="108" t="s">
        <v>267</v>
      </c>
      <c r="O30" s="109"/>
      <c r="P30" s="31"/>
      <c r="Q30" s="29"/>
      <c r="R30" s="31"/>
      <c r="S30" s="29"/>
      <c r="T30" s="31"/>
      <c r="U30" s="29"/>
      <c r="V30" s="31"/>
      <c r="W30" s="29"/>
    </row>
    <row r="31" spans="1:23" ht="15.9" customHeight="1">
      <c r="A31" s="114"/>
      <c r="B31" s="114"/>
      <c r="C31" s="114"/>
      <c r="D31" s="114"/>
      <c r="E31" s="114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</row>
    <row r="32" spans="1:23" ht="15.9" customHeight="1">
      <c r="A32" s="110" t="s">
        <v>84</v>
      </c>
      <c r="B32" s="64" t="s">
        <v>49</v>
      </c>
      <c r="C32" s="56"/>
      <c r="D32" s="56"/>
      <c r="E32" s="70" t="s">
        <v>40</v>
      </c>
      <c r="F32" s="97">
        <v>227</v>
      </c>
      <c r="G32" s="97">
        <v>217</v>
      </c>
      <c r="H32" s="97">
        <v>430</v>
      </c>
      <c r="I32" s="97">
        <v>430</v>
      </c>
      <c r="J32" s="97">
        <v>1288</v>
      </c>
      <c r="K32" s="97">
        <v>831</v>
      </c>
      <c r="L32" s="97">
        <v>237</v>
      </c>
      <c r="M32" s="97">
        <v>549</v>
      </c>
      <c r="N32" s="97">
        <v>357</v>
      </c>
      <c r="O32" s="97">
        <v>3672</v>
      </c>
      <c r="P32" s="33"/>
      <c r="Q32" s="33"/>
      <c r="R32" s="34"/>
      <c r="S32" s="34"/>
      <c r="T32" s="33"/>
      <c r="U32" s="33"/>
      <c r="V32" s="34"/>
      <c r="W32" s="34"/>
    </row>
    <row r="33" spans="1:23" ht="15.9" customHeight="1">
      <c r="A33" s="117"/>
      <c r="B33" s="66"/>
      <c r="C33" s="64" t="s">
        <v>69</v>
      </c>
      <c r="D33" s="56"/>
      <c r="E33" s="70"/>
      <c r="F33" s="97">
        <v>26</v>
      </c>
      <c r="G33" s="97">
        <v>26</v>
      </c>
      <c r="H33" s="97">
        <v>55</v>
      </c>
      <c r="I33" s="97">
        <v>55</v>
      </c>
      <c r="J33" s="97">
        <v>1288</v>
      </c>
      <c r="K33" s="97">
        <v>831</v>
      </c>
      <c r="L33" s="97">
        <v>210</v>
      </c>
      <c r="M33" s="97">
        <v>521</v>
      </c>
      <c r="N33" s="97">
        <v>355</v>
      </c>
      <c r="O33" s="97">
        <v>3670</v>
      </c>
      <c r="P33" s="33"/>
      <c r="Q33" s="33"/>
      <c r="R33" s="34"/>
      <c r="S33" s="34"/>
      <c r="T33" s="33"/>
      <c r="U33" s="33"/>
      <c r="V33" s="34"/>
      <c r="W33" s="34"/>
    </row>
    <row r="34" spans="1:23" ht="15.9" customHeight="1">
      <c r="A34" s="117"/>
      <c r="B34" s="66"/>
      <c r="C34" s="65"/>
      <c r="D34" s="56" t="s">
        <v>70</v>
      </c>
      <c r="E34" s="70"/>
      <c r="F34" s="97">
        <v>26</v>
      </c>
      <c r="G34" s="97">
        <v>26</v>
      </c>
      <c r="H34" s="97">
        <v>55</v>
      </c>
      <c r="I34" s="97">
        <v>55</v>
      </c>
      <c r="J34" s="97">
        <v>334</v>
      </c>
      <c r="K34" s="97">
        <v>336</v>
      </c>
      <c r="L34" s="97">
        <v>210</v>
      </c>
      <c r="M34" s="97">
        <v>521</v>
      </c>
      <c r="N34" s="97">
        <v>355</v>
      </c>
      <c r="O34" s="97">
        <v>3670</v>
      </c>
      <c r="P34" s="33"/>
      <c r="Q34" s="33"/>
      <c r="R34" s="34"/>
      <c r="S34" s="34"/>
      <c r="T34" s="33"/>
      <c r="U34" s="33"/>
      <c r="V34" s="34"/>
      <c r="W34" s="34"/>
    </row>
    <row r="35" spans="1:23" ht="15.9" customHeight="1">
      <c r="A35" s="117"/>
      <c r="B35" s="65"/>
      <c r="C35" s="85" t="s">
        <v>71</v>
      </c>
      <c r="D35" s="56"/>
      <c r="E35" s="70"/>
      <c r="F35" s="97">
        <v>201</v>
      </c>
      <c r="G35" s="97">
        <v>191</v>
      </c>
      <c r="H35" s="97">
        <v>374</v>
      </c>
      <c r="I35" s="97">
        <v>375</v>
      </c>
      <c r="J35" s="72">
        <v>0</v>
      </c>
      <c r="K35" s="72">
        <v>0</v>
      </c>
      <c r="L35" s="97">
        <v>27</v>
      </c>
      <c r="M35" s="72">
        <v>28</v>
      </c>
      <c r="N35" s="97">
        <v>1</v>
      </c>
      <c r="O35" s="97">
        <v>2</v>
      </c>
      <c r="P35" s="33"/>
      <c r="Q35" s="33"/>
      <c r="R35" s="34"/>
      <c r="S35" s="34"/>
      <c r="T35" s="33"/>
      <c r="U35" s="33"/>
      <c r="V35" s="34"/>
      <c r="W35" s="34"/>
    </row>
    <row r="36" spans="1:23" ht="15.9" customHeight="1">
      <c r="A36" s="117"/>
      <c r="B36" s="64" t="s">
        <v>52</v>
      </c>
      <c r="C36" s="56"/>
      <c r="D36" s="56"/>
      <c r="E36" s="70" t="s">
        <v>41</v>
      </c>
      <c r="F36" s="97">
        <v>223</v>
      </c>
      <c r="G36" s="97">
        <v>218</v>
      </c>
      <c r="H36" s="97">
        <v>422</v>
      </c>
      <c r="I36" s="97">
        <v>431</v>
      </c>
      <c r="J36" s="97">
        <v>421</v>
      </c>
      <c r="K36" s="97">
        <v>253</v>
      </c>
      <c r="L36" s="97">
        <v>62</v>
      </c>
      <c r="M36" s="97">
        <v>81</v>
      </c>
      <c r="N36" s="97">
        <v>19</v>
      </c>
      <c r="O36" s="97">
        <v>25</v>
      </c>
      <c r="P36" s="33"/>
      <c r="Q36" s="33"/>
      <c r="R36" s="33"/>
      <c r="S36" s="33"/>
      <c r="T36" s="33"/>
      <c r="U36" s="33"/>
      <c r="V36" s="34"/>
      <c r="W36" s="34"/>
    </row>
    <row r="37" spans="1:23" ht="15.9" customHeight="1">
      <c r="A37" s="117"/>
      <c r="B37" s="66"/>
      <c r="C37" s="56" t="s">
        <v>72</v>
      </c>
      <c r="D37" s="56"/>
      <c r="E37" s="70"/>
      <c r="F37" s="97">
        <v>202</v>
      </c>
      <c r="G37" s="97">
        <v>193</v>
      </c>
      <c r="H37" s="97">
        <v>419</v>
      </c>
      <c r="I37" s="97">
        <v>425</v>
      </c>
      <c r="J37" s="97">
        <v>331</v>
      </c>
      <c r="K37" s="97">
        <v>175</v>
      </c>
      <c r="L37" s="97">
        <v>25</v>
      </c>
      <c r="M37" s="97">
        <v>19</v>
      </c>
      <c r="N37" s="97">
        <v>0</v>
      </c>
      <c r="O37" s="97">
        <v>0</v>
      </c>
      <c r="P37" s="33"/>
      <c r="Q37" s="33"/>
      <c r="R37" s="33"/>
      <c r="S37" s="33"/>
      <c r="T37" s="33"/>
      <c r="U37" s="33"/>
      <c r="V37" s="34"/>
      <c r="W37" s="34"/>
    </row>
    <row r="38" spans="1:23" ht="15.9" customHeight="1">
      <c r="A38" s="117"/>
      <c r="B38" s="65"/>
      <c r="C38" s="56" t="s">
        <v>73</v>
      </c>
      <c r="D38" s="56"/>
      <c r="E38" s="70"/>
      <c r="F38" s="97">
        <v>21</v>
      </c>
      <c r="G38" s="97">
        <v>25</v>
      </c>
      <c r="H38" s="97">
        <v>3</v>
      </c>
      <c r="I38" s="97">
        <v>6</v>
      </c>
      <c r="J38" s="97">
        <v>90</v>
      </c>
      <c r="K38" s="97">
        <v>78</v>
      </c>
      <c r="L38" s="97">
        <v>38</v>
      </c>
      <c r="M38" s="97">
        <v>62</v>
      </c>
      <c r="N38" s="97">
        <v>19</v>
      </c>
      <c r="O38" s="97">
        <v>25</v>
      </c>
      <c r="P38" s="34"/>
      <c r="Q38" s="34"/>
      <c r="R38" s="33"/>
      <c r="S38" s="33"/>
      <c r="T38" s="33"/>
      <c r="U38" s="33"/>
      <c r="V38" s="34"/>
      <c r="W38" s="34"/>
    </row>
    <row r="39" spans="1:23" ht="15.9" customHeight="1">
      <c r="A39" s="117"/>
      <c r="B39" s="50" t="s">
        <v>74</v>
      </c>
      <c r="C39" s="50"/>
      <c r="D39" s="50"/>
      <c r="E39" s="70" t="s">
        <v>163</v>
      </c>
      <c r="F39" s="97">
        <f t="shared" ref="F39:O39" si="4">F32-F36</f>
        <v>4</v>
      </c>
      <c r="G39" s="97">
        <f t="shared" si="4"/>
        <v>-1</v>
      </c>
      <c r="H39" s="97">
        <f t="shared" si="4"/>
        <v>8</v>
      </c>
      <c r="I39" s="97">
        <f t="shared" si="4"/>
        <v>-1</v>
      </c>
      <c r="J39" s="97">
        <v>868</v>
      </c>
      <c r="K39" s="97">
        <f t="shared" si="4"/>
        <v>578</v>
      </c>
      <c r="L39" s="97">
        <v>174</v>
      </c>
      <c r="M39" s="97">
        <f t="shared" si="4"/>
        <v>468</v>
      </c>
      <c r="N39" s="97">
        <v>337</v>
      </c>
      <c r="O39" s="97">
        <f t="shared" si="4"/>
        <v>3647</v>
      </c>
      <c r="P39" s="33"/>
      <c r="Q39" s="33"/>
      <c r="R39" s="33"/>
      <c r="S39" s="33"/>
      <c r="T39" s="33"/>
      <c r="U39" s="33"/>
      <c r="V39" s="34"/>
      <c r="W39" s="34"/>
    </row>
    <row r="40" spans="1:23" ht="15.9" customHeight="1">
      <c r="A40" s="110" t="s">
        <v>85</v>
      </c>
      <c r="B40" s="64" t="s">
        <v>75</v>
      </c>
      <c r="C40" s="56"/>
      <c r="D40" s="56"/>
      <c r="E40" s="70" t="s">
        <v>43</v>
      </c>
      <c r="F40" s="97">
        <v>319</v>
      </c>
      <c r="G40" s="97">
        <v>321</v>
      </c>
      <c r="H40" s="97">
        <v>134</v>
      </c>
      <c r="I40" s="97">
        <v>322</v>
      </c>
      <c r="J40" s="97">
        <v>1657</v>
      </c>
      <c r="K40" s="97">
        <v>4416</v>
      </c>
      <c r="L40" s="97">
        <v>739</v>
      </c>
      <c r="M40" s="97">
        <v>636</v>
      </c>
      <c r="N40" s="97">
        <v>0</v>
      </c>
      <c r="O40" s="97">
        <v>7</v>
      </c>
      <c r="P40" s="33"/>
      <c r="Q40" s="33"/>
      <c r="R40" s="34"/>
      <c r="S40" s="34"/>
      <c r="T40" s="34"/>
      <c r="U40" s="34"/>
      <c r="V40" s="33"/>
      <c r="W40" s="33"/>
    </row>
    <row r="41" spans="1:23" ht="15.9" customHeight="1">
      <c r="A41" s="111"/>
      <c r="B41" s="65"/>
      <c r="C41" s="56" t="s">
        <v>76</v>
      </c>
      <c r="D41" s="56"/>
      <c r="E41" s="70"/>
      <c r="F41" s="72">
        <v>10</v>
      </c>
      <c r="G41" s="72">
        <v>11</v>
      </c>
      <c r="H41" s="72">
        <v>40</v>
      </c>
      <c r="I41" s="72">
        <v>38</v>
      </c>
      <c r="J41" s="97">
        <v>1657</v>
      </c>
      <c r="K41" s="97">
        <v>4416</v>
      </c>
      <c r="L41" s="97">
        <v>541</v>
      </c>
      <c r="M41" s="97">
        <v>484</v>
      </c>
      <c r="N41" s="97">
        <v>0</v>
      </c>
      <c r="O41" s="97">
        <v>7</v>
      </c>
      <c r="P41" s="34"/>
      <c r="Q41" s="34"/>
      <c r="R41" s="34"/>
      <c r="S41" s="34"/>
      <c r="T41" s="34"/>
      <c r="U41" s="34"/>
      <c r="V41" s="33"/>
      <c r="W41" s="33"/>
    </row>
    <row r="42" spans="1:23" ht="15.9" customHeight="1">
      <c r="A42" s="111"/>
      <c r="B42" s="64" t="s">
        <v>63</v>
      </c>
      <c r="C42" s="56"/>
      <c r="D42" s="56"/>
      <c r="E42" s="70" t="s">
        <v>44</v>
      </c>
      <c r="F42" s="97">
        <v>319</v>
      </c>
      <c r="G42" s="97">
        <v>321</v>
      </c>
      <c r="H42" s="97">
        <v>134</v>
      </c>
      <c r="I42" s="97">
        <v>322</v>
      </c>
      <c r="J42" s="97">
        <v>2320</v>
      </c>
      <c r="K42" s="97">
        <v>5213</v>
      </c>
      <c r="L42" s="97">
        <v>1600</v>
      </c>
      <c r="M42" s="97">
        <v>1678</v>
      </c>
      <c r="N42" s="97">
        <v>837</v>
      </c>
      <c r="O42" s="97">
        <v>1010</v>
      </c>
      <c r="P42" s="33"/>
      <c r="Q42" s="33"/>
      <c r="R42" s="34"/>
      <c r="S42" s="34"/>
      <c r="T42" s="33"/>
      <c r="U42" s="33"/>
      <c r="V42" s="33"/>
      <c r="W42" s="33"/>
    </row>
    <row r="43" spans="1:23" ht="15.9" customHeight="1">
      <c r="A43" s="111"/>
      <c r="B43" s="65"/>
      <c r="C43" s="56" t="s">
        <v>77</v>
      </c>
      <c r="D43" s="56"/>
      <c r="E43" s="70"/>
      <c r="F43" s="97">
        <v>309</v>
      </c>
      <c r="G43" s="97">
        <v>309</v>
      </c>
      <c r="H43" s="97">
        <v>94</v>
      </c>
      <c r="I43" s="97">
        <v>283</v>
      </c>
      <c r="J43" s="72">
        <v>752</v>
      </c>
      <c r="K43" s="72">
        <v>996</v>
      </c>
      <c r="L43" s="97">
        <v>1079</v>
      </c>
      <c r="M43" s="72">
        <v>1243</v>
      </c>
      <c r="N43" s="97">
        <v>814</v>
      </c>
      <c r="O43" s="97">
        <v>952</v>
      </c>
      <c r="P43" s="34"/>
      <c r="Q43" s="33"/>
      <c r="R43" s="34"/>
      <c r="S43" s="34"/>
      <c r="T43" s="33"/>
      <c r="U43" s="33"/>
      <c r="V43" s="34"/>
      <c r="W43" s="34"/>
    </row>
    <row r="44" spans="1:23" ht="15.9" customHeight="1">
      <c r="A44" s="111"/>
      <c r="B44" s="56" t="s">
        <v>74</v>
      </c>
      <c r="C44" s="56"/>
      <c r="D44" s="56"/>
      <c r="E44" s="70" t="s">
        <v>164</v>
      </c>
      <c r="F44" s="72">
        <f t="shared" ref="F44:O44" si="5">F40-F42</f>
        <v>0</v>
      </c>
      <c r="G44" s="72">
        <f t="shared" si="5"/>
        <v>0</v>
      </c>
      <c r="H44" s="72">
        <f t="shared" si="5"/>
        <v>0</v>
      </c>
      <c r="I44" s="72">
        <f t="shared" si="5"/>
        <v>0</v>
      </c>
      <c r="J44" s="72">
        <f t="shared" si="5"/>
        <v>-663</v>
      </c>
      <c r="K44" s="72">
        <f t="shared" si="5"/>
        <v>-797</v>
      </c>
      <c r="L44" s="72">
        <f t="shared" si="5"/>
        <v>-861</v>
      </c>
      <c r="M44" s="72">
        <f>M40-M42</f>
        <v>-1042</v>
      </c>
      <c r="N44" s="72">
        <f t="shared" si="5"/>
        <v>-837</v>
      </c>
      <c r="O44" s="72">
        <f t="shared" si="5"/>
        <v>-1003</v>
      </c>
      <c r="P44" s="33"/>
      <c r="Q44" s="33"/>
      <c r="R44" s="34"/>
      <c r="S44" s="34"/>
      <c r="T44" s="33"/>
      <c r="U44" s="33"/>
      <c r="V44" s="33"/>
      <c r="W44" s="33"/>
    </row>
    <row r="45" spans="1:23" ht="15.9" customHeight="1">
      <c r="A45" s="110" t="s">
        <v>86</v>
      </c>
      <c r="B45" s="50" t="s">
        <v>78</v>
      </c>
      <c r="C45" s="50"/>
      <c r="D45" s="50"/>
      <c r="E45" s="70" t="s">
        <v>165</v>
      </c>
      <c r="F45" s="97">
        <f t="shared" ref="F45:O45" si="6">F39+F44</f>
        <v>4</v>
      </c>
      <c r="G45" s="97">
        <f t="shared" si="6"/>
        <v>-1</v>
      </c>
      <c r="H45" s="97">
        <f t="shared" si="6"/>
        <v>8</v>
      </c>
      <c r="I45" s="97">
        <f t="shared" si="6"/>
        <v>-1</v>
      </c>
      <c r="J45" s="97">
        <f t="shared" si="6"/>
        <v>205</v>
      </c>
      <c r="K45" s="97">
        <f>K39+K44</f>
        <v>-219</v>
      </c>
      <c r="L45" s="97">
        <f t="shared" si="6"/>
        <v>-687</v>
      </c>
      <c r="M45" s="97">
        <f t="shared" si="6"/>
        <v>-574</v>
      </c>
      <c r="N45" s="97">
        <f t="shared" si="6"/>
        <v>-500</v>
      </c>
      <c r="O45" s="97">
        <f t="shared" si="6"/>
        <v>2644</v>
      </c>
      <c r="P45" s="33"/>
      <c r="Q45" s="33"/>
      <c r="R45" s="33"/>
      <c r="S45" s="33"/>
      <c r="T45" s="33"/>
      <c r="U45" s="33"/>
      <c r="V45" s="33"/>
      <c r="W45" s="33"/>
    </row>
    <row r="46" spans="1:23" ht="15.9" customHeight="1">
      <c r="A46" s="111"/>
      <c r="B46" s="56" t="s">
        <v>79</v>
      </c>
      <c r="C46" s="56"/>
      <c r="D46" s="56"/>
      <c r="E46" s="56"/>
      <c r="F46" s="72"/>
      <c r="G46" s="72">
        <v>0</v>
      </c>
      <c r="H46" s="72"/>
      <c r="I46" s="72">
        <v>0</v>
      </c>
      <c r="J46" s="72"/>
      <c r="K46" s="72">
        <v>0</v>
      </c>
      <c r="L46" s="97"/>
      <c r="M46" s="72">
        <v>0</v>
      </c>
      <c r="N46" s="72"/>
      <c r="O46" s="97">
        <v>0</v>
      </c>
      <c r="P46" s="34"/>
      <c r="Q46" s="34"/>
      <c r="R46" s="34"/>
      <c r="S46" s="34"/>
      <c r="T46" s="34"/>
      <c r="U46" s="34"/>
      <c r="V46" s="34"/>
      <c r="W46" s="34"/>
    </row>
    <row r="47" spans="1:23" ht="15.9" customHeight="1">
      <c r="A47" s="111"/>
      <c r="B47" s="56" t="s">
        <v>80</v>
      </c>
      <c r="C47" s="56"/>
      <c r="D47" s="56"/>
      <c r="E47" s="56"/>
      <c r="F47" s="97">
        <v>5</v>
      </c>
      <c r="G47" s="97">
        <v>1</v>
      </c>
      <c r="H47" s="97">
        <v>9</v>
      </c>
      <c r="I47" s="97">
        <v>1</v>
      </c>
      <c r="J47" s="97">
        <v>1650</v>
      </c>
      <c r="K47" s="97">
        <v>524</v>
      </c>
      <c r="L47" s="97">
        <v>567</v>
      </c>
      <c r="M47" s="97">
        <v>2175</v>
      </c>
      <c r="N47" s="97">
        <v>2154</v>
      </c>
      <c r="O47" s="97">
        <v>2653</v>
      </c>
      <c r="P47" s="33"/>
      <c r="Q47" s="33"/>
      <c r="R47" s="33"/>
      <c r="S47" s="33"/>
      <c r="T47" s="33"/>
      <c r="U47" s="33"/>
      <c r="V47" s="33"/>
      <c r="W47" s="33"/>
    </row>
    <row r="48" spans="1:23" ht="15.9" customHeight="1">
      <c r="A48" s="111"/>
      <c r="B48" s="56" t="s">
        <v>81</v>
      </c>
      <c r="C48" s="56"/>
      <c r="D48" s="56"/>
      <c r="E48" s="56"/>
      <c r="F48" s="97">
        <v>5</v>
      </c>
      <c r="G48" s="97">
        <v>1</v>
      </c>
      <c r="H48" s="97">
        <v>9</v>
      </c>
      <c r="I48" s="97">
        <v>1</v>
      </c>
      <c r="J48" s="97">
        <v>1650</v>
      </c>
      <c r="K48" s="97">
        <v>524</v>
      </c>
      <c r="L48" s="97">
        <v>567</v>
      </c>
      <c r="M48" s="97">
        <v>2175</v>
      </c>
      <c r="N48" s="97">
        <v>2154</v>
      </c>
      <c r="O48" s="97">
        <v>2653</v>
      </c>
      <c r="P48" s="33"/>
      <c r="Q48" s="33"/>
      <c r="R48" s="33"/>
      <c r="S48" s="33"/>
      <c r="T48" s="33"/>
      <c r="U48" s="33"/>
      <c r="V48" s="33"/>
      <c r="W48" s="33"/>
    </row>
    <row r="49" spans="1:15" ht="15.9" customHeight="1">
      <c r="A49" s="9" t="s">
        <v>166</v>
      </c>
      <c r="O49" s="6"/>
    </row>
    <row r="50" spans="1:15" ht="15.9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19" zoomScale="85" zoomScaleNormal="100" zoomScaleSheetLayoutView="85" workbookViewId="0">
      <selection activeCell="E20" sqref="E20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5" t="s">
        <v>0</v>
      </c>
      <c r="B1" s="35"/>
      <c r="C1" s="43" t="s">
        <v>271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23" t="s">
        <v>268</v>
      </c>
      <c r="F6" s="124"/>
      <c r="G6" s="125"/>
      <c r="H6" s="125"/>
      <c r="I6" s="126"/>
      <c r="J6" s="127"/>
      <c r="K6" s="125"/>
      <c r="L6" s="125"/>
      <c r="M6" s="125"/>
      <c r="N6" s="125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/>
      <c r="H7" s="38"/>
      <c r="I7" s="38"/>
      <c r="J7" s="38"/>
      <c r="K7" s="38"/>
      <c r="L7" s="38"/>
      <c r="M7" s="38"/>
      <c r="N7" s="38"/>
    </row>
    <row r="8" spans="1:14" ht="18" customHeight="1">
      <c r="A8" s="101" t="s">
        <v>169</v>
      </c>
      <c r="B8" s="88" t="s">
        <v>170</v>
      </c>
      <c r="C8" s="89"/>
      <c r="D8" s="89"/>
      <c r="E8" s="90">
        <v>1</v>
      </c>
      <c r="F8" s="90">
        <v>1</v>
      </c>
      <c r="G8" s="90"/>
      <c r="H8" s="90"/>
      <c r="I8" s="90"/>
      <c r="J8" s="90"/>
      <c r="K8" s="90"/>
      <c r="L8" s="90"/>
      <c r="M8" s="90"/>
      <c r="N8" s="90"/>
    </row>
    <row r="9" spans="1:14" ht="18" customHeight="1">
      <c r="A9" s="101"/>
      <c r="B9" s="101" t="s">
        <v>171</v>
      </c>
      <c r="C9" s="56" t="s">
        <v>172</v>
      </c>
      <c r="D9" s="56"/>
      <c r="E9" s="90">
        <v>100</v>
      </c>
      <c r="F9" s="90">
        <v>100</v>
      </c>
      <c r="G9" s="90"/>
      <c r="H9" s="90"/>
      <c r="I9" s="90"/>
      <c r="J9" s="90"/>
      <c r="K9" s="90"/>
      <c r="L9" s="90"/>
      <c r="M9" s="90"/>
      <c r="N9" s="90"/>
    </row>
    <row r="10" spans="1:14" ht="18" customHeight="1">
      <c r="A10" s="101"/>
      <c r="B10" s="101"/>
      <c r="C10" s="56" t="s">
        <v>173</v>
      </c>
      <c r="D10" s="56"/>
      <c r="E10" s="90">
        <v>100</v>
      </c>
      <c r="F10" s="90">
        <v>100</v>
      </c>
      <c r="G10" s="90"/>
      <c r="H10" s="90"/>
      <c r="I10" s="90"/>
      <c r="J10" s="90"/>
      <c r="K10" s="90"/>
      <c r="L10" s="90"/>
      <c r="M10" s="90"/>
      <c r="N10" s="90"/>
    </row>
    <row r="11" spans="1:14" ht="18" customHeight="1">
      <c r="A11" s="101"/>
      <c r="B11" s="101"/>
      <c r="C11" s="56" t="s">
        <v>174</v>
      </c>
      <c r="D11" s="56"/>
      <c r="E11" s="90"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</row>
    <row r="12" spans="1:14" ht="18" customHeight="1">
      <c r="A12" s="101"/>
      <c r="B12" s="101"/>
      <c r="C12" s="56" t="s">
        <v>175</v>
      </c>
      <c r="D12" s="56"/>
      <c r="E12" s="90"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</row>
    <row r="13" spans="1:14" ht="18" customHeight="1">
      <c r="A13" s="101"/>
      <c r="B13" s="101"/>
      <c r="C13" s="56" t="s">
        <v>176</v>
      </c>
      <c r="D13" s="56"/>
      <c r="E13" s="90"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</row>
    <row r="14" spans="1:14" ht="18" customHeight="1">
      <c r="A14" s="101"/>
      <c r="B14" s="101"/>
      <c r="C14" s="56" t="s">
        <v>177</v>
      </c>
      <c r="D14" s="56"/>
      <c r="E14" s="90"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</row>
    <row r="15" spans="1:14" ht="18" customHeight="1">
      <c r="A15" s="118" t="s">
        <v>178</v>
      </c>
      <c r="B15" s="101" t="s">
        <v>179</v>
      </c>
      <c r="C15" s="56" t="s">
        <v>180</v>
      </c>
      <c r="D15" s="56"/>
      <c r="E15" s="97">
        <v>5299</v>
      </c>
      <c r="F15" s="97">
        <v>6728</v>
      </c>
      <c r="G15" s="57"/>
      <c r="H15" s="57"/>
      <c r="I15" s="57"/>
      <c r="J15" s="57"/>
      <c r="K15" s="57"/>
      <c r="L15" s="57"/>
      <c r="M15" s="57"/>
      <c r="N15" s="57"/>
    </row>
    <row r="16" spans="1:14" ht="18" customHeight="1">
      <c r="A16" s="101"/>
      <c r="B16" s="101"/>
      <c r="C16" s="56" t="s">
        <v>181</v>
      </c>
      <c r="D16" s="56"/>
      <c r="E16" s="97">
        <v>1559</v>
      </c>
      <c r="F16" s="97">
        <v>1564</v>
      </c>
      <c r="G16" s="57"/>
      <c r="H16" s="57"/>
      <c r="I16" s="57"/>
      <c r="J16" s="57"/>
      <c r="K16" s="57"/>
      <c r="L16" s="57"/>
      <c r="M16" s="57"/>
      <c r="N16" s="57"/>
    </row>
    <row r="17" spans="1:15" ht="18" customHeight="1">
      <c r="A17" s="101"/>
      <c r="B17" s="101"/>
      <c r="C17" s="56" t="s">
        <v>182</v>
      </c>
      <c r="D17" s="56"/>
      <c r="E17" s="97">
        <v>0</v>
      </c>
      <c r="F17" s="97">
        <v>0</v>
      </c>
      <c r="G17" s="57"/>
      <c r="H17" s="57"/>
      <c r="I17" s="57"/>
      <c r="J17" s="57"/>
      <c r="K17" s="57"/>
      <c r="L17" s="57"/>
      <c r="M17" s="57"/>
      <c r="N17" s="57"/>
    </row>
    <row r="18" spans="1:15" ht="18" customHeight="1">
      <c r="A18" s="101"/>
      <c r="B18" s="101"/>
      <c r="C18" s="56" t="s">
        <v>183</v>
      </c>
      <c r="D18" s="56"/>
      <c r="E18" s="97">
        <v>6858</v>
      </c>
      <c r="F18" s="97">
        <v>8292</v>
      </c>
      <c r="G18" s="57"/>
      <c r="H18" s="57"/>
      <c r="I18" s="57"/>
      <c r="J18" s="57"/>
      <c r="K18" s="57"/>
      <c r="L18" s="57"/>
      <c r="M18" s="57"/>
      <c r="N18" s="57"/>
    </row>
    <row r="19" spans="1:15" ht="18" customHeight="1">
      <c r="A19" s="101"/>
      <c r="B19" s="101" t="s">
        <v>184</v>
      </c>
      <c r="C19" s="56" t="s">
        <v>185</v>
      </c>
      <c r="D19" s="56"/>
      <c r="E19" s="97">
        <v>26</v>
      </c>
      <c r="F19" s="97">
        <v>28</v>
      </c>
      <c r="G19" s="57"/>
      <c r="H19" s="57"/>
      <c r="I19" s="57"/>
      <c r="J19" s="57"/>
      <c r="K19" s="57"/>
      <c r="L19" s="57"/>
      <c r="M19" s="57"/>
      <c r="N19" s="57"/>
    </row>
    <row r="20" spans="1:15" ht="18" customHeight="1">
      <c r="A20" s="101"/>
      <c r="B20" s="101"/>
      <c r="C20" s="56" t="s">
        <v>186</v>
      </c>
      <c r="D20" s="56"/>
      <c r="E20" s="97">
        <v>1946</v>
      </c>
      <c r="F20" s="97">
        <v>3437</v>
      </c>
      <c r="G20" s="57"/>
      <c r="H20" s="57"/>
      <c r="I20" s="57"/>
      <c r="J20" s="57"/>
      <c r="K20" s="57"/>
      <c r="L20" s="57"/>
      <c r="M20" s="57"/>
      <c r="N20" s="57"/>
    </row>
    <row r="21" spans="1:15" s="48" customFormat="1" ht="18" customHeight="1">
      <c r="A21" s="101"/>
      <c r="B21" s="101"/>
      <c r="C21" s="91" t="s">
        <v>187</v>
      </c>
      <c r="D21" s="91"/>
      <c r="E21" s="92">
        <v>0</v>
      </c>
      <c r="F21" s="92">
        <v>0</v>
      </c>
      <c r="G21" s="92"/>
      <c r="H21" s="92"/>
      <c r="I21" s="92"/>
      <c r="J21" s="92"/>
      <c r="K21" s="92"/>
      <c r="L21" s="92"/>
      <c r="M21" s="92"/>
      <c r="N21" s="92"/>
    </row>
    <row r="22" spans="1:15" ht="18" customHeight="1">
      <c r="A22" s="101"/>
      <c r="B22" s="101"/>
      <c r="C22" s="50" t="s">
        <v>188</v>
      </c>
      <c r="D22" s="50"/>
      <c r="E22" s="97">
        <v>1973</v>
      </c>
      <c r="F22" s="97">
        <v>3465</v>
      </c>
      <c r="G22" s="57"/>
      <c r="H22" s="57"/>
      <c r="I22" s="57"/>
      <c r="J22" s="57"/>
      <c r="K22" s="57"/>
      <c r="L22" s="57"/>
      <c r="M22" s="57"/>
      <c r="N22" s="57"/>
    </row>
    <row r="23" spans="1:15" ht="18" customHeight="1">
      <c r="A23" s="101"/>
      <c r="B23" s="101" t="s">
        <v>189</v>
      </c>
      <c r="C23" s="56" t="s">
        <v>190</v>
      </c>
      <c r="D23" s="56"/>
      <c r="E23" s="97">
        <v>100</v>
      </c>
      <c r="F23" s="97">
        <v>100</v>
      </c>
      <c r="G23" s="57"/>
      <c r="H23" s="57"/>
      <c r="I23" s="57"/>
      <c r="J23" s="57"/>
      <c r="K23" s="57"/>
      <c r="L23" s="57"/>
      <c r="M23" s="57"/>
      <c r="N23" s="57"/>
    </row>
    <row r="24" spans="1:15" ht="18" customHeight="1">
      <c r="A24" s="101"/>
      <c r="B24" s="101"/>
      <c r="C24" s="56" t="s">
        <v>191</v>
      </c>
      <c r="D24" s="56"/>
      <c r="E24" s="97">
        <v>4785</v>
      </c>
      <c r="F24" s="97">
        <v>4727</v>
      </c>
      <c r="G24" s="57"/>
      <c r="H24" s="57"/>
      <c r="I24" s="57"/>
      <c r="J24" s="57"/>
      <c r="K24" s="57"/>
      <c r="L24" s="57"/>
      <c r="M24" s="57"/>
      <c r="N24" s="57"/>
    </row>
    <row r="25" spans="1:15" ht="18" customHeight="1">
      <c r="A25" s="101"/>
      <c r="B25" s="101"/>
      <c r="C25" s="56" t="s">
        <v>192</v>
      </c>
      <c r="D25" s="56"/>
      <c r="E25" s="97">
        <v>0</v>
      </c>
      <c r="F25" s="97">
        <v>0</v>
      </c>
      <c r="G25" s="57"/>
      <c r="H25" s="57"/>
      <c r="I25" s="57"/>
      <c r="J25" s="57"/>
      <c r="K25" s="57"/>
      <c r="L25" s="57"/>
      <c r="M25" s="57"/>
      <c r="N25" s="57"/>
    </row>
    <row r="26" spans="1:15" ht="18" customHeight="1">
      <c r="A26" s="101"/>
      <c r="B26" s="101"/>
      <c r="C26" s="56" t="s">
        <v>193</v>
      </c>
      <c r="D26" s="56"/>
      <c r="E26" s="97">
        <v>4885</v>
      </c>
      <c r="F26" s="97">
        <v>4827</v>
      </c>
      <c r="G26" s="57"/>
      <c r="H26" s="57"/>
      <c r="I26" s="57"/>
      <c r="J26" s="57"/>
      <c r="K26" s="57"/>
      <c r="L26" s="57"/>
      <c r="M26" s="57"/>
      <c r="N26" s="57"/>
    </row>
    <row r="27" spans="1:15" ht="18" customHeight="1">
      <c r="A27" s="101"/>
      <c r="B27" s="56" t="s">
        <v>194</v>
      </c>
      <c r="C27" s="56"/>
      <c r="D27" s="56"/>
      <c r="E27" s="97">
        <v>6858</v>
      </c>
      <c r="F27" s="97">
        <v>8292</v>
      </c>
      <c r="G27" s="57"/>
      <c r="H27" s="57"/>
      <c r="I27" s="57"/>
      <c r="J27" s="57"/>
      <c r="K27" s="57"/>
      <c r="L27" s="57"/>
      <c r="M27" s="57"/>
      <c r="N27" s="57"/>
    </row>
    <row r="28" spans="1:15" ht="18" customHeight="1">
      <c r="A28" s="101" t="s">
        <v>195</v>
      </c>
      <c r="B28" s="101" t="s">
        <v>196</v>
      </c>
      <c r="C28" s="56" t="s">
        <v>197</v>
      </c>
      <c r="D28" s="93" t="s">
        <v>40</v>
      </c>
      <c r="E28" s="97">
        <v>2420</v>
      </c>
      <c r="F28" s="97">
        <v>2485</v>
      </c>
      <c r="G28" s="57"/>
      <c r="H28" s="57"/>
      <c r="I28" s="57"/>
      <c r="J28" s="57"/>
      <c r="K28" s="57"/>
      <c r="L28" s="57"/>
      <c r="M28" s="57"/>
      <c r="N28" s="57"/>
    </row>
    <row r="29" spans="1:15" ht="18" customHeight="1">
      <c r="A29" s="101"/>
      <c r="B29" s="101"/>
      <c r="C29" s="56" t="s">
        <v>198</v>
      </c>
      <c r="D29" s="93" t="s">
        <v>41</v>
      </c>
      <c r="E29" s="97">
        <v>2373</v>
      </c>
      <c r="F29" s="97">
        <v>2439</v>
      </c>
      <c r="G29" s="57"/>
      <c r="H29" s="57"/>
      <c r="I29" s="57"/>
      <c r="J29" s="57"/>
      <c r="K29" s="57"/>
      <c r="L29" s="57"/>
      <c r="M29" s="57"/>
      <c r="N29" s="57"/>
    </row>
    <row r="30" spans="1:15" ht="18" customHeight="1">
      <c r="A30" s="101"/>
      <c r="B30" s="101"/>
      <c r="C30" s="56" t="s">
        <v>199</v>
      </c>
      <c r="D30" s="93" t="s">
        <v>200</v>
      </c>
      <c r="E30" s="97">
        <v>45</v>
      </c>
      <c r="F30" s="97">
        <v>45</v>
      </c>
      <c r="G30" s="57"/>
      <c r="H30" s="57"/>
      <c r="I30" s="57"/>
      <c r="J30" s="57"/>
      <c r="K30" s="57"/>
      <c r="L30" s="57"/>
      <c r="M30" s="57"/>
      <c r="N30" s="57"/>
    </row>
    <row r="31" spans="1:15" ht="18" customHeight="1">
      <c r="A31" s="101"/>
      <c r="B31" s="101"/>
      <c r="C31" s="50" t="s">
        <v>201</v>
      </c>
      <c r="D31" s="93" t="s">
        <v>202</v>
      </c>
      <c r="E31" s="97">
        <f t="shared" ref="E31:N31" si="0">E28-E29-E30</f>
        <v>2</v>
      </c>
      <c r="F31" s="97">
        <f t="shared" si="0"/>
        <v>1</v>
      </c>
      <c r="G31" s="57">
        <f t="shared" si="0"/>
        <v>0</v>
      </c>
      <c r="H31" s="57">
        <f t="shared" si="0"/>
        <v>0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01"/>
      <c r="B32" s="101"/>
      <c r="C32" s="56" t="s">
        <v>203</v>
      </c>
      <c r="D32" s="93" t="s">
        <v>204</v>
      </c>
      <c r="E32" s="97">
        <v>68</v>
      </c>
      <c r="F32" s="97">
        <v>77</v>
      </c>
      <c r="G32" s="57"/>
      <c r="H32" s="57"/>
      <c r="I32" s="57"/>
      <c r="J32" s="57"/>
      <c r="K32" s="57"/>
      <c r="L32" s="57"/>
      <c r="M32" s="57"/>
      <c r="N32" s="57"/>
    </row>
    <row r="33" spans="1:14" ht="18" customHeight="1">
      <c r="A33" s="101"/>
      <c r="B33" s="101"/>
      <c r="C33" s="56" t="s">
        <v>205</v>
      </c>
      <c r="D33" s="93" t="s">
        <v>206</v>
      </c>
      <c r="E33" s="97">
        <v>12</v>
      </c>
      <c r="F33" s="97">
        <v>13</v>
      </c>
      <c r="G33" s="57"/>
      <c r="H33" s="57"/>
      <c r="I33" s="57"/>
      <c r="J33" s="57"/>
      <c r="K33" s="57"/>
      <c r="L33" s="57"/>
      <c r="M33" s="57"/>
      <c r="N33" s="57"/>
    </row>
    <row r="34" spans="1:14" ht="18" customHeight="1">
      <c r="A34" s="101"/>
      <c r="B34" s="101"/>
      <c r="C34" s="50" t="s">
        <v>207</v>
      </c>
      <c r="D34" s="93" t="s">
        <v>208</v>
      </c>
      <c r="E34" s="97">
        <f t="shared" ref="E34:N34" si="1">E31+E32-E33</f>
        <v>58</v>
      </c>
      <c r="F34" s="97">
        <f t="shared" si="1"/>
        <v>65</v>
      </c>
      <c r="G34" s="57">
        <f t="shared" si="1"/>
        <v>0</v>
      </c>
      <c r="H34" s="57">
        <f t="shared" si="1"/>
        <v>0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01"/>
      <c r="B35" s="101" t="s">
        <v>209</v>
      </c>
      <c r="C35" s="56" t="s">
        <v>210</v>
      </c>
      <c r="D35" s="93" t="s">
        <v>211</v>
      </c>
      <c r="E35" s="97">
        <v>0</v>
      </c>
      <c r="F35" s="97">
        <v>0</v>
      </c>
      <c r="G35" s="57"/>
      <c r="H35" s="57"/>
      <c r="I35" s="57"/>
      <c r="J35" s="57"/>
      <c r="K35" s="57"/>
      <c r="L35" s="57"/>
      <c r="M35" s="57"/>
      <c r="N35" s="57"/>
    </row>
    <row r="36" spans="1:14" ht="18" customHeight="1">
      <c r="A36" s="101"/>
      <c r="B36" s="101"/>
      <c r="C36" s="56" t="s">
        <v>212</v>
      </c>
      <c r="D36" s="93" t="s">
        <v>213</v>
      </c>
      <c r="E36" s="97">
        <v>0</v>
      </c>
      <c r="F36" s="97">
        <v>0</v>
      </c>
      <c r="G36" s="57"/>
      <c r="H36" s="57"/>
      <c r="I36" s="57"/>
      <c r="J36" s="57"/>
      <c r="K36" s="57"/>
      <c r="L36" s="57"/>
      <c r="M36" s="57"/>
      <c r="N36" s="57"/>
    </row>
    <row r="37" spans="1:14" ht="18" customHeight="1">
      <c r="A37" s="101"/>
      <c r="B37" s="101"/>
      <c r="C37" s="56" t="s">
        <v>214</v>
      </c>
      <c r="D37" s="93" t="s">
        <v>215</v>
      </c>
      <c r="E37" s="97">
        <f t="shared" ref="E37:N37" si="2">E34+E35-E36</f>
        <v>58</v>
      </c>
      <c r="F37" s="97">
        <f t="shared" si="2"/>
        <v>65</v>
      </c>
      <c r="G37" s="57">
        <f t="shared" si="2"/>
        <v>0</v>
      </c>
      <c r="H37" s="57">
        <f t="shared" si="2"/>
        <v>0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01"/>
      <c r="B38" s="101"/>
      <c r="C38" s="56" t="s">
        <v>216</v>
      </c>
      <c r="D38" s="93" t="s">
        <v>217</v>
      </c>
      <c r="E38" s="97"/>
      <c r="F38" s="97"/>
      <c r="G38" s="57"/>
      <c r="H38" s="57"/>
      <c r="I38" s="57"/>
      <c r="J38" s="57"/>
      <c r="K38" s="57"/>
      <c r="L38" s="57"/>
      <c r="M38" s="57"/>
      <c r="N38" s="57"/>
    </row>
    <row r="39" spans="1:14" ht="18" customHeight="1">
      <c r="A39" s="101"/>
      <c r="B39" s="101"/>
      <c r="C39" s="56" t="s">
        <v>218</v>
      </c>
      <c r="D39" s="93" t="s">
        <v>219</v>
      </c>
      <c r="E39" s="97"/>
      <c r="F39" s="97"/>
      <c r="G39" s="57"/>
      <c r="H39" s="57"/>
      <c r="I39" s="57"/>
      <c r="J39" s="57"/>
      <c r="K39" s="57"/>
      <c r="L39" s="57"/>
      <c r="M39" s="57"/>
      <c r="N39" s="57"/>
    </row>
    <row r="40" spans="1:14" ht="18" customHeight="1">
      <c r="A40" s="101"/>
      <c r="B40" s="101"/>
      <c r="C40" s="56" t="s">
        <v>220</v>
      </c>
      <c r="D40" s="93" t="s">
        <v>221</v>
      </c>
      <c r="E40" s="97"/>
      <c r="F40" s="97"/>
      <c r="G40" s="57"/>
      <c r="H40" s="57"/>
      <c r="I40" s="57"/>
      <c r="J40" s="57"/>
      <c r="K40" s="57"/>
      <c r="L40" s="57"/>
      <c r="M40" s="57"/>
      <c r="N40" s="57"/>
    </row>
    <row r="41" spans="1:14" ht="18" customHeight="1">
      <c r="A41" s="101"/>
      <c r="B41" s="101"/>
      <c r="C41" s="50" t="s">
        <v>222</v>
      </c>
      <c r="D41" s="93" t="s">
        <v>223</v>
      </c>
      <c r="E41" s="97">
        <f t="shared" ref="E41:N41" si="3">E34+E35-E36-E40</f>
        <v>58</v>
      </c>
      <c r="F41" s="97">
        <f t="shared" si="3"/>
        <v>65</v>
      </c>
      <c r="G41" s="57">
        <f t="shared" si="3"/>
        <v>0</v>
      </c>
      <c r="H41" s="57">
        <f t="shared" si="3"/>
        <v>0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01"/>
      <c r="B42" s="101"/>
      <c r="C42" s="122" t="s">
        <v>224</v>
      </c>
      <c r="D42" s="122"/>
      <c r="E42" s="97">
        <f t="shared" ref="E42:N42" si="4">E37+E38-E39-E40</f>
        <v>58</v>
      </c>
      <c r="F42" s="97">
        <f t="shared" si="4"/>
        <v>65</v>
      </c>
      <c r="G42" s="57">
        <f t="shared" si="4"/>
        <v>0</v>
      </c>
      <c r="H42" s="57">
        <f t="shared" si="4"/>
        <v>0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01"/>
      <c r="B43" s="101"/>
      <c r="C43" s="56" t="s">
        <v>225</v>
      </c>
      <c r="D43" s="93" t="s">
        <v>226</v>
      </c>
      <c r="E43" s="97"/>
      <c r="F43" s="97"/>
      <c r="G43" s="57"/>
      <c r="H43" s="57"/>
      <c r="I43" s="57"/>
      <c r="J43" s="57"/>
      <c r="K43" s="57"/>
      <c r="L43" s="57"/>
      <c r="M43" s="57"/>
      <c r="N43" s="57"/>
    </row>
    <row r="44" spans="1:14" ht="18" customHeight="1">
      <c r="A44" s="101"/>
      <c r="B44" s="101"/>
      <c r="C44" s="50" t="s">
        <v>227</v>
      </c>
      <c r="D44" s="70" t="s">
        <v>228</v>
      </c>
      <c r="E44" s="97">
        <f t="shared" ref="E44:N44" si="5">E41+E43</f>
        <v>58</v>
      </c>
      <c r="F44" s="97">
        <f t="shared" si="5"/>
        <v>65</v>
      </c>
      <c r="G44" s="57">
        <f t="shared" si="5"/>
        <v>0</v>
      </c>
      <c r="H44" s="57">
        <f t="shared" si="5"/>
        <v>0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4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2022-08-08T05:55:39Z</cp:lastPrinted>
  <dcterms:created xsi:type="dcterms:W3CDTF">1999-07-06T05:17:05Z</dcterms:created>
  <dcterms:modified xsi:type="dcterms:W3CDTF">2022-08-08T06:49:30Z</dcterms:modified>
</cp:coreProperties>
</file>