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E9680CE0-3709-4BDA-A391-353765CEC4D3}" xr6:coauthVersionLast="47" xr6:coauthVersionMax="47" xr10:uidLastSave="{00000000-0000-0000-0000-000000000000}"/>
  <bookViews>
    <workbookView xWindow="-120" yWindow="-120" windowWidth="29040" windowHeight="15840" tabRatio="808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4" l="1"/>
  <c r="K15" i="4"/>
  <c r="K14" i="4"/>
  <c r="K24" i="4"/>
  <c r="I24" i="4"/>
  <c r="I15" i="4"/>
  <c r="I14" i="4"/>
  <c r="I16" i="4"/>
  <c r="J24" i="4" l="1"/>
  <c r="J27" i="4" s="1"/>
  <c r="F24" i="4" l="1"/>
  <c r="G14" i="4"/>
  <c r="G15" i="4"/>
  <c r="G16" i="4"/>
  <c r="G24" i="4"/>
  <c r="G27" i="4" s="1"/>
  <c r="G24" i="6" l="1"/>
  <c r="H24" i="6" s="1"/>
  <c r="H22" i="6" s="1"/>
  <c r="F24" i="6"/>
  <c r="I22" i="6"/>
  <c r="F22" i="6"/>
  <c r="E22" i="6"/>
  <c r="I20" i="6"/>
  <c r="H20" i="6"/>
  <c r="G20" i="6"/>
  <c r="F20" i="6"/>
  <c r="E20" i="6"/>
  <c r="I19" i="6"/>
  <c r="I23" i="6" s="1"/>
  <c r="H19" i="6"/>
  <c r="G19" i="6"/>
  <c r="G23" i="6" s="1"/>
  <c r="F19" i="6"/>
  <c r="F23" i="6" s="1"/>
  <c r="E19" i="6"/>
  <c r="E23" i="6" s="1"/>
  <c r="H45" i="5"/>
  <c r="F45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H27" i="5"/>
  <c r="F27" i="5"/>
  <c r="I27" i="5" s="1"/>
  <c r="I26" i="5"/>
  <c r="I25" i="5"/>
  <c r="G25" i="5"/>
  <c r="I24" i="5"/>
  <c r="G24" i="5"/>
  <c r="I23" i="5"/>
  <c r="G23" i="5"/>
  <c r="I22" i="5"/>
  <c r="I21" i="5"/>
  <c r="G21" i="5"/>
  <c r="I20" i="5"/>
  <c r="G20" i="5"/>
  <c r="I18" i="5"/>
  <c r="I17" i="5"/>
  <c r="G17" i="5"/>
  <c r="I16" i="5"/>
  <c r="I15" i="5"/>
  <c r="I14" i="5"/>
  <c r="I13" i="5"/>
  <c r="G13" i="5"/>
  <c r="I12" i="5"/>
  <c r="I11" i="5"/>
  <c r="I10" i="5"/>
  <c r="I9" i="5"/>
  <c r="G9" i="5"/>
  <c r="I45" i="2"/>
  <c r="H45" i="2"/>
  <c r="G45" i="2"/>
  <c r="F45" i="2"/>
  <c r="G43" i="2" s="1"/>
  <c r="I43" i="2"/>
  <c r="I42" i="2"/>
  <c r="G42" i="2"/>
  <c r="I41" i="2"/>
  <c r="G41" i="2"/>
  <c r="I40" i="2"/>
  <c r="G40" i="2"/>
  <c r="I39" i="2"/>
  <c r="I38" i="2"/>
  <c r="G38" i="2"/>
  <c r="I37" i="2"/>
  <c r="G37" i="2"/>
  <c r="I36" i="2"/>
  <c r="G36" i="2"/>
  <c r="I35" i="2"/>
  <c r="I34" i="2"/>
  <c r="G34" i="2"/>
  <c r="I33" i="2"/>
  <c r="G33" i="2"/>
  <c r="I32" i="2"/>
  <c r="G32" i="2"/>
  <c r="I31" i="2"/>
  <c r="I30" i="2"/>
  <c r="G30" i="2"/>
  <c r="I29" i="2"/>
  <c r="G29" i="2"/>
  <c r="I28" i="2"/>
  <c r="G28" i="2"/>
  <c r="H27" i="2"/>
  <c r="F27" i="2"/>
  <c r="G26" i="2" s="1"/>
  <c r="I26" i="2"/>
  <c r="I25" i="2"/>
  <c r="I24" i="2"/>
  <c r="I23" i="2"/>
  <c r="I22" i="2"/>
  <c r="I21" i="2"/>
  <c r="I20" i="2"/>
  <c r="I18" i="2"/>
  <c r="I17" i="2"/>
  <c r="I16" i="2"/>
  <c r="I15" i="2"/>
  <c r="I14" i="2"/>
  <c r="I13" i="2"/>
  <c r="I12" i="2"/>
  <c r="I11" i="2"/>
  <c r="G11" i="2"/>
  <c r="I10" i="2"/>
  <c r="I9" i="2"/>
  <c r="G15" i="2" l="1"/>
  <c r="I19" i="2"/>
  <c r="G27" i="2"/>
  <c r="G22" i="5"/>
  <c r="G26" i="5"/>
  <c r="G23" i="2"/>
  <c r="G12" i="2"/>
  <c r="G16" i="2"/>
  <c r="G20" i="2"/>
  <c r="G24" i="2"/>
  <c r="G31" i="2"/>
  <c r="G35" i="2"/>
  <c r="G39" i="2"/>
  <c r="G10" i="5"/>
  <c r="G14" i="5"/>
  <c r="G18" i="5"/>
  <c r="I27" i="2"/>
  <c r="G19" i="2"/>
  <c r="G9" i="2"/>
  <c r="G13" i="2"/>
  <c r="G17" i="2"/>
  <c r="G21" i="2"/>
  <c r="G25" i="2"/>
  <c r="G11" i="5"/>
  <c r="G15" i="5"/>
  <c r="G19" i="5"/>
  <c r="G27" i="5"/>
  <c r="G10" i="2"/>
  <c r="G14" i="2"/>
  <c r="G18" i="2"/>
  <c r="G22" i="2"/>
  <c r="G12" i="5"/>
  <c r="G16" i="5"/>
  <c r="I45" i="5"/>
  <c r="H23" i="6"/>
  <c r="E21" i="6"/>
  <c r="G21" i="6"/>
  <c r="I21" i="6"/>
  <c r="F21" i="6"/>
  <c r="H21" i="6"/>
  <c r="G22" i="6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F44" i="5"/>
  <c r="G44" i="5" s="1"/>
  <c r="I44" i="5"/>
  <c r="G45" i="5"/>
  <c r="M24" i="7" l="1"/>
  <c r="M27" i="7" s="1"/>
  <c r="E31" i="8" l="1"/>
  <c r="E34" i="8" s="1"/>
  <c r="E41" i="8" l="1"/>
  <c r="E44" i="8" s="1"/>
  <c r="E37" i="8"/>
  <c r="E42" i="8" s="1"/>
  <c r="G44" i="4"/>
  <c r="G39" i="4"/>
  <c r="G45" i="4" s="1"/>
  <c r="O14" i="4"/>
  <c r="O15" i="4"/>
  <c r="O16" i="4"/>
  <c r="O27" i="4"/>
  <c r="F44" i="4" l="1"/>
  <c r="F39" i="4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 s="1"/>
  <c r="G41" i="8" s="1"/>
  <c r="G44" i="8" s="1"/>
  <c r="O44" i="7"/>
  <c r="O45" i="7"/>
  <c r="N44" i="7"/>
  <c r="M44" i="7"/>
  <c r="L44" i="7"/>
  <c r="K44" i="7"/>
  <c r="J44" i="7"/>
  <c r="I44" i="7"/>
  <c r="H44" i="7"/>
  <c r="G44" i="7"/>
  <c r="F44" i="7"/>
  <c r="O39" i="7"/>
  <c r="N39" i="7"/>
  <c r="M39" i="7"/>
  <c r="L39" i="7"/>
  <c r="K39" i="7"/>
  <c r="K45" i="7" s="1"/>
  <c r="J39" i="7"/>
  <c r="I39" i="7"/>
  <c r="H39" i="7"/>
  <c r="G39" i="7"/>
  <c r="F39" i="7"/>
  <c r="O24" i="7"/>
  <c r="O27" i="7"/>
  <c r="N24" i="7"/>
  <c r="N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O39" i="4"/>
  <c r="O44" i="4"/>
  <c r="O45" i="4" s="1"/>
  <c r="N39" i="4"/>
  <c r="N44" i="4"/>
  <c r="M39" i="4"/>
  <c r="M45" i="4" s="1"/>
  <c r="M44" i="4"/>
  <c r="L39" i="4"/>
  <c r="L44" i="4"/>
  <c r="L45" i="4"/>
  <c r="K39" i="4"/>
  <c r="K44" i="4"/>
  <c r="K45" i="4" s="1"/>
  <c r="J39" i="4"/>
  <c r="J45" i="4" s="1"/>
  <c r="J44" i="4"/>
  <c r="I39" i="4"/>
  <c r="I44" i="4"/>
  <c r="H39" i="4"/>
  <c r="H44" i="4"/>
  <c r="N24" i="4"/>
  <c r="N27" i="4" s="1"/>
  <c r="M24" i="4"/>
  <c r="M27" i="4" s="1"/>
  <c r="L24" i="4"/>
  <c r="L27" i="4" s="1"/>
  <c r="K27" i="4"/>
  <c r="I27" i="4"/>
  <c r="H24" i="4"/>
  <c r="H27" i="4" s="1"/>
  <c r="M16" i="4"/>
  <c r="L16" i="4"/>
  <c r="M15" i="4"/>
  <c r="L15" i="4"/>
  <c r="M14" i="4"/>
  <c r="L14" i="4"/>
  <c r="N16" i="4"/>
  <c r="N15" i="4"/>
  <c r="N14" i="4"/>
  <c r="J16" i="4"/>
  <c r="J15" i="4"/>
  <c r="J14" i="4"/>
  <c r="H16" i="4"/>
  <c r="H15" i="4"/>
  <c r="H14" i="4"/>
  <c r="F27" i="4"/>
  <c r="F16" i="4"/>
  <c r="F15" i="4"/>
  <c r="F14" i="4"/>
  <c r="J41" i="8" l="1"/>
  <c r="J44" i="8" s="1"/>
  <c r="J37" i="8"/>
  <c r="J42" i="8" s="1"/>
  <c r="J45" i="7"/>
  <c r="H45" i="4"/>
  <c r="F45" i="7"/>
  <c r="G45" i="7"/>
  <c r="M45" i="7"/>
  <c r="I45" i="4"/>
  <c r="N45" i="4"/>
  <c r="F45" i="4"/>
  <c r="G37" i="8"/>
  <c r="G42" i="8" s="1"/>
  <c r="L45" i="7"/>
  <c r="H45" i="7"/>
  <c r="I45" i="7"/>
  <c r="N45" i="7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L41" i="8"/>
  <c r="L44" i="8" s="1"/>
  <c r="I41" i="8"/>
  <c r="I44" i="8" s="1"/>
</calcChain>
</file>

<file path=xl/sharedStrings.xml><?xml version="1.0" encoding="utf-8"?>
<sst xmlns="http://schemas.openxmlformats.org/spreadsheetml/2006/main" count="438" uniqueCount="263">
  <si>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</si>
  <si>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</si>
  <si>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</si>
  <si>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</si>
  <si>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</si>
  <si>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</si>
  <si>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</si>
  <si>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</si>
  <si>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</si>
  <si>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</si>
  <si>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</si>
  <si>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</si>
  <si>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</si>
  <si>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</si>
  <si>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</si>
  <si>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</si>
  <si>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</si>
  <si>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</si>
  <si>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</si>
  <si>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</si>
  <si>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</si>
  <si>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</si>
  <si>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</si>
  <si>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</si>
  <si>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</si>
  <si>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</si>
  <si>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</si>
  <si>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</si>
  <si>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</si>
  <si>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</si>
  <si>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</si>
  <si>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</si>
  <si>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</si>
  <si>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</si>
  <si>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</si>
  <si>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</si>
  <si>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</si>
  <si>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</si>
  <si>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</si>
  <si>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</si>
  <si>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</si>
  <si>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</si>
  <si>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</si>
  <si>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</si>
  <si>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</si>
  <si>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</si>
  <si>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</si>
  <si>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</si>
  <si>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</si>
  <si>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</si>
  <si>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</si>
  <si>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</si>
  <si>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</si>
  <si>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</si>
  <si>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</si>
  <si>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</si>
  <si>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</si>
  <si>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</si>
  <si>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</si>
  <si>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</si>
  <si>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</si>
  <si>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</si>
  <si>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</si>
  <si>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</si>
  <si>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</si>
  <si>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</si>
  <si>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</si>
  <si>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</si>
  <si>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</si>
  <si>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</si>
  <si>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</si>
  <si>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</si>
  <si>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</si>
  <si>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</si>
  <si>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</si>
  <si>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</si>
  <si>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</si>
  <si>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</si>
  <si>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</si>
  <si>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</si>
  <si>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</si>
  <si>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</si>
  <si>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</si>
  <si>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</si>
  <si>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</si>
  <si>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</si>
  <si>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</si>
  <si>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</si>
  <si>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</si>
  <si>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</si>
  <si>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</si>
  <si>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</si>
  <si>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</si>
  <si>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</si>
  <si>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</si>
  <si>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</si>
  <si>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</si>
  <si>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</si>
  <si>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</si>
  <si>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</si>
  <si>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</si>
  <si>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</si>
  <si>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</si>
  <si>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</si>
  <si>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</si>
  <si>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</si>
  <si>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</si>
  <si>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</si>
  <si>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</si>
  <si>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</si>
  <si>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</si>
  <si>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</si>
  <si>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</si>
  <si>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</si>
  <si>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</si>
  <si>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</si>
  <si>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</si>
  <si>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</si>
  <si>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</si>
  <si>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</si>
  <si>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</si>
  <si>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</si>
  <si>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</si>
  <si>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</si>
  <si>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</si>
  <si>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</si>
  <si>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</si>
  <si>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</si>
  <si>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</si>
  <si>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</si>
  <si>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</si>
  <si>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</si>
  <si>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</si>
  <si>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</si>
  <si>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</si>
  <si>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</si>
  <si>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</si>
  <si>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</si>
  <si>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</si>
  <si>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</si>
  <si>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</si>
  <si>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</si>
  <si>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</si>
  <si>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</si>
  <si>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</si>
  <si>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</si>
  <si>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</si>
  <si>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</si>
  <si>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</si>
  <si>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</si>
  <si>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</si>
  <si>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</si>
  <si>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</si>
  <si>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</si>
  <si>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</si>
  <si>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</si>
  <si>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</si>
  <si>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</si>
  <si>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</si>
  <si>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</si>
  <si>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</si>
  <si>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</si>
  <si>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</si>
  <si>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</si>
  <si>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</si>
  <si>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</si>
  <si>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</si>
  <si>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</si>
  <si>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</si>
  <si>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</si>
  <si>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</si>
  <si>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</si>
  <si>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</si>
  <si>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</si>
  <si>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</si>
  <si>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</si>
  <si>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</si>
  <si>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</si>
  <si>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</si>
  <si>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</si>
  <si>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</si>
  <si>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</si>
  <si>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</si>
  <si>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</si>
  <si>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</si>
  <si>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</si>
  <si>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</si>
  <si>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</si>
  <si>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</si>
  <si>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</si>
  <si>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</si>
  <si>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</si>
  <si>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</si>
  <si>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</si>
  <si>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</si>
  <si>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</si>
  <si>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</si>
  <si>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</si>
  <si>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</si>
  <si>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</si>
  <si>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</si>
  <si>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</si>
  <si>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</si>
  <si>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</si>
  <si>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</si>
  <si>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</si>
  <si>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</si>
  <si>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</si>
  <si>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</si>
  <si>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</si>
  <si>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</si>
  <si>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</si>
  <si>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</si>
  <si>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</si>
  <si>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</si>
  <si>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</si>
  <si>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</si>
  <si>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</si>
  <si>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</si>
  <si>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</si>
  <si>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</si>
  <si>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</si>
  <si>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</si>
  <si>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</si>
  <si>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</si>
  <si>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</si>
  <si>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</si>
  <si>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</si>
  <si>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</si>
  <si>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</si>
  <si>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</si>
  <si>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</si>
  <si>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</si>
  <si>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</si>
  <si>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</si>
  <si>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</si>
  <si>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</si>
  <si>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</si>
  <si>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</si>
  <si>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</si>
  <si>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</si>
  <si>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</si>
  <si>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</si>
  <si>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</si>
  <si>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</si>
  <si>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</si>
  <si>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</si>
  <si>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</si>
  <si>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</si>
  <si>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石川県</t>
    <rPh sb="0" eb="3">
      <t>イシカワケン</t>
    </rPh>
    <phoneticPr fontId="16"/>
  </si>
  <si>
    <t>水道用水供給事業会計</t>
    <rPh sb="0" eb="4">
      <t>スイドウヨウスイ</t>
    </rPh>
    <rPh sb="4" eb="6">
      <t>キョウキュウ</t>
    </rPh>
    <rPh sb="6" eb="10">
      <t>ジギョウカイケイ</t>
    </rPh>
    <phoneticPr fontId="16"/>
  </si>
  <si>
    <t>中央病院事業会計</t>
    <rPh sb="0" eb="4">
      <t>チュウオウビョウイン</t>
    </rPh>
    <rPh sb="4" eb="8">
      <t>ジギョウカイケイ</t>
    </rPh>
    <phoneticPr fontId="16"/>
  </si>
  <si>
    <t>こころの病院事業会計</t>
    <rPh sb="4" eb="6">
      <t>ビョウイン</t>
    </rPh>
    <rPh sb="6" eb="10">
      <t>ジギョウカイケイ</t>
    </rPh>
    <phoneticPr fontId="16"/>
  </si>
  <si>
    <t>港湾土地造成事業会計</t>
    <rPh sb="0" eb="6">
      <t>コウワントチゾウセイ</t>
    </rPh>
    <rPh sb="6" eb="10">
      <t>ジギョウカイケイ</t>
    </rPh>
    <phoneticPr fontId="16"/>
  </si>
  <si>
    <t>流域下水道事業会計</t>
    <rPh sb="0" eb="5">
      <t>リュウイキゲスイドウ</t>
    </rPh>
    <rPh sb="5" eb="7">
      <t>ジギョウ</t>
    </rPh>
    <rPh sb="7" eb="9">
      <t>カイケイ</t>
    </rPh>
    <phoneticPr fontId="16"/>
  </si>
  <si>
    <t>港湾整備事業特別会計</t>
    <rPh sb="0" eb="4">
      <t>コウワンセイビ</t>
    </rPh>
    <rPh sb="4" eb="6">
      <t>ジギョウ</t>
    </rPh>
    <rPh sb="6" eb="10">
      <t>トクベツカイケイ</t>
    </rPh>
    <phoneticPr fontId="16"/>
  </si>
  <si>
    <t>流域下水道事業会計</t>
    <rPh sb="0" eb="2">
      <t>リュウイキ</t>
    </rPh>
    <rPh sb="2" eb="5">
      <t>ゲスイドウ</t>
    </rPh>
    <rPh sb="5" eb="7">
      <t>ジギョウ</t>
    </rPh>
    <rPh sb="7" eb="9">
      <t>カイケイ</t>
    </rPh>
    <phoneticPr fontId="16"/>
  </si>
  <si>
    <t>高松病院事業会計</t>
    <rPh sb="0" eb="2">
      <t>タカマツ</t>
    </rPh>
    <rPh sb="2" eb="4">
      <t>ビョウイン</t>
    </rPh>
    <rPh sb="4" eb="8">
      <t>ジギョウカイケイ</t>
    </rPh>
    <phoneticPr fontId="16"/>
  </si>
  <si>
    <t>石川県</t>
    <rPh sb="0" eb="3">
      <t>イシカワケン</t>
    </rPh>
    <phoneticPr fontId="9"/>
  </si>
  <si>
    <t>ＩＲいしかわ鉄道</t>
    <rPh sb="6" eb="8">
      <t>テツドウ</t>
    </rPh>
    <phoneticPr fontId="14"/>
  </si>
  <si>
    <t>団体名　石川県</t>
    <rPh sb="4" eb="7">
      <t>イシカワケン</t>
    </rPh>
    <phoneticPr fontId="16"/>
  </si>
  <si>
    <t>-</t>
  </si>
  <si>
    <t>決算額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</si>
</sst>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41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177" fontId="2" fillId="0" borderId="10" xfId="1" applyNumberForma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2" fillId="2" borderId="10" xfId="1" applyNumberFormat="1" applyFill="1" applyBorder="1" applyAlignment="1">
      <alignment vertical="center"/>
    </xf>
    <xf numFmtId="177" fontId="2" fillId="2" borderId="10" xfId="1" quotePrefix="1" applyNumberFormat="1" applyFont="1" applyFill="1" applyBorder="1" applyAlignment="1">
      <alignment horizontal="right" vertical="center"/>
    </xf>
    <xf numFmtId="177" fontId="0" fillId="2" borderId="10" xfId="0" quotePrefix="1" applyNumberFormat="1" applyFill="1" applyBorder="1" applyAlignment="1">
      <alignment horizontal="right" vertical="center"/>
    </xf>
    <xf numFmtId="177" fontId="2" fillId="2" borderId="14" xfId="1" quotePrefix="1" applyNumberFormat="1" applyFont="1" applyFill="1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1" applyNumberFormat="1" applyFont="1" applyBorder="1" applyAlignment="1">
      <alignment vertical="center"/>
    </xf>
    <xf numFmtId="177" fontId="2" fillId="0" borderId="13" xfId="1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1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 textRotation="255"/>
    </xf>
    <xf numFmtId="41" fontId="0" fillId="0" borderId="10" xfId="0" applyNumberForma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="85" zoomScaleNormal="100" zoomScaleSheetLayoutView="85" workbookViewId="0">
      <pane xSplit="5" ySplit="8" topLeftCell="F9" activePane="bottomRight" state="frozen"/>
      <selection pane="topRight"/>
      <selection pane="bottomLeft"/>
      <selection pane="bottomRight" activeCell="L6" sqref="L6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96" t="s">
        <v>260</v>
      </c>
      <c r="B1" s="17"/>
      <c r="C1" s="17"/>
      <c r="D1" s="17"/>
      <c r="E1" s="21"/>
      <c r="F1" s="1"/>
    </row>
    <row r="3" spans="1:11" ht="14.25">
      <c r="A3" s="11" t="s">
        <v>91</v>
      </c>
    </row>
    <row r="5" spans="1:11">
      <c r="A5" s="18" t="s">
        <v>230</v>
      </c>
      <c r="B5" s="18"/>
      <c r="C5" s="18"/>
      <c r="D5" s="18"/>
      <c r="E5" s="18"/>
    </row>
    <row r="6" spans="1:11" ht="14.25">
      <c r="A6" s="3"/>
      <c r="H6" s="4"/>
      <c r="I6" s="10" t="s">
        <v>0</v>
      </c>
    </row>
    <row r="7" spans="1:11" ht="27" customHeight="1">
      <c r="A7" s="5"/>
      <c r="B7" s="6"/>
      <c r="C7" s="6"/>
      <c r="D7" s="6"/>
      <c r="E7" s="60"/>
      <c r="F7" s="50" t="s">
        <v>231</v>
      </c>
      <c r="G7" s="50"/>
      <c r="H7" s="50" t="s">
        <v>232</v>
      </c>
      <c r="I7" s="51" t="s">
        <v>20</v>
      </c>
    </row>
    <row r="8" spans="1:11" ht="17.100000000000001" customHeight="1">
      <c r="A8" s="19"/>
      <c r="B8" s="20"/>
      <c r="C8" s="20"/>
      <c r="D8" s="20"/>
      <c r="E8" s="61"/>
      <c r="F8" s="53" t="s">
        <v>89</v>
      </c>
      <c r="G8" s="53" t="s">
        <v>1</v>
      </c>
      <c r="H8" s="67" t="s">
        <v>248</v>
      </c>
      <c r="I8" s="54"/>
    </row>
    <row r="9" spans="1:11" ht="18" customHeight="1">
      <c r="A9" s="110" t="s">
        <v>86</v>
      </c>
      <c r="B9" s="110" t="s">
        <v>88</v>
      </c>
      <c r="C9" s="62" t="s">
        <v>2</v>
      </c>
      <c r="D9" s="55"/>
      <c r="E9" s="55"/>
      <c r="F9" s="100">
        <v>172800</v>
      </c>
      <c r="G9" s="57">
        <f>F9/$F$27*100</f>
        <v>32.27794900532362</v>
      </c>
      <c r="H9" s="100">
        <v>157900</v>
      </c>
      <c r="I9" s="57">
        <f>(F9/H9-1)*100</f>
        <v>9.4363521215959487</v>
      </c>
      <c r="K9" s="25"/>
    </row>
    <row r="10" spans="1:11" ht="18" customHeight="1">
      <c r="A10" s="110"/>
      <c r="B10" s="110"/>
      <c r="C10" s="64"/>
      <c r="D10" s="66" t="s">
        <v>21</v>
      </c>
      <c r="E10" s="55"/>
      <c r="F10" s="100">
        <v>47494</v>
      </c>
      <c r="G10" s="57">
        <f t="shared" ref="G10:I26" si="0">F10/$F$27*100</f>
        <v>8.8715793406182861</v>
      </c>
      <c r="H10" s="100">
        <v>44309</v>
      </c>
      <c r="I10" s="57">
        <f t="shared" ref="I10:I27" si="1">(F10/H10-1)*100</f>
        <v>7.1881559051208521</v>
      </c>
    </row>
    <row r="11" spans="1:11" ht="18" customHeight="1">
      <c r="A11" s="110"/>
      <c r="B11" s="110"/>
      <c r="C11" s="64"/>
      <c r="D11" s="64"/>
      <c r="E11" s="49" t="s">
        <v>22</v>
      </c>
      <c r="F11" s="100">
        <v>40012</v>
      </c>
      <c r="G11" s="57">
        <f t="shared" si="0"/>
        <v>7.4739889791725034</v>
      </c>
      <c r="H11" s="100">
        <v>38514</v>
      </c>
      <c r="I11" s="57">
        <f t="shared" si="1"/>
        <v>3.88949472918938</v>
      </c>
    </row>
    <row r="12" spans="1:11" ht="18" customHeight="1">
      <c r="A12" s="110"/>
      <c r="B12" s="110"/>
      <c r="C12" s="64"/>
      <c r="D12" s="64"/>
      <c r="E12" s="49" t="s">
        <v>23</v>
      </c>
      <c r="F12" s="100">
        <v>1645</v>
      </c>
      <c r="G12" s="57">
        <f t="shared" si="0"/>
        <v>0.30727561408424398</v>
      </c>
      <c r="H12" s="100">
        <v>1015</v>
      </c>
      <c r="I12" s="57">
        <f t="shared" si="1"/>
        <v>62.068965517241367</v>
      </c>
    </row>
    <row r="13" spans="1:11" ht="18" customHeight="1">
      <c r="A13" s="110"/>
      <c r="B13" s="110"/>
      <c r="C13" s="64"/>
      <c r="D13" s="65"/>
      <c r="E13" s="49" t="s">
        <v>24</v>
      </c>
      <c r="F13" s="100">
        <v>170</v>
      </c>
      <c r="G13" s="57">
        <f t="shared" si="0"/>
        <v>3.1754926683478096E-2</v>
      </c>
      <c r="H13" s="100">
        <v>170</v>
      </c>
      <c r="I13" s="57">
        <f t="shared" si="1"/>
        <v>0</v>
      </c>
    </row>
    <row r="14" spans="1:11" ht="18" customHeight="1">
      <c r="A14" s="110"/>
      <c r="B14" s="110"/>
      <c r="C14" s="64"/>
      <c r="D14" s="62" t="s">
        <v>25</v>
      </c>
      <c r="E14" s="55"/>
      <c r="F14" s="100">
        <v>37130</v>
      </c>
      <c r="G14" s="57">
        <f t="shared" si="0"/>
        <v>6.9356495750443639</v>
      </c>
      <c r="H14" s="100">
        <v>28800</v>
      </c>
      <c r="I14" s="57">
        <f t="shared" si="1"/>
        <v>28.923611111111104</v>
      </c>
    </row>
    <row r="15" spans="1:11" ht="18" customHeight="1">
      <c r="A15" s="110"/>
      <c r="B15" s="110"/>
      <c r="C15" s="64"/>
      <c r="D15" s="64"/>
      <c r="E15" s="49" t="s">
        <v>26</v>
      </c>
      <c r="F15" s="100">
        <v>1730</v>
      </c>
      <c r="G15" s="57">
        <f t="shared" si="0"/>
        <v>0.32315307742598304</v>
      </c>
      <c r="H15" s="100">
        <v>1300</v>
      </c>
      <c r="I15" s="57">
        <f t="shared" si="1"/>
        <v>33.076923076923073</v>
      </c>
    </row>
    <row r="16" spans="1:11" ht="18" customHeight="1">
      <c r="A16" s="110"/>
      <c r="B16" s="110"/>
      <c r="C16" s="64"/>
      <c r="D16" s="65"/>
      <c r="E16" s="49" t="s">
        <v>27</v>
      </c>
      <c r="F16" s="100">
        <v>35400</v>
      </c>
      <c r="G16" s="57">
        <f t="shared" si="0"/>
        <v>6.6124964976183804</v>
      </c>
      <c r="H16" s="100">
        <v>27500</v>
      </c>
      <c r="I16" s="57">
        <f t="shared" si="1"/>
        <v>28.727272727272734</v>
      </c>
      <c r="K16" s="26"/>
    </row>
    <row r="17" spans="1:26" ht="18" customHeight="1">
      <c r="A17" s="110"/>
      <c r="B17" s="110"/>
      <c r="C17" s="64"/>
      <c r="D17" s="111" t="s">
        <v>28</v>
      </c>
      <c r="E17" s="112"/>
      <c r="F17" s="100">
        <v>54530</v>
      </c>
      <c r="G17" s="57">
        <f t="shared" si="0"/>
        <v>10.185859717941534</v>
      </c>
      <c r="H17" s="100">
        <v>52200</v>
      </c>
      <c r="I17" s="57">
        <f t="shared" si="1"/>
        <v>4.4636015325670408</v>
      </c>
    </row>
    <row r="18" spans="1:26" ht="18" customHeight="1">
      <c r="A18" s="110"/>
      <c r="B18" s="110"/>
      <c r="C18" s="64"/>
      <c r="D18" s="111" t="s">
        <v>92</v>
      </c>
      <c r="E18" s="113"/>
      <c r="F18" s="100">
        <v>2740</v>
      </c>
      <c r="G18" s="57">
        <f t="shared" si="0"/>
        <v>0.51181470066311752</v>
      </c>
      <c r="H18" s="100">
        <v>2600</v>
      </c>
      <c r="I18" s="57">
        <f t="shared" si="1"/>
        <v>5.3846153846153877</v>
      </c>
    </row>
    <row r="19" spans="1:26" ht="18" customHeight="1">
      <c r="A19" s="110"/>
      <c r="B19" s="110"/>
      <c r="C19" s="63"/>
      <c r="D19" s="111" t="s">
        <v>93</v>
      </c>
      <c r="E19" s="113"/>
      <c r="F19" s="100">
        <v>0</v>
      </c>
      <c r="G19" s="57">
        <f t="shared" si="0"/>
        <v>0</v>
      </c>
      <c r="H19" s="100">
        <v>0</v>
      </c>
      <c r="I19" s="57">
        <f t="shared" si="0"/>
        <v>0</v>
      </c>
      <c r="Z19" s="2" t="s">
        <v>94</v>
      </c>
    </row>
    <row r="20" spans="1:26" ht="18" customHeight="1">
      <c r="A20" s="110"/>
      <c r="B20" s="110"/>
      <c r="C20" s="55" t="s">
        <v>3</v>
      </c>
      <c r="D20" s="55"/>
      <c r="E20" s="55"/>
      <c r="F20" s="100">
        <v>21524</v>
      </c>
      <c r="G20" s="57">
        <f t="shared" si="0"/>
        <v>4.0205473055010739</v>
      </c>
      <c r="H20" s="100">
        <v>13843</v>
      </c>
      <c r="I20" s="57">
        <f t="shared" si="1"/>
        <v>55.486527486816442</v>
      </c>
    </row>
    <row r="21" spans="1:26" ht="18" customHeight="1">
      <c r="A21" s="110"/>
      <c r="B21" s="110"/>
      <c r="C21" s="55" t="s">
        <v>4</v>
      </c>
      <c r="D21" s="55"/>
      <c r="E21" s="55"/>
      <c r="F21" s="100">
        <v>126070</v>
      </c>
      <c r="G21" s="57">
        <f t="shared" si="0"/>
        <v>23.549080041094612</v>
      </c>
      <c r="H21" s="100">
        <v>123770</v>
      </c>
      <c r="I21" s="57">
        <f t="shared" si="1"/>
        <v>1.8582855296113809</v>
      </c>
    </row>
    <row r="22" spans="1:26" ht="18" customHeight="1">
      <c r="A22" s="110"/>
      <c r="B22" s="110"/>
      <c r="C22" s="55" t="s">
        <v>29</v>
      </c>
      <c r="D22" s="55"/>
      <c r="E22" s="55"/>
      <c r="F22" s="100">
        <v>7271</v>
      </c>
      <c r="G22" s="57">
        <f t="shared" si="0"/>
        <v>1.3581768936209957</v>
      </c>
      <c r="H22" s="100">
        <v>7496</v>
      </c>
      <c r="I22" s="57">
        <f t="shared" si="1"/>
        <v>-3.0016008537886885</v>
      </c>
    </row>
    <row r="23" spans="1:26" ht="18" customHeight="1">
      <c r="A23" s="110"/>
      <c r="B23" s="110"/>
      <c r="C23" s="55" t="s">
        <v>5</v>
      </c>
      <c r="D23" s="55"/>
      <c r="E23" s="55"/>
      <c r="F23" s="100">
        <v>92312</v>
      </c>
      <c r="G23" s="57">
        <f t="shared" si="0"/>
        <v>17.243298776501355</v>
      </c>
      <c r="H23" s="100">
        <v>91458</v>
      </c>
      <c r="I23" s="57">
        <f t="shared" si="1"/>
        <v>0.93376194537382329</v>
      </c>
    </row>
    <row r="24" spans="1:26" ht="18" customHeight="1">
      <c r="A24" s="110"/>
      <c r="B24" s="110"/>
      <c r="C24" s="55" t="s">
        <v>30</v>
      </c>
      <c r="D24" s="55"/>
      <c r="E24" s="55"/>
      <c r="F24" s="100">
        <v>444</v>
      </c>
      <c r="G24" s="57">
        <f t="shared" si="0"/>
        <v>8.2936396749789865E-2</v>
      </c>
      <c r="H24" s="100">
        <v>466</v>
      </c>
      <c r="I24" s="57">
        <f t="shared" si="1"/>
        <v>-4.72103004291845</v>
      </c>
    </row>
    <row r="25" spans="1:26" ht="18" customHeight="1">
      <c r="A25" s="110"/>
      <c r="B25" s="110"/>
      <c r="C25" s="55" t="s">
        <v>6</v>
      </c>
      <c r="D25" s="55"/>
      <c r="E25" s="55"/>
      <c r="F25" s="100">
        <v>40375</v>
      </c>
      <c r="G25" s="57">
        <f t="shared" si="0"/>
        <v>7.5417950873260491</v>
      </c>
      <c r="H25" s="100">
        <v>91718</v>
      </c>
      <c r="I25" s="57">
        <f t="shared" si="1"/>
        <v>-55.97919710416712</v>
      </c>
    </row>
    <row r="26" spans="1:26" ht="18" customHeight="1">
      <c r="A26" s="110"/>
      <c r="B26" s="110"/>
      <c r="C26" s="55" t="s">
        <v>7</v>
      </c>
      <c r="D26" s="55"/>
      <c r="E26" s="55"/>
      <c r="F26" s="100">
        <v>74554</v>
      </c>
      <c r="G26" s="57">
        <f t="shared" si="0"/>
        <v>13.926216493882507</v>
      </c>
      <c r="H26" s="100">
        <v>93226</v>
      </c>
      <c r="I26" s="57">
        <f t="shared" si="1"/>
        <v>-20.028747345161225</v>
      </c>
    </row>
    <row r="27" spans="1:26" ht="18" customHeight="1">
      <c r="A27" s="110"/>
      <c r="B27" s="110"/>
      <c r="C27" s="55" t="s">
        <v>8</v>
      </c>
      <c r="D27" s="55"/>
      <c r="E27" s="55"/>
      <c r="F27" s="100">
        <f>SUM(F9,F20:F26)</f>
        <v>535350</v>
      </c>
      <c r="G27" s="57">
        <f>F27/$F$27*100</f>
        <v>100</v>
      </c>
      <c r="H27" s="100">
        <f>SUM(H9,H20:H26)</f>
        <v>579877</v>
      </c>
      <c r="I27" s="57">
        <f t="shared" si="1"/>
        <v>-7.6786973789269126</v>
      </c>
    </row>
    <row r="28" spans="1:26" ht="18" customHeight="1">
      <c r="A28" s="110"/>
      <c r="B28" s="110" t="s">
        <v>87</v>
      </c>
      <c r="C28" s="62" t="s">
        <v>9</v>
      </c>
      <c r="D28" s="55"/>
      <c r="E28" s="55"/>
      <c r="F28" s="100">
        <v>227092</v>
      </c>
      <c r="G28" s="57">
        <f>F28/$F$45*100</f>
        <v>42.419351825908286</v>
      </c>
      <c r="H28" s="100">
        <v>234491</v>
      </c>
      <c r="I28" s="57">
        <f>(F28/H28-1)*100</f>
        <v>-3.1553449812572798</v>
      </c>
    </row>
    <row r="29" spans="1:26" ht="18" customHeight="1">
      <c r="A29" s="110"/>
      <c r="B29" s="110"/>
      <c r="C29" s="64"/>
      <c r="D29" s="55" t="s">
        <v>10</v>
      </c>
      <c r="E29" s="55"/>
      <c r="F29" s="100">
        <v>129506</v>
      </c>
      <c r="G29" s="57">
        <f t="shared" ref="G29:G43" si="2">F29/$F$45*100</f>
        <v>24.190903147473616</v>
      </c>
      <c r="H29" s="100">
        <v>130810</v>
      </c>
      <c r="I29" s="57">
        <f t="shared" ref="I29:I45" si="3">(F29/H29-1)*100</f>
        <v>-0.99686568305175083</v>
      </c>
    </row>
    <row r="30" spans="1:26" ht="18" customHeight="1">
      <c r="A30" s="110"/>
      <c r="B30" s="110"/>
      <c r="C30" s="64"/>
      <c r="D30" s="55" t="s">
        <v>31</v>
      </c>
      <c r="E30" s="55"/>
      <c r="F30" s="100">
        <v>11347</v>
      </c>
      <c r="G30" s="57">
        <f t="shared" si="2"/>
        <v>2.1195479592789765</v>
      </c>
      <c r="H30" s="100">
        <v>12493</v>
      </c>
      <c r="I30" s="57">
        <f t="shared" si="3"/>
        <v>-9.1731369566957497</v>
      </c>
    </row>
    <row r="31" spans="1:26" ht="18" customHeight="1">
      <c r="A31" s="110"/>
      <c r="B31" s="110"/>
      <c r="C31" s="63"/>
      <c r="D31" s="55" t="s">
        <v>11</v>
      </c>
      <c r="E31" s="55"/>
      <c r="F31" s="100">
        <v>86239</v>
      </c>
      <c r="G31" s="57">
        <f t="shared" si="2"/>
        <v>16.108900719155692</v>
      </c>
      <c r="H31" s="100">
        <v>91188</v>
      </c>
      <c r="I31" s="57">
        <f t="shared" si="3"/>
        <v>-5.4272491994560639</v>
      </c>
    </row>
    <row r="32" spans="1:26" ht="18" customHeight="1">
      <c r="A32" s="110"/>
      <c r="B32" s="110"/>
      <c r="C32" s="62" t="s">
        <v>12</v>
      </c>
      <c r="D32" s="55"/>
      <c r="E32" s="55"/>
      <c r="F32" s="100">
        <v>249761</v>
      </c>
      <c r="G32" s="57">
        <f t="shared" si="2"/>
        <v>46.653777902306906</v>
      </c>
      <c r="H32" s="100">
        <v>246217</v>
      </c>
      <c r="I32" s="57">
        <f t="shared" si="3"/>
        <v>1.4393807088868726</v>
      </c>
    </row>
    <row r="33" spans="1:9" ht="18" customHeight="1">
      <c r="A33" s="110"/>
      <c r="B33" s="110"/>
      <c r="C33" s="64"/>
      <c r="D33" s="55" t="s">
        <v>13</v>
      </c>
      <c r="E33" s="55"/>
      <c r="F33" s="100">
        <v>26804</v>
      </c>
      <c r="G33" s="57">
        <f t="shared" si="2"/>
        <v>5.0068179695526291</v>
      </c>
      <c r="H33" s="100">
        <v>23186</v>
      </c>
      <c r="I33" s="57">
        <f t="shared" si="3"/>
        <v>15.604243940308816</v>
      </c>
    </row>
    <row r="34" spans="1:9" ht="18" customHeight="1">
      <c r="A34" s="110"/>
      <c r="B34" s="110"/>
      <c r="C34" s="64"/>
      <c r="D34" s="55" t="s">
        <v>32</v>
      </c>
      <c r="E34" s="55"/>
      <c r="F34" s="100">
        <v>3633</v>
      </c>
      <c r="G34" s="57">
        <f t="shared" si="2"/>
        <v>0.67862146259456435</v>
      </c>
      <c r="H34" s="100">
        <v>3844</v>
      </c>
      <c r="I34" s="57">
        <f t="shared" si="3"/>
        <v>-5.4890738813735744</v>
      </c>
    </row>
    <row r="35" spans="1:9" ht="18" customHeight="1">
      <c r="A35" s="110"/>
      <c r="B35" s="110"/>
      <c r="C35" s="64"/>
      <c r="D35" s="55" t="s">
        <v>33</v>
      </c>
      <c r="E35" s="55"/>
      <c r="F35" s="100">
        <v>165431</v>
      </c>
      <c r="G35" s="57">
        <f t="shared" si="2"/>
        <v>30.901466330438033</v>
      </c>
      <c r="H35" s="100">
        <v>155233</v>
      </c>
      <c r="I35" s="57">
        <f t="shared" si="3"/>
        <v>6.5694794276990098</v>
      </c>
    </row>
    <row r="36" spans="1:9" ht="18" customHeight="1">
      <c r="A36" s="110"/>
      <c r="B36" s="110"/>
      <c r="C36" s="64"/>
      <c r="D36" s="55" t="s">
        <v>34</v>
      </c>
      <c r="E36" s="55"/>
      <c r="F36" s="100">
        <v>578</v>
      </c>
      <c r="G36" s="57">
        <f t="shared" si="2"/>
        <v>0.10796675072382554</v>
      </c>
      <c r="H36" s="100">
        <v>636</v>
      </c>
      <c r="I36" s="57">
        <f t="shared" si="3"/>
        <v>-9.1194968553459095</v>
      </c>
    </row>
    <row r="37" spans="1:9" ht="18" customHeight="1">
      <c r="A37" s="110"/>
      <c r="B37" s="110"/>
      <c r="C37" s="64"/>
      <c r="D37" s="55" t="s">
        <v>14</v>
      </c>
      <c r="E37" s="55"/>
      <c r="F37" s="100">
        <v>1771</v>
      </c>
      <c r="G37" s="57">
        <f t="shared" si="2"/>
        <v>0.33081161856729241</v>
      </c>
      <c r="H37" s="100">
        <v>1658</v>
      </c>
      <c r="I37" s="57">
        <f t="shared" si="3"/>
        <v>6.8154402895054256</v>
      </c>
    </row>
    <row r="38" spans="1:9" ht="18" customHeight="1">
      <c r="A38" s="110"/>
      <c r="B38" s="110"/>
      <c r="C38" s="63"/>
      <c r="D38" s="55" t="s">
        <v>35</v>
      </c>
      <c r="E38" s="55"/>
      <c r="F38" s="100">
        <v>50343</v>
      </c>
      <c r="G38" s="57">
        <f t="shared" si="2"/>
        <v>9.4037545530961051</v>
      </c>
      <c r="H38" s="100">
        <v>60462</v>
      </c>
      <c r="I38" s="57">
        <f t="shared" si="3"/>
        <v>-16.736131785253548</v>
      </c>
    </row>
    <row r="39" spans="1:9" ht="18" customHeight="1">
      <c r="A39" s="110"/>
      <c r="B39" s="110"/>
      <c r="C39" s="62" t="s">
        <v>15</v>
      </c>
      <c r="D39" s="55"/>
      <c r="E39" s="55"/>
      <c r="F39" s="100">
        <v>58497</v>
      </c>
      <c r="G39" s="57">
        <f t="shared" si="2"/>
        <v>10.926870271784814</v>
      </c>
      <c r="H39" s="100">
        <v>99169</v>
      </c>
      <c r="I39" s="57">
        <f t="shared" si="3"/>
        <v>-41.012816505157858</v>
      </c>
    </row>
    <row r="40" spans="1:9" ht="18" customHeight="1">
      <c r="A40" s="110"/>
      <c r="B40" s="110"/>
      <c r="C40" s="64"/>
      <c r="D40" s="62" t="s">
        <v>16</v>
      </c>
      <c r="E40" s="55"/>
      <c r="F40" s="100">
        <v>54739</v>
      </c>
      <c r="G40" s="57">
        <f t="shared" si="2"/>
        <v>10.224899598393575</v>
      </c>
      <c r="H40" s="100">
        <v>95411</v>
      </c>
      <c r="I40" s="57">
        <f t="shared" si="3"/>
        <v>-42.628208487490959</v>
      </c>
    </row>
    <row r="41" spans="1:9" ht="18" customHeight="1">
      <c r="A41" s="110"/>
      <c r="B41" s="110"/>
      <c r="C41" s="64"/>
      <c r="D41" s="64"/>
      <c r="E41" s="58" t="s">
        <v>90</v>
      </c>
      <c r="F41" s="100">
        <v>38472</v>
      </c>
      <c r="G41" s="57">
        <f t="shared" si="2"/>
        <v>7.1863267021574666</v>
      </c>
      <c r="H41" s="100">
        <v>65126</v>
      </c>
      <c r="I41" s="59">
        <f t="shared" si="3"/>
        <v>-40.926818782053253</v>
      </c>
    </row>
    <row r="42" spans="1:9" ht="18" customHeight="1">
      <c r="A42" s="110"/>
      <c r="B42" s="110"/>
      <c r="C42" s="64"/>
      <c r="D42" s="63"/>
      <c r="E42" s="49" t="s">
        <v>36</v>
      </c>
      <c r="F42" s="100">
        <v>16267</v>
      </c>
      <c r="G42" s="57">
        <f t="shared" si="2"/>
        <v>3.0385728962361074</v>
      </c>
      <c r="H42" s="100">
        <v>30285</v>
      </c>
      <c r="I42" s="59">
        <f t="shared" si="3"/>
        <v>-46.286940729734191</v>
      </c>
    </row>
    <row r="43" spans="1:9" ht="18" customHeight="1">
      <c r="A43" s="110"/>
      <c r="B43" s="110"/>
      <c r="C43" s="64"/>
      <c r="D43" s="55" t="s">
        <v>37</v>
      </c>
      <c r="E43" s="55"/>
      <c r="F43" s="100">
        <v>3758</v>
      </c>
      <c r="G43" s="57">
        <f t="shared" si="2"/>
        <v>0.70197067339123942</v>
      </c>
      <c r="H43" s="100">
        <v>3758</v>
      </c>
      <c r="I43" s="59">
        <f t="shared" si="3"/>
        <v>0</v>
      </c>
    </row>
    <row r="44" spans="1:9" ht="18" customHeight="1">
      <c r="A44" s="110"/>
      <c r="B44" s="110"/>
      <c r="C44" s="63"/>
      <c r="D44" s="55" t="s">
        <v>38</v>
      </c>
      <c r="E44" s="55"/>
      <c r="F44" s="87" t="s">
        <v>261</v>
      </c>
      <c r="G44" s="87" t="s">
        <v>261</v>
      </c>
      <c r="H44" s="87" t="s">
        <v>261</v>
      </c>
      <c r="I44" s="87" t="s">
        <v>261</v>
      </c>
    </row>
    <row r="45" spans="1:9" ht="18" customHeight="1">
      <c r="A45" s="110"/>
      <c r="B45" s="110"/>
      <c r="C45" s="49" t="s">
        <v>17</v>
      </c>
      <c r="D45" s="49"/>
      <c r="E45" s="49"/>
      <c r="F45" s="100">
        <f>SUM(F28,F32,F39)</f>
        <v>535350</v>
      </c>
      <c r="G45" s="57">
        <f>F45/$F$45*100</f>
        <v>100</v>
      </c>
      <c r="H45" s="100">
        <f>SUM(H28,H32,H39)</f>
        <v>579877</v>
      </c>
      <c r="I45" s="57">
        <f t="shared" si="3"/>
        <v>-7.6786973789269126</v>
      </c>
    </row>
    <row r="46" spans="1:9">
      <c r="A46" s="23" t="s">
        <v>18</v>
      </c>
    </row>
    <row r="47" spans="1:9">
      <c r="A47" s="24" t="s">
        <v>19</v>
      </c>
    </row>
    <row r="48" spans="1:9">
      <c r="A48" s="24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14" activePane="bottomRight" state="frozen"/>
      <selection pane="topRight"/>
      <selection pane="bottomLeft"/>
      <selection pane="bottomRight" activeCell="F30" sqref="F30:G30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96" t="s">
        <v>260</v>
      </c>
      <c r="B1" s="12"/>
      <c r="C1" s="12"/>
      <c r="D1" s="22" t="s">
        <v>258</v>
      </c>
      <c r="E1" s="14"/>
      <c r="F1" s="14"/>
      <c r="G1" s="14"/>
    </row>
    <row r="2" spans="1:25" ht="15" customHeight="1"/>
    <row r="3" spans="1:25" ht="15" customHeight="1">
      <c r="A3" s="15" t="s">
        <v>45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234</v>
      </c>
      <c r="B5" s="13"/>
      <c r="C5" s="13"/>
      <c r="D5" s="13"/>
      <c r="K5" s="16"/>
      <c r="O5" s="16" t="s">
        <v>46</v>
      </c>
    </row>
    <row r="6" spans="1:25" ht="15.95" customHeight="1">
      <c r="A6" s="116" t="s">
        <v>47</v>
      </c>
      <c r="B6" s="117"/>
      <c r="C6" s="117"/>
      <c r="D6" s="117"/>
      <c r="E6" s="117"/>
      <c r="F6" s="137" t="s">
        <v>250</v>
      </c>
      <c r="G6" s="137"/>
      <c r="H6" s="137" t="s">
        <v>251</v>
      </c>
      <c r="I6" s="137"/>
      <c r="J6" s="137" t="s">
        <v>252</v>
      </c>
      <c r="K6" s="137"/>
      <c r="L6" s="137" t="s">
        <v>253</v>
      </c>
      <c r="M6" s="137"/>
      <c r="N6" s="137" t="s">
        <v>254</v>
      </c>
      <c r="O6" s="137"/>
    </row>
    <row r="7" spans="1:25" ht="15.95" customHeight="1">
      <c r="A7" s="117"/>
      <c r="B7" s="117"/>
      <c r="C7" s="117"/>
      <c r="D7" s="117"/>
      <c r="E7" s="117"/>
      <c r="F7" s="53" t="s">
        <v>233</v>
      </c>
      <c r="G7" s="67" t="s">
        <v>232</v>
      </c>
      <c r="H7" s="53" t="s">
        <v>233</v>
      </c>
      <c r="I7" s="67" t="s">
        <v>232</v>
      </c>
      <c r="J7" s="53" t="s">
        <v>233</v>
      </c>
      <c r="K7" s="67" t="s">
        <v>232</v>
      </c>
      <c r="L7" s="53" t="s">
        <v>233</v>
      </c>
      <c r="M7" s="67" t="s">
        <v>232</v>
      </c>
      <c r="N7" s="53" t="s">
        <v>233</v>
      </c>
      <c r="O7" s="67" t="s">
        <v>232</v>
      </c>
    </row>
    <row r="8" spans="1:25" ht="15.95" customHeight="1">
      <c r="A8" s="114" t="s">
        <v>81</v>
      </c>
      <c r="B8" s="62" t="s">
        <v>48</v>
      </c>
      <c r="C8" s="55"/>
      <c r="D8" s="55"/>
      <c r="E8" s="68" t="s">
        <v>39</v>
      </c>
      <c r="F8" s="108">
        <v>5896</v>
      </c>
      <c r="G8" s="108">
        <v>5897</v>
      </c>
      <c r="H8" s="56">
        <v>24923</v>
      </c>
      <c r="I8" s="56">
        <v>24353</v>
      </c>
      <c r="J8" s="56">
        <v>3402</v>
      </c>
      <c r="K8" s="56">
        <v>3457</v>
      </c>
      <c r="L8" s="56">
        <v>13</v>
      </c>
      <c r="M8" s="56">
        <v>13</v>
      </c>
      <c r="N8" s="56">
        <v>3721</v>
      </c>
      <c r="O8" s="56">
        <v>3807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4"/>
      <c r="B9" s="64"/>
      <c r="C9" s="55" t="s">
        <v>49</v>
      </c>
      <c r="D9" s="55"/>
      <c r="E9" s="68" t="s">
        <v>40</v>
      </c>
      <c r="F9" s="108">
        <v>5896</v>
      </c>
      <c r="G9" s="108">
        <v>5897</v>
      </c>
      <c r="H9" s="56">
        <v>21997</v>
      </c>
      <c r="I9" s="56">
        <v>22853</v>
      </c>
      <c r="J9" s="56">
        <v>3402</v>
      </c>
      <c r="K9" s="56">
        <v>3457</v>
      </c>
      <c r="L9" s="56">
        <v>13</v>
      </c>
      <c r="M9" s="56">
        <v>13</v>
      </c>
      <c r="N9" s="56">
        <v>3721</v>
      </c>
      <c r="O9" s="56">
        <v>3807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4"/>
      <c r="B10" s="63"/>
      <c r="C10" s="55" t="s">
        <v>50</v>
      </c>
      <c r="D10" s="55"/>
      <c r="E10" s="68" t="s">
        <v>41</v>
      </c>
      <c r="F10" s="108">
        <v>0</v>
      </c>
      <c r="G10" s="108">
        <v>0</v>
      </c>
      <c r="H10" s="56">
        <v>2926</v>
      </c>
      <c r="I10" s="56">
        <v>1500</v>
      </c>
      <c r="J10" s="69">
        <v>0</v>
      </c>
      <c r="K10" s="69">
        <v>0</v>
      </c>
      <c r="L10" s="56">
        <v>0</v>
      </c>
      <c r="M10" s="56">
        <v>0</v>
      </c>
      <c r="N10" s="56">
        <v>0</v>
      </c>
      <c r="O10" s="56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4"/>
      <c r="B11" s="62" t="s">
        <v>51</v>
      </c>
      <c r="C11" s="55"/>
      <c r="D11" s="55"/>
      <c r="E11" s="68" t="s">
        <v>42</v>
      </c>
      <c r="F11" s="108">
        <v>5638</v>
      </c>
      <c r="G11" s="108">
        <v>5660</v>
      </c>
      <c r="H11" s="56">
        <v>24128</v>
      </c>
      <c r="I11" s="56">
        <v>24142</v>
      </c>
      <c r="J11" s="56">
        <v>3350</v>
      </c>
      <c r="K11" s="56">
        <v>3449</v>
      </c>
      <c r="L11" s="56">
        <v>10</v>
      </c>
      <c r="M11" s="56">
        <v>9</v>
      </c>
      <c r="N11" s="56">
        <v>3399</v>
      </c>
      <c r="O11" s="92">
        <v>3475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4"/>
      <c r="B12" s="64"/>
      <c r="C12" s="55" t="s">
        <v>52</v>
      </c>
      <c r="D12" s="55"/>
      <c r="E12" s="68" t="s">
        <v>43</v>
      </c>
      <c r="F12" s="108">
        <v>5638</v>
      </c>
      <c r="G12" s="108">
        <v>5660</v>
      </c>
      <c r="H12" s="56">
        <v>24128</v>
      </c>
      <c r="I12" s="56">
        <v>24142</v>
      </c>
      <c r="J12" s="56">
        <v>3344</v>
      </c>
      <c r="K12" s="56">
        <v>3440</v>
      </c>
      <c r="L12" s="56">
        <v>10</v>
      </c>
      <c r="M12" s="56">
        <v>9</v>
      </c>
      <c r="N12" s="56">
        <v>3399</v>
      </c>
      <c r="O12" s="92">
        <v>3475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4"/>
      <c r="B13" s="63"/>
      <c r="C13" s="55" t="s">
        <v>53</v>
      </c>
      <c r="D13" s="55"/>
      <c r="E13" s="68" t="s">
        <v>44</v>
      </c>
      <c r="F13" s="108">
        <v>0</v>
      </c>
      <c r="G13" s="108">
        <v>0</v>
      </c>
      <c r="H13" s="69">
        <v>0</v>
      </c>
      <c r="I13" s="69">
        <v>0</v>
      </c>
      <c r="J13" s="69">
        <v>6</v>
      </c>
      <c r="K13" s="69">
        <v>9</v>
      </c>
      <c r="L13" s="56">
        <v>0</v>
      </c>
      <c r="M13" s="56">
        <v>0</v>
      </c>
      <c r="N13" s="56">
        <v>0</v>
      </c>
      <c r="O13" s="92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4"/>
      <c r="B14" s="55" t="s">
        <v>54</v>
      </c>
      <c r="C14" s="55"/>
      <c r="D14" s="55"/>
      <c r="E14" s="68" t="s">
        <v>95</v>
      </c>
      <c r="F14" s="108">
        <f t="shared" ref="F14:N14" si="0">F9-F12</f>
        <v>258</v>
      </c>
      <c r="G14" s="108">
        <f t="shared" si="0"/>
        <v>237</v>
      </c>
      <c r="H14" s="56">
        <f>H9-H12</f>
        <v>-2131</v>
      </c>
      <c r="I14" s="107">
        <f>I9-I12</f>
        <v>-1289</v>
      </c>
      <c r="J14" s="56">
        <f t="shared" si="0"/>
        <v>58</v>
      </c>
      <c r="K14" s="107">
        <f t="shared" si="0"/>
        <v>17</v>
      </c>
      <c r="L14" s="56">
        <f t="shared" si="0"/>
        <v>3</v>
      </c>
      <c r="M14" s="56">
        <f t="shared" si="0"/>
        <v>4</v>
      </c>
      <c r="N14" s="56">
        <f t="shared" si="0"/>
        <v>322</v>
      </c>
      <c r="O14" s="92">
        <f t="shared" ref="O14" si="1">O9-O12</f>
        <v>332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4"/>
      <c r="B15" s="55" t="s">
        <v>55</v>
      </c>
      <c r="C15" s="55"/>
      <c r="D15" s="55"/>
      <c r="E15" s="68" t="s">
        <v>96</v>
      </c>
      <c r="F15" s="108">
        <f t="shared" ref="F15:N15" si="2">F10-F13</f>
        <v>0</v>
      </c>
      <c r="G15" s="108">
        <f t="shared" si="2"/>
        <v>0</v>
      </c>
      <c r="H15" s="56">
        <f>H10-H13</f>
        <v>2926</v>
      </c>
      <c r="I15" s="107">
        <f>I10-I13</f>
        <v>1500</v>
      </c>
      <c r="J15" s="56">
        <f t="shared" si="2"/>
        <v>-6</v>
      </c>
      <c r="K15" s="107">
        <f t="shared" si="2"/>
        <v>-9</v>
      </c>
      <c r="L15" s="56">
        <f t="shared" si="2"/>
        <v>0</v>
      </c>
      <c r="M15" s="56">
        <f t="shared" si="2"/>
        <v>0</v>
      </c>
      <c r="N15" s="56">
        <f t="shared" si="2"/>
        <v>0</v>
      </c>
      <c r="O15" s="92">
        <f t="shared" ref="O15" si="3">O10-O13</f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4"/>
      <c r="B16" s="55" t="s">
        <v>56</v>
      </c>
      <c r="C16" s="55"/>
      <c r="D16" s="55"/>
      <c r="E16" s="68" t="s">
        <v>97</v>
      </c>
      <c r="F16" s="108">
        <f t="shared" ref="F16:N16" si="4">F8-F11</f>
        <v>258</v>
      </c>
      <c r="G16" s="108">
        <f t="shared" si="4"/>
        <v>237</v>
      </c>
      <c r="H16" s="56">
        <f t="shared" si="4"/>
        <v>795</v>
      </c>
      <c r="I16" s="107">
        <f t="shared" si="4"/>
        <v>211</v>
      </c>
      <c r="J16" s="56">
        <f t="shared" si="4"/>
        <v>52</v>
      </c>
      <c r="K16" s="107">
        <f t="shared" si="4"/>
        <v>8</v>
      </c>
      <c r="L16" s="56">
        <f t="shared" si="4"/>
        <v>3</v>
      </c>
      <c r="M16" s="56">
        <f t="shared" si="4"/>
        <v>4</v>
      </c>
      <c r="N16" s="56">
        <f t="shared" si="4"/>
        <v>322</v>
      </c>
      <c r="O16" s="92">
        <f t="shared" ref="O16" si="5">O8-O11</f>
        <v>332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4"/>
      <c r="B17" s="55" t="s">
        <v>57</v>
      </c>
      <c r="C17" s="55"/>
      <c r="D17" s="55"/>
      <c r="E17" s="53"/>
      <c r="F17" s="108">
        <v>0</v>
      </c>
      <c r="G17" s="108">
        <v>0</v>
      </c>
      <c r="H17" s="109">
        <v>0</v>
      </c>
      <c r="I17" s="109">
        <v>1210</v>
      </c>
      <c r="J17" s="109">
        <v>0</v>
      </c>
      <c r="K17" s="56">
        <v>0</v>
      </c>
      <c r="L17" s="56">
        <v>0</v>
      </c>
      <c r="M17" s="56">
        <v>0</v>
      </c>
      <c r="N17" s="69">
        <v>0</v>
      </c>
      <c r="O17" s="70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4"/>
      <c r="B18" s="55" t="s">
        <v>58</v>
      </c>
      <c r="C18" s="55"/>
      <c r="D18" s="55"/>
      <c r="E18" s="53"/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4" t="s">
        <v>82</v>
      </c>
      <c r="B19" s="62" t="s">
        <v>59</v>
      </c>
      <c r="C19" s="55"/>
      <c r="D19" s="55"/>
      <c r="E19" s="68"/>
      <c r="F19" s="108">
        <v>4040</v>
      </c>
      <c r="G19" s="108">
        <v>2020</v>
      </c>
      <c r="H19" s="56">
        <v>2262</v>
      </c>
      <c r="I19" s="56">
        <v>2294</v>
      </c>
      <c r="J19" s="107">
        <v>830</v>
      </c>
      <c r="K19" s="56">
        <v>1499</v>
      </c>
      <c r="L19" s="56">
        <v>0</v>
      </c>
      <c r="M19" s="56">
        <v>0</v>
      </c>
      <c r="N19" s="56">
        <v>1365</v>
      </c>
      <c r="O19" s="92">
        <v>1369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4"/>
      <c r="B20" s="63"/>
      <c r="C20" s="55" t="s">
        <v>60</v>
      </c>
      <c r="D20" s="55"/>
      <c r="E20" s="68"/>
      <c r="F20" s="108">
        <v>4040</v>
      </c>
      <c r="G20" s="108">
        <v>2020</v>
      </c>
      <c r="H20" s="56">
        <v>595</v>
      </c>
      <c r="I20" s="56">
        <v>587</v>
      </c>
      <c r="J20" s="107">
        <v>653</v>
      </c>
      <c r="K20" s="69">
        <v>1325</v>
      </c>
      <c r="L20" s="56">
        <v>0</v>
      </c>
      <c r="M20" s="56">
        <v>0</v>
      </c>
      <c r="N20" s="56">
        <v>303</v>
      </c>
      <c r="O20" s="92">
        <v>314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4"/>
      <c r="B21" s="55" t="s">
        <v>61</v>
      </c>
      <c r="C21" s="55"/>
      <c r="D21" s="55"/>
      <c r="E21" s="68" t="s">
        <v>98</v>
      </c>
      <c r="F21" s="108">
        <v>4040</v>
      </c>
      <c r="G21" s="108">
        <v>2020</v>
      </c>
      <c r="H21" s="56">
        <v>2262</v>
      </c>
      <c r="I21" s="56">
        <v>2294</v>
      </c>
      <c r="J21" s="107">
        <v>830</v>
      </c>
      <c r="K21" s="56">
        <v>1499</v>
      </c>
      <c r="L21" s="56">
        <v>0</v>
      </c>
      <c r="M21" s="56">
        <v>0</v>
      </c>
      <c r="N21" s="56">
        <v>1365</v>
      </c>
      <c r="O21" s="92">
        <v>1369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4"/>
      <c r="B22" s="62" t="s">
        <v>62</v>
      </c>
      <c r="C22" s="55"/>
      <c r="D22" s="55"/>
      <c r="E22" s="68" t="s">
        <v>99</v>
      </c>
      <c r="F22" s="108">
        <v>7358</v>
      </c>
      <c r="G22" s="108">
        <v>6885</v>
      </c>
      <c r="H22" s="56">
        <v>3863</v>
      </c>
      <c r="I22" s="56">
        <v>3934</v>
      </c>
      <c r="J22" s="107">
        <v>1008</v>
      </c>
      <c r="K22" s="56">
        <v>1662</v>
      </c>
      <c r="L22" s="56">
        <v>0</v>
      </c>
      <c r="M22" s="56">
        <v>0</v>
      </c>
      <c r="N22" s="56">
        <v>1927</v>
      </c>
      <c r="O22" s="92">
        <v>1984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4"/>
      <c r="B23" s="63" t="s">
        <v>63</v>
      </c>
      <c r="C23" s="55" t="s">
        <v>64</v>
      </c>
      <c r="D23" s="55"/>
      <c r="E23" s="68"/>
      <c r="F23" s="108">
        <v>3088</v>
      </c>
      <c r="G23" s="108">
        <v>3262</v>
      </c>
      <c r="H23" s="56">
        <v>3256</v>
      </c>
      <c r="I23" s="56">
        <v>3335</v>
      </c>
      <c r="J23" s="107">
        <v>355</v>
      </c>
      <c r="K23" s="56">
        <v>337</v>
      </c>
      <c r="L23" s="56">
        <v>0</v>
      </c>
      <c r="M23" s="56">
        <v>0</v>
      </c>
      <c r="N23" s="56">
        <v>559</v>
      </c>
      <c r="O23" s="92">
        <v>594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4"/>
      <c r="B24" s="55" t="s">
        <v>100</v>
      </c>
      <c r="C24" s="55"/>
      <c r="D24" s="55"/>
      <c r="E24" s="68" t="s">
        <v>101</v>
      </c>
      <c r="F24" s="108">
        <f>F21-F22</f>
        <v>-3318</v>
      </c>
      <c r="G24" s="108">
        <f t="shared" ref="G24:N24" si="6">G21-G22</f>
        <v>-4865</v>
      </c>
      <c r="H24" s="56">
        <f t="shared" si="6"/>
        <v>-1601</v>
      </c>
      <c r="I24" s="107">
        <f t="shared" si="6"/>
        <v>-1640</v>
      </c>
      <c r="J24" s="107">
        <f t="shared" ref="J24:K24" si="7">J21-J22</f>
        <v>-178</v>
      </c>
      <c r="K24" s="107">
        <f t="shared" si="7"/>
        <v>-163</v>
      </c>
      <c r="L24" s="56">
        <f t="shared" si="6"/>
        <v>0</v>
      </c>
      <c r="M24" s="56">
        <f t="shared" si="6"/>
        <v>0</v>
      </c>
      <c r="N24" s="56">
        <f t="shared" si="6"/>
        <v>-562</v>
      </c>
      <c r="O24" s="92">
        <v>-615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4"/>
      <c r="B25" s="62" t="s">
        <v>65</v>
      </c>
      <c r="C25" s="62"/>
      <c r="D25" s="62"/>
      <c r="E25" s="119" t="s">
        <v>102</v>
      </c>
      <c r="F25" s="124">
        <v>3318</v>
      </c>
      <c r="G25" s="126">
        <v>4865</v>
      </c>
      <c r="H25" s="122">
        <v>1601</v>
      </c>
      <c r="I25" s="122">
        <v>1640</v>
      </c>
      <c r="J25" s="122">
        <v>178</v>
      </c>
      <c r="K25" s="122">
        <v>163</v>
      </c>
      <c r="L25" s="122">
        <v>0</v>
      </c>
      <c r="M25" s="122">
        <v>0</v>
      </c>
      <c r="N25" s="122">
        <v>562</v>
      </c>
      <c r="O25" s="129">
        <v>615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4"/>
      <c r="B26" s="82" t="s">
        <v>66</v>
      </c>
      <c r="C26" s="82"/>
      <c r="D26" s="82"/>
      <c r="E26" s="120"/>
      <c r="F26" s="125"/>
      <c r="G26" s="127"/>
      <c r="H26" s="123"/>
      <c r="I26" s="123"/>
      <c r="J26" s="123"/>
      <c r="K26" s="123"/>
      <c r="L26" s="123"/>
      <c r="M26" s="123"/>
      <c r="N26" s="123"/>
      <c r="O26" s="130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4"/>
      <c r="B27" s="55" t="s">
        <v>103</v>
      </c>
      <c r="C27" s="55"/>
      <c r="D27" s="55"/>
      <c r="E27" s="68" t="s">
        <v>104</v>
      </c>
      <c r="F27" s="108">
        <f>F24+F25</f>
        <v>0</v>
      </c>
      <c r="G27" s="108">
        <f t="shared" ref="G27:O27" si="8">G24+G25</f>
        <v>0</v>
      </c>
      <c r="H27" s="56">
        <f t="shared" si="8"/>
        <v>0</v>
      </c>
      <c r="I27" s="56">
        <f t="shared" si="8"/>
        <v>0</v>
      </c>
      <c r="J27" s="107">
        <f t="shared" ref="J27" si="9">J24+J25</f>
        <v>0</v>
      </c>
      <c r="K27" s="56">
        <f t="shared" si="8"/>
        <v>0</v>
      </c>
      <c r="L27" s="56">
        <f t="shared" si="8"/>
        <v>0</v>
      </c>
      <c r="M27" s="56">
        <f t="shared" si="8"/>
        <v>0</v>
      </c>
      <c r="N27" s="56">
        <f t="shared" si="8"/>
        <v>0</v>
      </c>
      <c r="O27" s="92">
        <f t="shared" si="8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9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3"/>
      <c r="F29" s="27"/>
      <c r="G29" s="27"/>
      <c r="H29" s="27"/>
      <c r="I29" s="27"/>
      <c r="J29" s="29"/>
      <c r="K29" s="29"/>
      <c r="L29" s="28"/>
      <c r="M29" s="27"/>
      <c r="N29" s="27"/>
      <c r="O29" s="29" t="s">
        <v>105</v>
      </c>
      <c r="P29" s="27"/>
      <c r="Q29" s="27"/>
      <c r="R29" s="27"/>
      <c r="S29" s="27"/>
      <c r="T29" s="27"/>
      <c r="U29" s="27"/>
      <c r="V29" s="27"/>
      <c r="W29" s="27"/>
      <c r="X29" s="27"/>
      <c r="Y29" s="29"/>
    </row>
    <row r="30" spans="1:25" ht="15.95" customHeight="1">
      <c r="A30" s="118" t="s">
        <v>67</v>
      </c>
      <c r="B30" s="118"/>
      <c r="C30" s="118"/>
      <c r="D30" s="118"/>
      <c r="E30" s="118"/>
      <c r="F30" s="138" t="s">
        <v>255</v>
      </c>
      <c r="G30" s="138"/>
      <c r="H30" s="128"/>
      <c r="I30" s="128"/>
      <c r="J30" s="128"/>
      <c r="K30" s="128"/>
      <c r="L30" s="128"/>
      <c r="M30" s="128"/>
      <c r="N30" s="128"/>
      <c r="O30" s="128"/>
      <c r="P30" s="30"/>
      <c r="Q30" s="28"/>
      <c r="R30" s="30"/>
      <c r="S30" s="28"/>
      <c r="T30" s="30"/>
      <c r="U30" s="28"/>
      <c r="V30" s="30"/>
      <c r="W30" s="28"/>
      <c r="X30" s="30"/>
      <c r="Y30" s="28"/>
    </row>
    <row r="31" spans="1:25" ht="15.95" customHeight="1">
      <c r="A31" s="118"/>
      <c r="B31" s="118"/>
      <c r="C31" s="118"/>
      <c r="D31" s="118"/>
      <c r="E31" s="118"/>
      <c r="F31" s="53" t="s">
        <v>233</v>
      </c>
      <c r="G31" s="67" t="s">
        <v>232</v>
      </c>
      <c r="H31" s="53" t="s">
        <v>233</v>
      </c>
      <c r="I31" s="67" t="s">
        <v>232</v>
      </c>
      <c r="J31" s="53" t="s">
        <v>233</v>
      </c>
      <c r="K31" s="67" t="s">
        <v>232</v>
      </c>
      <c r="L31" s="53" t="s">
        <v>233</v>
      </c>
      <c r="M31" s="67" t="s">
        <v>232</v>
      </c>
      <c r="N31" s="53" t="s">
        <v>233</v>
      </c>
      <c r="O31" s="67" t="s">
        <v>232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95" customHeight="1">
      <c r="A32" s="114" t="s">
        <v>83</v>
      </c>
      <c r="B32" s="62" t="s">
        <v>48</v>
      </c>
      <c r="C32" s="55"/>
      <c r="D32" s="55"/>
      <c r="E32" s="68" t="s">
        <v>39</v>
      </c>
      <c r="F32" s="56">
        <v>339</v>
      </c>
      <c r="G32" s="56">
        <v>307</v>
      </c>
      <c r="H32" s="56"/>
      <c r="I32" s="56"/>
      <c r="J32" s="56"/>
      <c r="K32" s="56"/>
      <c r="L32" s="56"/>
      <c r="M32" s="56"/>
      <c r="N32" s="56"/>
      <c r="O32" s="56"/>
      <c r="P32" s="32"/>
      <c r="Q32" s="32"/>
      <c r="R32" s="32"/>
      <c r="S32" s="32"/>
      <c r="T32" s="33"/>
      <c r="U32" s="33"/>
      <c r="V32" s="32"/>
      <c r="W32" s="32"/>
      <c r="X32" s="33"/>
      <c r="Y32" s="33"/>
    </row>
    <row r="33" spans="1:25" ht="15.95" customHeight="1">
      <c r="A33" s="121"/>
      <c r="B33" s="64"/>
      <c r="C33" s="62" t="s">
        <v>68</v>
      </c>
      <c r="D33" s="55"/>
      <c r="E33" s="68"/>
      <c r="F33" s="56">
        <v>305</v>
      </c>
      <c r="G33" s="56">
        <v>291</v>
      </c>
      <c r="H33" s="56"/>
      <c r="I33" s="56"/>
      <c r="J33" s="56"/>
      <c r="K33" s="56"/>
      <c r="L33" s="56"/>
      <c r="M33" s="56"/>
      <c r="N33" s="56"/>
      <c r="O33" s="56"/>
      <c r="P33" s="32"/>
      <c r="Q33" s="32"/>
      <c r="R33" s="32"/>
      <c r="S33" s="32"/>
      <c r="T33" s="33"/>
      <c r="U33" s="33"/>
      <c r="V33" s="32"/>
      <c r="W33" s="32"/>
      <c r="X33" s="33"/>
      <c r="Y33" s="33"/>
    </row>
    <row r="34" spans="1:25" ht="15.95" customHeight="1">
      <c r="A34" s="121"/>
      <c r="B34" s="64"/>
      <c r="C34" s="63"/>
      <c r="D34" s="55" t="s">
        <v>69</v>
      </c>
      <c r="E34" s="68"/>
      <c r="F34" s="56">
        <v>305</v>
      </c>
      <c r="G34" s="56">
        <v>291</v>
      </c>
      <c r="H34" s="56"/>
      <c r="I34" s="56"/>
      <c r="J34" s="56"/>
      <c r="K34" s="56"/>
      <c r="L34" s="56"/>
      <c r="M34" s="56"/>
      <c r="N34" s="56"/>
      <c r="O34" s="56"/>
      <c r="P34" s="32"/>
      <c r="Q34" s="32"/>
      <c r="R34" s="32"/>
      <c r="S34" s="32"/>
      <c r="T34" s="33"/>
      <c r="U34" s="33"/>
      <c r="V34" s="32"/>
      <c r="W34" s="32"/>
      <c r="X34" s="33"/>
      <c r="Y34" s="33"/>
    </row>
    <row r="35" spans="1:25" ht="15.95" customHeight="1">
      <c r="A35" s="121"/>
      <c r="B35" s="63"/>
      <c r="C35" s="55" t="s">
        <v>70</v>
      </c>
      <c r="D35" s="55"/>
      <c r="E35" s="68"/>
      <c r="F35" s="56">
        <v>34</v>
      </c>
      <c r="G35" s="56">
        <v>16</v>
      </c>
      <c r="H35" s="56"/>
      <c r="I35" s="56"/>
      <c r="J35" s="70"/>
      <c r="K35" s="70"/>
      <c r="L35" s="56"/>
      <c r="M35" s="56"/>
      <c r="N35" s="56"/>
      <c r="O35" s="56"/>
      <c r="P35" s="32"/>
      <c r="Q35" s="32"/>
      <c r="R35" s="32"/>
      <c r="S35" s="32"/>
      <c r="T35" s="33"/>
      <c r="U35" s="33"/>
      <c r="V35" s="32"/>
      <c r="W35" s="32"/>
      <c r="X35" s="33"/>
      <c r="Y35" s="33"/>
    </row>
    <row r="36" spans="1:25" ht="15.95" customHeight="1">
      <c r="A36" s="121"/>
      <c r="B36" s="62" t="s">
        <v>51</v>
      </c>
      <c r="C36" s="55"/>
      <c r="D36" s="55"/>
      <c r="E36" s="68" t="s">
        <v>40</v>
      </c>
      <c r="F36" s="56">
        <v>190</v>
      </c>
      <c r="G36" s="56">
        <v>202</v>
      </c>
      <c r="H36" s="56"/>
      <c r="I36" s="56"/>
      <c r="J36" s="56"/>
      <c r="K36" s="56"/>
      <c r="L36" s="56"/>
      <c r="M36" s="56"/>
      <c r="N36" s="56"/>
      <c r="O36" s="56"/>
      <c r="P36" s="32"/>
      <c r="Q36" s="32"/>
      <c r="R36" s="32"/>
      <c r="S36" s="32"/>
      <c r="T36" s="32"/>
      <c r="U36" s="32"/>
      <c r="V36" s="32"/>
      <c r="W36" s="32"/>
      <c r="X36" s="33"/>
      <c r="Y36" s="33"/>
    </row>
    <row r="37" spans="1:25" ht="15.95" customHeight="1">
      <c r="A37" s="121"/>
      <c r="B37" s="64"/>
      <c r="C37" s="55" t="s">
        <v>71</v>
      </c>
      <c r="D37" s="55"/>
      <c r="E37" s="68"/>
      <c r="F37" s="56">
        <v>166</v>
      </c>
      <c r="G37" s="56">
        <v>178</v>
      </c>
      <c r="H37" s="56"/>
      <c r="I37" s="56"/>
      <c r="J37" s="56"/>
      <c r="K37" s="56"/>
      <c r="L37" s="56"/>
      <c r="M37" s="56"/>
      <c r="N37" s="56"/>
      <c r="O37" s="56"/>
      <c r="P37" s="32"/>
      <c r="Q37" s="32"/>
      <c r="R37" s="32"/>
      <c r="S37" s="32"/>
      <c r="T37" s="32"/>
      <c r="U37" s="32"/>
      <c r="V37" s="32"/>
      <c r="W37" s="32"/>
      <c r="X37" s="33"/>
      <c r="Y37" s="33"/>
    </row>
    <row r="38" spans="1:25" ht="15.95" customHeight="1">
      <c r="A38" s="121"/>
      <c r="B38" s="63"/>
      <c r="C38" s="55" t="s">
        <v>72</v>
      </c>
      <c r="D38" s="55"/>
      <c r="E38" s="68"/>
      <c r="F38" s="56">
        <v>23</v>
      </c>
      <c r="G38" s="56">
        <v>24</v>
      </c>
      <c r="H38" s="56"/>
      <c r="I38" s="56"/>
      <c r="J38" s="56"/>
      <c r="K38" s="70"/>
      <c r="L38" s="56"/>
      <c r="M38" s="56"/>
      <c r="N38" s="56"/>
      <c r="O38" s="56"/>
      <c r="P38" s="32"/>
      <c r="Q38" s="32"/>
      <c r="R38" s="33"/>
      <c r="S38" s="33"/>
      <c r="T38" s="32"/>
      <c r="U38" s="32"/>
      <c r="V38" s="32"/>
      <c r="W38" s="32"/>
      <c r="X38" s="33"/>
      <c r="Y38" s="33"/>
    </row>
    <row r="39" spans="1:25" ht="15.95" customHeight="1">
      <c r="A39" s="121"/>
      <c r="B39" s="49" t="s">
        <v>73</v>
      </c>
      <c r="C39" s="49"/>
      <c r="D39" s="49"/>
      <c r="E39" s="68" t="s">
        <v>106</v>
      </c>
      <c r="F39" s="56">
        <f>F32-F36</f>
        <v>149</v>
      </c>
      <c r="G39" s="92">
        <f>G32-G36</f>
        <v>105</v>
      </c>
      <c r="H39" s="56">
        <f t="shared" ref="H39:O39" si="10">H32-H36</f>
        <v>0</v>
      </c>
      <c r="I39" s="56">
        <f t="shared" si="10"/>
        <v>0</v>
      </c>
      <c r="J39" s="56">
        <f t="shared" si="10"/>
        <v>0</v>
      </c>
      <c r="K39" s="56">
        <f t="shared" si="10"/>
        <v>0</v>
      </c>
      <c r="L39" s="56">
        <f t="shared" si="10"/>
        <v>0</v>
      </c>
      <c r="M39" s="56">
        <f t="shared" si="10"/>
        <v>0</v>
      </c>
      <c r="N39" s="56">
        <f t="shared" si="10"/>
        <v>0</v>
      </c>
      <c r="O39" s="56">
        <f t="shared" si="10"/>
        <v>0</v>
      </c>
      <c r="P39" s="32"/>
      <c r="Q39" s="32"/>
      <c r="R39" s="32"/>
      <c r="S39" s="32"/>
      <c r="T39" s="32"/>
      <c r="U39" s="32"/>
      <c r="V39" s="32"/>
      <c r="W39" s="32"/>
      <c r="X39" s="33"/>
      <c r="Y39" s="33"/>
    </row>
    <row r="40" spans="1:25" ht="15.95" customHeight="1">
      <c r="A40" s="114" t="s">
        <v>84</v>
      </c>
      <c r="B40" s="62" t="s">
        <v>74</v>
      </c>
      <c r="C40" s="55"/>
      <c r="D40" s="55"/>
      <c r="E40" s="68" t="s">
        <v>42</v>
      </c>
      <c r="F40" s="56">
        <v>1198</v>
      </c>
      <c r="G40" s="56">
        <v>1206</v>
      </c>
      <c r="H40" s="56"/>
      <c r="I40" s="56"/>
      <c r="J40" s="56"/>
      <c r="K40" s="56"/>
      <c r="L40" s="56"/>
      <c r="M40" s="56"/>
      <c r="N40" s="56"/>
      <c r="O40" s="56"/>
      <c r="P40" s="32"/>
      <c r="Q40" s="32"/>
      <c r="R40" s="32"/>
      <c r="S40" s="32"/>
      <c r="T40" s="33"/>
      <c r="U40" s="33"/>
      <c r="V40" s="33"/>
      <c r="W40" s="33"/>
      <c r="X40" s="32"/>
      <c r="Y40" s="32"/>
    </row>
    <row r="41" spans="1:25" ht="15.95" customHeight="1">
      <c r="A41" s="115"/>
      <c r="B41" s="63"/>
      <c r="C41" s="55" t="s">
        <v>75</v>
      </c>
      <c r="D41" s="55"/>
      <c r="E41" s="68"/>
      <c r="F41" s="70">
        <v>964</v>
      </c>
      <c r="G41" s="70">
        <v>966</v>
      </c>
      <c r="H41" s="70"/>
      <c r="I41" s="70"/>
      <c r="J41" s="56"/>
      <c r="K41" s="56"/>
      <c r="L41" s="56"/>
      <c r="M41" s="56"/>
      <c r="N41" s="56"/>
      <c r="O41" s="56"/>
      <c r="P41" s="33"/>
      <c r="Q41" s="33"/>
      <c r="R41" s="33"/>
      <c r="S41" s="33"/>
      <c r="T41" s="33"/>
      <c r="U41" s="33"/>
      <c r="V41" s="33"/>
      <c r="W41" s="33"/>
      <c r="X41" s="32"/>
      <c r="Y41" s="32"/>
    </row>
    <row r="42" spans="1:25" ht="15.95" customHeight="1">
      <c r="A42" s="115"/>
      <c r="B42" s="62" t="s">
        <v>62</v>
      </c>
      <c r="C42" s="55"/>
      <c r="D42" s="55"/>
      <c r="E42" s="68" t="s">
        <v>43</v>
      </c>
      <c r="F42" s="56">
        <v>1347</v>
      </c>
      <c r="G42" s="56">
        <v>1311</v>
      </c>
      <c r="H42" s="56"/>
      <c r="I42" s="56"/>
      <c r="J42" s="56"/>
      <c r="K42" s="56"/>
      <c r="L42" s="56"/>
      <c r="M42" s="56"/>
      <c r="N42" s="56"/>
      <c r="O42" s="56"/>
      <c r="P42" s="32"/>
      <c r="Q42" s="32"/>
      <c r="R42" s="32"/>
      <c r="S42" s="32"/>
      <c r="T42" s="33"/>
      <c r="U42" s="33"/>
      <c r="V42" s="32"/>
      <c r="W42" s="32"/>
      <c r="X42" s="32"/>
      <c r="Y42" s="32"/>
    </row>
    <row r="43" spans="1:25" ht="15.95" customHeight="1">
      <c r="A43" s="115"/>
      <c r="B43" s="63"/>
      <c r="C43" s="55" t="s">
        <v>76</v>
      </c>
      <c r="D43" s="55"/>
      <c r="E43" s="68"/>
      <c r="F43" s="56">
        <v>976</v>
      </c>
      <c r="G43" s="56">
        <v>633</v>
      </c>
      <c r="H43" s="56"/>
      <c r="I43" s="56"/>
      <c r="J43" s="70"/>
      <c r="K43" s="70"/>
      <c r="L43" s="56"/>
      <c r="M43" s="56"/>
      <c r="N43" s="56"/>
      <c r="O43" s="56"/>
      <c r="P43" s="32"/>
      <c r="Q43" s="32"/>
      <c r="R43" s="33"/>
      <c r="S43" s="32"/>
      <c r="T43" s="33"/>
      <c r="U43" s="33"/>
      <c r="V43" s="32"/>
      <c r="W43" s="32"/>
      <c r="X43" s="33"/>
      <c r="Y43" s="33"/>
    </row>
    <row r="44" spans="1:25" ht="15.95" customHeight="1">
      <c r="A44" s="115"/>
      <c r="B44" s="55" t="s">
        <v>73</v>
      </c>
      <c r="C44" s="55"/>
      <c r="D44" s="55"/>
      <c r="E44" s="68" t="s">
        <v>107</v>
      </c>
      <c r="F44" s="70">
        <f>F40-F42</f>
        <v>-149</v>
      </c>
      <c r="G44" s="70">
        <f>G40-G42</f>
        <v>-105</v>
      </c>
      <c r="H44" s="70">
        <f t="shared" ref="H44:O44" si="11">H40-H42</f>
        <v>0</v>
      </c>
      <c r="I44" s="70">
        <f t="shared" si="11"/>
        <v>0</v>
      </c>
      <c r="J44" s="70">
        <f t="shared" si="11"/>
        <v>0</v>
      </c>
      <c r="K44" s="70">
        <f t="shared" si="11"/>
        <v>0</v>
      </c>
      <c r="L44" s="70">
        <f t="shared" si="11"/>
        <v>0</v>
      </c>
      <c r="M44" s="70">
        <f t="shared" si="11"/>
        <v>0</v>
      </c>
      <c r="N44" s="70">
        <f t="shared" si="11"/>
        <v>0</v>
      </c>
      <c r="O44" s="70">
        <f t="shared" si="11"/>
        <v>0</v>
      </c>
      <c r="P44" s="33"/>
      <c r="Q44" s="33"/>
      <c r="R44" s="32"/>
      <c r="S44" s="32"/>
      <c r="T44" s="33"/>
      <c r="U44" s="33"/>
      <c r="V44" s="32"/>
      <c r="W44" s="32"/>
      <c r="X44" s="32"/>
      <c r="Y44" s="32"/>
    </row>
    <row r="45" spans="1:25" ht="15.95" customHeight="1">
      <c r="A45" s="114" t="s">
        <v>85</v>
      </c>
      <c r="B45" s="49" t="s">
        <v>77</v>
      </c>
      <c r="C45" s="49"/>
      <c r="D45" s="49"/>
      <c r="E45" s="68" t="s">
        <v>108</v>
      </c>
      <c r="F45" s="56">
        <f>F39+F44</f>
        <v>0</v>
      </c>
      <c r="G45" s="92">
        <f>G39+G44</f>
        <v>0</v>
      </c>
      <c r="H45" s="56">
        <f t="shared" ref="H45:O45" si="12">H39+H44</f>
        <v>0</v>
      </c>
      <c r="I45" s="56">
        <f t="shared" si="12"/>
        <v>0</v>
      </c>
      <c r="J45" s="56">
        <f t="shared" si="12"/>
        <v>0</v>
      </c>
      <c r="K45" s="56">
        <f t="shared" si="12"/>
        <v>0</v>
      </c>
      <c r="L45" s="56">
        <f t="shared" si="12"/>
        <v>0</v>
      </c>
      <c r="M45" s="56">
        <f t="shared" si="12"/>
        <v>0</v>
      </c>
      <c r="N45" s="56">
        <f t="shared" si="12"/>
        <v>0</v>
      </c>
      <c r="O45" s="56">
        <f t="shared" si="12"/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5.95" customHeight="1">
      <c r="A46" s="115"/>
      <c r="B46" s="55" t="s">
        <v>78</v>
      </c>
      <c r="C46" s="55"/>
      <c r="D46" s="55"/>
      <c r="E46" s="55"/>
      <c r="F46" s="70">
        <v>0</v>
      </c>
      <c r="G46" s="70">
        <v>0</v>
      </c>
      <c r="H46" s="70"/>
      <c r="I46" s="70"/>
      <c r="J46" s="70"/>
      <c r="K46" s="70"/>
      <c r="L46" s="56"/>
      <c r="M46" s="56"/>
      <c r="N46" s="70"/>
      <c r="O46" s="70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15.95" customHeight="1">
      <c r="A47" s="115"/>
      <c r="B47" s="55" t="s">
        <v>79</v>
      </c>
      <c r="C47" s="55"/>
      <c r="D47" s="55"/>
      <c r="E47" s="55"/>
      <c r="F47" s="56">
        <v>0</v>
      </c>
      <c r="G47" s="56">
        <v>0</v>
      </c>
      <c r="H47" s="56"/>
      <c r="I47" s="56"/>
      <c r="J47" s="56"/>
      <c r="K47" s="56"/>
      <c r="L47" s="56"/>
      <c r="M47" s="56"/>
      <c r="N47" s="56"/>
      <c r="O47" s="56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95" customHeight="1">
      <c r="A48" s="115"/>
      <c r="B48" s="55" t="s">
        <v>80</v>
      </c>
      <c r="C48" s="55"/>
      <c r="D48" s="55"/>
      <c r="E48" s="55"/>
      <c r="F48" s="56">
        <v>0</v>
      </c>
      <c r="G48" s="56">
        <v>0</v>
      </c>
      <c r="H48" s="56"/>
      <c r="I48" s="56"/>
      <c r="J48" s="56"/>
      <c r="K48" s="56"/>
      <c r="L48" s="56"/>
      <c r="M48" s="56"/>
      <c r="N48" s="56"/>
      <c r="O48" s="56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16" ht="15.95" customHeight="1">
      <c r="A49" s="9" t="s">
        <v>109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="85" zoomScaleNormal="100" zoomScaleSheetLayoutView="85" workbookViewId="0">
      <pane xSplit="5" ySplit="8" topLeftCell="F9" activePane="bottomRight" state="frozen"/>
      <selection pane="topRight"/>
      <selection pane="bottomLeft"/>
      <selection pane="bottomRight" activeCell="G12" sqref="G12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96" t="s">
        <v>260</v>
      </c>
      <c r="B1" s="17"/>
      <c r="C1" s="17"/>
      <c r="D1" s="17"/>
      <c r="E1" s="21"/>
      <c r="F1" s="1"/>
    </row>
    <row r="3" spans="1:9" ht="14.25">
      <c r="A3" s="11" t="s">
        <v>110</v>
      </c>
    </row>
    <row r="5" spans="1:9">
      <c r="A5" s="18" t="s">
        <v>235</v>
      </c>
      <c r="B5" s="18"/>
      <c r="C5" s="18"/>
      <c r="D5" s="18"/>
      <c r="E5" s="18"/>
    </row>
    <row r="6" spans="1:9" ht="14.25">
      <c r="A6" s="3"/>
      <c r="H6" s="4"/>
      <c r="I6" s="10" t="s">
        <v>0</v>
      </c>
    </row>
    <row r="7" spans="1:9" ht="27" customHeight="1">
      <c r="A7" s="5"/>
      <c r="B7" s="6"/>
      <c r="C7" s="6"/>
      <c r="D7" s="6"/>
      <c r="E7" s="60"/>
      <c r="F7" s="50" t="s">
        <v>236</v>
      </c>
      <c r="G7" s="50"/>
      <c r="H7" s="50" t="s">
        <v>237</v>
      </c>
      <c r="I7" s="71" t="s">
        <v>20</v>
      </c>
    </row>
    <row r="8" spans="1:9" ht="17.100000000000001" customHeight="1">
      <c r="A8" s="19"/>
      <c r="B8" s="20"/>
      <c r="C8" s="20"/>
      <c r="D8" s="20"/>
      <c r="E8" s="61"/>
      <c r="F8" s="53" t="s">
        <v>262</v>
      </c>
      <c r="G8" s="53" t="s">
        <v>1</v>
      </c>
      <c r="H8" s="53" t="s">
        <v>262</v>
      </c>
      <c r="I8" s="54"/>
    </row>
    <row r="9" spans="1:9" ht="18" customHeight="1">
      <c r="A9" s="110" t="s">
        <v>86</v>
      </c>
      <c r="B9" s="110" t="s">
        <v>88</v>
      </c>
      <c r="C9" s="62" t="s">
        <v>2</v>
      </c>
      <c r="D9" s="55"/>
      <c r="E9" s="55"/>
      <c r="F9" s="100">
        <v>169068</v>
      </c>
      <c r="G9" s="57">
        <f>F9/$F$27*100</f>
        <v>27.095446590552143</v>
      </c>
      <c r="H9" s="100">
        <v>167528</v>
      </c>
      <c r="I9" s="57">
        <f t="shared" ref="I9:I45" si="0">(F9/H9-1)*100</f>
        <v>0.91924931951674616</v>
      </c>
    </row>
    <row r="10" spans="1:9" ht="18" customHeight="1">
      <c r="A10" s="110"/>
      <c r="B10" s="110"/>
      <c r="C10" s="64"/>
      <c r="D10" s="62" t="s">
        <v>21</v>
      </c>
      <c r="E10" s="55"/>
      <c r="F10" s="100">
        <v>48860</v>
      </c>
      <c r="G10" s="57">
        <f t="shared" ref="G10:G27" si="1">F10/$F$27*100</f>
        <v>7.8304795728013437</v>
      </c>
      <c r="H10" s="100">
        <v>49926</v>
      </c>
      <c r="I10" s="57">
        <f t="shared" si="0"/>
        <v>-2.1351600368545443</v>
      </c>
    </row>
    <row r="11" spans="1:9" ht="18" customHeight="1">
      <c r="A11" s="110"/>
      <c r="B11" s="110"/>
      <c r="C11" s="64"/>
      <c r="D11" s="64"/>
      <c r="E11" s="49" t="s">
        <v>22</v>
      </c>
      <c r="F11" s="100">
        <v>40664</v>
      </c>
      <c r="G11" s="57">
        <f t="shared" si="1"/>
        <v>6.5169590943183353</v>
      </c>
      <c r="H11" s="100">
        <v>39954</v>
      </c>
      <c r="I11" s="57">
        <f t="shared" si="0"/>
        <v>1.7770436001401713</v>
      </c>
    </row>
    <row r="12" spans="1:9" ht="18" customHeight="1">
      <c r="A12" s="110"/>
      <c r="B12" s="110"/>
      <c r="C12" s="64"/>
      <c r="D12" s="64"/>
      <c r="E12" s="49" t="s">
        <v>23</v>
      </c>
      <c r="F12" s="100">
        <v>2788</v>
      </c>
      <c r="G12" s="57">
        <f t="shared" si="1"/>
        <v>0.44681492118236077</v>
      </c>
      <c r="H12" s="100">
        <v>4911</v>
      </c>
      <c r="I12" s="57">
        <f t="shared" si="0"/>
        <v>-43.229484829973529</v>
      </c>
    </row>
    <row r="13" spans="1:9" ht="18" customHeight="1">
      <c r="A13" s="110"/>
      <c r="B13" s="110"/>
      <c r="C13" s="64"/>
      <c r="D13" s="63"/>
      <c r="E13" s="49" t="s">
        <v>24</v>
      </c>
      <c r="F13" s="100">
        <v>256</v>
      </c>
      <c r="G13" s="57">
        <f t="shared" si="1"/>
        <v>4.1027482002397545E-2</v>
      </c>
      <c r="H13" s="100">
        <v>217</v>
      </c>
      <c r="I13" s="57">
        <f t="shared" si="0"/>
        <v>17.972350230414747</v>
      </c>
    </row>
    <row r="14" spans="1:9" ht="18" customHeight="1">
      <c r="A14" s="110"/>
      <c r="B14" s="110"/>
      <c r="C14" s="64"/>
      <c r="D14" s="62" t="s">
        <v>25</v>
      </c>
      <c r="E14" s="55"/>
      <c r="F14" s="100">
        <v>34355</v>
      </c>
      <c r="G14" s="57">
        <f t="shared" si="1"/>
        <v>5.5058560320014358</v>
      </c>
      <c r="H14" s="100">
        <v>37998</v>
      </c>
      <c r="I14" s="57">
        <f t="shared" si="0"/>
        <v>-9.5873467024580208</v>
      </c>
    </row>
    <row r="15" spans="1:9" ht="18" customHeight="1">
      <c r="A15" s="110"/>
      <c r="B15" s="110"/>
      <c r="C15" s="64"/>
      <c r="D15" s="64"/>
      <c r="E15" s="49" t="s">
        <v>26</v>
      </c>
      <c r="F15" s="100">
        <v>1698</v>
      </c>
      <c r="G15" s="57">
        <f t="shared" si="1"/>
        <v>0.27212759546902748</v>
      </c>
      <c r="H15" s="100">
        <v>1655</v>
      </c>
      <c r="I15" s="57">
        <f t="shared" si="0"/>
        <v>2.5981873111782461</v>
      </c>
    </row>
    <row r="16" spans="1:9" ht="18" customHeight="1">
      <c r="A16" s="110"/>
      <c r="B16" s="110"/>
      <c r="C16" s="64"/>
      <c r="D16" s="63"/>
      <c r="E16" s="49" t="s">
        <v>27</v>
      </c>
      <c r="F16" s="100">
        <v>32657</v>
      </c>
      <c r="G16" s="57">
        <f t="shared" si="1"/>
        <v>5.2337284365324086</v>
      </c>
      <c r="H16" s="100">
        <v>36343</v>
      </c>
      <c r="I16" s="57">
        <f t="shared" si="0"/>
        <v>-10.142255730126848</v>
      </c>
    </row>
    <row r="17" spans="1:9" ht="18" customHeight="1">
      <c r="A17" s="110"/>
      <c r="B17" s="110"/>
      <c r="C17" s="64"/>
      <c r="D17" s="111" t="s">
        <v>28</v>
      </c>
      <c r="E17" s="112"/>
      <c r="F17" s="100">
        <v>35458</v>
      </c>
      <c r="G17" s="57">
        <f t="shared" si="1"/>
        <v>5.6826267845352039</v>
      </c>
      <c r="H17" s="100">
        <v>31567</v>
      </c>
      <c r="I17" s="57">
        <f t="shared" si="0"/>
        <v>12.326163398485757</v>
      </c>
    </row>
    <row r="18" spans="1:9" ht="18" customHeight="1">
      <c r="A18" s="110"/>
      <c r="B18" s="110"/>
      <c r="C18" s="64"/>
      <c r="D18" s="111" t="s">
        <v>92</v>
      </c>
      <c r="E18" s="113"/>
      <c r="F18" s="100">
        <v>2767</v>
      </c>
      <c r="G18" s="57">
        <f t="shared" si="1"/>
        <v>0.44344938554935159</v>
      </c>
      <c r="H18" s="100">
        <v>3138</v>
      </c>
      <c r="I18" s="57">
        <f t="shared" si="0"/>
        <v>-11.82281708094327</v>
      </c>
    </row>
    <row r="19" spans="1:9" ht="18" customHeight="1">
      <c r="A19" s="110"/>
      <c r="B19" s="110"/>
      <c r="C19" s="63"/>
      <c r="D19" s="111" t="s">
        <v>93</v>
      </c>
      <c r="E19" s="113"/>
      <c r="F19" s="100">
        <v>0</v>
      </c>
      <c r="G19" s="57">
        <f t="shared" si="1"/>
        <v>0</v>
      </c>
      <c r="H19" s="100">
        <v>0</v>
      </c>
      <c r="I19" s="100">
        <v>0</v>
      </c>
    </row>
    <row r="20" spans="1:9" ht="18" customHeight="1">
      <c r="A20" s="110"/>
      <c r="B20" s="110"/>
      <c r="C20" s="55" t="s">
        <v>3</v>
      </c>
      <c r="D20" s="55"/>
      <c r="E20" s="55"/>
      <c r="F20" s="100">
        <v>18520</v>
      </c>
      <c r="G20" s="57">
        <f t="shared" si="1"/>
        <v>2.9680819011109474</v>
      </c>
      <c r="H20" s="100">
        <v>21151</v>
      </c>
      <c r="I20" s="57">
        <f t="shared" si="0"/>
        <v>-12.439128173608815</v>
      </c>
    </row>
    <row r="21" spans="1:9" ht="18" customHeight="1">
      <c r="A21" s="110"/>
      <c r="B21" s="110"/>
      <c r="C21" s="55" t="s">
        <v>4</v>
      </c>
      <c r="D21" s="55"/>
      <c r="E21" s="55"/>
      <c r="F21" s="100">
        <v>125944</v>
      </c>
      <c r="G21" s="57">
        <f t="shared" si="1"/>
        <v>20.184239036367018</v>
      </c>
      <c r="H21" s="100">
        <v>122532</v>
      </c>
      <c r="I21" s="57">
        <f t="shared" si="0"/>
        <v>2.784578722292963</v>
      </c>
    </row>
    <row r="22" spans="1:9" ht="18" customHeight="1">
      <c r="A22" s="110"/>
      <c r="B22" s="110"/>
      <c r="C22" s="55" t="s">
        <v>29</v>
      </c>
      <c r="D22" s="55"/>
      <c r="E22" s="55"/>
      <c r="F22" s="100">
        <v>6962</v>
      </c>
      <c r="G22" s="57">
        <f t="shared" si="1"/>
        <v>1.115755194143327</v>
      </c>
      <c r="H22" s="100">
        <v>7716</v>
      </c>
      <c r="I22" s="57">
        <f t="shared" si="0"/>
        <v>-9.7719025401762583</v>
      </c>
    </row>
    <row r="23" spans="1:9" ht="18" customHeight="1">
      <c r="A23" s="110"/>
      <c r="B23" s="110"/>
      <c r="C23" s="55" t="s">
        <v>5</v>
      </c>
      <c r="D23" s="55"/>
      <c r="E23" s="55"/>
      <c r="F23" s="100">
        <v>144381</v>
      </c>
      <c r="G23" s="57">
        <f t="shared" si="1"/>
        <v>23.1390190585475</v>
      </c>
      <c r="H23" s="100">
        <v>67282</v>
      </c>
      <c r="I23" s="57">
        <f t="shared" si="0"/>
        <v>114.5908266698374</v>
      </c>
    </row>
    <row r="24" spans="1:9" ht="18" customHeight="1">
      <c r="A24" s="110"/>
      <c r="B24" s="110"/>
      <c r="C24" s="55" t="s">
        <v>30</v>
      </c>
      <c r="D24" s="55"/>
      <c r="E24" s="55"/>
      <c r="F24" s="100">
        <v>1333</v>
      </c>
      <c r="G24" s="57">
        <f t="shared" si="1"/>
        <v>0.21363138089529657</v>
      </c>
      <c r="H24" s="100">
        <v>735</v>
      </c>
      <c r="I24" s="57">
        <f t="shared" si="0"/>
        <v>81.360544217687078</v>
      </c>
    </row>
    <row r="25" spans="1:9" ht="18" customHeight="1">
      <c r="A25" s="110"/>
      <c r="B25" s="110"/>
      <c r="C25" s="55" t="s">
        <v>6</v>
      </c>
      <c r="D25" s="55"/>
      <c r="E25" s="55"/>
      <c r="F25" s="100">
        <v>87414</v>
      </c>
      <c r="G25" s="57">
        <f t="shared" si="1"/>
        <v>14.009282467803041</v>
      </c>
      <c r="H25" s="100">
        <v>76403</v>
      </c>
      <c r="I25" s="57">
        <f t="shared" si="0"/>
        <v>14.411737758988519</v>
      </c>
    </row>
    <row r="26" spans="1:9" ht="18" customHeight="1">
      <c r="A26" s="110"/>
      <c r="B26" s="110"/>
      <c r="C26" s="55" t="s">
        <v>7</v>
      </c>
      <c r="D26" s="55"/>
      <c r="E26" s="55"/>
      <c r="F26" s="100">
        <v>70350</v>
      </c>
      <c r="G26" s="57">
        <f t="shared" si="1"/>
        <v>11.274544370580731</v>
      </c>
      <c r="H26" s="100">
        <v>78374</v>
      </c>
      <c r="I26" s="57">
        <f t="shared" si="0"/>
        <v>-10.238089162222163</v>
      </c>
    </row>
    <row r="27" spans="1:9" ht="18" customHeight="1">
      <c r="A27" s="110"/>
      <c r="B27" s="110"/>
      <c r="C27" s="55" t="s">
        <v>8</v>
      </c>
      <c r="D27" s="55"/>
      <c r="E27" s="55"/>
      <c r="F27" s="100">
        <f>SUM(F9,F20:F26)</f>
        <v>623972</v>
      </c>
      <c r="G27" s="57">
        <f t="shared" si="1"/>
        <v>100</v>
      </c>
      <c r="H27" s="100">
        <f>SUM(H9,H20:H26)</f>
        <v>541721</v>
      </c>
      <c r="I27" s="57">
        <f t="shared" si="0"/>
        <v>15.183277000522398</v>
      </c>
    </row>
    <row r="28" spans="1:9" ht="18" customHeight="1">
      <c r="A28" s="110"/>
      <c r="B28" s="110" t="s">
        <v>87</v>
      </c>
      <c r="C28" s="62" t="s">
        <v>9</v>
      </c>
      <c r="D28" s="55"/>
      <c r="E28" s="55"/>
      <c r="F28" s="100">
        <v>228844</v>
      </c>
      <c r="G28" s="57">
        <f t="shared" ref="F28:I45" si="2">F28/$F$45*100</f>
        <v>37.517623990924051</v>
      </c>
      <c r="H28" s="100">
        <v>231052</v>
      </c>
      <c r="I28" s="57">
        <f t="shared" si="0"/>
        <v>-0.95562903588802817</v>
      </c>
    </row>
    <row r="29" spans="1:9" ht="18" customHeight="1">
      <c r="A29" s="110"/>
      <c r="B29" s="110"/>
      <c r="C29" s="64"/>
      <c r="D29" s="55" t="s">
        <v>10</v>
      </c>
      <c r="E29" s="55"/>
      <c r="F29" s="100">
        <v>130706</v>
      </c>
      <c r="G29" s="57">
        <f t="shared" si="2"/>
        <v>21.428477746227646</v>
      </c>
      <c r="H29" s="100">
        <v>129043</v>
      </c>
      <c r="I29" s="57">
        <f t="shared" si="0"/>
        <v>1.2887177142502981</v>
      </c>
    </row>
    <row r="30" spans="1:9" ht="18" customHeight="1">
      <c r="A30" s="110"/>
      <c r="B30" s="110"/>
      <c r="C30" s="64"/>
      <c r="D30" s="55" t="s">
        <v>31</v>
      </c>
      <c r="E30" s="55"/>
      <c r="F30" s="100">
        <v>10923</v>
      </c>
      <c r="G30" s="57">
        <f t="shared" si="2"/>
        <v>1.7907614219855599</v>
      </c>
      <c r="H30" s="100">
        <v>10811</v>
      </c>
      <c r="I30" s="57">
        <f t="shared" si="0"/>
        <v>1.0359818703172596</v>
      </c>
    </row>
    <row r="31" spans="1:9" ht="18" customHeight="1">
      <c r="A31" s="110"/>
      <c r="B31" s="110"/>
      <c r="C31" s="63"/>
      <c r="D31" s="55" t="s">
        <v>11</v>
      </c>
      <c r="E31" s="55"/>
      <c r="F31" s="100">
        <v>87215</v>
      </c>
      <c r="G31" s="57">
        <f t="shared" si="2"/>
        <v>14.298384822710849</v>
      </c>
      <c r="H31" s="100">
        <v>91198</v>
      </c>
      <c r="I31" s="57">
        <f t="shared" si="0"/>
        <v>-4.3674203381653065</v>
      </c>
    </row>
    <row r="32" spans="1:9" ht="18" customHeight="1">
      <c r="A32" s="110"/>
      <c r="B32" s="110"/>
      <c r="C32" s="62" t="s">
        <v>12</v>
      </c>
      <c r="D32" s="55"/>
      <c r="E32" s="55"/>
      <c r="F32" s="100">
        <v>265421</v>
      </c>
      <c r="G32" s="57">
        <f t="shared" si="2"/>
        <v>43.514207395846313</v>
      </c>
      <c r="H32" s="100">
        <v>184195</v>
      </c>
      <c r="I32" s="57">
        <f t="shared" si="0"/>
        <v>44.097831102907236</v>
      </c>
    </row>
    <row r="33" spans="1:9" ht="18" customHeight="1">
      <c r="A33" s="110"/>
      <c r="B33" s="110"/>
      <c r="C33" s="64"/>
      <c r="D33" s="55" t="s">
        <v>13</v>
      </c>
      <c r="E33" s="55"/>
      <c r="F33" s="100">
        <v>21661</v>
      </c>
      <c r="G33" s="57">
        <f t="shared" si="2"/>
        <v>3.5511931851715839</v>
      </c>
      <c r="H33" s="100">
        <v>19990</v>
      </c>
      <c r="I33" s="57">
        <f t="shared" si="0"/>
        <v>8.3591795897949073</v>
      </c>
    </row>
    <row r="34" spans="1:9" ht="18" customHeight="1">
      <c r="A34" s="110"/>
      <c r="B34" s="110"/>
      <c r="C34" s="64"/>
      <c r="D34" s="55" t="s">
        <v>32</v>
      </c>
      <c r="E34" s="55"/>
      <c r="F34" s="100">
        <v>7059</v>
      </c>
      <c r="G34" s="57">
        <f t="shared" si="2"/>
        <v>1.1572814133293112</v>
      </c>
      <c r="H34" s="100">
        <v>4843</v>
      </c>
      <c r="I34" s="57">
        <f t="shared" si="0"/>
        <v>45.756762337394186</v>
      </c>
    </row>
    <row r="35" spans="1:9" ht="18" customHeight="1">
      <c r="A35" s="110"/>
      <c r="B35" s="110"/>
      <c r="C35" s="64"/>
      <c r="D35" s="55" t="s">
        <v>33</v>
      </c>
      <c r="E35" s="55"/>
      <c r="F35" s="100">
        <v>184429</v>
      </c>
      <c r="G35" s="57">
        <f t="shared" si="2"/>
        <v>30.236046717511194</v>
      </c>
      <c r="H35" s="100">
        <v>109101</v>
      </c>
      <c r="I35" s="57">
        <f t="shared" si="0"/>
        <v>69.044280070760109</v>
      </c>
    </row>
    <row r="36" spans="1:9" ht="18" customHeight="1">
      <c r="A36" s="110"/>
      <c r="B36" s="110"/>
      <c r="C36" s="64"/>
      <c r="D36" s="55" t="s">
        <v>34</v>
      </c>
      <c r="E36" s="55"/>
      <c r="F36" s="100">
        <v>6059</v>
      </c>
      <c r="G36" s="57">
        <f t="shared" si="2"/>
        <v>0.99333731171019934</v>
      </c>
      <c r="H36" s="100">
        <v>6914</v>
      </c>
      <c r="I36" s="57">
        <f t="shared" si="0"/>
        <v>-12.36621347989586</v>
      </c>
    </row>
    <row r="37" spans="1:9" ht="18" customHeight="1">
      <c r="A37" s="110"/>
      <c r="B37" s="110"/>
      <c r="C37" s="64"/>
      <c r="D37" s="55" t="s">
        <v>14</v>
      </c>
      <c r="E37" s="55"/>
      <c r="F37" s="100">
        <v>5783</v>
      </c>
      <c r="G37" s="57">
        <f t="shared" si="2"/>
        <v>0.94808873966332441</v>
      </c>
      <c r="H37" s="100">
        <v>2174</v>
      </c>
      <c r="I37" s="57">
        <f t="shared" si="0"/>
        <v>166.00735970561175</v>
      </c>
    </row>
    <row r="38" spans="1:9" ht="18" customHeight="1">
      <c r="A38" s="110"/>
      <c r="B38" s="110"/>
      <c r="C38" s="63"/>
      <c r="D38" s="55" t="s">
        <v>35</v>
      </c>
      <c r="E38" s="55"/>
      <c r="F38" s="100">
        <v>40433</v>
      </c>
      <c r="G38" s="57">
        <f t="shared" si="2"/>
        <v>6.6287518607655542</v>
      </c>
      <c r="H38" s="100">
        <v>41173</v>
      </c>
      <c r="I38" s="57">
        <f t="shared" si="0"/>
        <v>-1.7972943433803734</v>
      </c>
    </row>
    <row r="39" spans="1:9" ht="18" customHeight="1">
      <c r="A39" s="110"/>
      <c r="B39" s="110"/>
      <c r="C39" s="62" t="s">
        <v>15</v>
      </c>
      <c r="D39" s="55"/>
      <c r="E39" s="55"/>
      <c r="F39" s="100">
        <v>115699</v>
      </c>
      <c r="G39" s="57">
        <f t="shared" si="2"/>
        <v>18.968168613229633</v>
      </c>
      <c r="H39" s="100">
        <v>115524</v>
      </c>
      <c r="I39" s="57">
        <f t="shared" si="0"/>
        <v>0.1514836743879977</v>
      </c>
    </row>
    <row r="40" spans="1:9" ht="18" customHeight="1">
      <c r="A40" s="110"/>
      <c r="B40" s="110"/>
      <c r="C40" s="64"/>
      <c r="D40" s="62" t="s">
        <v>16</v>
      </c>
      <c r="E40" s="55"/>
      <c r="F40" s="100">
        <v>113650</v>
      </c>
      <c r="G40" s="57">
        <f t="shared" si="2"/>
        <v>18.632247149012073</v>
      </c>
      <c r="H40" s="100">
        <v>113083</v>
      </c>
      <c r="I40" s="57">
        <f t="shared" si="0"/>
        <v>0.5014016253548359</v>
      </c>
    </row>
    <row r="41" spans="1:9" ht="18" customHeight="1">
      <c r="A41" s="110"/>
      <c r="B41" s="110"/>
      <c r="C41" s="64"/>
      <c r="D41" s="64"/>
      <c r="E41" s="58" t="s">
        <v>90</v>
      </c>
      <c r="F41" s="100">
        <v>83770</v>
      </c>
      <c r="G41" s="57">
        <f t="shared" si="2"/>
        <v>13.733597392633007</v>
      </c>
      <c r="H41" s="100">
        <v>76292</v>
      </c>
      <c r="I41" s="59">
        <f t="shared" si="0"/>
        <v>9.8018140827347509</v>
      </c>
    </row>
    <row r="42" spans="1:9" ht="18" customHeight="1">
      <c r="A42" s="110"/>
      <c r="B42" s="110"/>
      <c r="C42" s="64"/>
      <c r="D42" s="63"/>
      <c r="E42" s="49" t="s">
        <v>36</v>
      </c>
      <c r="F42" s="100">
        <v>29880</v>
      </c>
      <c r="G42" s="57">
        <f t="shared" si="2"/>
        <v>4.898649756379065</v>
      </c>
      <c r="H42" s="100">
        <v>36791</v>
      </c>
      <c r="I42" s="59">
        <f t="shared" si="0"/>
        <v>-18.784485336087631</v>
      </c>
    </row>
    <row r="43" spans="1:9" ht="18" customHeight="1">
      <c r="A43" s="110"/>
      <c r="B43" s="110"/>
      <c r="C43" s="64"/>
      <c r="D43" s="55" t="s">
        <v>37</v>
      </c>
      <c r="E43" s="55"/>
      <c r="F43" s="100">
        <v>2046</v>
      </c>
      <c r="G43" s="57">
        <f t="shared" si="2"/>
        <v>0.33542963191270303</v>
      </c>
      <c r="H43" s="100">
        <v>2441</v>
      </c>
      <c r="I43" s="59">
        <f t="shared" si="0"/>
        <v>-16.181892666939778</v>
      </c>
    </row>
    <row r="44" spans="1:9" ht="18" customHeight="1">
      <c r="A44" s="110"/>
      <c r="B44" s="110"/>
      <c r="C44" s="63"/>
      <c r="D44" s="55" t="s">
        <v>38</v>
      </c>
      <c r="E44" s="55"/>
      <c r="F44" s="57">
        <f t="shared" si="2"/>
        <v>0</v>
      </c>
      <c r="G44" s="57">
        <f t="shared" si="2"/>
        <v>0</v>
      </c>
      <c r="H44" s="100">
        <v>0</v>
      </c>
      <c r="I44" s="57">
        <f t="shared" si="2"/>
        <v>0</v>
      </c>
    </row>
    <row r="45" spans="1:9" ht="18" customHeight="1">
      <c r="A45" s="110"/>
      <c r="B45" s="110"/>
      <c r="C45" s="49" t="s">
        <v>17</v>
      </c>
      <c r="D45" s="49"/>
      <c r="E45" s="49"/>
      <c r="F45" s="100">
        <f>SUM(F28,F32,F39)</f>
        <v>609964</v>
      </c>
      <c r="G45" s="57">
        <f t="shared" si="2"/>
        <v>100</v>
      </c>
      <c r="H45" s="100">
        <f>SUM(H28,H32,H39)</f>
        <v>530771</v>
      </c>
      <c r="I45" s="57">
        <f t="shared" si="0"/>
        <v>14.920370555286544</v>
      </c>
    </row>
    <row r="46" spans="1:9">
      <c r="A46" s="23" t="s">
        <v>18</v>
      </c>
    </row>
    <row r="47" spans="1:9">
      <c r="A47" s="24" t="s">
        <v>19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13" activePane="bottomRight" state="frozen"/>
      <selection pane="topRight"/>
      <selection pane="bottomLeft"/>
      <selection pane="bottomRight" activeCell="F11" sqref="F11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96" t="s">
        <v>260</v>
      </c>
      <c r="B1" s="34"/>
      <c r="C1" s="21"/>
      <c r="D1" s="35"/>
      <c r="E1" s="35"/>
    </row>
    <row r="4" spans="1:9">
      <c r="A4" s="36" t="s">
        <v>111</v>
      </c>
    </row>
    <row r="5" spans="1:9">
      <c r="I5" s="10" t="s">
        <v>112</v>
      </c>
    </row>
    <row r="6" spans="1:9" s="38" customFormat="1" ht="29.25" customHeight="1">
      <c r="A6" s="52" t="s">
        <v>113</v>
      </c>
      <c r="B6" s="72"/>
      <c r="C6" s="72"/>
      <c r="D6" s="72"/>
      <c r="E6" s="102" t="s">
        <v>239</v>
      </c>
      <c r="F6" s="102" t="s">
        <v>240</v>
      </c>
      <c r="G6" s="102" t="s">
        <v>241</v>
      </c>
      <c r="H6" s="102" t="s">
        <v>242</v>
      </c>
      <c r="I6" s="102" t="s">
        <v>243</v>
      </c>
    </row>
    <row r="7" spans="1:9" ht="27" customHeight="1">
      <c r="A7" s="131" t="s">
        <v>114</v>
      </c>
      <c r="B7" s="62" t="s">
        <v>115</v>
      </c>
      <c r="C7" s="55"/>
      <c r="D7" s="68" t="s">
        <v>116</v>
      </c>
      <c r="E7" s="73">
        <v>567889</v>
      </c>
      <c r="F7" s="102">
        <v>537053</v>
      </c>
      <c r="G7" s="102">
        <v>535927</v>
      </c>
      <c r="H7" s="102">
        <v>541721</v>
      </c>
      <c r="I7" s="102">
        <v>623972</v>
      </c>
    </row>
    <row r="8" spans="1:9" ht="27" customHeight="1">
      <c r="A8" s="110"/>
      <c r="B8" s="82"/>
      <c r="C8" s="55" t="s">
        <v>117</v>
      </c>
      <c r="D8" s="68" t="s">
        <v>40</v>
      </c>
      <c r="E8" s="101">
        <v>310947</v>
      </c>
      <c r="F8" s="101">
        <v>310920</v>
      </c>
      <c r="G8" s="101">
        <v>316606</v>
      </c>
      <c r="H8" s="101">
        <v>312916</v>
      </c>
      <c r="I8" s="74">
        <v>314474</v>
      </c>
    </row>
    <row r="9" spans="1:9" ht="27" customHeight="1">
      <c r="A9" s="110"/>
      <c r="B9" s="55" t="s">
        <v>118</v>
      </c>
      <c r="C9" s="55"/>
      <c r="D9" s="68"/>
      <c r="E9" s="101">
        <v>559373</v>
      </c>
      <c r="F9" s="101">
        <v>527265</v>
      </c>
      <c r="G9" s="101">
        <v>521713</v>
      </c>
      <c r="H9" s="101">
        <v>530771</v>
      </c>
      <c r="I9" s="75">
        <v>609964</v>
      </c>
    </row>
    <row r="10" spans="1:9" ht="27" customHeight="1">
      <c r="A10" s="110"/>
      <c r="B10" s="55" t="s">
        <v>119</v>
      </c>
      <c r="C10" s="55"/>
      <c r="D10" s="68"/>
      <c r="E10" s="101">
        <v>8516</v>
      </c>
      <c r="F10" s="101">
        <v>9788</v>
      </c>
      <c r="G10" s="101">
        <v>14214</v>
      </c>
      <c r="H10" s="101">
        <v>10950</v>
      </c>
      <c r="I10" s="75">
        <v>14008</v>
      </c>
    </row>
    <row r="11" spans="1:9" ht="27" customHeight="1">
      <c r="A11" s="110"/>
      <c r="B11" s="55" t="s">
        <v>120</v>
      </c>
      <c r="C11" s="55"/>
      <c r="D11" s="68"/>
      <c r="E11" s="101">
        <v>7759</v>
      </c>
      <c r="F11" s="101">
        <v>8997</v>
      </c>
      <c r="G11" s="101">
        <v>13477</v>
      </c>
      <c r="H11" s="101">
        <v>10207</v>
      </c>
      <c r="I11" s="75">
        <v>13210</v>
      </c>
    </row>
    <row r="12" spans="1:9" ht="27" customHeight="1">
      <c r="A12" s="110"/>
      <c r="B12" s="55" t="s">
        <v>121</v>
      </c>
      <c r="C12" s="55"/>
      <c r="D12" s="68"/>
      <c r="E12" s="101">
        <v>757</v>
      </c>
      <c r="F12" s="101">
        <v>790</v>
      </c>
      <c r="G12" s="101">
        <v>737</v>
      </c>
      <c r="H12" s="101">
        <v>743</v>
      </c>
      <c r="I12" s="75">
        <v>798</v>
      </c>
    </row>
    <row r="13" spans="1:9" ht="27" customHeight="1">
      <c r="A13" s="110"/>
      <c r="B13" s="55" t="s">
        <v>122</v>
      </c>
      <c r="C13" s="55"/>
      <c r="D13" s="68"/>
      <c r="E13" s="101">
        <v>-18</v>
      </c>
      <c r="F13" s="101">
        <v>33</v>
      </c>
      <c r="G13" s="101">
        <v>-53</v>
      </c>
      <c r="H13" s="101">
        <v>6</v>
      </c>
      <c r="I13" s="75">
        <v>55</v>
      </c>
    </row>
    <row r="14" spans="1:9" ht="27" customHeight="1">
      <c r="A14" s="110"/>
      <c r="B14" s="55" t="s">
        <v>123</v>
      </c>
      <c r="C14" s="55"/>
      <c r="D14" s="68"/>
      <c r="E14" s="101">
        <v>3945</v>
      </c>
      <c r="F14" s="101">
        <v>3000</v>
      </c>
      <c r="G14" s="101">
        <v>3000</v>
      </c>
      <c r="H14" s="101">
        <v>3064</v>
      </c>
      <c r="I14" s="75">
        <v>0</v>
      </c>
    </row>
    <row r="15" spans="1:9" ht="27" customHeight="1">
      <c r="A15" s="110"/>
      <c r="B15" s="55" t="s">
        <v>124</v>
      </c>
      <c r="C15" s="55"/>
      <c r="D15" s="68"/>
      <c r="E15" s="101">
        <v>3929</v>
      </c>
      <c r="F15" s="101">
        <v>3033</v>
      </c>
      <c r="G15" s="101">
        <v>2948</v>
      </c>
      <c r="H15" s="101">
        <v>3070</v>
      </c>
      <c r="I15" s="75">
        <v>-1351</v>
      </c>
    </row>
    <row r="16" spans="1:9" ht="27" customHeight="1">
      <c r="A16" s="110"/>
      <c r="B16" s="55" t="s">
        <v>125</v>
      </c>
      <c r="C16" s="55"/>
      <c r="D16" s="68" t="s">
        <v>41</v>
      </c>
      <c r="E16" s="101">
        <v>116670</v>
      </c>
      <c r="F16" s="101">
        <v>122467</v>
      </c>
      <c r="G16" s="101">
        <v>118132</v>
      </c>
      <c r="H16" s="101">
        <v>116650</v>
      </c>
      <c r="I16" s="75">
        <v>119274</v>
      </c>
    </row>
    <row r="17" spans="1:9" ht="27" customHeight="1">
      <c r="A17" s="110"/>
      <c r="B17" s="55" t="s">
        <v>126</v>
      </c>
      <c r="C17" s="55"/>
      <c r="D17" s="68" t="s">
        <v>42</v>
      </c>
      <c r="E17" s="101">
        <v>17822</v>
      </c>
      <c r="F17" s="101">
        <v>31219</v>
      </c>
      <c r="G17" s="101">
        <v>35917</v>
      </c>
      <c r="H17" s="101">
        <v>40763</v>
      </c>
      <c r="I17" s="75">
        <v>37078</v>
      </c>
    </row>
    <row r="18" spans="1:9" ht="27" customHeight="1">
      <c r="A18" s="110"/>
      <c r="B18" s="55" t="s">
        <v>127</v>
      </c>
      <c r="C18" s="55"/>
      <c r="D18" s="68" t="s">
        <v>43</v>
      </c>
      <c r="E18" s="101">
        <v>1217391</v>
      </c>
      <c r="F18" s="101">
        <v>1214948</v>
      </c>
      <c r="G18" s="101">
        <v>1208580</v>
      </c>
      <c r="H18" s="101">
        <v>1199880</v>
      </c>
      <c r="I18" s="75">
        <v>1205147</v>
      </c>
    </row>
    <row r="19" spans="1:9" ht="27" customHeight="1">
      <c r="A19" s="110"/>
      <c r="B19" s="55" t="s">
        <v>128</v>
      </c>
      <c r="C19" s="55"/>
      <c r="D19" s="68" t="s">
        <v>129</v>
      </c>
      <c r="E19" s="101">
        <f>E17+E18-E16</f>
        <v>1118543</v>
      </c>
      <c r="F19" s="101">
        <f>F17+F18-F16</f>
        <v>1123700</v>
      </c>
      <c r="G19" s="101">
        <f>G17+G18-G16</f>
        <v>1126365</v>
      </c>
      <c r="H19" s="101">
        <f>H17+H18-H16</f>
        <v>1123993</v>
      </c>
      <c r="I19" s="101">
        <f>I17+I18-I16</f>
        <v>1122951</v>
      </c>
    </row>
    <row r="20" spans="1:9" ht="27" customHeight="1">
      <c r="A20" s="110"/>
      <c r="B20" s="55" t="s">
        <v>130</v>
      </c>
      <c r="C20" s="55"/>
      <c r="D20" s="68" t="s">
        <v>131</v>
      </c>
      <c r="E20" s="76">
        <f>E18/E8</f>
        <v>3.9151077193219423</v>
      </c>
      <c r="F20" s="76">
        <f>F18/F8</f>
        <v>3.907590376945838</v>
      </c>
      <c r="G20" s="76">
        <f>G18/G8</f>
        <v>3.8172997353177136</v>
      </c>
      <c r="H20" s="76">
        <f>H18/H8</f>
        <v>3.8345114982934718</v>
      </c>
      <c r="I20" s="76">
        <f>I18/I8</f>
        <v>3.8322627625813261</v>
      </c>
    </row>
    <row r="21" spans="1:9" ht="27" customHeight="1">
      <c r="A21" s="110"/>
      <c r="B21" s="55" t="s">
        <v>132</v>
      </c>
      <c r="C21" s="55"/>
      <c r="D21" s="68" t="s">
        <v>133</v>
      </c>
      <c r="E21" s="76">
        <f>E19/E8</f>
        <v>3.5972143162661161</v>
      </c>
      <c r="F21" s="76">
        <f>F19/F8</f>
        <v>3.6141129551009907</v>
      </c>
      <c r="G21" s="76">
        <f>G19/G8</f>
        <v>3.5576236710611928</v>
      </c>
      <c r="H21" s="76">
        <f>H19/H8</f>
        <v>3.5919959350113131</v>
      </c>
      <c r="I21" s="76">
        <f>I19/I8</f>
        <v>3.5708866233774494</v>
      </c>
    </row>
    <row r="22" spans="1:9" ht="27" customHeight="1">
      <c r="A22" s="110"/>
      <c r="B22" s="55" t="s">
        <v>134</v>
      </c>
      <c r="C22" s="55"/>
      <c r="D22" s="68" t="s">
        <v>135</v>
      </c>
      <c r="E22" s="101">
        <f>E18/E24*1000000</f>
        <v>1054924.2292947709</v>
      </c>
      <c r="F22" s="101">
        <f>F18/F24*1000000</f>
        <v>1052807.2595683914</v>
      </c>
      <c r="G22" s="101">
        <f>G18/G24*1000000</f>
        <v>1047289.1002488718</v>
      </c>
      <c r="H22" s="101">
        <f>H18/H24*1000000</f>
        <v>1039750.1577112116</v>
      </c>
      <c r="I22" s="101">
        <f>I18/I24*1000000</f>
        <v>1064123.0311710283</v>
      </c>
    </row>
    <row r="23" spans="1:9" ht="27" customHeight="1">
      <c r="A23" s="110"/>
      <c r="B23" s="55" t="s">
        <v>136</v>
      </c>
      <c r="C23" s="55"/>
      <c r="D23" s="68" t="s">
        <v>137</v>
      </c>
      <c r="E23" s="101">
        <f>E19/E24*1000000</f>
        <v>969267.97734504449</v>
      </c>
      <c r="F23" s="101">
        <f>F19/F24*1000000</f>
        <v>973736.75052512635</v>
      </c>
      <c r="G23" s="101">
        <f>G19/G24*1000000</f>
        <v>976046.09326798434</v>
      </c>
      <c r="H23" s="101">
        <f>H19/H24*1000000</f>
        <v>973990.64824507281</v>
      </c>
      <c r="I23" s="101">
        <f>I19/I24*1000000</f>
        <v>991545.44796322554</v>
      </c>
    </row>
    <row r="24" spans="1:9" ht="27" customHeight="1">
      <c r="A24" s="110"/>
      <c r="B24" s="77" t="s">
        <v>138</v>
      </c>
      <c r="C24" s="78"/>
      <c r="D24" s="68" t="s">
        <v>139</v>
      </c>
      <c r="E24" s="101">
        <v>1154008</v>
      </c>
      <c r="F24" s="101">
        <f>E24</f>
        <v>1154008</v>
      </c>
      <c r="G24" s="101">
        <f>F24</f>
        <v>1154008</v>
      </c>
      <c r="H24" s="75">
        <f>G24</f>
        <v>1154008</v>
      </c>
      <c r="I24" s="75">
        <v>1132526</v>
      </c>
    </row>
    <row r="25" spans="1:9" ht="27" customHeight="1">
      <c r="A25" s="110"/>
      <c r="B25" s="49" t="s">
        <v>140</v>
      </c>
      <c r="C25" s="49"/>
      <c r="D25" s="49"/>
      <c r="E25" s="101">
        <v>308801</v>
      </c>
      <c r="F25" s="101">
        <v>307934</v>
      </c>
      <c r="G25" s="101">
        <v>306528</v>
      </c>
      <c r="H25" s="101">
        <v>306234</v>
      </c>
      <c r="I25" s="100">
        <v>307539</v>
      </c>
    </row>
    <row r="26" spans="1:9" ht="27" customHeight="1">
      <c r="A26" s="110"/>
      <c r="B26" s="49" t="s">
        <v>141</v>
      </c>
      <c r="C26" s="49"/>
      <c r="D26" s="49"/>
      <c r="E26" s="79">
        <v>0.48498999999999998</v>
      </c>
      <c r="F26" s="79">
        <v>0.50200999999999996</v>
      </c>
      <c r="G26" s="79">
        <v>0.50341999999999998</v>
      </c>
      <c r="H26" s="79">
        <v>0.51283999999999996</v>
      </c>
      <c r="I26" s="80">
        <v>0.51800000000000002</v>
      </c>
    </row>
    <row r="27" spans="1:9" ht="27" customHeight="1">
      <c r="A27" s="110"/>
      <c r="B27" s="49" t="s">
        <v>142</v>
      </c>
      <c r="C27" s="49"/>
      <c r="D27" s="49"/>
      <c r="E27" s="59">
        <v>0.3</v>
      </c>
      <c r="F27" s="59">
        <v>0.3</v>
      </c>
      <c r="G27" s="59">
        <v>0.2</v>
      </c>
      <c r="H27" s="59">
        <v>0.24199999999999999</v>
      </c>
      <c r="I27" s="57">
        <v>0.3</v>
      </c>
    </row>
    <row r="28" spans="1:9" ht="27" customHeight="1">
      <c r="A28" s="110"/>
      <c r="B28" s="49" t="s">
        <v>143</v>
      </c>
      <c r="C28" s="49"/>
      <c r="D28" s="49"/>
      <c r="E28" s="59">
        <v>95.2</v>
      </c>
      <c r="F28" s="59">
        <v>94.2</v>
      </c>
      <c r="G28" s="59">
        <v>93.5</v>
      </c>
      <c r="H28" s="59">
        <v>95.8</v>
      </c>
      <c r="I28" s="57">
        <v>94.3</v>
      </c>
    </row>
    <row r="29" spans="1:9" ht="27" customHeight="1">
      <c r="A29" s="110"/>
      <c r="B29" s="49" t="s">
        <v>144</v>
      </c>
      <c r="C29" s="49"/>
      <c r="D29" s="49"/>
      <c r="E29" s="59">
        <v>48.9</v>
      </c>
      <c r="F29" s="59">
        <v>43.7</v>
      </c>
      <c r="G29" s="59">
        <v>45.9</v>
      </c>
      <c r="H29" s="59">
        <v>46.6</v>
      </c>
      <c r="I29" s="57">
        <v>46.7</v>
      </c>
    </row>
    <row r="30" spans="1:9" ht="27" customHeight="1">
      <c r="A30" s="110"/>
      <c r="B30" s="131" t="s">
        <v>145</v>
      </c>
      <c r="C30" s="49" t="s">
        <v>146</v>
      </c>
      <c r="D30" s="49"/>
      <c r="E30" s="59">
        <v>0</v>
      </c>
      <c r="F30" s="59">
        <v>0</v>
      </c>
      <c r="G30" s="59">
        <v>0</v>
      </c>
      <c r="H30" s="59">
        <v>0</v>
      </c>
      <c r="I30" s="57">
        <v>0</v>
      </c>
    </row>
    <row r="31" spans="1:9" ht="27" customHeight="1">
      <c r="A31" s="110"/>
      <c r="B31" s="110"/>
      <c r="C31" s="49" t="s">
        <v>147</v>
      </c>
      <c r="D31" s="49"/>
      <c r="E31" s="59">
        <v>0</v>
      </c>
      <c r="F31" s="59">
        <v>0</v>
      </c>
      <c r="G31" s="59">
        <v>0</v>
      </c>
      <c r="H31" s="59">
        <v>0</v>
      </c>
      <c r="I31" s="57">
        <v>0</v>
      </c>
    </row>
    <row r="32" spans="1:9" ht="27" customHeight="1">
      <c r="A32" s="110"/>
      <c r="B32" s="110"/>
      <c r="C32" s="49" t="s">
        <v>148</v>
      </c>
      <c r="D32" s="49"/>
      <c r="E32" s="59">
        <v>13.9</v>
      </c>
      <c r="F32" s="59">
        <v>13.5</v>
      </c>
      <c r="G32" s="59">
        <v>13.2</v>
      </c>
      <c r="H32" s="59">
        <v>12.9</v>
      </c>
      <c r="I32" s="57">
        <v>12.7</v>
      </c>
    </row>
    <row r="33" spans="1:9" ht="27" customHeight="1">
      <c r="A33" s="110"/>
      <c r="B33" s="110"/>
      <c r="C33" s="49" t="s">
        <v>149</v>
      </c>
      <c r="D33" s="49"/>
      <c r="E33" s="59">
        <v>214.3</v>
      </c>
      <c r="F33" s="59">
        <v>214.9</v>
      </c>
      <c r="G33" s="59">
        <v>217.1</v>
      </c>
      <c r="H33" s="59">
        <v>215.9</v>
      </c>
      <c r="I33" s="81">
        <v>213.9</v>
      </c>
    </row>
    <row r="34" spans="1:9" ht="27" customHeight="1">
      <c r="A34" s="2" t="s">
        <v>238</v>
      </c>
      <c r="B34" s="8"/>
      <c r="C34" s="8"/>
      <c r="D34" s="8"/>
      <c r="E34" s="39"/>
      <c r="F34" s="39"/>
      <c r="G34" s="39"/>
      <c r="H34" s="39"/>
      <c r="I34" s="40"/>
    </row>
    <row r="35" spans="1:9" ht="27" customHeight="1">
      <c r="A35" s="9" t="s">
        <v>109</v>
      </c>
    </row>
    <row r="36" spans="1:9">
      <c r="A36" s="41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pane="topRight"/>
      <selection pane="bottomLeft"/>
      <selection pane="bottomRight" activeCell="F30" sqref="F30:I30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96" t="s">
        <v>260</v>
      </c>
      <c r="B1" s="12"/>
      <c r="C1" s="12"/>
      <c r="D1" s="22" t="s">
        <v>249</v>
      </c>
      <c r="E1" s="14"/>
      <c r="F1" s="14"/>
      <c r="G1" s="14"/>
    </row>
    <row r="2" spans="1:25" ht="15" customHeight="1"/>
    <row r="3" spans="1:25" ht="15" customHeight="1">
      <c r="A3" s="15" t="s">
        <v>150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244</v>
      </c>
      <c r="B5" s="13"/>
      <c r="C5" s="13"/>
      <c r="D5" s="13"/>
      <c r="K5" s="16"/>
      <c r="O5" s="16" t="s">
        <v>46</v>
      </c>
    </row>
    <row r="6" spans="1:25" ht="15.95" customHeight="1">
      <c r="A6" s="116" t="s">
        <v>47</v>
      </c>
      <c r="B6" s="117"/>
      <c r="C6" s="117"/>
      <c r="D6" s="117"/>
      <c r="E6" s="117"/>
      <c r="F6" s="139" t="s">
        <v>250</v>
      </c>
      <c r="G6" s="137"/>
      <c r="H6" s="139" t="s">
        <v>251</v>
      </c>
      <c r="I6" s="137"/>
      <c r="J6" s="139" t="s">
        <v>257</v>
      </c>
      <c r="K6" s="137"/>
      <c r="L6" s="139" t="s">
        <v>253</v>
      </c>
      <c r="M6" s="137"/>
      <c r="N6" s="139" t="s">
        <v>254</v>
      </c>
      <c r="O6" s="137"/>
    </row>
    <row r="7" spans="1:25" ht="15.95" customHeight="1">
      <c r="A7" s="117"/>
      <c r="B7" s="117"/>
      <c r="C7" s="117"/>
      <c r="D7" s="117"/>
      <c r="E7" s="117"/>
      <c r="F7" s="83" t="s">
        <v>236</v>
      </c>
      <c r="G7" s="83" t="s">
        <v>247</v>
      </c>
      <c r="H7" s="83" t="s">
        <v>236</v>
      </c>
      <c r="I7" s="84" t="s">
        <v>245</v>
      </c>
      <c r="J7" s="83" t="s">
        <v>236</v>
      </c>
      <c r="K7" s="84" t="s">
        <v>245</v>
      </c>
      <c r="L7" s="83" t="s">
        <v>236</v>
      </c>
      <c r="M7" s="84" t="s">
        <v>245</v>
      </c>
      <c r="N7" s="99" t="s">
        <v>236</v>
      </c>
      <c r="O7" s="84" t="s">
        <v>245</v>
      </c>
    </row>
    <row r="8" spans="1:25" ht="15.95" customHeight="1">
      <c r="A8" s="114" t="s">
        <v>81</v>
      </c>
      <c r="B8" s="62" t="s">
        <v>48</v>
      </c>
      <c r="C8" s="55"/>
      <c r="D8" s="55"/>
      <c r="E8" s="68" t="s">
        <v>39</v>
      </c>
      <c r="F8" s="56">
        <v>5488</v>
      </c>
      <c r="G8" s="56">
        <v>5611</v>
      </c>
      <c r="H8" s="103">
        <v>25732</v>
      </c>
      <c r="I8" s="56">
        <v>24059</v>
      </c>
      <c r="J8" s="103">
        <v>3462</v>
      </c>
      <c r="K8" s="56">
        <v>3467</v>
      </c>
      <c r="L8" s="103">
        <v>3</v>
      </c>
      <c r="M8" s="56">
        <v>4</v>
      </c>
      <c r="N8" s="103">
        <v>3899</v>
      </c>
      <c r="O8" s="56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4"/>
      <c r="B9" s="64"/>
      <c r="C9" s="55" t="s">
        <v>49</v>
      </c>
      <c r="D9" s="55"/>
      <c r="E9" s="68" t="s">
        <v>40</v>
      </c>
      <c r="F9" s="56">
        <v>5488</v>
      </c>
      <c r="G9" s="56">
        <v>5611</v>
      </c>
      <c r="H9" s="103">
        <v>22313</v>
      </c>
      <c r="I9" s="56">
        <v>24059</v>
      </c>
      <c r="J9" s="103">
        <v>3462</v>
      </c>
      <c r="K9" s="56">
        <v>3467</v>
      </c>
      <c r="L9" s="103">
        <v>3</v>
      </c>
      <c r="M9" s="56">
        <v>4</v>
      </c>
      <c r="N9" s="103">
        <v>3899</v>
      </c>
      <c r="O9" s="56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4"/>
      <c r="B10" s="63"/>
      <c r="C10" s="55" t="s">
        <v>50</v>
      </c>
      <c r="D10" s="55"/>
      <c r="E10" s="68" t="s">
        <v>41</v>
      </c>
      <c r="F10" s="56">
        <v>0</v>
      </c>
      <c r="G10" s="56">
        <v>0</v>
      </c>
      <c r="H10" s="103">
        <v>3419</v>
      </c>
      <c r="I10" s="56">
        <v>0</v>
      </c>
      <c r="J10" s="105">
        <v>0</v>
      </c>
      <c r="K10" s="69">
        <v>0</v>
      </c>
      <c r="L10" s="103">
        <v>0</v>
      </c>
      <c r="M10" s="56">
        <v>0</v>
      </c>
      <c r="N10" s="103">
        <v>0</v>
      </c>
      <c r="O10" s="56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4"/>
      <c r="B11" s="62" t="s">
        <v>51</v>
      </c>
      <c r="C11" s="55"/>
      <c r="D11" s="55"/>
      <c r="E11" s="68" t="s">
        <v>42</v>
      </c>
      <c r="F11" s="56">
        <v>5487</v>
      </c>
      <c r="G11" s="56">
        <v>5610</v>
      </c>
      <c r="H11" s="103">
        <v>23548</v>
      </c>
      <c r="I11" s="56">
        <v>23926</v>
      </c>
      <c r="J11" s="103">
        <v>3423</v>
      </c>
      <c r="K11" s="56">
        <v>3316</v>
      </c>
      <c r="L11" s="103">
        <v>3</v>
      </c>
      <c r="M11" s="56">
        <v>2</v>
      </c>
      <c r="N11" s="103">
        <v>3610</v>
      </c>
      <c r="O11" s="56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4"/>
      <c r="B12" s="64"/>
      <c r="C12" s="55" t="s">
        <v>52</v>
      </c>
      <c r="D12" s="55"/>
      <c r="E12" s="68" t="s">
        <v>43</v>
      </c>
      <c r="F12" s="56">
        <v>5487</v>
      </c>
      <c r="G12" s="56">
        <v>5610</v>
      </c>
      <c r="H12" s="103">
        <v>23538</v>
      </c>
      <c r="I12" s="56">
        <v>23920</v>
      </c>
      <c r="J12" s="103">
        <v>3394</v>
      </c>
      <c r="K12" s="56">
        <v>3315</v>
      </c>
      <c r="L12" s="103">
        <v>3</v>
      </c>
      <c r="M12" s="56">
        <v>2</v>
      </c>
      <c r="N12" s="103">
        <v>3524</v>
      </c>
      <c r="O12" s="56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4"/>
      <c r="B13" s="63"/>
      <c r="C13" s="55" t="s">
        <v>53</v>
      </c>
      <c r="D13" s="55"/>
      <c r="E13" s="68" t="s">
        <v>44</v>
      </c>
      <c r="F13" s="56">
        <v>0</v>
      </c>
      <c r="G13" s="56">
        <v>0</v>
      </c>
      <c r="H13" s="105">
        <v>10</v>
      </c>
      <c r="I13" s="69">
        <v>6</v>
      </c>
      <c r="J13" s="105">
        <v>29</v>
      </c>
      <c r="K13" s="69">
        <v>1</v>
      </c>
      <c r="L13" s="103">
        <v>0</v>
      </c>
      <c r="M13" s="56">
        <v>0</v>
      </c>
      <c r="N13" s="103">
        <v>86</v>
      </c>
      <c r="O13" s="56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4"/>
      <c r="B14" s="55" t="s">
        <v>54</v>
      </c>
      <c r="C14" s="55"/>
      <c r="D14" s="55"/>
      <c r="E14" s="68" t="s">
        <v>151</v>
      </c>
      <c r="F14" s="56">
        <f t="shared" ref="F14:O15" si="0">F9-F12</f>
        <v>1</v>
      </c>
      <c r="G14" s="56">
        <f t="shared" si="0"/>
        <v>1</v>
      </c>
      <c r="H14" s="103">
        <f t="shared" si="0"/>
        <v>-1225</v>
      </c>
      <c r="I14" s="56">
        <f t="shared" si="0"/>
        <v>139</v>
      </c>
      <c r="J14" s="103">
        <f t="shared" si="0"/>
        <v>68</v>
      </c>
      <c r="K14" s="56">
        <f t="shared" si="0"/>
        <v>152</v>
      </c>
      <c r="L14" s="103">
        <f t="shared" si="0"/>
        <v>0</v>
      </c>
      <c r="M14" s="56">
        <f t="shared" si="0"/>
        <v>2</v>
      </c>
      <c r="N14" s="103">
        <f t="shared" si="0"/>
        <v>375</v>
      </c>
      <c r="O14" s="56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4"/>
      <c r="B15" s="55" t="s">
        <v>55</v>
      </c>
      <c r="C15" s="55"/>
      <c r="D15" s="55"/>
      <c r="E15" s="68" t="s">
        <v>152</v>
      </c>
      <c r="F15" s="56">
        <f t="shared" si="0"/>
        <v>0</v>
      </c>
      <c r="G15" s="56">
        <f t="shared" si="0"/>
        <v>0</v>
      </c>
      <c r="H15" s="103">
        <f t="shared" si="0"/>
        <v>3409</v>
      </c>
      <c r="I15" s="56">
        <f t="shared" si="0"/>
        <v>-6</v>
      </c>
      <c r="J15" s="103">
        <f t="shared" si="0"/>
        <v>-29</v>
      </c>
      <c r="K15" s="56">
        <f t="shared" si="0"/>
        <v>-1</v>
      </c>
      <c r="L15" s="103">
        <f t="shared" si="0"/>
        <v>0</v>
      </c>
      <c r="M15" s="56">
        <f t="shared" si="0"/>
        <v>0</v>
      </c>
      <c r="N15" s="103">
        <f t="shared" si="0"/>
        <v>-86</v>
      </c>
      <c r="O15" s="56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4"/>
      <c r="B16" s="55" t="s">
        <v>56</v>
      </c>
      <c r="C16" s="55"/>
      <c r="D16" s="55"/>
      <c r="E16" s="68" t="s">
        <v>153</v>
      </c>
      <c r="F16" s="56">
        <f t="shared" ref="F16:O16" si="1">F8-F11</f>
        <v>1</v>
      </c>
      <c r="G16" s="56">
        <f t="shared" si="1"/>
        <v>1</v>
      </c>
      <c r="H16" s="103">
        <f t="shared" si="1"/>
        <v>2184</v>
      </c>
      <c r="I16" s="56">
        <f t="shared" si="1"/>
        <v>133</v>
      </c>
      <c r="J16" s="103">
        <f t="shared" si="1"/>
        <v>39</v>
      </c>
      <c r="K16" s="56">
        <f t="shared" si="1"/>
        <v>151</v>
      </c>
      <c r="L16" s="103">
        <f t="shared" si="1"/>
        <v>0</v>
      </c>
      <c r="M16" s="56">
        <f t="shared" si="1"/>
        <v>2</v>
      </c>
      <c r="N16" s="103">
        <f t="shared" si="1"/>
        <v>289</v>
      </c>
      <c r="O16" s="56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4"/>
      <c r="B17" s="55" t="s">
        <v>57</v>
      </c>
      <c r="C17" s="55"/>
      <c r="D17" s="55"/>
      <c r="E17" s="53"/>
      <c r="F17" s="69">
        <v>0</v>
      </c>
      <c r="G17" s="69">
        <v>0</v>
      </c>
      <c r="H17" s="105">
        <v>0</v>
      </c>
      <c r="I17" s="69">
        <v>1442</v>
      </c>
      <c r="J17" s="103">
        <v>0</v>
      </c>
      <c r="K17" s="56">
        <v>0</v>
      </c>
      <c r="L17" s="103">
        <v>0</v>
      </c>
      <c r="M17" s="103">
        <v>0</v>
      </c>
      <c r="N17" s="105">
        <v>0</v>
      </c>
      <c r="O17" s="70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4"/>
      <c r="B18" s="55" t="s">
        <v>58</v>
      </c>
      <c r="C18" s="55"/>
      <c r="D18" s="55"/>
      <c r="E18" s="53"/>
      <c r="F18" s="70">
        <v>0</v>
      </c>
      <c r="G18" s="70">
        <v>0</v>
      </c>
      <c r="H18" s="104">
        <v>0</v>
      </c>
      <c r="I18" s="70">
        <v>0</v>
      </c>
      <c r="J18" s="104">
        <v>0</v>
      </c>
      <c r="K18" s="70">
        <v>0</v>
      </c>
      <c r="L18" s="104">
        <v>0</v>
      </c>
      <c r="M18" s="106">
        <v>0</v>
      </c>
      <c r="N18" s="104">
        <v>0</v>
      </c>
      <c r="O18" s="70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4" t="s">
        <v>82</v>
      </c>
      <c r="B19" s="62" t="s">
        <v>59</v>
      </c>
      <c r="C19" s="55"/>
      <c r="D19" s="55"/>
      <c r="E19" s="68"/>
      <c r="F19" s="56">
        <v>1724</v>
      </c>
      <c r="G19" s="56">
        <v>3014</v>
      </c>
      <c r="H19" s="56">
        <v>2095</v>
      </c>
      <c r="I19" s="56">
        <v>3904</v>
      </c>
      <c r="J19" s="56">
        <v>1623</v>
      </c>
      <c r="K19" s="56">
        <v>710</v>
      </c>
      <c r="L19" s="56">
        <v>0</v>
      </c>
      <c r="M19" s="97">
        <v>0</v>
      </c>
      <c r="N19" s="56">
        <v>2144</v>
      </c>
      <c r="O19" s="56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4"/>
      <c r="B20" s="63"/>
      <c r="C20" s="55" t="s">
        <v>60</v>
      </c>
      <c r="D20" s="55"/>
      <c r="E20" s="68"/>
      <c r="F20" s="56">
        <v>1724</v>
      </c>
      <c r="G20" s="56">
        <v>3014</v>
      </c>
      <c r="H20" s="56">
        <v>298</v>
      </c>
      <c r="I20" s="56">
        <v>2260</v>
      </c>
      <c r="J20" s="56">
        <v>1458</v>
      </c>
      <c r="K20" s="69">
        <v>573</v>
      </c>
      <c r="L20" s="56">
        <v>0</v>
      </c>
      <c r="M20" s="69">
        <v>0</v>
      </c>
      <c r="N20" s="56">
        <v>442</v>
      </c>
      <c r="O20" s="56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4"/>
      <c r="B21" s="82" t="s">
        <v>61</v>
      </c>
      <c r="C21" s="55"/>
      <c r="D21" s="55"/>
      <c r="E21" s="68" t="s">
        <v>154</v>
      </c>
      <c r="F21" s="56">
        <v>1724</v>
      </c>
      <c r="G21" s="56">
        <v>3014</v>
      </c>
      <c r="H21" s="56">
        <v>2095</v>
      </c>
      <c r="I21" s="56">
        <v>3904</v>
      </c>
      <c r="J21" s="56">
        <v>1433</v>
      </c>
      <c r="K21" s="56">
        <v>710</v>
      </c>
      <c r="L21" s="56">
        <v>0</v>
      </c>
      <c r="M21" s="97">
        <v>0</v>
      </c>
      <c r="N21" s="56">
        <v>2144</v>
      </c>
      <c r="O21" s="56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4"/>
      <c r="B22" s="62" t="s">
        <v>62</v>
      </c>
      <c r="C22" s="55"/>
      <c r="D22" s="55"/>
      <c r="E22" s="68" t="s">
        <v>155</v>
      </c>
      <c r="F22" s="56">
        <v>5465</v>
      </c>
      <c r="G22" s="56">
        <v>6831</v>
      </c>
      <c r="H22" s="56">
        <v>3793</v>
      </c>
      <c r="I22" s="56">
        <v>5522</v>
      </c>
      <c r="J22" s="56">
        <v>1763</v>
      </c>
      <c r="K22" s="56">
        <v>846</v>
      </c>
      <c r="L22" s="56">
        <v>0</v>
      </c>
      <c r="M22" s="97">
        <v>0</v>
      </c>
      <c r="N22" s="56">
        <v>2778</v>
      </c>
      <c r="O22" s="56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4"/>
      <c r="B23" s="63" t="s">
        <v>63</v>
      </c>
      <c r="C23" s="55" t="s">
        <v>64</v>
      </c>
      <c r="D23" s="55"/>
      <c r="E23" s="68"/>
      <c r="F23" s="56">
        <v>3141</v>
      </c>
      <c r="G23" s="56">
        <v>3137</v>
      </c>
      <c r="H23" s="56">
        <v>3399</v>
      </c>
      <c r="I23" s="56">
        <v>3232</v>
      </c>
      <c r="J23" s="56">
        <v>275</v>
      </c>
      <c r="K23" s="56">
        <v>259</v>
      </c>
      <c r="L23" s="56">
        <v>0</v>
      </c>
      <c r="M23" s="97">
        <v>0</v>
      </c>
      <c r="N23" s="56">
        <v>610</v>
      </c>
      <c r="O23" s="56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4"/>
      <c r="B24" s="55" t="s">
        <v>156</v>
      </c>
      <c r="C24" s="55"/>
      <c r="D24" s="55"/>
      <c r="E24" s="68" t="s">
        <v>157</v>
      </c>
      <c r="F24" s="56">
        <f t="shared" ref="F24:O24" si="2">F21-F22</f>
        <v>-3741</v>
      </c>
      <c r="G24" s="56">
        <f t="shared" si="2"/>
        <v>-3817</v>
      </c>
      <c r="H24" s="56">
        <f t="shared" si="2"/>
        <v>-1698</v>
      </c>
      <c r="I24" s="56">
        <f t="shared" si="2"/>
        <v>-1618</v>
      </c>
      <c r="J24" s="56">
        <f t="shared" si="2"/>
        <v>-330</v>
      </c>
      <c r="K24" s="56">
        <f t="shared" si="2"/>
        <v>-136</v>
      </c>
      <c r="L24" s="56">
        <f t="shared" si="2"/>
        <v>0</v>
      </c>
      <c r="M24" s="97">
        <f t="shared" ref="M24" si="3">M21-M22</f>
        <v>0</v>
      </c>
      <c r="N24" s="56">
        <f t="shared" si="2"/>
        <v>-634</v>
      </c>
      <c r="O24" s="56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4"/>
      <c r="B25" s="62" t="s">
        <v>65</v>
      </c>
      <c r="C25" s="62"/>
      <c r="D25" s="62"/>
      <c r="E25" s="119" t="s">
        <v>158</v>
      </c>
      <c r="F25" s="122">
        <v>3741</v>
      </c>
      <c r="G25" s="129">
        <v>3817</v>
      </c>
      <c r="H25" s="122">
        <v>1698</v>
      </c>
      <c r="I25" s="122">
        <v>1618</v>
      </c>
      <c r="J25" s="122">
        <v>330</v>
      </c>
      <c r="K25" s="129">
        <v>136</v>
      </c>
      <c r="L25" s="122">
        <v>0</v>
      </c>
      <c r="M25" s="129">
        <v>0</v>
      </c>
      <c r="N25" s="122">
        <v>634</v>
      </c>
      <c r="O25" s="122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4"/>
      <c r="B26" s="82" t="s">
        <v>66</v>
      </c>
      <c r="C26" s="82"/>
      <c r="D26" s="82"/>
      <c r="E26" s="120"/>
      <c r="F26" s="123"/>
      <c r="G26" s="130"/>
      <c r="H26" s="123"/>
      <c r="I26" s="123"/>
      <c r="J26" s="123"/>
      <c r="K26" s="130"/>
      <c r="L26" s="123"/>
      <c r="M26" s="130"/>
      <c r="N26" s="123"/>
      <c r="O26" s="123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4"/>
      <c r="B27" s="55" t="s">
        <v>159</v>
      </c>
      <c r="C27" s="55"/>
      <c r="D27" s="55"/>
      <c r="E27" s="68" t="s">
        <v>160</v>
      </c>
      <c r="F27" s="56">
        <f t="shared" ref="F27:O27" si="4">F24+F25</f>
        <v>0</v>
      </c>
      <c r="G27" s="56">
        <f t="shared" si="4"/>
        <v>0</v>
      </c>
      <c r="H27" s="56">
        <f t="shared" si="4"/>
        <v>0</v>
      </c>
      <c r="I27" s="56">
        <f t="shared" si="4"/>
        <v>0</v>
      </c>
      <c r="J27" s="56">
        <f t="shared" si="4"/>
        <v>0</v>
      </c>
      <c r="K27" s="56">
        <f t="shared" si="4"/>
        <v>0</v>
      </c>
      <c r="L27" s="56">
        <f t="shared" si="4"/>
        <v>0</v>
      </c>
      <c r="M27" s="97">
        <f t="shared" ref="M27" si="5">M24+M25</f>
        <v>0</v>
      </c>
      <c r="N27" s="56">
        <f t="shared" si="4"/>
        <v>0</v>
      </c>
      <c r="O27" s="56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9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3"/>
      <c r="F29" s="27"/>
      <c r="G29" s="27"/>
      <c r="H29" s="27"/>
      <c r="I29" s="27"/>
      <c r="J29" s="29"/>
      <c r="K29" s="29"/>
      <c r="L29" s="28"/>
      <c r="M29" s="27"/>
      <c r="N29" s="27"/>
      <c r="O29" s="29" t="s">
        <v>161</v>
      </c>
      <c r="P29" s="27"/>
      <c r="Q29" s="27"/>
      <c r="R29" s="27"/>
      <c r="S29" s="27"/>
      <c r="T29" s="27"/>
      <c r="U29" s="27"/>
      <c r="V29" s="27"/>
      <c r="W29" s="27"/>
      <c r="X29" s="27"/>
      <c r="Y29" s="29"/>
    </row>
    <row r="30" spans="1:25" ht="15.95" customHeight="1">
      <c r="A30" s="118" t="s">
        <v>67</v>
      </c>
      <c r="B30" s="118"/>
      <c r="C30" s="118"/>
      <c r="D30" s="118"/>
      <c r="E30" s="118"/>
      <c r="F30" s="140" t="s">
        <v>255</v>
      </c>
      <c r="G30" s="138"/>
      <c r="H30" s="140" t="s">
        <v>256</v>
      </c>
      <c r="I30" s="138"/>
      <c r="J30" s="128"/>
      <c r="K30" s="128"/>
      <c r="L30" s="128"/>
      <c r="M30" s="128"/>
      <c r="N30" s="128"/>
      <c r="O30" s="128"/>
      <c r="P30" s="30"/>
      <c r="Q30" s="28"/>
      <c r="R30" s="30"/>
      <c r="S30" s="28"/>
      <c r="T30" s="30"/>
      <c r="U30" s="28"/>
      <c r="V30" s="30"/>
      <c r="W30" s="28"/>
      <c r="X30" s="30"/>
      <c r="Y30" s="28"/>
    </row>
    <row r="31" spans="1:25" ht="15.95" customHeight="1">
      <c r="A31" s="118"/>
      <c r="B31" s="118"/>
      <c r="C31" s="118"/>
      <c r="D31" s="118"/>
      <c r="E31" s="118"/>
      <c r="F31" s="83" t="s">
        <v>236</v>
      </c>
      <c r="G31" s="84" t="s">
        <v>245</v>
      </c>
      <c r="H31" s="83" t="s">
        <v>236</v>
      </c>
      <c r="I31" s="98" t="s">
        <v>245</v>
      </c>
      <c r="J31" s="83" t="s">
        <v>236</v>
      </c>
      <c r="K31" s="84" t="s">
        <v>245</v>
      </c>
      <c r="L31" s="83" t="s">
        <v>236</v>
      </c>
      <c r="M31" s="84" t="s">
        <v>245</v>
      </c>
      <c r="N31" s="83" t="s">
        <v>236</v>
      </c>
      <c r="O31" s="84" t="s">
        <v>245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95" customHeight="1">
      <c r="A32" s="114" t="s">
        <v>83</v>
      </c>
      <c r="B32" s="62" t="s">
        <v>48</v>
      </c>
      <c r="C32" s="55"/>
      <c r="D32" s="55"/>
      <c r="E32" s="68" t="s">
        <v>39</v>
      </c>
      <c r="F32" s="56">
        <v>660</v>
      </c>
      <c r="G32" s="56">
        <v>371</v>
      </c>
      <c r="H32" s="56"/>
      <c r="I32" s="56">
        <v>1746</v>
      </c>
      <c r="J32" s="56"/>
      <c r="K32" s="56"/>
      <c r="L32" s="56"/>
      <c r="M32" s="56"/>
      <c r="N32" s="56"/>
      <c r="O32" s="56"/>
      <c r="P32" s="32"/>
      <c r="Q32" s="32"/>
      <c r="R32" s="32"/>
      <c r="S32" s="32"/>
      <c r="T32" s="33"/>
      <c r="U32" s="33"/>
      <c r="V32" s="32"/>
      <c r="W32" s="32"/>
      <c r="X32" s="33"/>
      <c r="Y32" s="33"/>
    </row>
    <row r="33" spans="1:25" ht="15.95" customHeight="1">
      <c r="A33" s="121"/>
      <c r="B33" s="64"/>
      <c r="C33" s="62" t="s">
        <v>68</v>
      </c>
      <c r="D33" s="55"/>
      <c r="E33" s="68"/>
      <c r="F33" s="56">
        <v>279</v>
      </c>
      <c r="G33" s="56">
        <v>252</v>
      </c>
      <c r="H33" s="56"/>
      <c r="I33" s="56">
        <v>1296</v>
      </c>
      <c r="J33" s="56"/>
      <c r="K33" s="56"/>
      <c r="L33" s="56"/>
      <c r="M33" s="56"/>
      <c r="N33" s="56"/>
      <c r="O33" s="56"/>
      <c r="P33" s="32"/>
      <c r="Q33" s="32"/>
      <c r="R33" s="32"/>
      <c r="S33" s="32"/>
      <c r="T33" s="33"/>
      <c r="U33" s="33"/>
      <c r="V33" s="32"/>
      <c r="W33" s="32"/>
      <c r="X33" s="33"/>
      <c r="Y33" s="33"/>
    </row>
    <row r="34" spans="1:25" ht="15.95" customHeight="1">
      <c r="A34" s="121"/>
      <c r="B34" s="64"/>
      <c r="C34" s="63"/>
      <c r="D34" s="55" t="s">
        <v>69</v>
      </c>
      <c r="E34" s="68"/>
      <c r="F34" s="56">
        <v>279</v>
      </c>
      <c r="G34" s="56">
        <v>252</v>
      </c>
      <c r="H34" s="56"/>
      <c r="I34" s="56">
        <v>0</v>
      </c>
      <c r="J34" s="56"/>
      <c r="K34" s="56"/>
      <c r="L34" s="56"/>
      <c r="M34" s="56"/>
      <c r="N34" s="56"/>
      <c r="O34" s="56"/>
      <c r="P34" s="32"/>
      <c r="Q34" s="32"/>
      <c r="R34" s="32"/>
      <c r="S34" s="32"/>
      <c r="T34" s="33"/>
      <c r="U34" s="33"/>
      <c r="V34" s="32"/>
      <c r="W34" s="32"/>
      <c r="X34" s="33"/>
      <c r="Y34" s="33"/>
    </row>
    <row r="35" spans="1:25" ht="15.95" customHeight="1">
      <c r="A35" s="121"/>
      <c r="B35" s="63"/>
      <c r="C35" s="82" t="s">
        <v>70</v>
      </c>
      <c r="D35" s="55"/>
      <c r="E35" s="68"/>
      <c r="F35" s="56">
        <v>381</v>
      </c>
      <c r="G35" s="56">
        <v>120</v>
      </c>
      <c r="H35" s="56"/>
      <c r="I35" s="56">
        <v>450</v>
      </c>
      <c r="J35" s="70"/>
      <c r="K35" s="70"/>
      <c r="L35" s="56"/>
      <c r="M35" s="56"/>
      <c r="N35" s="56"/>
      <c r="O35" s="56"/>
      <c r="P35" s="32"/>
      <c r="Q35" s="32"/>
      <c r="R35" s="32"/>
      <c r="S35" s="32"/>
      <c r="T35" s="33"/>
      <c r="U35" s="33"/>
      <c r="V35" s="32"/>
      <c r="W35" s="32"/>
      <c r="X35" s="33"/>
      <c r="Y35" s="33"/>
    </row>
    <row r="36" spans="1:25" ht="15.95" customHeight="1">
      <c r="A36" s="121"/>
      <c r="B36" s="62" t="s">
        <v>51</v>
      </c>
      <c r="C36" s="55"/>
      <c r="D36" s="55"/>
      <c r="E36" s="68" t="s">
        <v>40</v>
      </c>
      <c r="F36" s="56">
        <v>247</v>
      </c>
      <c r="G36" s="56">
        <v>236</v>
      </c>
      <c r="H36" s="56"/>
      <c r="I36" s="56">
        <v>1104</v>
      </c>
      <c r="J36" s="56"/>
      <c r="K36" s="56"/>
      <c r="L36" s="56"/>
      <c r="M36" s="56"/>
      <c r="N36" s="56"/>
      <c r="O36" s="56"/>
      <c r="P36" s="32"/>
      <c r="Q36" s="32"/>
      <c r="R36" s="32"/>
      <c r="S36" s="32"/>
      <c r="T36" s="32"/>
      <c r="U36" s="32"/>
      <c r="V36" s="32"/>
      <c r="W36" s="32"/>
      <c r="X36" s="33"/>
      <c r="Y36" s="33"/>
    </row>
    <row r="37" spans="1:25" ht="15.95" customHeight="1">
      <c r="A37" s="121"/>
      <c r="B37" s="64"/>
      <c r="C37" s="55" t="s">
        <v>71</v>
      </c>
      <c r="D37" s="55"/>
      <c r="E37" s="68"/>
      <c r="F37" s="56">
        <v>222</v>
      </c>
      <c r="G37" s="56">
        <v>209</v>
      </c>
      <c r="H37" s="56"/>
      <c r="I37" s="56">
        <v>949</v>
      </c>
      <c r="J37" s="56"/>
      <c r="K37" s="56"/>
      <c r="L37" s="56"/>
      <c r="M37" s="56"/>
      <c r="N37" s="56"/>
      <c r="O37" s="56"/>
      <c r="P37" s="32"/>
      <c r="Q37" s="32"/>
      <c r="R37" s="32"/>
      <c r="S37" s="32"/>
      <c r="T37" s="32"/>
      <c r="U37" s="32"/>
      <c r="V37" s="32"/>
      <c r="W37" s="32"/>
      <c r="X37" s="33"/>
      <c r="Y37" s="33"/>
    </row>
    <row r="38" spans="1:25" ht="15.95" customHeight="1">
      <c r="A38" s="121"/>
      <c r="B38" s="63"/>
      <c r="C38" s="55" t="s">
        <v>72</v>
      </c>
      <c r="D38" s="55"/>
      <c r="E38" s="68"/>
      <c r="F38" s="56">
        <v>25</v>
      </c>
      <c r="G38" s="56">
        <v>27</v>
      </c>
      <c r="H38" s="56"/>
      <c r="I38" s="56">
        <v>155</v>
      </c>
      <c r="J38" s="56"/>
      <c r="K38" s="70"/>
      <c r="L38" s="56"/>
      <c r="M38" s="56"/>
      <c r="N38" s="56"/>
      <c r="O38" s="56"/>
      <c r="P38" s="32"/>
      <c r="Q38" s="32"/>
      <c r="R38" s="33"/>
      <c r="S38" s="33"/>
      <c r="T38" s="32"/>
      <c r="U38" s="32"/>
      <c r="V38" s="32"/>
      <c r="W38" s="32"/>
      <c r="X38" s="33"/>
      <c r="Y38" s="33"/>
    </row>
    <row r="39" spans="1:25" ht="15.95" customHeight="1">
      <c r="A39" s="121"/>
      <c r="B39" s="49" t="s">
        <v>73</v>
      </c>
      <c r="C39" s="49"/>
      <c r="D39" s="49"/>
      <c r="E39" s="68" t="s">
        <v>162</v>
      </c>
      <c r="F39" s="56">
        <f t="shared" ref="F39:O39" si="6">F32-F36</f>
        <v>413</v>
      </c>
      <c r="G39" s="56">
        <f t="shared" si="6"/>
        <v>135</v>
      </c>
      <c r="H39" s="56">
        <f t="shared" si="6"/>
        <v>0</v>
      </c>
      <c r="I39" s="56">
        <f t="shared" si="6"/>
        <v>642</v>
      </c>
      <c r="J39" s="56">
        <f t="shared" si="6"/>
        <v>0</v>
      </c>
      <c r="K39" s="56">
        <f t="shared" si="6"/>
        <v>0</v>
      </c>
      <c r="L39" s="56">
        <f t="shared" si="6"/>
        <v>0</v>
      </c>
      <c r="M39" s="56">
        <f t="shared" si="6"/>
        <v>0</v>
      </c>
      <c r="N39" s="56">
        <f t="shared" si="6"/>
        <v>0</v>
      </c>
      <c r="O39" s="56">
        <f t="shared" si="6"/>
        <v>0</v>
      </c>
      <c r="P39" s="32"/>
      <c r="Q39" s="32"/>
      <c r="R39" s="32"/>
      <c r="S39" s="32"/>
      <c r="T39" s="32"/>
      <c r="U39" s="32"/>
      <c r="V39" s="32"/>
      <c r="W39" s="32"/>
      <c r="X39" s="33"/>
      <c r="Y39" s="33"/>
    </row>
    <row r="40" spans="1:25" ht="15.95" customHeight="1">
      <c r="A40" s="114" t="s">
        <v>84</v>
      </c>
      <c r="B40" s="62" t="s">
        <v>74</v>
      </c>
      <c r="C40" s="55"/>
      <c r="D40" s="55"/>
      <c r="E40" s="68" t="s">
        <v>42</v>
      </c>
      <c r="F40" s="56">
        <v>859</v>
      </c>
      <c r="G40" s="56">
        <v>1647</v>
      </c>
      <c r="H40" s="56"/>
      <c r="I40" s="56">
        <v>1692</v>
      </c>
      <c r="J40" s="56"/>
      <c r="K40" s="56"/>
      <c r="L40" s="56"/>
      <c r="M40" s="56"/>
      <c r="N40" s="56"/>
      <c r="O40" s="56"/>
      <c r="P40" s="32"/>
      <c r="Q40" s="32"/>
      <c r="R40" s="32"/>
      <c r="S40" s="32"/>
      <c r="T40" s="33"/>
      <c r="U40" s="33"/>
      <c r="V40" s="33"/>
      <c r="W40" s="33"/>
      <c r="X40" s="32"/>
      <c r="Y40" s="32"/>
    </row>
    <row r="41" spans="1:25" ht="15.95" customHeight="1">
      <c r="A41" s="115"/>
      <c r="B41" s="63"/>
      <c r="C41" s="55" t="s">
        <v>75</v>
      </c>
      <c r="D41" s="55"/>
      <c r="E41" s="68"/>
      <c r="F41" s="70">
        <v>657</v>
      </c>
      <c r="G41" s="70">
        <v>1437</v>
      </c>
      <c r="H41" s="70"/>
      <c r="I41" s="70">
        <v>277</v>
      </c>
      <c r="J41" s="56"/>
      <c r="K41" s="56"/>
      <c r="L41" s="56"/>
      <c r="M41" s="56"/>
      <c r="N41" s="56"/>
      <c r="O41" s="56"/>
      <c r="P41" s="33"/>
      <c r="Q41" s="33"/>
      <c r="R41" s="33"/>
      <c r="S41" s="33"/>
      <c r="T41" s="33"/>
      <c r="U41" s="33"/>
      <c r="V41" s="33"/>
      <c r="W41" s="33"/>
      <c r="X41" s="32"/>
      <c r="Y41" s="32"/>
    </row>
    <row r="42" spans="1:25" ht="15.95" customHeight="1">
      <c r="A42" s="115"/>
      <c r="B42" s="62" t="s">
        <v>62</v>
      </c>
      <c r="C42" s="55"/>
      <c r="D42" s="55"/>
      <c r="E42" s="68" t="s">
        <v>43</v>
      </c>
      <c r="F42" s="56">
        <v>1264</v>
      </c>
      <c r="G42" s="56">
        <v>1793</v>
      </c>
      <c r="H42" s="56"/>
      <c r="I42" s="56">
        <v>1756</v>
      </c>
      <c r="J42" s="56"/>
      <c r="K42" s="56"/>
      <c r="L42" s="56"/>
      <c r="M42" s="56"/>
      <c r="N42" s="56"/>
      <c r="O42" s="56"/>
      <c r="P42" s="32"/>
      <c r="Q42" s="32"/>
      <c r="R42" s="32"/>
      <c r="S42" s="32"/>
      <c r="T42" s="33"/>
      <c r="U42" s="33"/>
      <c r="V42" s="32"/>
      <c r="W42" s="32"/>
      <c r="X42" s="32"/>
      <c r="Y42" s="32"/>
    </row>
    <row r="43" spans="1:25" ht="15.95" customHeight="1">
      <c r="A43" s="115"/>
      <c r="B43" s="63"/>
      <c r="C43" s="55" t="s">
        <v>76</v>
      </c>
      <c r="D43" s="55"/>
      <c r="E43" s="68"/>
      <c r="F43" s="56">
        <v>640</v>
      </c>
      <c r="G43" s="56">
        <v>1302</v>
      </c>
      <c r="H43" s="56"/>
      <c r="I43" s="56">
        <v>625</v>
      </c>
      <c r="J43" s="70"/>
      <c r="K43" s="70"/>
      <c r="L43" s="56"/>
      <c r="M43" s="56"/>
      <c r="N43" s="56"/>
      <c r="O43" s="56"/>
      <c r="P43" s="32"/>
      <c r="Q43" s="32"/>
      <c r="R43" s="33"/>
      <c r="S43" s="32"/>
      <c r="T43" s="33"/>
      <c r="U43" s="33"/>
      <c r="V43" s="32"/>
      <c r="W43" s="32"/>
      <c r="X43" s="33"/>
      <c r="Y43" s="33"/>
    </row>
    <row r="44" spans="1:25" ht="15.95" customHeight="1">
      <c r="A44" s="115"/>
      <c r="B44" s="55" t="s">
        <v>73</v>
      </c>
      <c r="C44" s="55"/>
      <c r="D44" s="55"/>
      <c r="E44" s="68" t="s">
        <v>163</v>
      </c>
      <c r="F44" s="70">
        <f t="shared" ref="F44:O44" si="7">F40-F42</f>
        <v>-405</v>
      </c>
      <c r="G44" s="70">
        <f t="shared" si="7"/>
        <v>-146</v>
      </c>
      <c r="H44" s="70">
        <f t="shared" si="7"/>
        <v>0</v>
      </c>
      <c r="I44" s="70">
        <f t="shared" si="7"/>
        <v>-64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33"/>
      <c r="Q44" s="33"/>
      <c r="R44" s="32"/>
      <c r="S44" s="32"/>
      <c r="T44" s="33"/>
      <c r="U44" s="33"/>
      <c r="V44" s="32"/>
      <c r="W44" s="32"/>
      <c r="X44" s="32"/>
      <c r="Y44" s="32"/>
    </row>
    <row r="45" spans="1:25" ht="15.95" customHeight="1">
      <c r="A45" s="114" t="s">
        <v>85</v>
      </c>
      <c r="B45" s="49" t="s">
        <v>77</v>
      </c>
      <c r="C45" s="49"/>
      <c r="D45" s="49"/>
      <c r="E45" s="68" t="s">
        <v>164</v>
      </c>
      <c r="F45" s="56">
        <f>F39+F44</f>
        <v>8</v>
      </c>
      <c r="G45" s="56">
        <f t="shared" ref="G45:O45" si="8">G39+G44</f>
        <v>-11</v>
      </c>
      <c r="H45" s="56">
        <f t="shared" si="8"/>
        <v>0</v>
      </c>
      <c r="I45" s="56">
        <f t="shared" si="8"/>
        <v>578</v>
      </c>
      <c r="J45" s="56">
        <f t="shared" si="8"/>
        <v>0</v>
      </c>
      <c r="K45" s="56">
        <f t="shared" si="8"/>
        <v>0</v>
      </c>
      <c r="L45" s="56">
        <f t="shared" si="8"/>
        <v>0</v>
      </c>
      <c r="M45" s="56">
        <f t="shared" si="8"/>
        <v>0</v>
      </c>
      <c r="N45" s="56">
        <f t="shared" si="8"/>
        <v>0</v>
      </c>
      <c r="O45" s="56">
        <f t="shared" si="8"/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5.95" customHeight="1">
      <c r="A46" s="115"/>
      <c r="B46" s="55" t="s">
        <v>78</v>
      </c>
      <c r="C46" s="55"/>
      <c r="D46" s="55"/>
      <c r="E46" s="55"/>
      <c r="F46" s="70">
        <v>0</v>
      </c>
      <c r="G46" s="70">
        <v>0</v>
      </c>
      <c r="H46" s="70"/>
      <c r="I46" s="70">
        <v>0</v>
      </c>
      <c r="J46" s="70"/>
      <c r="K46" s="70"/>
      <c r="L46" s="56"/>
      <c r="M46" s="56"/>
      <c r="N46" s="70"/>
      <c r="O46" s="70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15.95" customHeight="1">
      <c r="A47" s="115"/>
      <c r="B47" s="55" t="s">
        <v>79</v>
      </c>
      <c r="C47" s="55"/>
      <c r="D47" s="55"/>
      <c r="E47" s="55"/>
      <c r="F47" s="56">
        <v>13</v>
      </c>
      <c r="G47" s="56">
        <v>5</v>
      </c>
      <c r="H47" s="56"/>
      <c r="I47" s="56">
        <v>578</v>
      </c>
      <c r="J47" s="56"/>
      <c r="K47" s="56"/>
      <c r="L47" s="56"/>
      <c r="M47" s="56"/>
      <c r="N47" s="56"/>
      <c r="O47" s="56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95" customHeight="1">
      <c r="A48" s="115"/>
      <c r="B48" s="55" t="s">
        <v>80</v>
      </c>
      <c r="C48" s="55"/>
      <c r="D48" s="55"/>
      <c r="E48" s="55"/>
      <c r="F48" s="56">
        <v>0</v>
      </c>
      <c r="G48" s="56">
        <v>0</v>
      </c>
      <c r="H48" s="56"/>
      <c r="I48" s="56">
        <v>0</v>
      </c>
      <c r="J48" s="56"/>
      <c r="K48" s="56"/>
      <c r="L48" s="56"/>
      <c r="M48" s="56"/>
      <c r="N48" s="56"/>
      <c r="O48" s="56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15" ht="15.95" customHeight="1">
      <c r="A49" s="9" t="s">
        <v>165</v>
      </c>
      <c r="O49" s="6"/>
    </row>
    <row r="50" spans="1:15" ht="15.95" customHeight="1">
      <c r="A50" s="9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F19" sqref="F19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96" t="s">
        <v>260</v>
      </c>
      <c r="B1" s="34"/>
      <c r="C1" s="42"/>
      <c r="D1" s="43"/>
    </row>
    <row r="3" spans="1:14" ht="15" customHeight="1">
      <c r="A3" s="15" t="s">
        <v>166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4"/>
      <c r="B5" s="44" t="s">
        <v>246</v>
      </c>
      <c r="C5" s="44"/>
      <c r="D5" s="44"/>
      <c r="H5" s="16"/>
      <c r="L5" s="16"/>
      <c r="N5" s="16" t="s">
        <v>167</v>
      </c>
    </row>
    <row r="6" spans="1:14" ht="15" customHeight="1">
      <c r="A6" s="45"/>
      <c r="B6" s="46"/>
      <c r="C6" s="46"/>
      <c r="D6" s="91"/>
      <c r="E6" s="132" t="s">
        <v>259</v>
      </c>
      <c r="F6" s="132"/>
      <c r="G6" s="133"/>
      <c r="H6" s="133"/>
      <c r="I6" s="134"/>
      <c r="J6" s="135"/>
      <c r="K6" s="133"/>
      <c r="L6" s="133"/>
      <c r="M6" s="133"/>
      <c r="N6" s="133"/>
    </row>
    <row r="7" spans="1:14" ht="15" customHeight="1">
      <c r="A7" s="19"/>
      <c r="B7" s="20"/>
      <c r="C7" s="20"/>
      <c r="D7" s="61"/>
      <c r="E7" s="93" t="s">
        <v>236</v>
      </c>
      <c r="F7" s="94" t="s">
        <v>245</v>
      </c>
      <c r="G7" s="37" t="s">
        <v>236</v>
      </c>
      <c r="H7" s="37" t="s">
        <v>245</v>
      </c>
      <c r="I7" s="37" t="s">
        <v>236</v>
      </c>
      <c r="J7" s="37" t="s">
        <v>245</v>
      </c>
      <c r="K7" s="37" t="s">
        <v>236</v>
      </c>
      <c r="L7" s="37" t="s">
        <v>245</v>
      </c>
      <c r="M7" s="37" t="s">
        <v>236</v>
      </c>
      <c r="N7" s="37" t="s">
        <v>245</v>
      </c>
    </row>
    <row r="8" spans="1:14" ht="18" customHeight="1">
      <c r="A8" s="110" t="s">
        <v>168</v>
      </c>
      <c r="B8" s="85" t="s">
        <v>169</v>
      </c>
      <c r="C8" s="86"/>
      <c r="D8" s="86"/>
      <c r="E8" s="95">
        <v>3</v>
      </c>
      <c r="F8" s="95">
        <v>3</v>
      </c>
      <c r="G8" s="87"/>
      <c r="H8" s="87"/>
      <c r="I8" s="87"/>
      <c r="J8" s="87"/>
      <c r="K8" s="87"/>
      <c r="L8" s="87"/>
      <c r="M8" s="87"/>
      <c r="N8" s="87"/>
    </row>
    <row r="9" spans="1:14" ht="18" customHeight="1">
      <c r="A9" s="110"/>
      <c r="B9" s="110" t="s">
        <v>170</v>
      </c>
      <c r="C9" s="55" t="s">
        <v>171</v>
      </c>
      <c r="D9" s="55"/>
      <c r="E9" s="95">
        <v>2006</v>
      </c>
      <c r="F9" s="95">
        <v>2006</v>
      </c>
      <c r="G9" s="87"/>
      <c r="H9" s="87"/>
      <c r="I9" s="87"/>
      <c r="J9" s="87"/>
      <c r="K9" s="87"/>
      <c r="L9" s="87"/>
      <c r="M9" s="87"/>
      <c r="N9" s="87"/>
    </row>
    <row r="10" spans="1:14" ht="18" customHeight="1">
      <c r="A10" s="110"/>
      <c r="B10" s="110"/>
      <c r="C10" s="55" t="s">
        <v>172</v>
      </c>
      <c r="D10" s="55"/>
      <c r="E10" s="95">
        <v>1400</v>
      </c>
      <c r="F10" s="95">
        <v>1400</v>
      </c>
      <c r="G10" s="87"/>
      <c r="H10" s="87"/>
      <c r="I10" s="87"/>
      <c r="J10" s="87"/>
      <c r="K10" s="87"/>
      <c r="L10" s="87"/>
      <c r="M10" s="87"/>
      <c r="N10" s="87"/>
    </row>
    <row r="11" spans="1:14" ht="18" customHeight="1">
      <c r="A11" s="110"/>
      <c r="B11" s="110"/>
      <c r="C11" s="55" t="s">
        <v>173</v>
      </c>
      <c r="D11" s="55"/>
      <c r="E11" s="95">
        <v>300</v>
      </c>
      <c r="F11" s="95">
        <v>300</v>
      </c>
      <c r="G11" s="87"/>
      <c r="H11" s="87"/>
      <c r="I11" s="87"/>
      <c r="J11" s="87"/>
      <c r="K11" s="87"/>
      <c r="L11" s="87"/>
      <c r="M11" s="87"/>
      <c r="N11" s="87"/>
    </row>
    <row r="12" spans="1:14" ht="18" customHeight="1">
      <c r="A12" s="110"/>
      <c r="B12" s="110"/>
      <c r="C12" s="55" t="s">
        <v>174</v>
      </c>
      <c r="D12" s="55"/>
      <c r="E12" s="95">
        <v>306</v>
      </c>
      <c r="F12" s="95">
        <v>306</v>
      </c>
      <c r="G12" s="87"/>
      <c r="H12" s="87"/>
      <c r="I12" s="87"/>
      <c r="J12" s="87"/>
      <c r="K12" s="87"/>
      <c r="L12" s="87"/>
      <c r="M12" s="87"/>
      <c r="N12" s="87"/>
    </row>
    <row r="13" spans="1:14" ht="18" customHeight="1">
      <c r="A13" s="110"/>
      <c r="B13" s="110"/>
      <c r="C13" s="55" t="s">
        <v>175</v>
      </c>
      <c r="D13" s="55"/>
      <c r="E13" s="95">
        <v>0</v>
      </c>
      <c r="F13" s="95">
        <v>0</v>
      </c>
      <c r="G13" s="87"/>
      <c r="H13" s="87"/>
      <c r="I13" s="87"/>
      <c r="J13" s="87"/>
      <c r="K13" s="87"/>
      <c r="L13" s="87"/>
      <c r="M13" s="87"/>
      <c r="N13" s="87"/>
    </row>
    <row r="14" spans="1:14" ht="18" customHeight="1">
      <c r="A14" s="110"/>
      <c r="B14" s="110"/>
      <c r="C14" s="55" t="s">
        <v>176</v>
      </c>
      <c r="D14" s="55"/>
      <c r="E14" s="95">
        <v>0</v>
      </c>
      <c r="F14" s="95">
        <v>0</v>
      </c>
      <c r="G14" s="87"/>
      <c r="H14" s="87"/>
      <c r="I14" s="87"/>
      <c r="J14" s="87"/>
      <c r="K14" s="87"/>
      <c r="L14" s="87"/>
      <c r="M14" s="87"/>
      <c r="N14" s="87"/>
    </row>
    <row r="15" spans="1:14" ht="18" customHeight="1">
      <c r="A15" s="131" t="s">
        <v>177</v>
      </c>
      <c r="B15" s="110" t="s">
        <v>178</v>
      </c>
      <c r="C15" s="55" t="s">
        <v>179</v>
      </c>
      <c r="D15" s="55"/>
      <c r="E15" s="89">
        <v>2911</v>
      </c>
      <c r="F15" s="89">
        <v>3233</v>
      </c>
      <c r="G15" s="56"/>
      <c r="H15" s="56"/>
      <c r="I15" s="56"/>
      <c r="J15" s="56"/>
      <c r="K15" s="56"/>
      <c r="L15" s="56"/>
      <c r="M15" s="56"/>
      <c r="N15" s="56"/>
    </row>
    <row r="16" spans="1:14" ht="18" customHeight="1">
      <c r="A16" s="110"/>
      <c r="B16" s="110"/>
      <c r="C16" s="55" t="s">
        <v>180</v>
      </c>
      <c r="D16" s="55"/>
      <c r="E16" s="89">
        <v>576</v>
      </c>
      <c r="F16" s="89">
        <v>385</v>
      </c>
      <c r="G16" s="56"/>
      <c r="H16" s="56"/>
      <c r="I16" s="56"/>
      <c r="J16" s="56"/>
      <c r="K16" s="56"/>
      <c r="L16" s="56"/>
      <c r="M16" s="56"/>
      <c r="N16" s="56"/>
    </row>
    <row r="17" spans="1:15" ht="18" customHeight="1">
      <c r="A17" s="110"/>
      <c r="B17" s="110"/>
      <c r="C17" s="55" t="s">
        <v>181</v>
      </c>
      <c r="D17" s="55"/>
      <c r="E17" s="89">
        <v>0</v>
      </c>
      <c r="F17" s="89">
        <v>0</v>
      </c>
      <c r="G17" s="56"/>
      <c r="H17" s="56"/>
      <c r="I17" s="56"/>
      <c r="J17" s="56"/>
      <c r="K17" s="56"/>
      <c r="L17" s="56"/>
      <c r="M17" s="56"/>
      <c r="N17" s="56"/>
    </row>
    <row r="18" spans="1:15" ht="18" customHeight="1">
      <c r="A18" s="110"/>
      <c r="B18" s="110"/>
      <c r="C18" s="55" t="s">
        <v>182</v>
      </c>
      <c r="D18" s="55"/>
      <c r="E18" s="89">
        <v>3487</v>
      </c>
      <c r="F18" s="89">
        <v>3618</v>
      </c>
      <c r="G18" s="56"/>
      <c r="H18" s="56"/>
      <c r="I18" s="56"/>
      <c r="J18" s="56"/>
      <c r="K18" s="56"/>
      <c r="L18" s="56"/>
      <c r="M18" s="56"/>
      <c r="N18" s="56"/>
    </row>
    <row r="19" spans="1:15" ht="18" customHeight="1">
      <c r="A19" s="110"/>
      <c r="B19" s="110" t="s">
        <v>183</v>
      </c>
      <c r="C19" s="55" t="s">
        <v>184</v>
      </c>
      <c r="D19" s="55"/>
      <c r="E19" s="89">
        <v>646</v>
      </c>
      <c r="F19" s="89">
        <v>674</v>
      </c>
      <c r="G19" s="56"/>
      <c r="H19" s="56"/>
      <c r="I19" s="56"/>
      <c r="J19" s="56"/>
      <c r="K19" s="56"/>
      <c r="L19" s="56"/>
      <c r="M19" s="56"/>
      <c r="N19" s="56"/>
    </row>
    <row r="20" spans="1:15" ht="18" customHeight="1">
      <c r="A20" s="110"/>
      <c r="B20" s="110"/>
      <c r="C20" s="55" t="s">
        <v>185</v>
      </c>
      <c r="D20" s="55"/>
      <c r="E20" s="89">
        <v>156</v>
      </c>
      <c r="F20" s="89">
        <v>105</v>
      </c>
      <c r="G20" s="56"/>
      <c r="H20" s="56"/>
      <c r="I20" s="56"/>
      <c r="J20" s="56"/>
      <c r="K20" s="56"/>
      <c r="L20" s="56"/>
      <c r="M20" s="56"/>
      <c r="N20" s="56"/>
    </row>
    <row r="21" spans="1:15" s="47" customFormat="1" ht="18" customHeight="1">
      <c r="A21" s="110"/>
      <c r="B21" s="110"/>
      <c r="C21" s="88" t="s">
        <v>186</v>
      </c>
      <c r="D21" s="88"/>
      <c r="E21" s="89">
        <v>0</v>
      </c>
      <c r="F21" s="89">
        <v>0</v>
      </c>
      <c r="G21" s="89"/>
      <c r="H21" s="89"/>
      <c r="I21" s="89"/>
      <c r="J21" s="89"/>
      <c r="K21" s="89"/>
      <c r="L21" s="89"/>
      <c r="M21" s="89"/>
      <c r="N21" s="89"/>
    </row>
    <row r="22" spans="1:15" ht="18" customHeight="1">
      <c r="A22" s="110"/>
      <c r="B22" s="110"/>
      <c r="C22" s="49" t="s">
        <v>187</v>
      </c>
      <c r="D22" s="49"/>
      <c r="E22" s="89">
        <v>803</v>
      </c>
      <c r="F22" s="89">
        <v>779</v>
      </c>
      <c r="G22" s="56"/>
      <c r="H22" s="56"/>
      <c r="I22" s="56"/>
      <c r="J22" s="56"/>
      <c r="K22" s="56"/>
      <c r="L22" s="56"/>
      <c r="M22" s="56"/>
      <c r="N22" s="56"/>
    </row>
    <row r="23" spans="1:15" ht="18" customHeight="1">
      <c r="A23" s="110"/>
      <c r="B23" s="110" t="s">
        <v>188</v>
      </c>
      <c r="C23" s="55" t="s">
        <v>189</v>
      </c>
      <c r="D23" s="55"/>
      <c r="E23" s="89">
        <v>2006</v>
      </c>
      <c r="F23" s="89">
        <v>2006</v>
      </c>
      <c r="G23" s="56"/>
      <c r="H23" s="56"/>
      <c r="I23" s="56"/>
      <c r="J23" s="56"/>
      <c r="K23" s="56"/>
      <c r="L23" s="56"/>
      <c r="M23" s="56"/>
      <c r="N23" s="56"/>
    </row>
    <row r="24" spans="1:15" ht="18" customHeight="1">
      <c r="A24" s="110"/>
      <c r="B24" s="110"/>
      <c r="C24" s="55" t="s">
        <v>190</v>
      </c>
      <c r="D24" s="55"/>
      <c r="E24" s="89">
        <v>679</v>
      </c>
      <c r="F24" s="89">
        <v>833</v>
      </c>
      <c r="G24" s="56"/>
      <c r="H24" s="56"/>
      <c r="I24" s="56"/>
      <c r="J24" s="56"/>
      <c r="K24" s="56"/>
      <c r="L24" s="56"/>
      <c r="M24" s="56"/>
      <c r="N24" s="56"/>
    </row>
    <row r="25" spans="1:15" ht="18" customHeight="1">
      <c r="A25" s="110"/>
      <c r="B25" s="110"/>
      <c r="C25" s="55" t="s">
        <v>191</v>
      </c>
      <c r="D25" s="55"/>
      <c r="E25" s="89">
        <v>0</v>
      </c>
      <c r="F25" s="89">
        <v>0</v>
      </c>
      <c r="G25" s="56"/>
      <c r="H25" s="56"/>
      <c r="I25" s="56"/>
      <c r="J25" s="56"/>
      <c r="K25" s="56"/>
      <c r="L25" s="56"/>
      <c r="M25" s="56"/>
      <c r="N25" s="56"/>
    </row>
    <row r="26" spans="1:15" ht="18" customHeight="1">
      <c r="A26" s="110"/>
      <c r="B26" s="110"/>
      <c r="C26" s="55" t="s">
        <v>192</v>
      </c>
      <c r="D26" s="55"/>
      <c r="E26" s="89">
        <v>2685</v>
      </c>
      <c r="F26" s="89">
        <v>2839</v>
      </c>
      <c r="G26" s="56"/>
      <c r="H26" s="56"/>
      <c r="I26" s="56"/>
      <c r="J26" s="56"/>
      <c r="K26" s="56"/>
      <c r="L26" s="56"/>
      <c r="M26" s="56"/>
      <c r="N26" s="56"/>
    </row>
    <row r="27" spans="1:15" ht="18" customHeight="1">
      <c r="A27" s="110"/>
      <c r="B27" s="55" t="s">
        <v>193</v>
      </c>
      <c r="C27" s="55"/>
      <c r="D27" s="55"/>
      <c r="E27" s="89">
        <v>3487</v>
      </c>
      <c r="F27" s="89">
        <v>3618</v>
      </c>
      <c r="G27" s="56"/>
      <c r="H27" s="56"/>
      <c r="I27" s="56"/>
      <c r="J27" s="56"/>
      <c r="K27" s="56"/>
      <c r="L27" s="56"/>
      <c r="M27" s="56"/>
      <c r="N27" s="56"/>
    </row>
    <row r="28" spans="1:15" ht="18" customHeight="1">
      <c r="A28" s="110" t="s">
        <v>194</v>
      </c>
      <c r="B28" s="110" t="s">
        <v>195</v>
      </c>
      <c r="C28" s="55" t="s">
        <v>196</v>
      </c>
      <c r="D28" s="90" t="s">
        <v>39</v>
      </c>
      <c r="E28" s="89">
        <v>1838</v>
      </c>
      <c r="F28" s="89">
        <v>2362</v>
      </c>
      <c r="G28" s="56"/>
      <c r="H28" s="56"/>
      <c r="I28" s="56"/>
      <c r="J28" s="56"/>
      <c r="K28" s="56"/>
      <c r="L28" s="56"/>
      <c r="M28" s="56"/>
      <c r="N28" s="56"/>
    </row>
    <row r="29" spans="1:15" ht="18" customHeight="1">
      <c r="A29" s="110"/>
      <c r="B29" s="110"/>
      <c r="C29" s="55" t="s">
        <v>197</v>
      </c>
      <c r="D29" s="90" t="s">
        <v>40</v>
      </c>
      <c r="E29" s="89">
        <v>1770</v>
      </c>
      <c r="F29" s="89">
        <v>1800</v>
      </c>
      <c r="G29" s="56"/>
      <c r="H29" s="56"/>
      <c r="I29" s="56"/>
      <c r="J29" s="56"/>
      <c r="K29" s="56"/>
      <c r="L29" s="56"/>
      <c r="M29" s="56"/>
      <c r="N29" s="56"/>
    </row>
    <row r="30" spans="1:15" ht="18" customHeight="1">
      <c r="A30" s="110"/>
      <c r="B30" s="110"/>
      <c r="C30" s="55" t="s">
        <v>198</v>
      </c>
      <c r="D30" s="90" t="s">
        <v>199</v>
      </c>
      <c r="E30" s="89">
        <v>264</v>
      </c>
      <c r="F30" s="89">
        <v>239</v>
      </c>
      <c r="G30" s="56"/>
      <c r="H30" s="56"/>
      <c r="I30" s="56"/>
      <c r="J30" s="56"/>
      <c r="K30" s="56"/>
      <c r="L30" s="56"/>
      <c r="M30" s="56"/>
      <c r="N30" s="56"/>
    </row>
    <row r="31" spans="1:15" ht="18" customHeight="1">
      <c r="A31" s="110"/>
      <c r="B31" s="110"/>
      <c r="C31" s="49" t="s">
        <v>200</v>
      </c>
      <c r="D31" s="90" t="s">
        <v>201</v>
      </c>
      <c r="E31" s="89">
        <f t="shared" ref="E31" si="0">E28-E29-E30</f>
        <v>-196</v>
      </c>
      <c r="F31" s="89">
        <v>323</v>
      </c>
      <c r="G31" s="56">
        <f t="shared" ref="G31:N31" si="1">G28-G29-G30</f>
        <v>0</v>
      </c>
      <c r="H31" s="56">
        <f t="shared" si="1"/>
        <v>0</v>
      </c>
      <c r="I31" s="56">
        <f t="shared" si="1"/>
        <v>0</v>
      </c>
      <c r="J31" s="56">
        <f t="shared" si="1"/>
        <v>0</v>
      </c>
      <c r="K31" s="56">
        <f t="shared" si="1"/>
        <v>0</v>
      </c>
      <c r="L31" s="56">
        <f t="shared" si="1"/>
        <v>0</v>
      </c>
      <c r="M31" s="56">
        <f t="shared" si="1"/>
        <v>0</v>
      </c>
      <c r="N31" s="56">
        <f t="shared" si="1"/>
        <v>0</v>
      </c>
      <c r="O31" s="7"/>
    </row>
    <row r="32" spans="1:15" ht="18" customHeight="1">
      <c r="A32" s="110"/>
      <c r="B32" s="110"/>
      <c r="C32" s="55" t="s">
        <v>202</v>
      </c>
      <c r="D32" s="90" t="s">
        <v>203</v>
      </c>
      <c r="E32" s="89">
        <v>8</v>
      </c>
      <c r="F32" s="89">
        <v>11</v>
      </c>
      <c r="G32" s="56"/>
      <c r="H32" s="56"/>
      <c r="I32" s="56"/>
      <c r="J32" s="56"/>
      <c r="K32" s="56"/>
      <c r="L32" s="56"/>
      <c r="M32" s="56"/>
      <c r="N32" s="56"/>
    </row>
    <row r="33" spans="1:14" ht="18" customHeight="1">
      <c r="A33" s="110"/>
      <c r="B33" s="110"/>
      <c r="C33" s="55" t="s">
        <v>204</v>
      </c>
      <c r="D33" s="90" t="s">
        <v>205</v>
      </c>
      <c r="E33" s="89">
        <v>1</v>
      </c>
      <c r="F33" s="89">
        <v>60</v>
      </c>
      <c r="G33" s="56"/>
      <c r="H33" s="56"/>
      <c r="I33" s="56"/>
      <c r="J33" s="56"/>
      <c r="K33" s="56"/>
      <c r="L33" s="56"/>
      <c r="M33" s="56"/>
      <c r="N33" s="56"/>
    </row>
    <row r="34" spans="1:14" ht="18" customHeight="1">
      <c r="A34" s="110"/>
      <c r="B34" s="110"/>
      <c r="C34" s="49" t="s">
        <v>206</v>
      </c>
      <c r="D34" s="90" t="s">
        <v>207</v>
      </c>
      <c r="E34" s="89">
        <f t="shared" ref="E34" si="2">E31+E32-E33</f>
        <v>-189</v>
      </c>
      <c r="F34" s="89">
        <v>274</v>
      </c>
      <c r="G34" s="56">
        <f t="shared" ref="G34:N34" si="3">G31+G32-G33</f>
        <v>0</v>
      </c>
      <c r="H34" s="56">
        <f t="shared" si="3"/>
        <v>0</v>
      </c>
      <c r="I34" s="56">
        <f t="shared" si="3"/>
        <v>0</v>
      </c>
      <c r="J34" s="56">
        <f t="shared" si="3"/>
        <v>0</v>
      </c>
      <c r="K34" s="56">
        <f t="shared" si="3"/>
        <v>0</v>
      </c>
      <c r="L34" s="56">
        <f t="shared" si="3"/>
        <v>0</v>
      </c>
      <c r="M34" s="56">
        <f t="shared" si="3"/>
        <v>0</v>
      </c>
      <c r="N34" s="56">
        <f t="shared" si="3"/>
        <v>0</v>
      </c>
    </row>
    <row r="35" spans="1:14" ht="18" customHeight="1">
      <c r="A35" s="110"/>
      <c r="B35" s="110" t="s">
        <v>208</v>
      </c>
      <c r="C35" s="55" t="s">
        <v>209</v>
      </c>
      <c r="D35" s="90" t="s">
        <v>210</v>
      </c>
      <c r="E35" s="89">
        <v>1561</v>
      </c>
      <c r="F35" s="89">
        <v>4</v>
      </c>
      <c r="G35" s="56"/>
      <c r="H35" s="56"/>
      <c r="I35" s="56"/>
      <c r="J35" s="56"/>
      <c r="K35" s="56"/>
      <c r="L35" s="56"/>
      <c r="M35" s="56"/>
      <c r="N35" s="56"/>
    </row>
    <row r="36" spans="1:14" ht="18" customHeight="1">
      <c r="A36" s="110"/>
      <c r="B36" s="110"/>
      <c r="C36" s="55" t="s">
        <v>211</v>
      </c>
      <c r="D36" s="90" t="s">
        <v>212</v>
      </c>
      <c r="E36" s="89">
        <v>1524</v>
      </c>
      <c r="F36" s="89">
        <v>2</v>
      </c>
      <c r="G36" s="56"/>
      <c r="H36" s="56"/>
      <c r="I36" s="56"/>
      <c r="J36" s="56"/>
      <c r="K36" s="56"/>
      <c r="L36" s="56"/>
      <c r="M36" s="56"/>
      <c r="N36" s="56"/>
    </row>
    <row r="37" spans="1:14" ht="18" customHeight="1">
      <c r="A37" s="110"/>
      <c r="B37" s="110"/>
      <c r="C37" s="55" t="s">
        <v>213</v>
      </c>
      <c r="D37" s="90" t="s">
        <v>214</v>
      </c>
      <c r="E37" s="89">
        <f t="shared" ref="E37" si="4">E34+E35-E36</f>
        <v>-152</v>
      </c>
      <c r="F37" s="89">
        <v>276</v>
      </c>
      <c r="G37" s="56">
        <f t="shared" ref="G37:N37" si="5">G34+G35-G36</f>
        <v>0</v>
      </c>
      <c r="H37" s="56">
        <f t="shared" si="5"/>
        <v>0</v>
      </c>
      <c r="I37" s="56">
        <f t="shared" si="5"/>
        <v>0</v>
      </c>
      <c r="J37" s="56">
        <f t="shared" si="5"/>
        <v>0</v>
      </c>
      <c r="K37" s="56">
        <f t="shared" si="5"/>
        <v>0</v>
      </c>
      <c r="L37" s="56">
        <f t="shared" si="5"/>
        <v>0</v>
      </c>
      <c r="M37" s="56">
        <f t="shared" si="5"/>
        <v>0</v>
      </c>
      <c r="N37" s="56">
        <f t="shared" si="5"/>
        <v>0</v>
      </c>
    </row>
    <row r="38" spans="1:14" ht="18" customHeight="1">
      <c r="A38" s="110"/>
      <c r="B38" s="110"/>
      <c r="C38" s="55" t="s">
        <v>215</v>
      </c>
      <c r="D38" s="90" t="s">
        <v>216</v>
      </c>
      <c r="E38" s="89">
        <v>0</v>
      </c>
      <c r="F38" s="89">
        <v>0</v>
      </c>
      <c r="G38" s="56"/>
      <c r="H38" s="56"/>
      <c r="I38" s="56"/>
      <c r="J38" s="56"/>
      <c r="K38" s="56"/>
      <c r="L38" s="56"/>
      <c r="M38" s="56"/>
      <c r="N38" s="56"/>
    </row>
    <row r="39" spans="1:14" ht="18" customHeight="1">
      <c r="A39" s="110"/>
      <c r="B39" s="110"/>
      <c r="C39" s="55" t="s">
        <v>217</v>
      </c>
      <c r="D39" s="90" t="s">
        <v>218</v>
      </c>
      <c r="E39" s="89">
        <v>0</v>
      </c>
      <c r="F39" s="89">
        <v>0</v>
      </c>
      <c r="G39" s="56"/>
      <c r="H39" s="56"/>
      <c r="I39" s="56"/>
      <c r="J39" s="56"/>
      <c r="K39" s="56"/>
      <c r="L39" s="56"/>
      <c r="M39" s="56"/>
      <c r="N39" s="56"/>
    </row>
    <row r="40" spans="1:14" ht="18" customHeight="1">
      <c r="A40" s="110"/>
      <c r="B40" s="110"/>
      <c r="C40" s="55" t="s">
        <v>219</v>
      </c>
      <c r="D40" s="90" t="s">
        <v>220</v>
      </c>
      <c r="E40" s="89">
        <v>3</v>
      </c>
      <c r="F40" s="89">
        <v>113</v>
      </c>
      <c r="G40" s="56"/>
      <c r="H40" s="56"/>
      <c r="I40" s="56"/>
      <c r="J40" s="56"/>
      <c r="K40" s="56"/>
      <c r="L40" s="56"/>
      <c r="M40" s="56"/>
      <c r="N40" s="56"/>
    </row>
    <row r="41" spans="1:14" ht="18" customHeight="1">
      <c r="A41" s="110"/>
      <c r="B41" s="110"/>
      <c r="C41" s="49" t="s">
        <v>221</v>
      </c>
      <c r="D41" s="90" t="s">
        <v>222</v>
      </c>
      <c r="E41" s="89">
        <f t="shared" ref="E41" si="6">E34+E35-E36-E40</f>
        <v>-155</v>
      </c>
      <c r="F41" s="89">
        <v>163</v>
      </c>
      <c r="G41" s="56">
        <f t="shared" ref="G41:N41" si="7">G34+G35-G36-G40</f>
        <v>0</v>
      </c>
      <c r="H41" s="56">
        <f t="shared" si="7"/>
        <v>0</v>
      </c>
      <c r="I41" s="56">
        <f t="shared" si="7"/>
        <v>0</v>
      </c>
      <c r="J41" s="56">
        <f t="shared" si="7"/>
        <v>0</v>
      </c>
      <c r="K41" s="56">
        <f t="shared" si="7"/>
        <v>0</v>
      </c>
      <c r="L41" s="56">
        <f t="shared" si="7"/>
        <v>0</v>
      </c>
      <c r="M41" s="56">
        <f t="shared" si="7"/>
        <v>0</v>
      </c>
      <c r="N41" s="56">
        <f t="shared" si="7"/>
        <v>0</v>
      </c>
    </row>
    <row r="42" spans="1:14" ht="18" customHeight="1">
      <c r="A42" s="110"/>
      <c r="B42" s="110"/>
      <c r="C42" s="136" t="s">
        <v>223</v>
      </c>
      <c r="D42" s="136"/>
      <c r="E42" s="89">
        <f t="shared" ref="E42" si="8">E37+E38-E39-E40</f>
        <v>-155</v>
      </c>
      <c r="F42" s="89">
        <v>163</v>
      </c>
      <c r="G42" s="56">
        <f t="shared" ref="G42:N42" si="9">G37+G38-G39-G40</f>
        <v>0</v>
      </c>
      <c r="H42" s="56">
        <f t="shared" si="9"/>
        <v>0</v>
      </c>
      <c r="I42" s="56">
        <f t="shared" si="9"/>
        <v>0</v>
      </c>
      <c r="J42" s="56">
        <f t="shared" si="9"/>
        <v>0</v>
      </c>
      <c r="K42" s="56">
        <f t="shared" si="9"/>
        <v>0</v>
      </c>
      <c r="L42" s="56">
        <f t="shared" si="9"/>
        <v>0</v>
      </c>
      <c r="M42" s="56">
        <f t="shared" si="9"/>
        <v>0</v>
      </c>
      <c r="N42" s="56">
        <f t="shared" si="9"/>
        <v>0</v>
      </c>
    </row>
    <row r="43" spans="1:14" ht="18" customHeight="1">
      <c r="A43" s="110"/>
      <c r="B43" s="110"/>
      <c r="C43" s="55" t="s">
        <v>224</v>
      </c>
      <c r="D43" s="90" t="s">
        <v>225</v>
      </c>
      <c r="E43" s="89">
        <v>833</v>
      </c>
      <c r="F43" s="89">
        <v>669</v>
      </c>
      <c r="G43" s="56"/>
      <c r="H43" s="56"/>
      <c r="I43" s="56"/>
      <c r="J43" s="56"/>
      <c r="K43" s="56"/>
      <c r="L43" s="56"/>
      <c r="M43" s="56"/>
      <c r="N43" s="56"/>
    </row>
    <row r="44" spans="1:14" ht="18" customHeight="1">
      <c r="A44" s="110"/>
      <c r="B44" s="110"/>
      <c r="C44" s="49" t="s">
        <v>226</v>
      </c>
      <c r="D44" s="68" t="s">
        <v>227</v>
      </c>
      <c r="E44" s="89">
        <f t="shared" ref="E44" si="10">E41+E43</f>
        <v>678</v>
      </c>
      <c r="F44" s="89">
        <v>832</v>
      </c>
      <c r="G44" s="56">
        <f t="shared" ref="G44:N44" si="11">G41+G43</f>
        <v>0</v>
      </c>
      <c r="H44" s="56">
        <f t="shared" si="11"/>
        <v>0</v>
      </c>
      <c r="I44" s="56">
        <f t="shared" si="11"/>
        <v>0</v>
      </c>
      <c r="J44" s="56">
        <f t="shared" si="11"/>
        <v>0</v>
      </c>
      <c r="K44" s="56">
        <f t="shared" si="11"/>
        <v>0</v>
      </c>
      <c r="L44" s="56">
        <f t="shared" si="11"/>
        <v>0</v>
      </c>
      <c r="M44" s="56">
        <f t="shared" si="11"/>
        <v>0</v>
      </c>
      <c r="N44" s="56">
        <f t="shared" si="11"/>
        <v>0</v>
      </c>
    </row>
    <row r="45" spans="1:14" ht="14.1" customHeight="1">
      <c r="A45" s="9" t="s">
        <v>228</v>
      </c>
    </row>
    <row r="46" spans="1:14" ht="14.1" customHeight="1">
      <c r="A46" s="9" t="s">
        <v>229</v>
      </c>
    </row>
    <row r="47" spans="1:14">
      <c r="A47" s="48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2022-07-20T02:46:12Z</cp:lastPrinted>
  <dcterms:created xsi:type="dcterms:W3CDTF">1999-07-06T05:17:05Z</dcterms:created>
  <dcterms:modified xsi:type="dcterms:W3CDTF">2022-09-20T09:25:57Z</dcterms:modified>
</cp:coreProperties>
</file>