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65　北九州市\"/>
    </mc:Choice>
  </mc:AlternateContent>
  <xr:revisionPtr revIDLastSave="0" documentId="8_{9843DB87-7FAC-4F5C-959C-BF7B72F57166}" xr6:coauthVersionLast="47" xr6:coauthVersionMax="47" xr10:uidLastSave="{00000000-0000-0000-0000-000000000000}"/>
  <bookViews>
    <workbookView xWindow="2340" yWindow="2340" windowWidth="21600" windowHeight="11265" tabRatio="721" xr2:uid="{00000000-000D-0000-FFFF-FFFF00000000}"/>
  </bookViews>
  <sheets>
    <sheet name="1.普通会計予算" sheetId="2" r:id="rId1"/>
    <sheet name="2.公営企業会計予算" sheetId="11" r:id="rId2"/>
    <sheet name="3.(1)普通会計決算" sheetId="7" r:id="rId3"/>
    <sheet name="3.(2)財政指標等" sheetId="8" r:id="rId4"/>
    <sheet name="4.公営企業会計決算" sheetId="12" r:id="rId5"/>
    <sheet name="5.三セク決算" sheetId="13" r:id="rId6"/>
  </sheets>
  <definedNames>
    <definedName name="_xlnm.Print_Area" localSheetId="0">'1.普通会計予算'!$A$1:$I$42</definedName>
    <definedName name="_xlnm.Print_Area" localSheetId="1">'2.公営企業会計予算'!$A$1:$O$70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'4.公営企業会計決算'!$A$1:$O$69</definedName>
    <definedName name="_xlnm.Print_Area" localSheetId="5">'5.三セク決算'!$A$1:$R$46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M24" i="11" l="1"/>
  <c r="L24" i="11"/>
  <c r="F34" i="13" l="1"/>
  <c r="F41" i="13" s="1"/>
  <c r="R31" i="13"/>
  <c r="R34" i="13" s="1"/>
  <c r="R41" i="13" s="1"/>
  <c r="R44" i="13" s="1"/>
  <c r="Q31" i="13"/>
  <c r="Q34" i="13" s="1"/>
  <c r="P31" i="13"/>
  <c r="P34" i="13" s="1"/>
  <c r="O31" i="13"/>
  <c r="O34" i="13" s="1"/>
  <c r="N31" i="13"/>
  <c r="N34" i="13" s="1"/>
  <c r="N37" i="13" s="1"/>
  <c r="N42" i="13" s="1"/>
  <c r="M31" i="13"/>
  <c r="M34" i="13" s="1"/>
  <c r="L31" i="13"/>
  <c r="L34" i="13" s="1"/>
  <c r="K31" i="13"/>
  <c r="K34" i="13" s="1"/>
  <c r="I31" i="13"/>
  <c r="I34" i="13" s="1"/>
  <c r="I41" i="13" s="1"/>
  <c r="I44" i="13" s="1"/>
  <c r="H31" i="13"/>
  <c r="H34" i="13" s="1"/>
  <c r="G31" i="13"/>
  <c r="G34" i="13" s="1"/>
  <c r="E31" i="13"/>
  <c r="E34" i="13" s="1"/>
  <c r="O84" i="12"/>
  <c r="M84" i="12"/>
  <c r="K84" i="12"/>
  <c r="K85" i="12" s="1"/>
  <c r="I84" i="12"/>
  <c r="G84" i="12"/>
  <c r="O79" i="12"/>
  <c r="O85" i="12" s="1"/>
  <c r="M79" i="12"/>
  <c r="M85" i="12" s="1"/>
  <c r="K79" i="12"/>
  <c r="I79" i="12"/>
  <c r="I85" i="12" s="1"/>
  <c r="G79" i="12"/>
  <c r="N64" i="12"/>
  <c r="M64" i="12"/>
  <c r="I64" i="12"/>
  <c r="H64" i="12"/>
  <c r="F64" i="12"/>
  <c r="N59" i="12"/>
  <c r="N65" i="12" s="1"/>
  <c r="M59" i="12"/>
  <c r="K59" i="12"/>
  <c r="K65" i="12" s="1"/>
  <c r="I59" i="12"/>
  <c r="H59" i="12"/>
  <c r="H65" i="12" s="1"/>
  <c r="F59" i="12"/>
  <c r="F65" i="12" s="1"/>
  <c r="O44" i="12"/>
  <c r="N44" i="12"/>
  <c r="M44" i="12"/>
  <c r="L44" i="12"/>
  <c r="K44" i="12"/>
  <c r="J44" i="12"/>
  <c r="I44" i="12"/>
  <c r="H44" i="12"/>
  <c r="G44" i="12"/>
  <c r="F44" i="12"/>
  <c r="O39" i="12"/>
  <c r="O45" i="12" s="1"/>
  <c r="N39" i="12"/>
  <c r="N45" i="12" s="1"/>
  <c r="M39" i="12"/>
  <c r="M45" i="12" s="1"/>
  <c r="L39" i="12"/>
  <c r="L45" i="12" s="1"/>
  <c r="K39" i="12"/>
  <c r="K45" i="12" s="1"/>
  <c r="J39" i="12"/>
  <c r="J45" i="12" s="1"/>
  <c r="I39" i="12"/>
  <c r="H39" i="12"/>
  <c r="H45" i="12" s="1"/>
  <c r="G39" i="12"/>
  <c r="G45" i="12" s="1"/>
  <c r="F39" i="12"/>
  <c r="F45" i="12" s="1"/>
  <c r="O27" i="12"/>
  <c r="O24" i="12"/>
  <c r="N24" i="12"/>
  <c r="N27" i="12" s="1"/>
  <c r="M24" i="12"/>
  <c r="M27" i="12" s="1"/>
  <c r="L24" i="12"/>
  <c r="L27" i="12" s="1"/>
  <c r="K24" i="12"/>
  <c r="K27" i="12" s="1"/>
  <c r="J24" i="12"/>
  <c r="J27" i="12" s="1"/>
  <c r="I24" i="12"/>
  <c r="I27" i="12" s="1"/>
  <c r="H24" i="12"/>
  <c r="H27" i="12" s="1"/>
  <c r="G24" i="12"/>
  <c r="G27" i="12" s="1"/>
  <c r="F24" i="12"/>
  <c r="F27" i="12" s="1"/>
  <c r="O16" i="12"/>
  <c r="N16" i="12"/>
  <c r="M16" i="12"/>
  <c r="L16" i="12"/>
  <c r="K16" i="12"/>
  <c r="J16" i="12"/>
  <c r="I16" i="12"/>
  <c r="H16" i="12"/>
  <c r="G16" i="12"/>
  <c r="F16" i="12"/>
  <c r="O15" i="12"/>
  <c r="N15" i="12"/>
  <c r="M15" i="12"/>
  <c r="L15" i="12"/>
  <c r="K15" i="12"/>
  <c r="J15" i="12"/>
  <c r="I15" i="12"/>
  <c r="H15" i="12"/>
  <c r="G15" i="12"/>
  <c r="F15" i="12"/>
  <c r="O14" i="12"/>
  <c r="N14" i="12"/>
  <c r="M14" i="12"/>
  <c r="L14" i="12"/>
  <c r="K14" i="12"/>
  <c r="J14" i="12"/>
  <c r="I14" i="12"/>
  <c r="H14" i="12"/>
  <c r="G14" i="12"/>
  <c r="F14" i="12"/>
  <c r="H65" i="11"/>
  <c r="N64" i="11"/>
  <c r="M64" i="11"/>
  <c r="L64" i="11"/>
  <c r="J64" i="11"/>
  <c r="I64" i="11"/>
  <c r="H64" i="11"/>
  <c r="F64" i="11"/>
  <c r="N59" i="11"/>
  <c r="M59" i="11"/>
  <c r="L59" i="11"/>
  <c r="K59" i="11"/>
  <c r="K65" i="11" s="1"/>
  <c r="J59" i="11"/>
  <c r="J65" i="11" s="1"/>
  <c r="I59" i="11"/>
  <c r="I65" i="11" s="1"/>
  <c r="H59" i="11"/>
  <c r="F59" i="11"/>
  <c r="F65" i="11" s="1"/>
  <c r="O44" i="11"/>
  <c r="N44" i="11"/>
  <c r="M44" i="11"/>
  <c r="L44" i="11"/>
  <c r="K44" i="11"/>
  <c r="J44" i="11"/>
  <c r="I44" i="11"/>
  <c r="H44" i="11"/>
  <c r="G44" i="11"/>
  <c r="F44" i="11"/>
  <c r="O39" i="11"/>
  <c r="O45" i="11" s="1"/>
  <c r="N39" i="11"/>
  <c r="M39" i="11"/>
  <c r="M45" i="11" s="1"/>
  <c r="L39" i="11"/>
  <c r="L45" i="11" s="1"/>
  <c r="K39" i="11"/>
  <c r="K45" i="11" s="1"/>
  <c r="J39" i="11"/>
  <c r="J45" i="11" s="1"/>
  <c r="I39" i="11"/>
  <c r="I45" i="11" s="1"/>
  <c r="H39" i="11"/>
  <c r="H45" i="11" s="1"/>
  <c r="G39" i="11"/>
  <c r="G45" i="11" s="1"/>
  <c r="F39" i="11"/>
  <c r="M27" i="11"/>
  <c r="L27" i="11"/>
  <c r="O24" i="11"/>
  <c r="O27" i="11" s="1"/>
  <c r="N24" i="11"/>
  <c r="N27" i="11" s="1"/>
  <c r="K24" i="11"/>
  <c r="K27" i="11" s="1"/>
  <c r="J24" i="11"/>
  <c r="J27" i="11" s="1"/>
  <c r="I24" i="11"/>
  <c r="I27" i="11" s="1"/>
  <c r="H24" i="11"/>
  <c r="H27" i="11" s="1"/>
  <c r="G24" i="11"/>
  <c r="G27" i="11" s="1"/>
  <c r="F24" i="11"/>
  <c r="F27" i="11" s="1"/>
  <c r="O16" i="11"/>
  <c r="N16" i="11"/>
  <c r="M16" i="11"/>
  <c r="L16" i="11"/>
  <c r="K16" i="11"/>
  <c r="J16" i="11"/>
  <c r="I16" i="11"/>
  <c r="H16" i="11"/>
  <c r="G16" i="11"/>
  <c r="F16" i="11"/>
  <c r="O15" i="11"/>
  <c r="N15" i="11"/>
  <c r="M15" i="11"/>
  <c r="L15" i="11"/>
  <c r="K15" i="11"/>
  <c r="J15" i="11"/>
  <c r="I15" i="11"/>
  <c r="H15" i="11"/>
  <c r="G15" i="11"/>
  <c r="F15" i="11"/>
  <c r="O14" i="11"/>
  <c r="N14" i="11"/>
  <c r="M14" i="11"/>
  <c r="L14" i="11"/>
  <c r="K14" i="11"/>
  <c r="J14" i="11"/>
  <c r="I14" i="11"/>
  <c r="H14" i="11"/>
  <c r="G14" i="11"/>
  <c r="F14" i="11"/>
  <c r="N65" i="11" l="1"/>
  <c r="M65" i="12"/>
  <c r="G85" i="12"/>
  <c r="N45" i="11"/>
  <c r="L65" i="11"/>
  <c r="I45" i="12"/>
  <c r="M65" i="11"/>
  <c r="I65" i="12"/>
  <c r="F45" i="11"/>
  <c r="E37" i="13"/>
  <c r="E42" i="13" s="1"/>
  <c r="E41" i="13"/>
  <c r="E44" i="13" s="1"/>
  <c r="K41" i="13"/>
  <c r="K44" i="13" s="1"/>
  <c r="K37" i="13"/>
  <c r="K42" i="13" s="1"/>
  <c r="O41" i="13"/>
  <c r="O44" i="13" s="1"/>
  <c r="O37" i="13"/>
  <c r="O42" i="13" s="1"/>
  <c r="G37" i="13"/>
  <c r="G42" i="13" s="1"/>
  <c r="G41" i="13"/>
  <c r="G44" i="13" s="1"/>
  <c r="L37" i="13"/>
  <c r="L42" i="13" s="1"/>
  <c r="L41" i="13"/>
  <c r="L44" i="13" s="1"/>
  <c r="P37" i="13"/>
  <c r="P42" i="13" s="1"/>
  <c r="P41" i="13"/>
  <c r="P44" i="13" s="1"/>
  <c r="H41" i="13"/>
  <c r="H44" i="13" s="1"/>
  <c r="H37" i="13"/>
  <c r="H42" i="13" s="1"/>
  <c r="M37" i="13"/>
  <c r="M42" i="13" s="1"/>
  <c r="M41" i="13"/>
  <c r="M44" i="13" s="1"/>
  <c r="Q41" i="13"/>
  <c r="Q44" i="13" s="1"/>
  <c r="Q37" i="13"/>
  <c r="Q42" i="13" s="1"/>
  <c r="I37" i="13"/>
  <c r="I42" i="13" s="1"/>
  <c r="R37" i="13"/>
  <c r="R42" i="13" s="1"/>
  <c r="F37" i="13"/>
  <c r="F42" i="13" s="1"/>
  <c r="N41" i="13"/>
  <c r="N44" i="13" s="1"/>
  <c r="E22" i="8" l="1"/>
  <c r="E20" i="8"/>
  <c r="F40" i="2" l="1"/>
  <c r="G24" i="8" l="1"/>
  <c r="H24" i="8" s="1"/>
  <c r="H22" i="8" s="1"/>
  <c r="F22" i="8"/>
  <c r="H20" i="8"/>
  <c r="G20" i="8"/>
  <c r="F20" i="8"/>
  <c r="H19" i="8"/>
  <c r="H23" i="8" s="1"/>
  <c r="G19" i="8"/>
  <c r="G23" i="8" s="1"/>
  <c r="F19" i="8"/>
  <c r="F23" i="8" s="1"/>
  <c r="E19" i="8"/>
  <c r="H40" i="7"/>
  <c r="H22" i="7"/>
  <c r="H22" i="2"/>
  <c r="H40" i="2"/>
  <c r="E23" i="8" l="1"/>
  <c r="E21" i="8"/>
  <c r="F21" i="8"/>
  <c r="H21" i="8"/>
  <c r="G21" i="8"/>
  <c r="G22" i="8"/>
  <c r="I16" i="2"/>
  <c r="I24" i="8"/>
  <c r="F40" i="7"/>
  <c r="I40" i="7" s="1"/>
  <c r="AC14" i="7" s="1"/>
  <c r="F22" i="7"/>
  <c r="G9" i="7" s="1"/>
  <c r="AD5" i="7" s="1"/>
  <c r="G38" i="2"/>
  <c r="F22" i="2"/>
  <c r="G20" i="2" s="1"/>
  <c r="AJ5" i="2" s="1"/>
  <c r="I36" i="2"/>
  <c r="I20" i="8"/>
  <c r="I19" i="8"/>
  <c r="I21" i="8" s="1"/>
  <c r="AS2" i="8" s="1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G40" i="2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4" i="2"/>
  <c r="AJ13" i="2" s="1"/>
  <c r="G31" i="2"/>
  <c r="G21" i="2" l="1"/>
  <c r="AK5" i="2" s="1"/>
  <c r="AC4" i="2"/>
  <c r="G13" i="2"/>
  <c r="AF5" i="2" s="1"/>
  <c r="G31" i="7"/>
  <c r="G39" i="7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G9" i="2"/>
  <c r="AD5" i="2" s="1"/>
  <c r="I22" i="2"/>
  <c r="AC6" i="2" s="1"/>
  <c r="G22" i="2"/>
  <c r="G10" i="2"/>
  <c r="AE5" i="2" s="1"/>
  <c r="G16" i="2"/>
  <c r="G14" i="2"/>
  <c r="AG5" i="2" s="1"/>
  <c r="G19" i="2"/>
  <c r="I22" i="8"/>
  <c r="I23" i="8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きしだ</author>
  </authors>
  <commentList>
    <comment ref="M17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昨年度回答：12
単位を誤っていたため、修正
</t>
        </r>
      </text>
    </comment>
  </commentList>
</comments>
</file>

<file path=xl/sharedStrings.xml><?xml version="1.0" encoding="utf-8"?>
<sst xmlns="http://schemas.openxmlformats.org/spreadsheetml/2006/main" count="640" uniqueCount="311">
  <si>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</si>
  <si>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</si>
  <si>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</si>
  <si>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</si>
  <si>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</si>
  <si>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</si>
  <si>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</si>
  <si>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</si>
  <si>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</si>
  <si>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</si>
  <si>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</si>
  <si>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</si>
  <si>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</si>
  <si>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</si>
  <si>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</si>
  <si>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</si>
  <si>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</si>
  <si>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</si>
  <si>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</si>
  <si>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</si>
  <si>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</si>
  <si>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</si>
  <si>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</si>
  <si>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</si>
  <si>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</si>
  <si>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</si>
  <si>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</si>
  <si>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</si>
  <si>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</si>
  <si>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</si>
  <si>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</si>
  <si>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</si>
  <si>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</si>
  <si>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</si>
  <si>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</si>
  <si>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</si>
  <si>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</si>
  <si>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</si>
  <si>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</si>
  <si>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</si>
  <si>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</si>
  <si>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</si>
  <si>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</si>
  <si>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</si>
  <si>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</si>
  <si>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</si>
  <si>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</si>
  <si>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</si>
  <si>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</si>
  <si>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</si>
  <si>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</si>
  <si>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</si>
  <si>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</si>
  <si>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</si>
  <si>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</si>
  <si>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</si>
  <si>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</si>
  <si>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</si>
  <si>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</si>
  <si>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</si>
  <si>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</si>
  <si>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</si>
  <si>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</si>
  <si>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</si>
  <si>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</si>
  <si>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</si>
  <si>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</si>
  <si>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</si>
  <si>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</si>
  <si>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</si>
  <si>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</si>
  <si>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</si>
  <si>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</si>
  <si>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</si>
  <si>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</si>
  <si>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</si>
  <si>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</si>
  <si>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</si>
  <si>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</si>
  <si>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</si>
  <si>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</si>
  <si>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</si>
  <si>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</si>
  <si>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</si>
  <si>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</si>
  <si>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</si>
  <si>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</si>
  <si>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</si>
  <si>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</si>
  <si>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</si>
  <si>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</si>
  <si>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</si>
  <si>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</si>
  <si>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</si>
  <si>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</si>
  <si>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</si>
  <si>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</si>
  <si>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</si>
  <si>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</si>
  <si>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</si>
  <si>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</si>
  <si>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</si>
  <si>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</si>
  <si>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</si>
  <si>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</si>
  <si>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</si>
  <si>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</si>
  <si>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</si>
  <si>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</si>
  <si>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</si>
  <si>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</si>
  <si>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</si>
  <si>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</si>
  <si>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</si>
  <si>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</si>
  <si>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</si>
  <si>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</si>
  <si>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</si>
  <si>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</si>
  <si>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</si>
  <si>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</si>
  <si>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</si>
  <si>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</si>
  <si>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</si>
  <si>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</si>
  <si>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</si>
  <si>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</si>
  <si>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</si>
  <si>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</si>
  <si>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</si>
  <si>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</si>
  <si>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</si>
  <si>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</si>
  <si>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</si>
  <si>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</si>
  <si>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</si>
  <si>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</si>
  <si>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</si>
  <si>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</si>
  <si>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</si>
  <si>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</si>
  <si>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</si>
  <si>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</si>
  <si>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</si>
  <si>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</si>
  <si>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</si>
  <si>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</si>
  <si>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</si>
  <si>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</si>
  <si>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</si>
  <si>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</si>
  <si>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</si>
  <si>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</si>
  <si>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</si>
  <si>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</si>
  <si>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</si>
  <si>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</si>
  <si>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</si>
  <si>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</si>
  <si>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</si>
  <si>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</si>
  <si>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</si>
  <si>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</si>
  <si>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</si>
  <si>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</si>
  <si>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</si>
  <si>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</si>
  <si>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</si>
  <si>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</si>
  <si>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</si>
  <si>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</si>
  <si>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</si>
  <si>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</si>
  <si>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</si>
  <si>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</si>
  <si>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</si>
  <si>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</si>
  <si>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</si>
  <si>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</si>
  <si>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</si>
  <si>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</si>
  <si>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</si>
  <si>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</si>
  <si>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</si>
  <si>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</si>
  <si>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</si>
  <si>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</si>
  <si>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</si>
  <si>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</si>
  <si>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</si>
  <si>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</si>
  <si>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</si>
  <si>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</si>
  <si>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</si>
  <si>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</si>
  <si>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</si>
  <si>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</si>
  <si>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</si>
  <si>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</si>
  <si>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</si>
  <si>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</si>
  <si>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</si>
  <si>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</si>
  <si>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</si>
  <si>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</si>
  <si>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</si>
  <si>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</si>
  <si>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</si>
  <si>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</si>
  <si>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</si>
  <si>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</si>
  <si>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</si>
  <si>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</si>
  <si>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</si>
  <si>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</si>
  <si>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</si>
  <si>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</si>
  <si>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</si>
  <si>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</si>
  <si>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</si>
  <si>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</si>
  <si>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</si>
  <si>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</si>
  <si>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</si>
  <si>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</si>
  <si>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</si>
  <si>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</si>
  <si>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</si>
  <si>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</si>
  <si>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</si>
  <si>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</si>
  <si>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</si>
  <si>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</si>
  <si>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</si>
  <si>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</si>
  <si>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</si>
  <si>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</si>
  <si>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</si>
  <si>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</si>
  <si>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</si>
  <si>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</si>
  <si>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</si>
  <si>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</si>
  <si>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</si>
  <si>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</si>
  <si>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</si>
  <si>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</si>
  <si>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</si>
  <si>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</si>
  <si>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</si>
  <si>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</si>
  <si>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</si>
  <si>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</si>
  <si>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</si>
  <si>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</si>
  <si>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</si>
  <si>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</si>
  <si>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</si>
  <si>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</si>
  <si>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</si>
  <si>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</si>
  <si>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</si>
  <si>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</si>
  <si>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</si>
  <si>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</si>
  <si>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</si>
  <si>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</si>
  <si>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-</t>
  </si>
  <si>
    <t>上水道事業会計</t>
    <rPh sb="0" eb="3">
      <t>ジョウスイドウ</t>
    </rPh>
    <rPh sb="3" eb="5">
      <t>ジギョウ</t>
    </rPh>
    <rPh sb="5" eb="7">
      <t>カイケイ</t>
    </rPh>
    <phoneticPr fontId="18"/>
  </si>
  <si>
    <t>工業用水道事業会計</t>
    <rPh sb="0" eb="2">
      <t>コウギョウ</t>
    </rPh>
    <rPh sb="2" eb="4">
      <t>ヨウスイ</t>
    </rPh>
    <rPh sb="4" eb="5">
      <t>ドウ</t>
    </rPh>
    <rPh sb="5" eb="7">
      <t>ジギョウ</t>
    </rPh>
    <rPh sb="7" eb="9">
      <t>カイケイ</t>
    </rPh>
    <phoneticPr fontId="18"/>
  </si>
  <si>
    <t>交通事業会計</t>
    <rPh sb="0" eb="2">
      <t>コウツウ</t>
    </rPh>
    <rPh sb="2" eb="4">
      <t>ジギョウ</t>
    </rPh>
    <rPh sb="4" eb="6">
      <t>カイケイ</t>
    </rPh>
    <phoneticPr fontId="18"/>
  </si>
  <si>
    <t>病院事業会計</t>
    <rPh sb="0" eb="2">
      <t>ビョウイン</t>
    </rPh>
    <rPh sb="2" eb="4">
      <t>ジギョウ</t>
    </rPh>
    <rPh sb="4" eb="6">
      <t>カイケイ</t>
    </rPh>
    <phoneticPr fontId="18"/>
  </si>
  <si>
    <t>下水道事業会計</t>
    <rPh sb="0" eb="3">
      <t>ゲスイドウ</t>
    </rPh>
    <rPh sb="3" eb="5">
      <t>ジギョウ</t>
    </rPh>
    <rPh sb="5" eb="7">
      <t>カイケイ</t>
    </rPh>
    <phoneticPr fontId="18"/>
  </si>
  <si>
    <t>食肉センター特別会計</t>
    <rPh sb="0" eb="2">
      <t>ショクニク</t>
    </rPh>
    <rPh sb="6" eb="8">
      <t>トクベツ</t>
    </rPh>
    <rPh sb="8" eb="10">
      <t>カイケイ</t>
    </rPh>
    <phoneticPr fontId="18"/>
  </si>
  <si>
    <t>渡船特別会計</t>
    <rPh sb="0" eb="2">
      <t>トセン</t>
    </rPh>
    <rPh sb="2" eb="4">
      <t>トクベツ</t>
    </rPh>
    <rPh sb="4" eb="6">
      <t>カイケイ</t>
    </rPh>
    <phoneticPr fontId="18"/>
  </si>
  <si>
    <t>港湾整備特別会計</t>
    <rPh sb="0" eb="2">
      <t>コウワン</t>
    </rPh>
    <rPh sb="2" eb="4">
      <t>セイビ</t>
    </rPh>
    <rPh sb="4" eb="6">
      <t>トクベツ</t>
    </rPh>
    <rPh sb="6" eb="8">
      <t>カイケイ</t>
    </rPh>
    <phoneticPr fontId="18"/>
  </si>
  <si>
    <t>卸売市場特別会計</t>
    <rPh sb="0" eb="2">
      <t>オロシウリ</t>
    </rPh>
    <rPh sb="2" eb="4">
      <t>シジョウ</t>
    </rPh>
    <rPh sb="4" eb="6">
      <t>トクベツ</t>
    </rPh>
    <rPh sb="6" eb="8">
      <t>カイケイ</t>
    </rPh>
    <phoneticPr fontId="18"/>
  </si>
  <si>
    <t>産業用地整備特別会計</t>
    <rPh sb="0" eb="2">
      <t>サンギョウ</t>
    </rPh>
    <rPh sb="2" eb="4">
      <t>ヨウチ</t>
    </rPh>
    <rPh sb="4" eb="6">
      <t>セイビ</t>
    </rPh>
    <rPh sb="6" eb="8">
      <t>トクベツ</t>
    </rPh>
    <rPh sb="8" eb="10">
      <t>カイケイ</t>
    </rPh>
    <phoneticPr fontId="18"/>
  </si>
  <si>
    <t>駐車場特別会計</t>
    <rPh sb="0" eb="3">
      <t>チュウシャジョウ</t>
    </rPh>
    <rPh sb="3" eb="5">
      <t>トクベツ</t>
    </rPh>
    <rPh sb="5" eb="7">
      <t>カイケイ</t>
    </rPh>
    <phoneticPr fontId="18"/>
  </si>
  <si>
    <t>漁業集落排水特別会計</t>
    <rPh sb="0" eb="2">
      <t>ギョギョウ</t>
    </rPh>
    <rPh sb="2" eb="4">
      <t>シュウラク</t>
    </rPh>
    <rPh sb="4" eb="6">
      <t>ハイスイ</t>
    </rPh>
    <rPh sb="6" eb="8">
      <t>トクベツ</t>
    </rPh>
    <rPh sb="8" eb="10">
      <t>カイケイ</t>
    </rPh>
    <phoneticPr fontId="18"/>
  </si>
  <si>
    <t>空港関連用地整備特別会計</t>
    <rPh sb="0" eb="2">
      <t>クウコウ</t>
    </rPh>
    <rPh sb="2" eb="4">
      <t>カンレン</t>
    </rPh>
    <rPh sb="4" eb="6">
      <t>ヨウチ</t>
    </rPh>
    <rPh sb="6" eb="8">
      <t>セイビ</t>
    </rPh>
    <rPh sb="8" eb="10">
      <t>トクベツ</t>
    </rPh>
    <rPh sb="10" eb="12">
      <t>カイケイ</t>
    </rPh>
    <phoneticPr fontId="18"/>
  </si>
  <si>
    <t>市民太陽光発電所特別会計</t>
    <rPh sb="0" eb="2">
      <t>シミン</t>
    </rPh>
    <rPh sb="2" eb="5">
      <t>タイヨウコウ</t>
    </rPh>
    <rPh sb="5" eb="7">
      <t>ハツデン</t>
    </rPh>
    <rPh sb="7" eb="8">
      <t>ショ</t>
    </rPh>
    <rPh sb="8" eb="10">
      <t>トクベツ</t>
    </rPh>
    <rPh sb="10" eb="12">
      <t>カイケイ</t>
    </rPh>
    <phoneticPr fontId="18"/>
  </si>
  <si>
    <t>学術研究都市土地区画整理</t>
    <rPh sb="0" eb="2">
      <t>ガクジュツ</t>
    </rPh>
    <rPh sb="2" eb="4">
      <t>ケンキュウ</t>
    </rPh>
    <rPh sb="4" eb="6">
      <t>トシ</t>
    </rPh>
    <rPh sb="6" eb="8">
      <t>トチ</t>
    </rPh>
    <rPh sb="8" eb="10">
      <t>クカク</t>
    </rPh>
    <rPh sb="10" eb="12">
      <t>セイリ</t>
    </rPh>
    <phoneticPr fontId="18"/>
  </si>
  <si>
    <t>工業用水道事業会計</t>
  </si>
  <si>
    <t>渡船特別会計</t>
  </si>
  <si>
    <t>漁業集落排水特別会計</t>
  </si>
  <si>
    <t>交通事業会計</t>
  </si>
  <si>
    <t>港湾整備特別会計</t>
  </si>
  <si>
    <t>空港関連用地整備特別会計</t>
  </si>
  <si>
    <t>病院事業会計</t>
  </si>
  <si>
    <t>卸売市場特別会計</t>
  </si>
  <si>
    <t>市民太陽光発電所特別会計</t>
  </si>
  <si>
    <t>下水道事業会計</t>
  </si>
  <si>
    <t>産業用地整備特別会計</t>
  </si>
  <si>
    <t>学術研究都市土地区画整理</t>
  </si>
  <si>
    <t>上水道事業会計</t>
  </si>
  <si>
    <t>食肉センター特別会計</t>
  </si>
  <si>
    <t>駐車場特別会計</t>
  </si>
  <si>
    <t>北九州市</t>
    <rPh sb="0" eb="4">
      <t>キタキュウシュウシ</t>
    </rPh>
    <phoneticPr fontId="7"/>
  </si>
  <si>
    <t>30年度</t>
  </si>
  <si>
    <t>埋立地造成特別会計</t>
  </si>
  <si>
    <t>北九州埠頭株式会社</t>
  </si>
  <si>
    <t>皿倉登山鉄道株式会社</t>
  </si>
  <si>
    <t>北九州市住宅供給公社</t>
  </si>
  <si>
    <t>北九州高速鉄道株式会社</t>
    <phoneticPr fontId="7"/>
  </si>
  <si>
    <t>福岡北九州高速道路公社</t>
  </si>
  <si>
    <t>北九州市道路公社</t>
  </si>
  <si>
    <t>株式会社北九州ｳｫｰﾀｰｻｰﾋﾞｽ</t>
    <rPh sb="0" eb="2">
      <t>カブシキ</t>
    </rPh>
    <rPh sb="2" eb="4">
      <t>カイシャ</t>
    </rPh>
    <rPh sb="4" eb="7">
      <t>キタキュウシュウ</t>
    </rPh>
    <phoneticPr fontId="18"/>
  </si>
  <si>
    <t>(令和元年度決算ﾍﾞｰｽ）</t>
    <rPh sb="1" eb="4">
      <t>レイワガン</t>
    </rPh>
    <phoneticPr fontId="7"/>
  </si>
  <si>
    <t>元年度</t>
    <rPh sb="0" eb="1">
      <t>ガン</t>
    </rPh>
    <phoneticPr fontId="7"/>
  </si>
  <si>
    <t>(令和元年度決算額）</t>
    <rPh sb="1" eb="4">
      <t>レイワガン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</si>
</sst>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明朝"/>
      <family val="1"/>
      <charset val="128"/>
    </font>
    <font>
      <sz val="11"/>
      <color rgb="FFFF0000"/>
      <name val="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80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41" fontId="0" fillId="0" borderId="59" xfId="0" applyNumberFormat="1" applyBorder="1" applyAlignment="1">
      <alignment horizontal="center" vertical="center"/>
    </xf>
    <xf numFmtId="41" fontId="0" fillId="2" borderId="14" xfId="0" applyNumberFormat="1" applyFill="1" applyBorder="1" applyAlignment="1">
      <alignment horizontal="centerContinuous" vertical="center"/>
    </xf>
    <xf numFmtId="41" fontId="0" fillId="2" borderId="6" xfId="0" applyNumberFormat="1" applyFill="1" applyBorder="1" applyAlignment="1">
      <alignment horizontal="centerContinuous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41" fontId="0" fillId="0" borderId="4" xfId="0" applyNumberFormat="1" applyBorder="1" applyAlignment="1">
      <alignment horizontal="right" vertical="center"/>
    </xf>
    <xf numFmtId="179" fontId="2" fillId="0" borderId="51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41" fontId="0" fillId="0" borderId="41" xfId="0" applyNumberFormat="1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68" xfId="0" applyNumberFormat="1" applyBorder="1" applyAlignment="1">
      <alignment horizontal="right" vertical="center"/>
    </xf>
    <xf numFmtId="179" fontId="0" fillId="0" borderId="50" xfId="1" applyNumberFormat="1" applyFont="1" applyBorder="1" applyAlignment="1">
      <alignment vertical="center"/>
    </xf>
    <xf numFmtId="179" fontId="0" fillId="0" borderId="54" xfId="1" applyNumberFormat="1" applyFont="1" applyBorder="1" applyAlignment="1">
      <alignment vertical="center"/>
    </xf>
    <xf numFmtId="179" fontId="0" fillId="0" borderId="71" xfId="1" applyNumberFormat="1" applyFont="1" applyFill="1" applyBorder="1" applyAlignment="1">
      <alignment horizontal="center" vertical="center"/>
    </xf>
    <xf numFmtId="179" fontId="0" fillId="0" borderId="71" xfId="1" applyNumberFormat="1" applyFont="1" applyBorder="1" applyAlignment="1">
      <alignment horizontal="center" vertical="center"/>
    </xf>
    <xf numFmtId="179" fontId="0" fillId="0" borderId="10" xfId="1" applyNumberFormat="1" applyFont="1" applyFill="1" applyBorder="1" applyAlignment="1">
      <alignment horizontal="center" vertical="center"/>
    </xf>
    <xf numFmtId="179" fontId="0" fillId="0" borderId="10" xfId="1" applyNumberFormat="1" applyFont="1" applyBorder="1" applyAlignment="1">
      <alignment horizontal="center" vertical="center"/>
    </xf>
    <xf numFmtId="179" fontId="0" fillId="0" borderId="50" xfId="1" applyNumberFormat="1" applyFont="1" applyFill="1" applyBorder="1" applyAlignment="1">
      <alignment horizontal="center" vertical="center"/>
    </xf>
    <xf numFmtId="179" fontId="0" fillId="0" borderId="50" xfId="1" applyNumberFormat="1" applyFont="1" applyBorder="1" applyAlignment="1">
      <alignment horizontal="center" vertical="center"/>
    </xf>
    <xf numFmtId="179" fontId="0" fillId="0" borderId="7" xfId="1" applyNumberFormat="1" applyFont="1" applyFill="1" applyBorder="1" applyAlignment="1">
      <alignment horizontal="center" vertical="center"/>
    </xf>
    <xf numFmtId="179" fontId="0" fillId="0" borderId="26" xfId="1" applyNumberFormat="1" applyFont="1" applyFill="1" applyBorder="1" applyAlignment="1">
      <alignment horizontal="center" vertical="center"/>
    </xf>
    <xf numFmtId="179" fontId="0" fillId="0" borderId="52" xfId="1" applyNumberFormat="1" applyFont="1" applyBorder="1" applyAlignment="1">
      <alignment horizontal="center" vertical="center"/>
    </xf>
    <xf numFmtId="179" fontId="0" fillId="0" borderId="74" xfId="1" applyNumberFormat="1" applyFont="1" applyFill="1" applyBorder="1" applyAlignment="1">
      <alignment vertical="center"/>
    </xf>
    <xf numFmtId="179" fontId="0" fillId="0" borderId="74" xfId="1" applyNumberFormat="1" applyFont="1" applyBorder="1" applyAlignment="1">
      <alignment vertical="center"/>
    </xf>
    <xf numFmtId="179" fontId="0" fillId="0" borderId="50" xfId="1" applyNumberFormat="1" applyFont="1" applyFill="1" applyBorder="1" applyAlignment="1">
      <alignment vertical="center"/>
    </xf>
    <xf numFmtId="179" fontId="0" fillId="0" borderId="7" xfId="1" applyNumberFormat="1" applyFont="1" applyFill="1" applyBorder="1" applyAlignment="1">
      <alignment vertical="center"/>
    </xf>
    <xf numFmtId="179" fontId="0" fillId="0" borderId="3" xfId="1" applyNumberFormat="1" applyFont="1" applyFill="1" applyBorder="1" applyAlignment="1">
      <alignment vertical="center"/>
    </xf>
    <xf numFmtId="179" fontId="0" fillId="0" borderId="3" xfId="1" applyNumberFormat="1" applyFont="1" applyBorder="1" applyAlignment="1">
      <alignment vertical="center"/>
    </xf>
    <xf numFmtId="179" fontId="0" fillId="0" borderId="14" xfId="1" applyNumberFormat="1" applyFont="1" applyFill="1" applyBorder="1" applyAlignment="1">
      <alignment vertical="center"/>
    </xf>
    <xf numFmtId="179" fontId="0" fillId="0" borderId="14" xfId="1" applyNumberFormat="1" applyFont="1" applyBorder="1" applyAlignment="1">
      <alignment vertical="center"/>
    </xf>
    <xf numFmtId="179" fontId="0" fillId="0" borderId="27" xfId="1" applyNumberFormat="1" applyFont="1" applyFill="1" applyBorder="1" applyAlignment="1">
      <alignment vertical="center"/>
    </xf>
    <xf numFmtId="179" fontId="0" fillId="0" borderId="27" xfId="1" applyNumberFormat="1" applyFont="1" applyBorder="1" applyAlignment="1">
      <alignment vertical="center"/>
    </xf>
    <xf numFmtId="179" fontId="0" fillId="0" borderId="26" xfId="1" applyNumberFormat="1" applyFont="1" applyFill="1" applyBorder="1" applyAlignment="1">
      <alignment vertical="center"/>
    </xf>
    <xf numFmtId="179" fontId="0" fillId="0" borderId="31" xfId="1" applyNumberFormat="1" applyFont="1" applyBorder="1" applyAlignment="1">
      <alignment vertical="center"/>
    </xf>
    <xf numFmtId="179" fontId="0" fillId="0" borderId="26" xfId="1" applyNumberFormat="1" applyFont="1" applyBorder="1" applyAlignment="1">
      <alignment vertical="center"/>
    </xf>
    <xf numFmtId="179" fontId="0" fillId="0" borderId="62" xfId="1" applyNumberFormat="1" applyFont="1" applyFill="1" applyBorder="1" applyAlignment="1">
      <alignment vertical="center"/>
    </xf>
    <xf numFmtId="179" fontId="0" fillId="0" borderId="62" xfId="1" applyNumberFormat="1" applyFont="1" applyBorder="1" applyAlignment="1">
      <alignment vertical="center"/>
    </xf>
    <xf numFmtId="179" fontId="20" fillId="0" borderId="7" xfId="1" applyNumberFormat="1" applyFont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70" xfId="0" applyNumberFormat="1" applyFont="1" applyFill="1" applyBorder="1" applyAlignment="1">
      <alignment horizontal="center" vertical="center"/>
    </xf>
    <xf numFmtId="181" fontId="9" fillId="0" borderId="76" xfId="1" applyNumberFormat="1" applyFont="1" applyBorder="1" applyAlignment="1">
      <alignment vertical="center" textRotation="255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70" xfId="0" applyNumberFormat="1" applyFont="1" applyFill="1" applyBorder="1" applyAlignment="1">
      <alignment horizontal="center" vertical="center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41" fontId="0" fillId="2" borderId="14" xfId="0" applyNumberFormat="1" applyFill="1" applyBorder="1" applyAlignment="1">
      <alignment horizontal="center" vertical="center"/>
    </xf>
    <xf numFmtId="41" fontId="0" fillId="2" borderId="70" xfId="0" applyNumberFormat="1" applyFill="1" applyBorder="1" applyAlignment="1">
      <alignment horizontal="center" vertical="center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0" fontId="0" fillId="0" borderId="76" xfId="0" applyBorder="1" applyAlignment="1">
      <alignment horizontal="center" vertical="center" textRotation="255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22" t="s">
        <v>0</v>
      </c>
      <c r="B1" s="322"/>
      <c r="C1" s="322"/>
      <c r="D1" s="322"/>
      <c r="E1" s="104" t="s">
        <v>298</v>
      </c>
      <c r="F1" s="2"/>
      <c r="AA1" s="328" t="s">
        <v>104</v>
      </c>
      <c r="AB1" s="328"/>
    </row>
    <row r="2" spans="1:38">
      <c r="AA2" s="329" t="s">
        <v>105</v>
      </c>
      <c r="AB2" s="329"/>
      <c r="AC2" s="330" t="s">
        <v>106</v>
      </c>
      <c r="AD2" s="332" t="s">
        <v>107</v>
      </c>
      <c r="AE2" s="333"/>
      <c r="AF2" s="334"/>
      <c r="AG2" s="329" t="s">
        <v>108</v>
      </c>
      <c r="AH2" s="329" t="s">
        <v>109</v>
      </c>
      <c r="AI2" s="329" t="s">
        <v>110</v>
      </c>
      <c r="AJ2" s="329" t="s">
        <v>111</v>
      </c>
      <c r="AK2" s="329" t="s">
        <v>112</v>
      </c>
    </row>
    <row r="3" spans="1:38" ht="14.25">
      <c r="A3" s="22" t="s">
        <v>103</v>
      </c>
      <c r="AA3" s="329"/>
      <c r="AB3" s="329"/>
      <c r="AC3" s="331"/>
      <c r="AD3" s="163"/>
      <c r="AE3" s="162" t="s">
        <v>125</v>
      </c>
      <c r="AF3" s="162" t="s">
        <v>126</v>
      </c>
      <c r="AG3" s="329"/>
      <c r="AH3" s="329"/>
      <c r="AI3" s="329"/>
      <c r="AJ3" s="329"/>
      <c r="AK3" s="329"/>
    </row>
    <row r="4" spans="1:38">
      <c r="AA4" s="330" t="str">
        <f>E1</f>
        <v>北九州市</v>
      </c>
      <c r="AB4" s="164" t="s">
        <v>113</v>
      </c>
      <c r="AC4" s="165">
        <f>F22</f>
        <v>650461</v>
      </c>
      <c r="AD4" s="165">
        <f>F9</f>
        <v>168421</v>
      </c>
      <c r="AE4" s="165">
        <f>F10</f>
        <v>70135</v>
      </c>
      <c r="AF4" s="165">
        <f>F13</f>
        <v>68886</v>
      </c>
      <c r="AG4" s="165">
        <f>F14</f>
        <v>3142</v>
      </c>
      <c r="AH4" s="165">
        <f>F15</f>
        <v>52000</v>
      </c>
      <c r="AI4" s="165">
        <f>F17</f>
        <v>109455</v>
      </c>
      <c r="AJ4" s="165">
        <f>F20</f>
        <v>77588</v>
      </c>
      <c r="AK4" s="165">
        <f>F21</f>
        <v>186301</v>
      </c>
      <c r="AL4" s="166"/>
    </row>
    <row r="5" spans="1:38">
      <c r="A5" s="21" t="s">
        <v>256</v>
      </c>
      <c r="AA5" s="336"/>
      <c r="AB5" s="164" t="s">
        <v>114</v>
      </c>
      <c r="AC5" s="167"/>
      <c r="AD5" s="167">
        <f>G9</f>
        <v>25.892559277189562</v>
      </c>
      <c r="AE5" s="167">
        <f>G10</f>
        <v>10.782352823612792</v>
      </c>
      <c r="AF5" s="167">
        <f>G13</f>
        <v>10.59033516229259</v>
      </c>
      <c r="AG5" s="167">
        <f>G14</f>
        <v>0.48304202711615302</v>
      </c>
      <c r="AH5" s="167">
        <f>G15</f>
        <v>7.9943301750604574</v>
      </c>
      <c r="AI5" s="167">
        <f>G17</f>
        <v>16.827296332908507</v>
      </c>
      <c r="AJ5" s="167">
        <f>G20</f>
        <v>11.928155569665206</v>
      </c>
      <c r="AK5" s="167">
        <f>G21</f>
        <v>28.641378960460351</v>
      </c>
    </row>
    <row r="6" spans="1:38" ht="14.25">
      <c r="A6" s="3"/>
      <c r="G6" s="326" t="s">
        <v>127</v>
      </c>
      <c r="H6" s="327"/>
      <c r="I6" s="327"/>
      <c r="AA6" s="331"/>
      <c r="AB6" s="164" t="s">
        <v>115</v>
      </c>
      <c r="AC6" s="167">
        <f>I22</f>
        <v>12.975899345551568</v>
      </c>
      <c r="AD6" s="167">
        <f>I9</f>
        <v>-4.4343947888059176</v>
      </c>
      <c r="AE6" s="167">
        <f>I10</f>
        <v>-6.6646261128781141</v>
      </c>
      <c r="AF6" s="167">
        <f>I13</f>
        <v>-3.7057746341054298</v>
      </c>
      <c r="AG6" s="167">
        <f>I14</f>
        <v>-3.2337542346781656</v>
      </c>
      <c r="AH6" s="167">
        <f>I15</f>
        <v>-16.129032258064512</v>
      </c>
      <c r="AI6" s="167">
        <f>I17</f>
        <v>-1.1478785470440567</v>
      </c>
      <c r="AJ6" s="167">
        <f>I20</f>
        <v>28.488863128260334</v>
      </c>
      <c r="AK6" s="167">
        <f>I21</f>
        <v>70.418038785217703</v>
      </c>
    </row>
    <row r="7" spans="1:38" ht="27" customHeight="1">
      <c r="A7" s="19"/>
      <c r="B7" s="5"/>
      <c r="C7" s="5"/>
      <c r="D7" s="5"/>
      <c r="E7" s="23"/>
      <c r="F7" s="62" t="s">
        <v>257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101</v>
      </c>
      <c r="G8" s="29" t="s">
        <v>2</v>
      </c>
      <c r="H8" s="65"/>
      <c r="I8" s="18"/>
    </row>
    <row r="9" spans="1:38" ht="18" customHeight="1">
      <c r="A9" s="323" t="s">
        <v>80</v>
      </c>
      <c r="B9" s="323" t="s">
        <v>81</v>
      </c>
      <c r="C9" s="47" t="s">
        <v>3</v>
      </c>
      <c r="D9" s="48"/>
      <c r="E9" s="49"/>
      <c r="F9" s="75">
        <v>168421</v>
      </c>
      <c r="G9" s="76">
        <f t="shared" ref="G9:G22" si="0">F9/$F$22*100</f>
        <v>25.892559277189562</v>
      </c>
      <c r="H9" s="77">
        <v>176236</v>
      </c>
      <c r="I9" s="78">
        <f t="shared" ref="I9:I21" si="1">(F9/H9-1)*100</f>
        <v>-4.4343947888059176</v>
      </c>
      <c r="AA9" s="338" t="s">
        <v>104</v>
      </c>
      <c r="AB9" s="339"/>
      <c r="AC9" s="340" t="s">
        <v>116</v>
      </c>
    </row>
    <row r="10" spans="1:38" ht="18" customHeight="1">
      <c r="A10" s="324"/>
      <c r="B10" s="324"/>
      <c r="C10" s="8"/>
      <c r="D10" s="50" t="s">
        <v>22</v>
      </c>
      <c r="E10" s="30"/>
      <c r="F10" s="79">
        <v>70135</v>
      </c>
      <c r="G10" s="80">
        <f t="shared" si="0"/>
        <v>10.782352823612792</v>
      </c>
      <c r="H10" s="81">
        <v>75143</v>
      </c>
      <c r="I10" s="82">
        <f t="shared" si="1"/>
        <v>-6.6646261128781141</v>
      </c>
      <c r="AA10" s="329" t="s">
        <v>105</v>
      </c>
      <c r="AB10" s="329"/>
      <c r="AC10" s="340"/>
      <c r="AD10" s="332" t="s">
        <v>117</v>
      </c>
      <c r="AE10" s="333"/>
      <c r="AF10" s="334"/>
      <c r="AG10" s="332" t="s">
        <v>118</v>
      </c>
      <c r="AH10" s="337"/>
      <c r="AI10" s="335"/>
      <c r="AJ10" s="332" t="s">
        <v>119</v>
      </c>
      <c r="AK10" s="335"/>
    </row>
    <row r="11" spans="1:38" ht="18" customHeight="1">
      <c r="A11" s="324"/>
      <c r="B11" s="324"/>
      <c r="C11" s="34"/>
      <c r="D11" s="35"/>
      <c r="E11" s="33" t="s">
        <v>23</v>
      </c>
      <c r="F11" s="83">
        <v>60094</v>
      </c>
      <c r="G11" s="84">
        <f t="shared" si="0"/>
        <v>9.2386784142323677</v>
      </c>
      <c r="H11" s="85">
        <v>61930</v>
      </c>
      <c r="I11" s="86">
        <f t="shared" si="1"/>
        <v>-2.9646374939447773</v>
      </c>
      <c r="AA11" s="329"/>
      <c r="AB11" s="329"/>
      <c r="AC11" s="338"/>
      <c r="AD11" s="163"/>
      <c r="AE11" s="162" t="s">
        <v>120</v>
      </c>
      <c r="AF11" s="162" t="s">
        <v>121</v>
      </c>
      <c r="AG11" s="163"/>
      <c r="AH11" s="162" t="s">
        <v>122</v>
      </c>
      <c r="AI11" s="162" t="s">
        <v>123</v>
      </c>
      <c r="AJ11" s="163"/>
      <c r="AK11" s="168" t="s">
        <v>124</v>
      </c>
    </row>
    <row r="12" spans="1:38" ht="18" customHeight="1">
      <c r="A12" s="324"/>
      <c r="B12" s="324"/>
      <c r="C12" s="34"/>
      <c r="D12" s="36"/>
      <c r="E12" s="33" t="s">
        <v>24</v>
      </c>
      <c r="F12" s="83">
        <v>4163</v>
      </c>
      <c r="G12" s="84">
        <f>F12/$F$22*100</f>
        <v>0.64000762536109002</v>
      </c>
      <c r="H12" s="85">
        <v>7377</v>
      </c>
      <c r="I12" s="86">
        <f t="shared" si="1"/>
        <v>-43.567846007862279</v>
      </c>
      <c r="AA12" s="330" t="str">
        <f>E1</f>
        <v>北九州市</v>
      </c>
      <c r="AB12" s="164" t="s">
        <v>113</v>
      </c>
      <c r="AC12" s="165">
        <f>F40</f>
        <v>650461</v>
      </c>
      <c r="AD12" s="165">
        <f>F23</f>
        <v>331664</v>
      </c>
      <c r="AE12" s="165">
        <f>F24</f>
        <v>110834</v>
      </c>
      <c r="AF12" s="165">
        <f>F26</f>
        <v>71822</v>
      </c>
      <c r="AG12" s="165">
        <f>F27</f>
        <v>267323</v>
      </c>
      <c r="AH12" s="165">
        <f>F28</f>
        <v>61197</v>
      </c>
      <c r="AI12" s="165">
        <f>F32</f>
        <v>5922</v>
      </c>
      <c r="AJ12" s="165">
        <f>F34</f>
        <v>51474</v>
      </c>
      <c r="AK12" s="165">
        <f>F35</f>
        <v>51474</v>
      </c>
      <c r="AL12" s="169"/>
    </row>
    <row r="13" spans="1:38" ht="18" customHeight="1">
      <c r="A13" s="324"/>
      <c r="B13" s="324"/>
      <c r="C13" s="11"/>
      <c r="D13" s="31" t="s">
        <v>25</v>
      </c>
      <c r="E13" s="32"/>
      <c r="F13" s="87">
        <v>68886</v>
      </c>
      <c r="G13" s="88">
        <f t="shared" si="0"/>
        <v>10.59033516229259</v>
      </c>
      <c r="H13" s="89">
        <v>71537</v>
      </c>
      <c r="I13" s="90">
        <f t="shared" si="1"/>
        <v>-3.7057746341054298</v>
      </c>
      <c r="AA13" s="336"/>
      <c r="AB13" s="164" t="s">
        <v>114</v>
      </c>
      <c r="AC13" s="167"/>
      <c r="AD13" s="167">
        <f>G23</f>
        <v>50.989067753485607</v>
      </c>
      <c r="AE13" s="167">
        <f>G24</f>
        <v>17.039299819666358</v>
      </c>
      <c r="AF13" s="167">
        <f>G26</f>
        <v>11.041707342946003</v>
      </c>
      <c r="AG13" s="167">
        <f>G27</f>
        <v>41.097467795917048</v>
      </c>
      <c r="AH13" s="167">
        <f>G28</f>
        <v>9.4082504562149012</v>
      </c>
      <c r="AI13" s="167">
        <f>G32</f>
        <v>0.91043121724438503</v>
      </c>
      <c r="AJ13" s="167">
        <f>G34</f>
        <v>7.9134644505973464</v>
      </c>
      <c r="AK13" s="167">
        <f>G35</f>
        <v>7.9134644505973464</v>
      </c>
    </row>
    <row r="14" spans="1:38" ht="18" customHeight="1">
      <c r="A14" s="324"/>
      <c r="B14" s="324"/>
      <c r="C14" s="52" t="s">
        <v>4</v>
      </c>
      <c r="D14" s="53"/>
      <c r="E14" s="54"/>
      <c r="F14" s="83">
        <v>3142</v>
      </c>
      <c r="G14" s="84">
        <f t="shared" si="0"/>
        <v>0.48304202711615302</v>
      </c>
      <c r="H14" s="85">
        <v>3247</v>
      </c>
      <c r="I14" s="86">
        <f t="shared" si="1"/>
        <v>-3.2337542346781656</v>
      </c>
      <c r="AA14" s="331"/>
      <c r="AB14" s="164" t="s">
        <v>115</v>
      </c>
      <c r="AC14" s="167">
        <f>I40</f>
        <v>12.975899345551568</v>
      </c>
      <c r="AD14" s="167">
        <f>I23</f>
        <v>0.10654641711262958</v>
      </c>
      <c r="AE14" s="167">
        <f>I24</f>
        <v>-1.1813586069775894</v>
      </c>
      <c r="AF14" s="167">
        <f>I26</f>
        <v>-0.22920805145373313</v>
      </c>
      <c r="AG14" s="167">
        <f>I27</f>
        <v>40.975298485423785</v>
      </c>
      <c r="AH14" s="167">
        <f>I28</f>
        <v>4.952923219400085</v>
      </c>
      <c r="AI14" s="167">
        <f>I32</f>
        <v>234.19864559819413</v>
      </c>
      <c r="AJ14" s="167">
        <f>I34</f>
        <v>-6.0984731014101516</v>
      </c>
      <c r="AK14" s="167">
        <f>I35</f>
        <v>-6.0984731014101516</v>
      </c>
    </row>
    <row r="15" spans="1:38" ht="18" customHeight="1">
      <c r="A15" s="324"/>
      <c r="B15" s="324"/>
      <c r="C15" s="52" t="s">
        <v>5</v>
      </c>
      <c r="D15" s="53"/>
      <c r="E15" s="54"/>
      <c r="F15" s="83">
        <v>52000</v>
      </c>
      <c r="G15" s="84">
        <f t="shared" si="0"/>
        <v>7.9943301750604574</v>
      </c>
      <c r="H15" s="85">
        <v>62000</v>
      </c>
      <c r="I15" s="86">
        <f t="shared" si="1"/>
        <v>-16.129032258064512</v>
      </c>
    </row>
    <row r="16" spans="1:38" ht="18" customHeight="1">
      <c r="A16" s="324"/>
      <c r="B16" s="324"/>
      <c r="C16" s="52" t="s">
        <v>26</v>
      </c>
      <c r="D16" s="53"/>
      <c r="E16" s="54"/>
      <c r="F16" s="83">
        <v>16069</v>
      </c>
      <c r="G16" s="84">
        <f t="shared" si="0"/>
        <v>2.4704017612124325</v>
      </c>
      <c r="H16" s="85">
        <v>16286</v>
      </c>
      <c r="I16" s="86">
        <f>(F16/H16-1)*100</f>
        <v>-1.3324327643374656</v>
      </c>
    </row>
    <row r="17" spans="1:9" ht="18" customHeight="1">
      <c r="A17" s="324"/>
      <c r="B17" s="324"/>
      <c r="C17" s="52" t="s">
        <v>6</v>
      </c>
      <c r="D17" s="53"/>
      <c r="E17" s="54"/>
      <c r="F17" s="83">
        <v>109455</v>
      </c>
      <c r="G17" s="84">
        <f t="shared" si="0"/>
        <v>16.827296332908507</v>
      </c>
      <c r="H17" s="85">
        <v>110726</v>
      </c>
      <c r="I17" s="86">
        <f t="shared" si="1"/>
        <v>-1.1478785470440567</v>
      </c>
    </row>
    <row r="18" spans="1:9" ht="18" customHeight="1">
      <c r="A18" s="324"/>
      <c r="B18" s="324"/>
      <c r="C18" s="52" t="s">
        <v>27</v>
      </c>
      <c r="D18" s="53"/>
      <c r="E18" s="54"/>
      <c r="F18" s="83">
        <v>29737</v>
      </c>
      <c r="G18" s="84">
        <f t="shared" si="0"/>
        <v>4.5716807003033235</v>
      </c>
      <c r="H18" s="85">
        <v>29977</v>
      </c>
      <c r="I18" s="86">
        <f t="shared" si="1"/>
        <v>-0.80061380391633907</v>
      </c>
    </row>
    <row r="19" spans="1:9" ht="18" customHeight="1">
      <c r="A19" s="324"/>
      <c r="B19" s="324"/>
      <c r="C19" s="52" t="s">
        <v>28</v>
      </c>
      <c r="D19" s="53"/>
      <c r="E19" s="54"/>
      <c r="F19" s="83">
        <v>7748</v>
      </c>
      <c r="G19" s="84">
        <f t="shared" si="0"/>
        <v>1.1911551960840081</v>
      </c>
      <c r="H19" s="85">
        <v>7575</v>
      </c>
      <c r="I19" s="86">
        <f t="shared" si="1"/>
        <v>2.2838283828382933</v>
      </c>
    </row>
    <row r="20" spans="1:9" ht="18" customHeight="1">
      <c r="A20" s="324"/>
      <c r="B20" s="324"/>
      <c r="C20" s="52" t="s">
        <v>7</v>
      </c>
      <c r="D20" s="53"/>
      <c r="E20" s="54"/>
      <c r="F20" s="83">
        <v>77588</v>
      </c>
      <c r="G20" s="84">
        <f t="shared" si="0"/>
        <v>11.928155569665206</v>
      </c>
      <c r="H20" s="85">
        <v>60385</v>
      </c>
      <c r="I20" s="86">
        <f t="shared" si="1"/>
        <v>28.488863128260334</v>
      </c>
    </row>
    <row r="21" spans="1:9" ht="18" customHeight="1">
      <c r="A21" s="324"/>
      <c r="B21" s="324"/>
      <c r="C21" s="57" t="s">
        <v>8</v>
      </c>
      <c r="D21" s="58"/>
      <c r="E21" s="56"/>
      <c r="F21" s="91">
        <v>186301</v>
      </c>
      <c r="G21" s="92">
        <f t="shared" si="0"/>
        <v>28.641378960460351</v>
      </c>
      <c r="H21" s="93">
        <v>109320</v>
      </c>
      <c r="I21" s="94">
        <f t="shared" si="1"/>
        <v>70.418038785217703</v>
      </c>
    </row>
    <row r="22" spans="1:9" ht="18" customHeight="1">
      <c r="A22" s="324"/>
      <c r="B22" s="325"/>
      <c r="C22" s="59" t="s">
        <v>9</v>
      </c>
      <c r="D22" s="37"/>
      <c r="E22" s="60"/>
      <c r="F22" s="95">
        <f>SUM(F9,F14:F21)</f>
        <v>650461</v>
      </c>
      <c r="G22" s="96">
        <f t="shared" si="0"/>
        <v>100</v>
      </c>
      <c r="H22" s="95">
        <f>SUM(H9,H14:H21)</f>
        <v>575752</v>
      </c>
      <c r="I22" s="268">
        <f t="shared" ref="I22:I40" si="2">(F22/H22-1)*100</f>
        <v>12.975899345551568</v>
      </c>
    </row>
    <row r="23" spans="1:9" ht="18" customHeight="1">
      <c r="A23" s="324"/>
      <c r="B23" s="323" t="s">
        <v>82</v>
      </c>
      <c r="C23" s="4" t="s">
        <v>10</v>
      </c>
      <c r="D23" s="5"/>
      <c r="E23" s="23"/>
      <c r="F23" s="75">
        <v>331664</v>
      </c>
      <c r="G23" s="76">
        <f t="shared" ref="G23:G37" si="3">F23/$F$40*100</f>
        <v>50.989067753485607</v>
      </c>
      <c r="H23" s="77">
        <v>331311</v>
      </c>
      <c r="I23" s="97">
        <f t="shared" si="2"/>
        <v>0.10654641711262958</v>
      </c>
    </row>
    <row r="24" spans="1:9" ht="18" customHeight="1">
      <c r="A24" s="324"/>
      <c r="B24" s="324"/>
      <c r="C24" s="8"/>
      <c r="D24" s="10" t="s">
        <v>11</v>
      </c>
      <c r="E24" s="38"/>
      <c r="F24" s="83">
        <v>110834</v>
      </c>
      <c r="G24" s="84">
        <f t="shared" si="3"/>
        <v>17.039299819666358</v>
      </c>
      <c r="H24" s="85">
        <v>112159</v>
      </c>
      <c r="I24" s="86">
        <f t="shared" si="2"/>
        <v>-1.1813586069775894</v>
      </c>
    </row>
    <row r="25" spans="1:9" ht="18" customHeight="1">
      <c r="A25" s="324"/>
      <c r="B25" s="324"/>
      <c r="C25" s="8"/>
      <c r="D25" s="10" t="s">
        <v>29</v>
      </c>
      <c r="E25" s="38"/>
      <c r="F25" s="83">
        <v>149008</v>
      </c>
      <c r="G25" s="84">
        <f t="shared" si="3"/>
        <v>22.908060590873241</v>
      </c>
      <c r="H25" s="85">
        <v>147165</v>
      </c>
      <c r="I25" s="86">
        <f t="shared" si="2"/>
        <v>1.2523358135426266</v>
      </c>
    </row>
    <row r="26" spans="1:9" ht="18" customHeight="1">
      <c r="A26" s="324"/>
      <c r="B26" s="324"/>
      <c r="C26" s="11"/>
      <c r="D26" s="10" t="s">
        <v>12</v>
      </c>
      <c r="E26" s="38"/>
      <c r="F26" s="83">
        <v>71822</v>
      </c>
      <c r="G26" s="84">
        <f t="shared" si="3"/>
        <v>11.041707342946003</v>
      </c>
      <c r="H26" s="85">
        <v>71987</v>
      </c>
      <c r="I26" s="86">
        <f t="shared" si="2"/>
        <v>-0.22920805145373313</v>
      </c>
    </row>
    <row r="27" spans="1:9" ht="18" customHeight="1">
      <c r="A27" s="324"/>
      <c r="B27" s="324"/>
      <c r="C27" s="8" t="s">
        <v>13</v>
      </c>
      <c r="D27" s="14"/>
      <c r="E27" s="25"/>
      <c r="F27" s="75">
        <v>267323</v>
      </c>
      <c r="G27" s="76">
        <f t="shared" si="3"/>
        <v>41.097467795917048</v>
      </c>
      <c r="H27" s="77">
        <v>189624</v>
      </c>
      <c r="I27" s="97">
        <f t="shared" si="2"/>
        <v>40.975298485423785</v>
      </c>
    </row>
    <row r="28" spans="1:9" ht="18" customHeight="1">
      <c r="A28" s="324"/>
      <c r="B28" s="324"/>
      <c r="C28" s="8"/>
      <c r="D28" s="10" t="s">
        <v>14</v>
      </c>
      <c r="E28" s="38"/>
      <c r="F28" s="83">
        <v>61197</v>
      </c>
      <c r="G28" s="84">
        <f t="shared" si="3"/>
        <v>9.4082504562149012</v>
      </c>
      <c r="H28" s="85">
        <v>58309</v>
      </c>
      <c r="I28" s="86">
        <f t="shared" si="2"/>
        <v>4.952923219400085</v>
      </c>
    </row>
    <row r="29" spans="1:9" ht="18" customHeight="1">
      <c r="A29" s="324"/>
      <c r="B29" s="324"/>
      <c r="C29" s="8"/>
      <c r="D29" s="10" t="s">
        <v>30</v>
      </c>
      <c r="E29" s="38"/>
      <c r="F29" s="83">
        <v>8458</v>
      </c>
      <c r="G29" s="84">
        <f t="shared" si="3"/>
        <v>1.3003085503973337</v>
      </c>
      <c r="H29" s="85">
        <v>8657</v>
      </c>
      <c r="I29" s="86">
        <f t="shared" si="2"/>
        <v>-2.298717800623773</v>
      </c>
    </row>
    <row r="30" spans="1:9" ht="18" customHeight="1">
      <c r="A30" s="324"/>
      <c r="B30" s="324"/>
      <c r="C30" s="8"/>
      <c r="D30" s="10" t="s">
        <v>31</v>
      </c>
      <c r="E30" s="38"/>
      <c r="F30" s="83">
        <v>29099</v>
      </c>
      <c r="G30" s="84">
        <f t="shared" si="3"/>
        <v>4.4735964185400814</v>
      </c>
      <c r="H30" s="85">
        <v>30332</v>
      </c>
      <c r="I30" s="86">
        <f t="shared" si="2"/>
        <v>-4.0650138467624997</v>
      </c>
    </row>
    <row r="31" spans="1:9" ht="18" customHeight="1">
      <c r="A31" s="324"/>
      <c r="B31" s="324"/>
      <c r="C31" s="8"/>
      <c r="D31" s="10" t="s">
        <v>32</v>
      </c>
      <c r="E31" s="38"/>
      <c r="F31" s="83">
        <v>46529</v>
      </c>
      <c r="G31" s="84">
        <f t="shared" si="3"/>
        <v>7.1532343983728461</v>
      </c>
      <c r="H31" s="85">
        <v>46004</v>
      </c>
      <c r="I31" s="86">
        <f t="shared" si="2"/>
        <v>1.1412051125988976</v>
      </c>
    </row>
    <row r="32" spans="1:9" ht="18" customHeight="1">
      <c r="A32" s="324"/>
      <c r="B32" s="324"/>
      <c r="C32" s="8"/>
      <c r="D32" s="10" t="s">
        <v>15</v>
      </c>
      <c r="E32" s="38"/>
      <c r="F32" s="83">
        <v>5922</v>
      </c>
      <c r="G32" s="84">
        <f t="shared" si="3"/>
        <v>0.91043121724438503</v>
      </c>
      <c r="H32" s="85">
        <v>1772</v>
      </c>
      <c r="I32" s="86">
        <f t="shared" si="2"/>
        <v>234.19864559819413</v>
      </c>
    </row>
    <row r="33" spans="1:9" ht="18" customHeight="1">
      <c r="A33" s="324"/>
      <c r="B33" s="324"/>
      <c r="C33" s="11"/>
      <c r="D33" s="10" t="s">
        <v>33</v>
      </c>
      <c r="E33" s="38"/>
      <c r="F33" s="83">
        <v>113818</v>
      </c>
      <c r="G33" s="84">
        <f t="shared" si="3"/>
        <v>17.498051382019831</v>
      </c>
      <c r="H33" s="85">
        <v>44250</v>
      </c>
      <c r="I33" s="86">
        <f t="shared" si="2"/>
        <v>157.21581920903955</v>
      </c>
    </row>
    <row r="34" spans="1:9" ht="18" customHeight="1">
      <c r="A34" s="324"/>
      <c r="B34" s="324"/>
      <c r="C34" s="8" t="s">
        <v>16</v>
      </c>
      <c r="D34" s="14"/>
      <c r="E34" s="25"/>
      <c r="F34" s="75">
        <v>51474</v>
      </c>
      <c r="G34" s="76">
        <f t="shared" si="3"/>
        <v>7.9134644505973464</v>
      </c>
      <c r="H34" s="77">
        <v>54817</v>
      </c>
      <c r="I34" s="97">
        <f t="shared" si="2"/>
        <v>-6.0984731014101516</v>
      </c>
    </row>
    <row r="35" spans="1:9" ht="18" customHeight="1">
      <c r="A35" s="324"/>
      <c r="B35" s="324"/>
      <c r="C35" s="8"/>
      <c r="D35" s="39" t="s">
        <v>17</v>
      </c>
      <c r="E35" s="40"/>
      <c r="F35" s="79">
        <v>51474</v>
      </c>
      <c r="G35" s="80">
        <f t="shared" si="3"/>
        <v>7.9134644505973464</v>
      </c>
      <c r="H35" s="81">
        <v>54817</v>
      </c>
      <c r="I35" s="82">
        <f t="shared" si="2"/>
        <v>-6.0984731014101516</v>
      </c>
    </row>
    <row r="36" spans="1:9" ht="18" customHeight="1">
      <c r="A36" s="324"/>
      <c r="B36" s="324"/>
      <c r="C36" s="8"/>
      <c r="D36" s="41"/>
      <c r="E36" s="152" t="s">
        <v>102</v>
      </c>
      <c r="F36" s="83">
        <v>24247</v>
      </c>
      <c r="G36" s="84">
        <f t="shared" si="3"/>
        <v>3.7276639183594402</v>
      </c>
      <c r="H36" s="85">
        <v>29310</v>
      </c>
      <c r="I36" s="86">
        <f>(F36/H36-1)*100</f>
        <v>-17.273967929034463</v>
      </c>
    </row>
    <row r="37" spans="1:9" ht="18" customHeight="1">
      <c r="A37" s="324"/>
      <c r="B37" s="324"/>
      <c r="C37" s="8"/>
      <c r="D37" s="12"/>
      <c r="E37" s="33" t="s">
        <v>34</v>
      </c>
      <c r="F37" s="83">
        <v>27227</v>
      </c>
      <c r="G37" s="84">
        <f t="shared" si="3"/>
        <v>4.1858005322379048</v>
      </c>
      <c r="H37" s="85">
        <v>25507</v>
      </c>
      <c r="I37" s="86">
        <f t="shared" si="2"/>
        <v>6.743246951817139</v>
      </c>
    </row>
    <row r="38" spans="1:9" ht="18" customHeight="1">
      <c r="A38" s="324"/>
      <c r="B38" s="324"/>
      <c r="C38" s="8"/>
      <c r="D38" s="61" t="s">
        <v>35</v>
      </c>
      <c r="E38" s="54"/>
      <c r="F38" s="83">
        <v>0</v>
      </c>
      <c r="G38" s="80">
        <f>F38/$F$40*100</f>
        <v>0</v>
      </c>
      <c r="H38" s="85">
        <v>0</v>
      </c>
      <c r="I38" s="86" t="e">
        <f t="shared" si="2"/>
        <v>#DIV/0!</v>
      </c>
    </row>
    <row r="39" spans="1:9" ht="18" customHeight="1">
      <c r="A39" s="324"/>
      <c r="B39" s="324"/>
      <c r="C39" s="6"/>
      <c r="D39" s="55" t="s">
        <v>36</v>
      </c>
      <c r="E39" s="56"/>
      <c r="F39" s="91">
        <v>0</v>
      </c>
      <c r="G39" s="92">
        <f>F39/$F$40*100</f>
        <v>0</v>
      </c>
      <c r="H39" s="149">
        <v>0</v>
      </c>
      <c r="I39" s="94" t="e">
        <f t="shared" si="2"/>
        <v>#DIV/0!</v>
      </c>
    </row>
    <row r="40" spans="1:9" ht="18" customHeight="1">
      <c r="A40" s="325"/>
      <c r="B40" s="325"/>
      <c r="C40" s="6" t="s">
        <v>18</v>
      </c>
      <c r="D40" s="7"/>
      <c r="E40" s="24"/>
      <c r="F40" s="95">
        <f>SUM(F23,F27,F34)</f>
        <v>650461</v>
      </c>
      <c r="G40" s="269">
        <f>F40/$F$40*100</f>
        <v>100</v>
      </c>
      <c r="H40" s="95">
        <f>SUM(H23,H27,H34)</f>
        <v>575752</v>
      </c>
      <c r="I40" s="268">
        <f t="shared" si="2"/>
        <v>12.975899345551568</v>
      </c>
    </row>
    <row r="41" spans="1:9" ht="18" customHeight="1">
      <c r="A41" s="150" t="s">
        <v>19</v>
      </c>
      <c r="B41" s="150"/>
    </row>
    <row r="42" spans="1:9" ht="18" customHeight="1">
      <c r="A42" s="151" t="s">
        <v>20</v>
      </c>
      <c r="B42" s="150"/>
    </row>
    <row r="52" spans="10:10">
      <c r="J52" s="14"/>
    </row>
    <row r="53" spans="10:10">
      <c r="J53" s="14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0"/>
  <sheetViews>
    <sheetView view="pageBreakPreview" zoomScale="85" zoomScaleNormal="100" zoomScaleSheetLayoutView="85" workbookViewId="0">
      <pane xSplit="5" ySplit="7" topLeftCell="F8" activePane="bottomRight" state="frozen"/>
      <selection activeCell="L27" sqref="L27"/>
      <selection pane="topRight" activeCell="L27" sqref="L27"/>
      <selection pane="bottomLeft" activeCell="L27" sqref="L27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4" t="s">
        <v>298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258</v>
      </c>
      <c r="B5" s="37"/>
      <c r="C5" s="37"/>
      <c r="D5" s="37"/>
      <c r="K5" s="46"/>
      <c r="O5" s="46" t="s">
        <v>44</v>
      </c>
    </row>
    <row r="6" spans="1:25" ht="15.95" customHeight="1">
      <c r="A6" s="369" t="s">
        <v>45</v>
      </c>
      <c r="B6" s="370"/>
      <c r="C6" s="370"/>
      <c r="D6" s="370"/>
      <c r="E6" s="371"/>
      <c r="F6" s="367" t="s">
        <v>268</v>
      </c>
      <c r="G6" s="368" t="s">
        <v>295</v>
      </c>
      <c r="H6" s="367" t="s">
        <v>269</v>
      </c>
      <c r="I6" s="368" t="s">
        <v>283</v>
      </c>
      <c r="J6" s="367" t="s">
        <v>270</v>
      </c>
      <c r="K6" s="368" t="s">
        <v>286</v>
      </c>
      <c r="L6" s="367" t="s">
        <v>271</v>
      </c>
      <c r="M6" s="368" t="s">
        <v>289</v>
      </c>
      <c r="N6" s="367" t="s">
        <v>272</v>
      </c>
      <c r="O6" s="368" t="s">
        <v>292</v>
      </c>
    </row>
    <row r="7" spans="1:25" ht="15.95" customHeight="1">
      <c r="A7" s="372"/>
      <c r="B7" s="373"/>
      <c r="C7" s="373"/>
      <c r="D7" s="373"/>
      <c r="E7" s="374"/>
      <c r="F7" s="170" t="s">
        <v>257</v>
      </c>
      <c r="G7" s="51" t="s">
        <v>1</v>
      </c>
      <c r="H7" s="170" t="s">
        <v>257</v>
      </c>
      <c r="I7" s="51" t="s">
        <v>1</v>
      </c>
      <c r="J7" s="170" t="s">
        <v>257</v>
      </c>
      <c r="K7" s="51" t="s">
        <v>1</v>
      </c>
      <c r="L7" s="170" t="s">
        <v>257</v>
      </c>
      <c r="M7" s="51" t="s">
        <v>1</v>
      </c>
      <c r="N7" s="170" t="s">
        <v>257</v>
      </c>
      <c r="O7" s="288" t="s">
        <v>1</v>
      </c>
    </row>
    <row r="8" spans="1:25" ht="15.95" customHeight="1">
      <c r="A8" s="343" t="s">
        <v>84</v>
      </c>
      <c r="B8" s="47" t="s">
        <v>46</v>
      </c>
      <c r="C8" s="48"/>
      <c r="D8" s="48"/>
      <c r="E8" s="98" t="s">
        <v>37</v>
      </c>
      <c r="F8" s="109">
        <v>20788</v>
      </c>
      <c r="G8" s="110">
        <v>21111</v>
      </c>
      <c r="H8" s="109">
        <v>2001</v>
      </c>
      <c r="I8" s="111">
        <v>2001</v>
      </c>
      <c r="J8" s="109">
        <v>2096</v>
      </c>
      <c r="K8" s="112">
        <v>2062</v>
      </c>
      <c r="L8" s="109">
        <v>309</v>
      </c>
      <c r="M8" s="111">
        <v>326</v>
      </c>
      <c r="N8" s="109">
        <v>27495</v>
      </c>
      <c r="O8" s="112">
        <v>27767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61"/>
      <c r="B9" s="14"/>
      <c r="C9" s="61" t="s">
        <v>47</v>
      </c>
      <c r="D9" s="53"/>
      <c r="E9" s="99" t="s">
        <v>38</v>
      </c>
      <c r="F9" s="113">
        <v>20788</v>
      </c>
      <c r="G9" s="114">
        <v>21111</v>
      </c>
      <c r="H9" s="113">
        <v>2001</v>
      </c>
      <c r="I9" s="115">
        <v>2001</v>
      </c>
      <c r="J9" s="113">
        <v>2096</v>
      </c>
      <c r="K9" s="116">
        <v>2062</v>
      </c>
      <c r="L9" s="113">
        <v>309</v>
      </c>
      <c r="M9" s="115">
        <v>326</v>
      </c>
      <c r="N9" s="113">
        <v>27495</v>
      </c>
      <c r="O9" s="116">
        <v>27767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61"/>
      <c r="B10" s="11"/>
      <c r="C10" s="61" t="s">
        <v>48</v>
      </c>
      <c r="D10" s="53"/>
      <c r="E10" s="99" t="s">
        <v>39</v>
      </c>
      <c r="F10" s="113">
        <v>0</v>
      </c>
      <c r="G10" s="114">
        <v>0</v>
      </c>
      <c r="H10" s="113">
        <v>0</v>
      </c>
      <c r="I10" s="115">
        <v>0</v>
      </c>
      <c r="J10" s="117">
        <v>0</v>
      </c>
      <c r="K10" s="118">
        <v>0</v>
      </c>
      <c r="L10" s="113">
        <v>0</v>
      </c>
      <c r="M10" s="115">
        <v>0</v>
      </c>
      <c r="N10" s="113">
        <v>0</v>
      </c>
      <c r="O10" s="116">
        <v>0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61"/>
      <c r="B11" s="66" t="s">
        <v>49</v>
      </c>
      <c r="C11" s="67"/>
      <c r="D11" s="67"/>
      <c r="E11" s="101" t="s">
        <v>40</v>
      </c>
      <c r="F11" s="119">
        <v>20193</v>
      </c>
      <c r="G11" s="120">
        <v>20499</v>
      </c>
      <c r="H11" s="119">
        <v>1694</v>
      </c>
      <c r="I11" s="121">
        <v>1772</v>
      </c>
      <c r="J11" s="119">
        <v>2014</v>
      </c>
      <c r="K11" s="122">
        <v>2036</v>
      </c>
      <c r="L11" s="119">
        <v>456</v>
      </c>
      <c r="M11" s="121">
        <v>480</v>
      </c>
      <c r="N11" s="119">
        <v>27034</v>
      </c>
      <c r="O11" s="122">
        <v>27400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61"/>
      <c r="B12" s="8"/>
      <c r="C12" s="61" t="s">
        <v>50</v>
      </c>
      <c r="D12" s="53"/>
      <c r="E12" s="99" t="s">
        <v>41</v>
      </c>
      <c r="F12" s="113">
        <v>20179</v>
      </c>
      <c r="G12" s="114">
        <v>20486</v>
      </c>
      <c r="H12" s="119">
        <v>1694</v>
      </c>
      <c r="I12" s="115">
        <v>1772</v>
      </c>
      <c r="J12" s="119">
        <v>2014</v>
      </c>
      <c r="K12" s="116">
        <v>2036</v>
      </c>
      <c r="L12" s="113">
        <v>456</v>
      </c>
      <c r="M12" s="115">
        <v>480</v>
      </c>
      <c r="N12" s="113">
        <v>27019</v>
      </c>
      <c r="O12" s="116">
        <v>27380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61"/>
      <c r="B13" s="14"/>
      <c r="C13" s="50" t="s">
        <v>51</v>
      </c>
      <c r="D13" s="68"/>
      <c r="E13" s="292" t="s">
        <v>42</v>
      </c>
      <c r="F13" s="293">
        <v>14</v>
      </c>
      <c r="G13" s="291">
        <v>12.8</v>
      </c>
      <c r="H13" s="117">
        <v>0</v>
      </c>
      <c r="I13" s="118">
        <v>0</v>
      </c>
      <c r="J13" s="117">
        <v>0</v>
      </c>
      <c r="K13" s="118">
        <v>0</v>
      </c>
      <c r="L13" s="290">
        <v>0</v>
      </c>
      <c r="M13" s="124">
        <v>0</v>
      </c>
      <c r="N13" s="290">
        <v>15</v>
      </c>
      <c r="O13" s="125">
        <v>20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61"/>
      <c r="B14" s="52" t="s">
        <v>52</v>
      </c>
      <c r="C14" s="53"/>
      <c r="D14" s="53"/>
      <c r="E14" s="99" t="s">
        <v>88</v>
      </c>
      <c r="F14" s="153">
        <f t="shared" ref="F14:O15" si="0">F9-F12</f>
        <v>609</v>
      </c>
      <c r="G14" s="144">
        <f t="shared" si="0"/>
        <v>625</v>
      </c>
      <c r="H14" s="153">
        <f t="shared" si="0"/>
        <v>307</v>
      </c>
      <c r="I14" s="144">
        <f t="shared" si="0"/>
        <v>229</v>
      </c>
      <c r="J14" s="153">
        <f t="shared" si="0"/>
        <v>82</v>
      </c>
      <c r="K14" s="144">
        <f t="shared" si="0"/>
        <v>26</v>
      </c>
      <c r="L14" s="153">
        <f t="shared" si="0"/>
        <v>-147</v>
      </c>
      <c r="M14" s="144">
        <f t="shared" si="0"/>
        <v>-154</v>
      </c>
      <c r="N14" s="144">
        <f t="shared" si="0"/>
        <v>476</v>
      </c>
      <c r="O14" s="144">
        <f t="shared" si="0"/>
        <v>387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61"/>
      <c r="B15" s="52" t="s">
        <v>53</v>
      </c>
      <c r="C15" s="53"/>
      <c r="D15" s="53"/>
      <c r="E15" s="99" t="s">
        <v>89</v>
      </c>
      <c r="F15" s="153">
        <f t="shared" si="0"/>
        <v>-14</v>
      </c>
      <c r="G15" s="144">
        <f t="shared" si="0"/>
        <v>-12.8</v>
      </c>
      <c r="H15" s="153">
        <f t="shared" si="0"/>
        <v>0</v>
      </c>
      <c r="I15" s="144">
        <f t="shared" si="0"/>
        <v>0</v>
      </c>
      <c r="J15" s="153">
        <f t="shared" si="0"/>
        <v>0</v>
      </c>
      <c r="K15" s="144">
        <f t="shared" si="0"/>
        <v>0</v>
      </c>
      <c r="L15" s="153">
        <f t="shared" si="0"/>
        <v>0</v>
      </c>
      <c r="M15" s="144">
        <f t="shared" si="0"/>
        <v>0</v>
      </c>
      <c r="N15" s="153">
        <f t="shared" si="0"/>
        <v>-15</v>
      </c>
      <c r="O15" s="144">
        <f t="shared" si="0"/>
        <v>-20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61"/>
      <c r="B16" s="52" t="s">
        <v>54</v>
      </c>
      <c r="C16" s="53"/>
      <c r="D16" s="53"/>
      <c r="E16" s="99" t="s">
        <v>90</v>
      </c>
      <c r="F16" s="293">
        <f t="shared" ref="F16:O16" si="1">F8-F11</f>
        <v>595</v>
      </c>
      <c r="G16" s="291">
        <f t="shared" si="1"/>
        <v>612</v>
      </c>
      <c r="H16" s="293">
        <f t="shared" si="1"/>
        <v>307</v>
      </c>
      <c r="I16" s="291">
        <f t="shared" si="1"/>
        <v>229</v>
      </c>
      <c r="J16" s="293">
        <f t="shared" si="1"/>
        <v>82</v>
      </c>
      <c r="K16" s="291">
        <f t="shared" si="1"/>
        <v>26</v>
      </c>
      <c r="L16" s="293">
        <f t="shared" si="1"/>
        <v>-147</v>
      </c>
      <c r="M16" s="291">
        <f t="shared" si="1"/>
        <v>-154</v>
      </c>
      <c r="N16" s="293">
        <f t="shared" si="1"/>
        <v>461</v>
      </c>
      <c r="O16" s="291">
        <f t="shared" si="1"/>
        <v>367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61"/>
      <c r="B17" s="52" t="s">
        <v>55</v>
      </c>
      <c r="C17" s="53"/>
      <c r="D17" s="53"/>
      <c r="E17" s="43"/>
      <c r="F17" s="153">
        <v>0</v>
      </c>
      <c r="G17" s="144">
        <v>0</v>
      </c>
      <c r="H17" s="117">
        <v>0</v>
      </c>
      <c r="I17" s="118">
        <v>0</v>
      </c>
      <c r="J17" s="113">
        <v>1919</v>
      </c>
      <c r="K17" s="116">
        <v>1780</v>
      </c>
      <c r="L17" s="113">
        <v>11828</v>
      </c>
      <c r="M17" s="321">
        <v>11736</v>
      </c>
      <c r="N17" s="117">
        <v>0</v>
      </c>
      <c r="O17" s="126">
        <v>0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62"/>
      <c r="B18" s="59" t="s">
        <v>56</v>
      </c>
      <c r="C18" s="37"/>
      <c r="D18" s="37"/>
      <c r="E18" s="15"/>
      <c r="F18" s="154">
        <v>0</v>
      </c>
      <c r="G18" s="158">
        <v>0</v>
      </c>
      <c r="H18" s="127">
        <v>0</v>
      </c>
      <c r="I18" s="128">
        <v>0</v>
      </c>
      <c r="J18" s="127">
        <v>0</v>
      </c>
      <c r="K18" s="128">
        <v>0</v>
      </c>
      <c r="L18" s="127">
        <v>0</v>
      </c>
      <c r="M18" s="128">
        <v>0</v>
      </c>
      <c r="N18" s="127">
        <v>0</v>
      </c>
      <c r="O18" s="129">
        <v>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61" t="s">
        <v>85</v>
      </c>
      <c r="B19" s="66" t="s">
        <v>57</v>
      </c>
      <c r="C19" s="69"/>
      <c r="D19" s="69"/>
      <c r="E19" s="102"/>
      <c r="F19" s="155">
        <v>5181</v>
      </c>
      <c r="G19" s="148">
        <v>5913</v>
      </c>
      <c r="H19" s="130">
        <v>285</v>
      </c>
      <c r="I19" s="132">
        <v>430</v>
      </c>
      <c r="J19" s="130">
        <v>50</v>
      </c>
      <c r="K19" s="133">
        <v>73</v>
      </c>
      <c r="L19" s="130">
        <v>316</v>
      </c>
      <c r="M19" s="132">
        <v>321</v>
      </c>
      <c r="N19" s="130">
        <v>11842</v>
      </c>
      <c r="O19" s="133">
        <v>12969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61"/>
      <c r="B20" s="13"/>
      <c r="C20" s="61" t="s">
        <v>58</v>
      </c>
      <c r="D20" s="53"/>
      <c r="E20" s="99"/>
      <c r="F20" s="153">
        <v>3343</v>
      </c>
      <c r="G20" s="144">
        <v>4983</v>
      </c>
      <c r="H20" s="113">
        <v>120</v>
      </c>
      <c r="I20" s="115">
        <v>256</v>
      </c>
      <c r="J20" s="113">
        <v>46</v>
      </c>
      <c r="K20" s="118">
        <v>70</v>
      </c>
      <c r="L20" s="113">
        <v>3</v>
      </c>
      <c r="M20" s="115">
        <v>12</v>
      </c>
      <c r="N20" s="113">
        <v>5340</v>
      </c>
      <c r="O20" s="116">
        <v>6497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61"/>
      <c r="B21" s="26" t="s">
        <v>59</v>
      </c>
      <c r="C21" s="67"/>
      <c r="D21" s="67"/>
      <c r="E21" s="101" t="s">
        <v>91</v>
      </c>
      <c r="F21" s="156">
        <v>5181</v>
      </c>
      <c r="G21" s="143">
        <v>5913</v>
      </c>
      <c r="H21" s="119">
        <v>285</v>
      </c>
      <c r="I21" s="121">
        <v>430</v>
      </c>
      <c r="J21" s="119">
        <v>50</v>
      </c>
      <c r="K21" s="122">
        <v>73</v>
      </c>
      <c r="L21" s="119">
        <v>316</v>
      </c>
      <c r="M21" s="121">
        <v>321</v>
      </c>
      <c r="N21" s="119">
        <v>11842</v>
      </c>
      <c r="O21" s="122">
        <v>12969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61"/>
      <c r="B22" s="66" t="s">
        <v>60</v>
      </c>
      <c r="C22" s="69"/>
      <c r="D22" s="69"/>
      <c r="E22" s="102" t="s">
        <v>92</v>
      </c>
      <c r="F22" s="155">
        <v>13963</v>
      </c>
      <c r="G22" s="148">
        <v>13723</v>
      </c>
      <c r="H22" s="130">
        <v>1203</v>
      </c>
      <c r="I22" s="132">
        <v>996</v>
      </c>
      <c r="J22" s="130">
        <v>160</v>
      </c>
      <c r="K22" s="133">
        <v>206</v>
      </c>
      <c r="L22" s="130">
        <v>316</v>
      </c>
      <c r="M22" s="132">
        <v>321</v>
      </c>
      <c r="N22" s="130">
        <v>23291</v>
      </c>
      <c r="O22" s="133">
        <v>23878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61"/>
      <c r="B23" s="8" t="s">
        <v>61</v>
      </c>
      <c r="C23" s="50" t="s">
        <v>62</v>
      </c>
      <c r="D23" s="68"/>
      <c r="E23" s="292"/>
      <c r="F23" s="293">
        <v>3579</v>
      </c>
      <c r="G23" s="291">
        <v>3467</v>
      </c>
      <c r="H23" s="290">
        <v>161</v>
      </c>
      <c r="I23" s="124">
        <v>183</v>
      </c>
      <c r="J23" s="290">
        <v>71</v>
      </c>
      <c r="K23" s="125">
        <v>72</v>
      </c>
      <c r="L23" s="290">
        <v>312</v>
      </c>
      <c r="M23" s="124">
        <v>309</v>
      </c>
      <c r="N23" s="290">
        <v>9063</v>
      </c>
      <c r="O23" s="125">
        <v>9364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61"/>
      <c r="B24" s="52" t="s">
        <v>93</v>
      </c>
      <c r="C24" s="53"/>
      <c r="D24" s="53"/>
      <c r="E24" s="99" t="s">
        <v>94</v>
      </c>
      <c r="F24" s="153">
        <f t="shared" ref="F24:O24" si="2">F21-F22</f>
        <v>-8782</v>
      </c>
      <c r="G24" s="144">
        <f t="shared" si="2"/>
        <v>-7810</v>
      </c>
      <c r="H24" s="153">
        <f t="shared" si="2"/>
        <v>-918</v>
      </c>
      <c r="I24" s="144">
        <f t="shared" si="2"/>
        <v>-566</v>
      </c>
      <c r="J24" s="153">
        <f t="shared" si="2"/>
        <v>-110</v>
      </c>
      <c r="K24" s="144">
        <f t="shared" si="2"/>
        <v>-133</v>
      </c>
      <c r="L24" s="153">
        <f t="shared" si="2"/>
        <v>0</v>
      </c>
      <c r="M24" s="144">
        <f t="shared" si="2"/>
        <v>0</v>
      </c>
      <c r="N24" s="153">
        <f t="shared" si="2"/>
        <v>-11449</v>
      </c>
      <c r="O24" s="144">
        <f t="shared" si="2"/>
        <v>-10909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61"/>
      <c r="B25" s="108" t="s">
        <v>63</v>
      </c>
      <c r="C25" s="68"/>
      <c r="D25" s="68"/>
      <c r="E25" s="363" t="s">
        <v>95</v>
      </c>
      <c r="F25" s="365">
        <v>7628</v>
      </c>
      <c r="G25" s="357">
        <v>7602</v>
      </c>
      <c r="H25" s="359">
        <v>749</v>
      </c>
      <c r="I25" s="357">
        <v>566</v>
      </c>
      <c r="J25" s="359">
        <v>128</v>
      </c>
      <c r="K25" s="357">
        <v>-18</v>
      </c>
      <c r="L25" s="359">
        <v>0</v>
      </c>
      <c r="M25" s="357">
        <v>0</v>
      </c>
      <c r="N25" s="359">
        <v>11449</v>
      </c>
      <c r="O25" s="357">
        <v>10909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61"/>
      <c r="B26" s="26" t="s">
        <v>64</v>
      </c>
      <c r="C26" s="67"/>
      <c r="D26" s="67"/>
      <c r="E26" s="364"/>
      <c r="F26" s="366"/>
      <c r="G26" s="358"/>
      <c r="H26" s="360"/>
      <c r="I26" s="358"/>
      <c r="J26" s="360"/>
      <c r="K26" s="358"/>
      <c r="L26" s="360"/>
      <c r="M26" s="358"/>
      <c r="N26" s="360"/>
      <c r="O26" s="358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62"/>
      <c r="B27" s="59" t="s">
        <v>96</v>
      </c>
      <c r="C27" s="37"/>
      <c r="D27" s="37"/>
      <c r="E27" s="103" t="s">
        <v>97</v>
      </c>
      <c r="F27" s="157">
        <f t="shared" ref="F27:O27" si="3">F24+F25</f>
        <v>-1154</v>
      </c>
      <c r="G27" s="145">
        <f t="shared" si="3"/>
        <v>-208</v>
      </c>
      <c r="H27" s="157">
        <f t="shared" si="3"/>
        <v>-169</v>
      </c>
      <c r="I27" s="145">
        <f t="shared" si="3"/>
        <v>0</v>
      </c>
      <c r="J27" s="157">
        <f t="shared" si="3"/>
        <v>18</v>
      </c>
      <c r="K27" s="145">
        <f t="shared" si="3"/>
        <v>-151</v>
      </c>
      <c r="L27" s="157">
        <f t="shared" si="3"/>
        <v>0</v>
      </c>
      <c r="M27" s="145">
        <f t="shared" si="3"/>
        <v>0</v>
      </c>
      <c r="N27" s="157">
        <f t="shared" si="3"/>
        <v>0</v>
      </c>
      <c r="O27" s="145">
        <f t="shared" si="3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/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51" t="s">
        <v>65</v>
      </c>
      <c r="B30" s="352"/>
      <c r="C30" s="352"/>
      <c r="D30" s="352"/>
      <c r="E30" s="353"/>
      <c r="F30" s="341" t="s">
        <v>273</v>
      </c>
      <c r="G30" s="342" t="s">
        <v>296</v>
      </c>
      <c r="H30" s="341" t="s">
        <v>274</v>
      </c>
      <c r="I30" s="342" t="s">
        <v>284</v>
      </c>
      <c r="J30" s="341" t="s">
        <v>275</v>
      </c>
      <c r="K30" s="342" t="s">
        <v>287</v>
      </c>
      <c r="L30" s="341" t="s">
        <v>276</v>
      </c>
      <c r="M30" s="342" t="s">
        <v>290</v>
      </c>
      <c r="N30" s="341" t="s">
        <v>277</v>
      </c>
      <c r="O30" s="342" t="s">
        <v>293</v>
      </c>
      <c r="P30" s="142"/>
      <c r="Q30" s="72"/>
      <c r="R30" s="142"/>
      <c r="S30" s="72"/>
      <c r="T30" s="142"/>
      <c r="U30" s="72"/>
      <c r="V30" s="142"/>
      <c r="W30" s="72"/>
      <c r="X30" s="142"/>
      <c r="Y30" s="72"/>
    </row>
    <row r="31" spans="1:25" ht="15.95" customHeight="1">
      <c r="A31" s="354"/>
      <c r="B31" s="355"/>
      <c r="C31" s="355"/>
      <c r="D31" s="355"/>
      <c r="E31" s="356"/>
      <c r="F31" s="170" t="s">
        <v>257</v>
      </c>
      <c r="G31" s="51" t="s">
        <v>1</v>
      </c>
      <c r="H31" s="170" t="s">
        <v>257</v>
      </c>
      <c r="I31" s="51" t="s">
        <v>1</v>
      </c>
      <c r="J31" s="170" t="s">
        <v>257</v>
      </c>
      <c r="K31" s="51" t="s">
        <v>1</v>
      </c>
      <c r="L31" s="170" t="s">
        <v>257</v>
      </c>
      <c r="M31" s="51" t="s">
        <v>1</v>
      </c>
      <c r="N31" s="170" t="s">
        <v>257</v>
      </c>
      <c r="O31" s="288" t="s">
        <v>1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15.95" customHeight="1">
      <c r="A32" s="343" t="s">
        <v>86</v>
      </c>
      <c r="B32" s="47" t="s">
        <v>46</v>
      </c>
      <c r="C32" s="48"/>
      <c r="D32" s="48"/>
      <c r="E32" s="16" t="s">
        <v>37</v>
      </c>
      <c r="F32" s="130">
        <v>295</v>
      </c>
      <c r="G32" s="131">
        <v>273</v>
      </c>
      <c r="H32" s="109">
        <v>397</v>
      </c>
      <c r="I32" s="111">
        <v>383</v>
      </c>
      <c r="J32" s="109">
        <v>2909</v>
      </c>
      <c r="K32" s="112">
        <v>2994</v>
      </c>
      <c r="L32" s="130">
        <v>630</v>
      </c>
      <c r="M32" s="131">
        <v>591</v>
      </c>
      <c r="N32" s="109">
        <v>113</v>
      </c>
      <c r="O32" s="147">
        <v>855</v>
      </c>
      <c r="P32" s="131"/>
      <c r="Q32" s="131"/>
      <c r="R32" s="131"/>
      <c r="S32" s="131"/>
      <c r="T32" s="141"/>
      <c r="U32" s="141"/>
      <c r="V32" s="131"/>
      <c r="W32" s="131"/>
      <c r="X32" s="141"/>
      <c r="Y32" s="141"/>
    </row>
    <row r="33" spans="1:25" ht="15.95" customHeight="1">
      <c r="A33" s="344"/>
      <c r="B33" s="14"/>
      <c r="C33" s="50" t="s">
        <v>66</v>
      </c>
      <c r="D33" s="68"/>
      <c r="E33" s="105"/>
      <c r="F33" s="290">
        <v>171</v>
      </c>
      <c r="G33" s="123">
        <v>163</v>
      </c>
      <c r="H33" s="290">
        <v>67</v>
      </c>
      <c r="I33" s="124">
        <v>67</v>
      </c>
      <c r="J33" s="290">
        <v>2909</v>
      </c>
      <c r="K33" s="125">
        <v>2958</v>
      </c>
      <c r="L33" s="290">
        <v>630</v>
      </c>
      <c r="M33" s="123">
        <v>591</v>
      </c>
      <c r="N33" s="290">
        <v>113</v>
      </c>
      <c r="O33" s="291">
        <v>855</v>
      </c>
      <c r="P33" s="131"/>
      <c r="Q33" s="131"/>
      <c r="R33" s="131"/>
      <c r="S33" s="131"/>
      <c r="T33" s="141"/>
      <c r="U33" s="141"/>
      <c r="V33" s="131"/>
      <c r="W33" s="131"/>
      <c r="X33" s="141"/>
      <c r="Y33" s="141"/>
    </row>
    <row r="34" spans="1:25" ht="15.95" customHeight="1">
      <c r="A34" s="344"/>
      <c r="B34" s="14"/>
      <c r="C34" s="12"/>
      <c r="D34" s="61" t="s">
        <v>67</v>
      </c>
      <c r="E34" s="100"/>
      <c r="F34" s="113">
        <v>116</v>
      </c>
      <c r="G34" s="114">
        <v>110</v>
      </c>
      <c r="H34" s="113">
        <v>65</v>
      </c>
      <c r="I34" s="115">
        <v>65</v>
      </c>
      <c r="J34" s="113">
        <v>2665</v>
      </c>
      <c r="K34" s="116">
        <v>2715</v>
      </c>
      <c r="L34" s="113">
        <v>442</v>
      </c>
      <c r="M34" s="114">
        <v>455</v>
      </c>
      <c r="N34" s="113">
        <v>94</v>
      </c>
      <c r="O34" s="144">
        <v>836</v>
      </c>
      <c r="P34" s="131"/>
      <c r="Q34" s="131"/>
      <c r="R34" s="131"/>
      <c r="S34" s="131"/>
      <c r="T34" s="141"/>
      <c r="U34" s="141"/>
      <c r="V34" s="131"/>
      <c r="W34" s="131"/>
      <c r="X34" s="141"/>
      <c r="Y34" s="141"/>
    </row>
    <row r="35" spans="1:25" ht="15.95" customHeight="1">
      <c r="A35" s="344"/>
      <c r="B35" s="11"/>
      <c r="C35" s="31" t="s">
        <v>68</v>
      </c>
      <c r="D35" s="67"/>
      <c r="E35" s="106"/>
      <c r="F35" s="119">
        <v>124</v>
      </c>
      <c r="G35" s="120">
        <v>110</v>
      </c>
      <c r="H35" s="119">
        <v>330</v>
      </c>
      <c r="I35" s="121">
        <v>316</v>
      </c>
      <c r="J35" s="138">
        <v>0</v>
      </c>
      <c r="K35" s="139">
        <v>36</v>
      </c>
      <c r="L35" s="119">
        <v>0</v>
      </c>
      <c r="M35" s="120">
        <v>0</v>
      </c>
      <c r="N35" s="119">
        <v>0</v>
      </c>
      <c r="O35" s="143">
        <v>0</v>
      </c>
      <c r="P35" s="131"/>
      <c r="Q35" s="131"/>
      <c r="R35" s="131"/>
      <c r="S35" s="131"/>
      <c r="T35" s="141"/>
      <c r="U35" s="141"/>
      <c r="V35" s="131"/>
      <c r="W35" s="131"/>
      <c r="X35" s="141"/>
      <c r="Y35" s="141"/>
    </row>
    <row r="36" spans="1:25" ht="15.95" customHeight="1">
      <c r="A36" s="344"/>
      <c r="B36" s="66" t="s">
        <v>49</v>
      </c>
      <c r="C36" s="69"/>
      <c r="D36" s="69"/>
      <c r="E36" s="16" t="s">
        <v>38</v>
      </c>
      <c r="F36" s="155">
        <v>323</v>
      </c>
      <c r="G36" s="291">
        <v>301</v>
      </c>
      <c r="H36" s="130">
        <v>397</v>
      </c>
      <c r="I36" s="132">
        <v>377</v>
      </c>
      <c r="J36" s="130">
        <v>2454</v>
      </c>
      <c r="K36" s="133">
        <v>1854</v>
      </c>
      <c r="L36" s="130">
        <v>677</v>
      </c>
      <c r="M36" s="131">
        <v>586</v>
      </c>
      <c r="N36" s="130">
        <v>9</v>
      </c>
      <c r="O36" s="148">
        <v>4</v>
      </c>
      <c r="P36" s="131"/>
      <c r="Q36" s="131"/>
      <c r="R36" s="131"/>
      <c r="S36" s="131"/>
      <c r="T36" s="131"/>
      <c r="U36" s="131"/>
      <c r="V36" s="131"/>
      <c r="W36" s="131"/>
      <c r="X36" s="141"/>
      <c r="Y36" s="141"/>
    </row>
    <row r="37" spans="1:25" ht="15.95" customHeight="1">
      <c r="A37" s="344"/>
      <c r="B37" s="14"/>
      <c r="C37" s="61" t="s">
        <v>69</v>
      </c>
      <c r="D37" s="53"/>
      <c r="E37" s="100"/>
      <c r="F37" s="153">
        <v>301</v>
      </c>
      <c r="G37" s="144">
        <v>83</v>
      </c>
      <c r="H37" s="113">
        <v>393</v>
      </c>
      <c r="I37" s="115">
        <v>374</v>
      </c>
      <c r="J37" s="113">
        <v>2309</v>
      </c>
      <c r="K37" s="116">
        <v>1675</v>
      </c>
      <c r="L37" s="113">
        <v>661</v>
      </c>
      <c r="M37" s="114">
        <v>567</v>
      </c>
      <c r="N37" s="113">
        <v>0</v>
      </c>
      <c r="O37" s="144">
        <v>0</v>
      </c>
      <c r="P37" s="131"/>
      <c r="Q37" s="131"/>
      <c r="R37" s="131"/>
      <c r="S37" s="131"/>
      <c r="T37" s="131"/>
      <c r="U37" s="131"/>
      <c r="V37" s="131"/>
      <c r="W37" s="131"/>
      <c r="X37" s="141"/>
      <c r="Y37" s="141"/>
    </row>
    <row r="38" spans="1:25" ht="15.95" customHeight="1">
      <c r="A38" s="344"/>
      <c r="B38" s="11"/>
      <c r="C38" s="61" t="s">
        <v>70</v>
      </c>
      <c r="D38" s="53"/>
      <c r="E38" s="100"/>
      <c r="F38" s="153">
        <v>22</v>
      </c>
      <c r="G38" s="144">
        <v>18</v>
      </c>
      <c r="H38" s="113">
        <v>4</v>
      </c>
      <c r="I38" s="115">
        <v>3</v>
      </c>
      <c r="J38" s="113">
        <v>145</v>
      </c>
      <c r="K38" s="139">
        <v>179</v>
      </c>
      <c r="L38" s="113">
        <v>16</v>
      </c>
      <c r="M38" s="114">
        <v>19</v>
      </c>
      <c r="N38" s="113">
        <v>9</v>
      </c>
      <c r="O38" s="144">
        <v>4</v>
      </c>
      <c r="P38" s="131"/>
      <c r="Q38" s="131"/>
      <c r="R38" s="141"/>
      <c r="S38" s="141"/>
      <c r="T38" s="131"/>
      <c r="U38" s="131"/>
      <c r="V38" s="131"/>
      <c r="W38" s="131"/>
      <c r="X38" s="141"/>
      <c r="Y38" s="141"/>
    </row>
    <row r="39" spans="1:25" ht="15.95" customHeight="1">
      <c r="A39" s="345"/>
      <c r="B39" s="6" t="s">
        <v>71</v>
      </c>
      <c r="C39" s="7"/>
      <c r="D39" s="7"/>
      <c r="E39" s="289" t="s">
        <v>98</v>
      </c>
      <c r="F39" s="157">
        <f>F32-F36</f>
        <v>-28</v>
      </c>
      <c r="G39" s="145">
        <f t="shared" ref="G39:O39" si="4">G32-G36</f>
        <v>-28</v>
      </c>
      <c r="H39" s="157">
        <f t="shared" si="4"/>
        <v>0</v>
      </c>
      <c r="I39" s="145">
        <f t="shared" si="4"/>
        <v>6</v>
      </c>
      <c r="J39" s="157">
        <f t="shared" si="4"/>
        <v>455</v>
      </c>
      <c r="K39" s="145">
        <f t="shared" si="4"/>
        <v>1140</v>
      </c>
      <c r="L39" s="157">
        <f t="shared" si="4"/>
        <v>-47</v>
      </c>
      <c r="M39" s="145">
        <f t="shared" si="4"/>
        <v>5</v>
      </c>
      <c r="N39" s="157">
        <f t="shared" si="4"/>
        <v>104</v>
      </c>
      <c r="O39" s="145">
        <f t="shared" si="4"/>
        <v>851</v>
      </c>
      <c r="P39" s="131"/>
      <c r="Q39" s="131"/>
      <c r="R39" s="131"/>
      <c r="S39" s="131"/>
      <c r="T39" s="131"/>
      <c r="U39" s="131"/>
      <c r="V39" s="131"/>
      <c r="W39" s="131"/>
      <c r="X39" s="141"/>
      <c r="Y39" s="141"/>
    </row>
    <row r="40" spans="1:25" ht="15.95" customHeight="1">
      <c r="A40" s="343" t="s">
        <v>87</v>
      </c>
      <c r="B40" s="66" t="s">
        <v>72</v>
      </c>
      <c r="C40" s="69"/>
      <c r="D40" s="69"/>
      <c r="E40" s="16" t="s">
        <v>40</v>
      </c>
      <c r="F40" s="155">
        <v>51</v>
      </c>
      <c r="G40" s="148">
        <v>39</v>
      </c>
      <c r="H40" s="130">
        <v>191</v>
      </c>
      <c r="I40" s="132"/>
      <c r="J40" s="130">
        <v>2138</v>
      </c>
      <c r="K40" s="133">
        <v>2298</v>
      </c>
      <c r="L40" s="130">
        <v>230</v>
      </c>
      <c r="M40" s="131">
        <v>140</v>
      </c>
      <c r="N40" s="130">
        <v>0</v>
      </c>
      <c r="O40" s="148">
        <v>4</v>
      </c>
      <c r="P40" s="131"/>
      <c r="Q40" s="131"/>
      <c r="R40" s="131"/>
      <c r="S40" s="131"/>
      <c r="T40" s="141"/>
      <c r="U40" s="141"/>
      <c r="V40" s="141"/>
      <c r="W40" s="141"/>
      <c r="X40" s="131"/>
      <c r="Y40" s="131"/>
    </row>
    <row r="41" spans="1:25" ht="15.95" customHeight="1">
      <c r="A41" s="346"/>
      <c r="B41" s="11"/>
      <c r="C41" s="61" t="s">
        <v>73</v>
      </c>
      <c r="D41" s="53"/>
      <c r="E41" s="100"/>
      <c r="F41" s="159" t="s">
        <v>267</v>
      </c>
      <c r="G41" s="161" t="s">
        <v>267</v>
      </c>
      <c r="H41" s="138">
        <v>0</v>
      </c>
      <c r="I41" s="139"/>
      <c r="J41" s="113">
        <v>2078</v>
      </c>
      <c r="K41" s="116">
        <v>1959</v>
      </c>
      <c r="L41" s="113">
        <v>117</v>
      </c>
      <c r="M41" s="114">
        <v>90</v>
      </c>
      <c r="N41" s="113">
        <v>0</v>
      </c>
      <c r="O41" s="144">
        <v>0</v>
      </c>
      <c r="P41" s="141"/>
      <c r="Q41" s="141"/>
      <c r="R41" s="141"/>
      <c r="S41" s="141"/>
      <c r="T41" s="141"/>
      <c r="U41" s="141"/>
      <c r="V41" s="141"/>
      <c r="W41" s="141"/>
      <c r="X41" s="131"/>
      <c r="Y41" s="131"/>
    </row>
    <row r="42" spans="1:25" ht="15.95" customHeight="1">
      <c r="A42" s="346"/>
      <c r="B42" s="66" t="s">
        <v>60</v>
      </c>
      <c r="C42" s="69"/>
      <c r="D42" s="69"/>
      <c r="E42" s="16" t="s">
        <v>41</v>
      </c>
      <c r="F42" s="155">
        <v>39</v>
      </c>
      <c r="G42" s="148">
        <v>39</v>
      </c>
      <c r="H42" s="130">
        <v>191</v>
      </c>
      <c r="I42" s="132"/>
      <c r="J42" s="130">
        <v>2593</v>
      </c>
      <c r="K42" s="133">
        <v>2960</v>
      </c>
      <c r="L42" s="130">
        <v>165</v>
      </c>
      <c r="M42" s="131">
        <v>146</v>
      </c>
      <c r="N42" s="130">
        <v>419</v>
      </c>
      <c r="O42" s="148">
        <v>1238</v>
      </c>
      <c r="P42" s="131"/>
      <c r="Q42" s="131"/>
      <c r="R42" s="131"/>
      <c r="S42" s="131"/>
      <c r="T42" s="141"/>
      <c r="U42" s="141"/>
      <c r="V42" s="131"/>
      <c r="W42" s="131"/>
      <c r="X42" s="131"/>
      <c r="Y42" s="131"/>
    </row>
    <row r="43" spans="1:25" ht="15.95" customHeight="1">
      <c r="A43" s="346"/>
      <c r="B43" s="11"/>
      <c r="C43" s="61" t="s">
        <v>74</v>
      </c>
      <c r="D43" s="53"/>
      <c r="E43" s="100"/>
      <c r="F43" s="153">
        <v>34</v>
      </c>
      <c r="G43" s="144">
        <v>34</v>
      </c>
      <c r="H43" s="113">
        <v>191</v>
      </c>
      <c r="I43" s="115"/>
      <c r="J43" s="138">
        <v>1405</v>
      </c>
      <c r="K43" s="139">
        <v>2113</v>
      </c>
      <c r="L43" s="113">
        <v>23</v>
      </c>
      <c r="M43" s="114">
        <v>37</v>
      </c>
      <c r="N43" s="113">
        <v>7</v>
      </c>
      <c r="O43" s="144">
        <v>626</v>
      </c>
      <c r="P43" s="131"/>
      <c r="Q43" s="131"/>
      <c r="R43" s="141"/>
      <c r="S43" s="131"/>
      <c r="T43" s="141"/>
      <c r="U43" s="141"/>
      <c r="V43" s="131"/>
      <c r="W43" s="131"/>
      <c r="X43" s="141"/>
      <c r="Y43" s="141"/>
    </row>
    <row r="44" spans="1:25" ht="15.95" customHeight="1">
      <c r="A44" s="347"/>
      <c r="B44" s="59" t="s">
        <v>71</v>
      </c>
      <c r="C44" s="37"/>
      <c r="D44" s="37"/>
      <c r="E44" s="289" t="s">
        <v>99</v>
      </c>
      <c r="F44" s="154">
        <f>F40-F42</f>
        <v>12</v>
      </c>
      <c r="G44" s="158">
        <f t="shared" ref="G44:O44" si="5">G40-G42</f>
        <v>0</v>
      </c>
      <c r="H44" s="154">
        <f t="shared" si="5"/>
        <v>0</v>
      </c>
      <c r="I44" s="158">
        <f t="shared" si="5"/>
        <v>0</v>
      </c>
      <c r="J44" s="154">
        <f t="shared" si="5"/>
        <v>-455</v>
      </c>
      <c r="K44" s="158">
        <f t="shared" si="5"/>
        <v>-662</v>
      </c>
      <c r="L44" s="154">
        <f t="shared" si="5"/>
        <v>65</v>
      </c>
      <c r="M44" s="158">
        <f t="shared" si="5"/>
        <v>-6</v>
      </c>
      <c r="N44" s="154">
        <f t="shared" si="5"/>
        <v>-419</v>
      </c>
      <c r="O44" s="158">
        <f t="shared" si="5"/>
        <v>-1234</v>
      </c>
      <c r="P44" s="141"/>
      <c r="Q44" s="141"/>
      <c r="R44" s="131"/>
      <c r="S44" s="131"/>
      <c r="T44" s="141"/>
      <c r="U44" s="141"/>
      <c r="V44" s="131"/>
      <c r="W44" s="131"/>
      <c r="X44" s="131"/>
      <c r="Y44" s="131"/>
    </row>
    <row r="45" spans="1:25" ht="15.95" customHeight="1">
      <c r="A45" s="348" t="s">
        <v>79</v>
      </c>
      <c r="B45" s="20" t="s">
        <v>75</v>
      </c>
      <c r="C45" s="9"/>
      <c r="D45" s="9"/>
      <c r="E45" s="107" t="s">
        <v>100</v>
      </c>
      <c r="F45" s="160">
        <f>F39+F44</f>
        <v>-16</v>
      </c>
      <c r="G45" s="146">
        <f t="shared" ref="G45:O45" si="6">G39+G44</f>
        <v>-28</v>
      </c>
      <c r="H45" s="160">
        <f t="shared" si="6"/>
        <v>0</v>
      </c>
      <c r="I45" s="146">
        <f t="shared" si="6"/>
        <v>6</v>
      </c>
      <c r="J45" s="160">
        <f t="shared" si="6"/>
        <v>0</v>
      </c>
      <c r="K45" s="146">
        <f t="shared" si="6"/>
        <v>478</v>
      </c>
      <c r="L45" s="160">
        <f t="shared" si="6"/>
        <v>18</v>
      </c>
      <c r="M45" s="146">
        <f t="shared" si="6"/>
        <v>-1</v>
      </c>
      <c r="N45" s="160">
        <f t="shared" si="6"/>
        <v>-315</v>
      </c>
      <c r="O45" s="146">
        <f t="shared" si="6"/>
        <v>-383</v>
      </c>
      <c r="P45" s="131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 ht="15.95" customHeight="1">
      <c r="A46" s="349"/>
      <c r="B46" s="52" t="s">
        <v>76</v>
      </c>
      <c r="C46" s="53"/>
      <c r="D46" s="53"/>
      <c r="E46" s="53"/>
      <c r="F46" s="159">
        <v>12</v>
      </c>
      <c r="G46" s="161"/>
      <c r="H46" s="138">
        <v>0</v>
      </c>
      <c r="I46" s="139">
        <v>0</v>
      </c>
      <c r="J46" s="138">
        <v>562</v>
      </c>
      <c r="K46" s="139">
        <v>478</v>
      </c>
      <c r="L46" s="113">
        <v>37</v>
      </c>
      <c r="M46" s="114">
        <v>37</v>
      </c>
      <c r="N46" s="138">
        <v>0</v>
      </c>
      <c r="O46" s="126">
        <v>0</v>
      </c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ht="15.95" customHeight="1">
      <c r="A47" s="349"/>
      <c r="B47" s="52" t="s">
        <v>77</v>
      </c>
      <c r="C47" s="53"/>
      <c r="D47" s="53"/>
      <c r="E47" s="53"/>
      <c r="F47" s="153"/>
      <c r="G47" s="144"/>
      <c r="H47" s="113"/>
      <c r="I47" s="115"/>
      <c r="J47" s="113"/>
      <c r="K47" s="116"/>
      <c r="L47" s="113"/>
      <c r="M47" s="114"/>
      <c r="N47" s="113"/>
      <c r="O47" s="144"/>
      <c r="P47" s="131"/>
      <c r="Q47" s="131"/>
      <c r="R47" s="131"/>
      <c r="S47" s="131"/>
      <c r="T47" s="131"/>
      <c r="U47" s="131"/>
      <c r="V47" s="131"/>
      <c r="W47" s="131"/>
      <c r="X47" s="131"/>
      <c r="Y47" s="131"/>
    </row>
    <row r="48" spans="1:25" ht="15.95" customHeight="1">
      <c r="A48" s="350"/>
      <c r="B48" s="59" t="s">
        <v>78</v>
      </c>
      <c r="C48" s="37"/>
      <c r="D48" s="37"/>
      <c r="E48" s="37"/>
      <c r="F48" s="134"/>
      <c r="G48" s="135"/>
      <c r="H48" s="134"/>
      <c r="I48" s="136"/>
      <c r="J48" s="134"/>
      <c r="K48" s="137"/>
      <c r="L48" s="134"/>
      <c r="M48" s="135"/>
      <c r="N48" s="134"/>
      <c r="O48" s="145"/>
      <c r="P48" s="131"/>
      <c r="Q48" s="131"/>
      <c r="R48" s="131"/>
      <c r="S48" s="131"/>
      <c r="T48" s="131"/>
      <c r="U48" s="131"/>
      <c r="V48" s="131"/>
      <c r="W48" s="131"/>
      <c r="X48" s="131"/>
      <c r="Y48" s="131"/>
    </row>
    <row r="49" spans="1:25" ht="15.95" customHeight="1">
      <c r="A49" s="27"/>
      <c r="F49" s="71"/>
      <c r="G49" s="71"/>
      <c r="H49" s="71"/>
      <c r="I49" s="71"/>
      <c r="J49" s="71"/>
      <c r="K49" s="71"/>
      <c r="L49" s="72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</row>
    <row r="50" spans="1:25" ht="15.95" customHeight="1">
      <c r="A50" s="351" t="s">
        <v>65</v>
      </c>
      <c r="B50" s="352"/>
      <c r="C50" s="352"/>
      <c r="D50" s="352"/>
      <c r="E50" s="353"/>
      <c r="F50" s="341" t="s">
        <v>278</v>
      </c>
      <c r="G50" s="342" t="s">
        <v>297</v>
      </c>
      <c r="H50" s="341" t="s">
        <v>279</v>
      </c>
      <c r="I50" s="342" t="s">
        <v>285</v>
      </c>
      <c r="J50" s="341" t="s">
        <v>280</v>
      </c>
      <c r="K50" s="342" t="s">
        <v>288</v>
      </c>
      <c r="L50" s="341" t="s">
        <v>281</v>
      </c>
      <c r="M50" s="342" t="s">
        <v>291</v>
      </c>
      <c r="N50" s="341" t="s">
        <v>282</v>
      </c>
      <c r="O50" s="342" t="s">
        <v>294</v>
      </c>
      <c r="P50" s="142"/>
      <c r="Q50" s="72"/>
      <c r="R50" s="142"/>
      <c r="S50" s="72"/>
      <c r="T50" s="142"/>
      <c r="U50" s="72"/>
      <c r="V50" s="142"/>
      <c r="W50" s="72"/>
      <c r="X50" s="142"/>
      <c r="Y50" s="72"/>
    </row>
    <row r="51" spans="1:25" ht="15.95" customHeight="1">
      <c r="A51" s="354"/>
      <c r="B51" s="355"/>
      <c r="C51" s="355"/>
      <c r="D51" s="355"/>
      <c r="E51" s="356"/>
      <c r="F51" s="170" t="s">
        <v>257</v>
      </c>
      <c r="G51" s="51" t="s">
        <v>1</v>
      </c>
      <c r="H51" s="170" t="s">
        <v>257</v>
      </c>
      <c r="I51" s="51" t="s">
        <v>1</v>
      </c>
      <c r="J51" s="170" t="s">
        <v>257</v>
      </c>
      <c r="K51" s="51" t="s">
        <v>1</v>
      </c>
      <c r="L51" s="170" t="s">
        <v>257</v>
      </c>
      <c r="M51" s="51" t="s">
        <v>1</v>
      </c>
      <c r="N51" s="170" t="s">
        <v>257</v>
      </c>
      <c r="O51" s="288" t="s">
        <v>1</v>
      </c>
      <c r="P51" s="140"/>
      <c r="Q51" s="140"/>
      <c r="R51" s="140"/>
      <c r="S51" s="140"/>
      <c r="T51" s="140"/>
      <c r="U51" s="140"/>
      <c r="V51" s="140"/>
      <c r="W51" s="140"/>
      <c r="X51" s="140"/>
      <c r="Y51" s="140"/>
    </row>
    <row r="52" spans="1:25" ht="15.95" customHeight="1">
      <c r="A52" s="343" t="s">
        <v>86</v>
      </c>
      <c r="B52" s="47" t="s">
        <v>46</v>
      </c>
      <c r="C52" s="48"/>
      <c r="D52" s="48"/>
      <c r="E52" s="16" t="s">
        <v>37</v>
      </c>
      <c r="F52" s="130">
        <v>296</v>
      </c>
      <c r="G52" s="131">
        <v>331</v>
      </c>
      <c r="H52" s="109">
        <v>20</v>
      </c>
      <c r="I52" s="111">
        <v>21</v>
      </c>
      <c r="J52" s="109">
        <v>0</v>
      </c>
      <c r="K52" s="112">
        <v>0.02</v>
      </c>
      <c r="L52" s="130">
        <v>64</v>
      </c>
      <c r="M52" s="131">
        <v>64</v>
      </c>
      <c r="N52" s="109">
        <v>0</v>
      </c>
      <c r="O52" s="147">
        <v>0</v>
      </c>
      <c r="P52" s="131"/>
      <c r="Q52" s="131"/>
      <c r="R52" s="131"/>
      <c r="S52" s="131"/>
      <c r="T52" s="141"/>
      <c r="U52" s="141"/>
      <c r="V52" s="131"/>
      <c r="W52" s="131"/>
      <c r="X52" s="141"/>
      <c r="Y52" s="141"/>
    </row>
    <row r="53" spans="1:25" ht="15.95" customHeight="1">
      <c r="A53" s="344"/>
      <c r="B53" s="14"/>
      <c r="C53" s="50" t="s">
        <v>66</v>
      </c>
      <c r="D53" s="68"/>
      <c r="E53" s="105"/>
      <c r="F53" s="290">
        <v>296</v>
      </c>
      <c r="G53" s="123">
        <v>331</v>
      </c>
      <c r="H53" s="290">
        <v>3</v>
      </c>
      <c r="I53" s="124">
        <v>3</v>
      </c>
      <c r="J53" s="290">
        <v>0</v>
      </c>
      <c r="K53" s="125">
        <v>0</v>
      </c>
      <c r="L53" s="290">
        <v>64</v>
      </c>
      <c r="M53" s="123">
        <v>64</v>
      </c>
      <c r="N53" s="290">
        <v>0</v>
      </c>
      <c r="O53" s="291">
        <v>0</v>
      </c>
      <c r="P53" s="131"/>
      <c r="Q53" s="131"/>
      <c r="R53" s="131"/>
      <c r="S53" s="131"/>
      <c r="T53" s="141"/>
      <c r="U53" s="141"/>
      <c r="V53" s="131"/>
      <c r="W53" s="131"/>
      <c r="X53" s="141"/>
      <c r="Y53" s="141"/>
    </row>
    <row r="54" spans="1:25" ht="15.95" customHeight="1">
      <c r="A54" s="344"/>
      <c r="B54" s="14"/>
      <c r="C54" s="12"/>
      <c r="D54" s="61" t="s">
        <v>67</v>
      </c>
      <c r="E54" s="100"/>
      <c r="F54" s="113">
        <v>296</v>
      </c>
      <c r="G54" s="114">
        <v>331</v>
      </c>
      <c r="H54" s="113">
        <v>3</v>
      </c>
      <c r="I54" s="115">
        <v>3</v>
      </c>
      <c r="J54" s="113">
        <v>0</v>
      </c>
      <c r="K54" s="116">
        <v>0</v>
      </c>
      <c r="L54" s="113">
        <v>64</v>
      </c>
      <c r="M54" s="114">
        <v>64</v>
      </c>
      <c r="N54" s="113">
        <v>0</v>
      </c>
      <c r="O54" s="144">
        <v>0</v>
      </c>
      <c r="P54" s="131"/>
      <c r="Q54" s="131"/>
      <c r="R54" s="131"/>
      <c r="S54" s="131"/>
      <c r="T54" s="141"/>
      <c r="U54" s="141"/>
      <c r="V54" s="131"/>
      <c r="W54" s="131"/>
      <c r="X54" s="141"/>
      <c r="Y54" s="141"/>
    </row>
    <row r="55" spans="1:25" ht="15.95" customHeight="1">
      <c r="A55" s="344"/>
      <c r="B55" s="11"/>
      <c r="C55" s="31" t="s">
        <v>68</v>
      </c>
      <c r="D55" s="67"/>
      <c r="E55" s="106"/>
      <c r="F55" s="119">
        <v>0.4</v>
      </c>
      <c r="G55" s="120">
        <v>0.4</v>
      </c>
      <c r="H55" s="119">
        <v>17</v>
      </c>
      <c r="I55" s="121">
        <v>19</v>
      </c>
      <c r="J55" s="138">
        <v>0</v>
      </c>
      <c r="K55" s="139">
        <v>0.02</v>
      </c>
      <c r="L55" s="119">
        <v>0</v>
      </c>
      <c r="M55" s="120">
        <v>0</v>
      </c>
      <c r="N55" s="119">
        <v>0</v>
      </c>
      <c r="O55" s="143">
        <v>0</v>
      </c>
      <c r="P55" s="131"/>
      <c r="Q55" s="131"/>
      <c r="R55" s="131"/>
      <c r="S55" s="131"/>
      <c r="T55" s="141"/>
      <c r="U55" s="141"/>
      <c r="V55" s="131"/>
      <c r="W55" s="131"/>
      <c r="X55" s="141"/>
      <c r="Y55" s="141"/>
    </row>
    <row r="56" spans="1:25" ht="15.95" customHeight="1">
      <c r="A56" s="344"/>
      <c r="B56" s="66" t="s">
        <v>49</v>
      </c>
      <c r="C56" s="69"/>
      <c r="D56" s="69"/>
      <c r="E56" s="16" t="s">
        <v>38</v>
      </c>
      <c r="F56" s="155">
        <v>175</v>
      </c>
      <c r="G56" s="291">
        <v>174</v>
      </c>
      <c r="H56" s="130">
        <v>21</v>
      </c>
      <c r="I56" s="132">
        <v>22</v>
      </c>
      <c r="J56" s="130">
        <v>7</v>
      </c>
      <c r="K56" s="133">
        <v>7</v>
      </c>
      <c r="L56" s="130">
        <v>25</v>
      </c>
      <c r="M56" s="131">
        <v>25</v>
      </c>
      <c r="N56" s="130">
        <v>8</v>
      </c>
      <c r="O56" s="148">
        <v>3</v>
      </c>
      <c r="P56" s="131"/>
      <c r="Q56" s="131"/>
      <c r="R56" s="131"/>
      <c r="S56" s="131"/>
      <c r="T56" s="131"/>
      <c r="U56" s="131"/>
      <c r="V56" s="131"/>
      <c r="W56" s="131"/>
      <c r="X56" s="141"/>
      <c r="Y56" s="141"/>
    </row>
    <row r="57" spans="1:25" ht="15.95" customHeight="1">
      <c r="A57" s="344"/>
      <c r="B57" s="14"/>
      <c r="C57" s="61" t="s">
        <v>69</v>
      </c>
      <c r="D57" s="53"/>
      <c r="E57" s="100"/>
      <c r="F57" s="153">
        <v>160</v>
      </c>
      <c r="G57" s="144">
        <v>157</v>
      </c>
      <c r="H57" s="113">
        <v>19</v>
      </c>
      <c r="I57" s="115">
        <v>19</v>
      </c>
      <c r="J57" s="113">
        <v>7</v>
      </c>
      <c r="K57" s="116">
        <v>7</v>
      </c>
      <c r="L57" s="113">
        <v>18</v>
      </c>
      <c r="M57" s="114">
        <v>18</v>
      </c>
      <c r="N57" s="113">
        <v>0</v>
      </c>
      <c r="O57" s="144">
        <v>0</v>
      </c>
      <c r="P57" s="131"/>
      <c r="Q57" s="131"/>
      <c r="R57" s="131"/>
      <c r="S57" s="131"/>
      <c r="T57" s="131"/>
      <c r="U57" s="131"/>
      <c r="V57" s="131"/>
      <c r="W57" s="131"/>
      <c r="X57" s="141"/>
      <c r="Y57" s="141"/>
    </row>
    <row r="58" spans="1:25" ht="15.95" customHeight="1">
      <c r="A58" s="344"/>
      <c r="B58" s="11"/>
      <c r="C58" s="61" t="s">
        <v>70</v>
      </c>
      <c r="D58" s="53"/>
      <c r="E58" s="100"/>
      <c r="F58" s="153">
        <v>15</v>
      </c>
      <c r="G58" s="144">
        <v>17</v>
      </c>
      <c r="H58" s="113">
        <v>2</v>
      </c>
      <c r="I58" s="115">
        <v>3</v>
      </c>
      <c r="J58" s="113">
        <v>0</v>
      </c>
      <c r="K58" s="139">
        <v>0</v>
      </c>
      <c r="L58" s="113">
        <v>7</v>
      </c>
      <c r="M58" s="114">
        <v>7</v>
      </c>
      <c r="N58" s="113">
        <v>8</v>
      </c>
      <c r="O58" s="144">
        <v>3</v>
      </c>
      <c r="P58" s="131"/>
      <c r="Q58" s="131"/>
      <c r="R58" s="141"/>
      <c r="S58" s="141"/>
      <c r="T58" s="131"/>
      <c r="U58" s="131"/>
      <c r="V58" s="131"/>
      <c r="W58" s="131"/>
      <c r="X58" s="141"/>
      <c r="Y58" s="141"/>
    </row>
    <row r="59" spans="1:25" ht="15.95" customHeight="1">
      <c r="A59" s="345"/>
      <c r="B59" s="6" t="s">
        <v>71</v>
      </c>
      <c r="C59" s="7"/>
      <c r="D59" s="7"/>
      <c r="E59" s="289" t="s">
        <v>98</v>
      </c>
      <c r="F59" s="157">
        <f t="shared" ref="F59" si="7">F52-F56</f>
        <v>121</v>
      </c>
      <c r="G59" s="145">
        <v>157</v>
      </c>
      <c r="H59" s="157">
        <f t="shared" ref="H59:N59" si="8">H52-H56</f>
        <v>-1</v>
      </c>
      <c r="I59" s="145">
        <f t="shared" si="8"/>
        <v>-1</v>
      </c>
      <c r="J59" s="157">
        <f t="shared" si="8"/>
        <v>-7</v>
      </c>
      <c r="K59" s="145">
        <f t="shared" si="8"/>
        <v>-6.98</v>
      </c>
      <c r="L59" s="157">
        <f t="shared" si="8"/>
        <v>39</v>
      </c>
      <c r="M59" s="145">
        <f t="shared" si="8"/>
        <v>39</v>
      </c>
      <c r="N59" s="157">
        <f t="shared" si="8"/>
        <v>-8</v>
      </c>
      <c r="O59" s="145">
        <v>-3</v>
      </c>
      <c r="P59" s="131"/>
      <c r="Q59" s="131"/>
      <c r="R59" s="131"/>
      <c r="S59" s="131"/>
      <c r="T59" s="131"/>
      <c r="U59" s="131"/>
      <c r="V59" s="131"/>
      <c r="W59" s="131"/>
      <c r="X59" s="141"/>
      <c r="Y59" s="141"/>
    </row>
    <row r="60" spans="1:25" ht="15.95" customHeight="1">
      <c r="A60" s="343" t="s">
        <v>87</v>
      </c>
      <c r="B60" s="66" t="s">
        <v>72</v>
      </c>
      <c r="C60" s="69"/>
      <c r="D60" s="69"/>
      <c r="E60" s="16" t="s">
        <v>40</v>
      </c>
      <c r="F60" s="155">
        <v>0</v>
      </c>
      <c r="G60" s="148">
        <v>0</v>
      </c>
      <c r="H60" s="130">
        <v>14</v>
      </c>
      <c r="I60" s="132">
        <v>13</v>
      </c>
      <c r="J60" s="130">
        <v>0</v>
      </c>
      <c r="K60" s="133">
        <v>0</v>
      </c>
      <c r="L60" s="130"/>
      <c r="M60" s="131">
        <v>0</v>
      </c>
      <c r="N60" s="130">
        <v>0</v>
      </c>
      <c r="O60" s="148">
        <v>0</v>
      </c>
      <c r="P60" s="131"/>
      <c r="Q60" s="131"/>
      <c r="R60" s="131"/>
      <c r="S60" s="131"/>
      <c r="T60" s="141"/>
      <c r="U60" s="141"/>
      <c r="V60" s="141"/>
      <c r="W60" s="141"/>
      <c r="X60" s="131"/>
      <c r="Y60" s="131"/>
    </row>
    <row r="61" spans="1:25" ht="15.95" customHeight="1">
      <c r="A61" s="346"/>
      <c r="B61" s="11"/>
      <c r="C61" s="61" t="s">
        <v>73</v>
      </c>
      <c r="D61" s="53"/>
      <c r="E61" s="100"/>
      <c r="F61" s="159">
        <v>0</v>
      </c>
      <c r="G61" s="161">
        <v>0</v>
      </c>
      <c r="H61" s="138">
        <v>0</v>
      </c>
      <c r="I61" s="139">
        <v>0</v>
      </c>
      <c r="J61" s="113">
        <v>0</v>
      </c>
      <c r="K61" s="116">
        <v>0</v>
      </c>
      <c r="L61" s="113"/>
      <c r="M61" s="114">
        <v>0</v>
      </c>
      <c r="N61" s="113">
        <v>0</v>
      </c>
      <c r="O61" s="144">
        <v>0</v>
      </c>
      <c r="P61" s="141"/>
      <c r="Q61" s="141"/>
      <c r="R61" s="141"/>
      <c r="S61" s="141"/>
      <c r="T61" s="141"/>
      <c r="U61" s="141"/>
      <c r="V61" s="141"/>
      <c r="W61" s="141"/>
      <c r="X61" s="131"/>
      <c r="Y61" s="131"/>
    </row>
    <row r="62" spans="1:25" ht="15.95" customHeight="1">
      <c r="A62" s="346"/>
      <c r="B62" s="66" t="s">
        <v>60</v>
      </c>
      <c r="C62" s="69"/>
      <c r="D62" s="69"/>
      <c r="E62" s="16" t="s">
        <v>41</v>
      </c>
      <c r="F62" s="155">
        <v>152</v>
      </c>
      <c r="G62" s="148">
        <v>169</v>
      </c>
      <c r="H62" s="130">
        <v>14</v>
      </c>
      <c r="I62" s="132">
        <v>13</v>
      </c>
      <c r="J62" s="130">
        <v>0</v>
      </c>
      <c r="K62" s="133">
        <v>0</v>
      </c>
      <c r="L62" s="130">
        <v>46</v>
      </c>
      <c r="M62" s="131">
        <v>46</v>
      </c>
      <c r="N62" s="130">
        <v>27</v>
      </c>
      <c r="O62" s="148">
        <v>111</v>
      </c>
      <c r="P62" s="131"/>
      <c r="Q62" s="131"/>
      <c r="R62" s="131"/>
      <c r="S62" s="131"/>
      <c r="T62" s="141"/>
      <c r="U62" s="141"/>
      <c r="V62" s="131"/>
      <c r="W62" s="131"/>
      <c r="X62" s="131"/>
      <c r="Y62" s="131"/>
    </row>
    <row r="63" spans="1:25" ht="15.95" customHeight="1">
      <c r="A63" s="346"/>
      <c r="B63" s="11"/>
      <c r="C63" s="61" t="s">
        <v>74</v>
      </c>
      <c r="D63" s="53"/>
      <c r="E63" s="100"/>
      <c r="F63" s="153">
        <v>46</v>
      </c>
      <c r="G63" s="144">
        <v>77</v>
      </c>
      <c r="H63" s="113">
        <v>14</v>
      </c>
      <c r="I63" s="115">
        <v>13</v>
      </c>
      <c r="J63" s="138">
        <v>0</v>
      </c>
      <c r="K63" s="139">
        <v>0</v>
      </c>
      <c r="L63" s="113">
        <v>0</v>
      </c>
      <c r="M63" s="114">
        <v>0</v>
      </c>
      <c r="N63" s="113">
        <v>0</v>
      </c>
      <c r="O63" s="144">
        <v>25</v>
      </c>
      <c r="P63" s="131"/>
      <c r="Q63" s="131"/>
      <c r="R63" s="141"/>
      <c r="S63" s="131"/>
      <c r="T63" s="141"/>
      <c r="U63" s="141"/>
      <c r="V63" s="131"/>
      <c r="W63" s="131"/>
      <c r="X63" s="141"/>
      <c r="Y63" s="141"/>
    </row>
    <row r="64" spans="1:25" ht="15.95" customHeight="1">
      <c r="A64" s="347"/>
      <c r="B64" s="59" t="s">
        <v>71</v>
      </c>
      <c r="C64" s="37"/>
      <c r="D64" s="37"/>
      <c r="E64" s="289" t="s">
        <v>99</v>
      </c>
      <c r="F64" s="154">
        <f t="shared" ref="F64" si="9">F60-F62</f>
        <v>-152</v>
      </c>
      <c r="G64" s="158">
        <v>-169</v>
      </c>
      <c r="H64" s="154">
        <f t="shared" ref="H64:N64" si="10">H60-H62</f>
        <v>0</v>
      </c>
      <c r="I64" s="158">
        <f t="shared" si="10"/>
        <v>0</v>
      </c>
      <c r="J64" s="154">
        <f t="shared" si="10"/>
        <v>0</v>
      </c>
      <c r="K64" s="158">
        <v>0</v>
      </c>
      <c r="L64" s="154">
        <f t="shared" si="10"/>
        <v>-46</v>
      </c>
      <c r="M64" s="158">
        <f t="shared" si="10"/>
        <v>-46</v>
      </c>
      <c r="N64" s="154">
        <f t="shared" si="10"/>
        <v>-27</v>
      </c>
      <c r="O64" s="158">
        <v>-111</v>
      </c>
      <c r="P64" s="141"/>
      <c r="Q64" s="141"/>
      <c r="R64" s="131"/>
      <c r="S64" s="131"/>
      <c r="T64" s="141"/>
      <c r="U64" s="141"/>
      <c r="V64" s="131"/>
      <c r="W64" s="131"/>
      <c r="X64" s="131"/>
      <c r="Y64" s="131"/>
    </row>
    <row r="65" spans="1:25" ht="15.95" customHeight="1">
      <c r="A65" s="348" t="s">
        <v>79</v>
      </c>
      <c r="B65" s="20" t="s">
        <v>75</v>
      </c>
      <c r="C65" s="9"/>
      <c r="D65" s="9"/>
      <c r="E65" s="107" t="s">
        <v>100</v>
      </c>
      <c r="F65" s="160">
        <f t="shared" ref="F65" si="11">F59+F64</f>
        <v>-31</v>
      </c>
      <c r="G65" s="146">
        <v>-12</v>
      </c>
      <c r="H65" s="160">
        <f t="shared" ref="H65:N65" si="12">H59+H64</f>
        <v>-1</v>
      </c>
      <c r="I65" s="146">
        <f t="shared" si="12"/>
        <v>-1</v>
      </c>
      <c r="J65" s="160">
        <f t="shared" si="12"/>
        <v>-7</v>
      </c>
      <c r="K65" s="146">
        <f t="shared" si="12"/>
        <v>-6.98</v>
      </c>
      <c r="L65" s="160">
        <f t="shared" si="12"/>
        <v>-7</v>
      </c>
      <c r="M65" s="146">
        <f t="shared" si="12"/>
        <v>-7</v>
      </c>
      <c r="N65" s="160">
        <f t="shared" si="12"/>
        <v>-35</v>
      </c>
      <c r="O65" s="146">
        <v>-114</v>
      </c>
      <c r="P65" s="131"/>
      <c r="Q65" s="131"/>
      <c r="R65" s="131"/>
      <c r="S65" s="131"/>
      <c r="T65" s="131"/>
      <c r="U65" s="131"/>
      <c r="V65" s="131"/>
      <c r="W65" s="131"/>
      <c r="X65" s="131"/>
      <c r="Y65" s="131"/>
    </row>
    <row r="66" spans="1:25" ht="15.95" customHeight="1">
      <c r="A66" s="349"/>
      <c r="B66" s="52" t="s">
        <v>76</v>
      </c>
      <c r="C66" s="53"/>
      <c r="D66" s="53"/>
      <c r="E66" s="53"/>
      <c r="F66" s="159">
        <v>0</v>
      </c>
      <c r="G66" s="161">
        <v>0</v>
      </c>
      <c r="H66" s="138">
        <v>2</v>
      </c>
      <c r="I66" s="139">
        <v>2</v>
      </c>
      <c r="J66" s="138"/>
      <c r="K66" s="139">
        <v>0</v>
      </c>
      <c r="L66" s="113">
        <v>25</v>
      </c>
      <c r="M66" s="114">
        <v>25</v>
      </c>
      <c r="N66" s="138">
        <v>0</v>
      </c>
      <c r="O66" s="126">
        <v>0</v>
      </c>
      <c r="P66" s="141"/>
      <c r="Q66" s="141"/>
      <c r="R66" s="141"/>
      <c r="S66" s="141"/>
      <c r="T66" s="141"/>
      <c r="U66" s="141"/>
      <c r="V66" s="141"/>
      <c r="W66" s="141"/>
      <c r="X66" s="141"/>
      <c r="Y66" s="141"/>
    </row>
    <row r="67" spans="1:25" ht="15.95" customHeight="1">
      <c r="A67" s="349"/>
      <c r="B67" s="52" t="s">
        <v>77</v>
      </c>
      <c r="C67" s="53"/>
      <c r="D67" s="53"/>
      <c r="E67" s="53"/>
      <c r="F67" s="153">
        <v>0</v>
      </c>
      <c r="G67" s="144">
        <v>0</v>
      </c>
      <c r="H67" s="113"/>
      <c r="I67" s="115"/>
      <c r="J67" s="113"/>
      <c r="K67" s="116"/>
      <c r="L67" s="113"/>
      <c r="M67" s="114"/>
      <c r="N67" s="113">
        <v>0</v>
      </c>
      <c r="O67" s="144">
        <v>0</v>
      </c>
      <c r="P67" s="131"/>
      <c r="Q67" s="131"/>
      <c r="R67" s="131"/>
      <c r="S67" s="131"/>
      <c r="T67" s="131"/>
      <c r="U67" s="131"/>
      <c r="V67" s="131"/>
      <c r="W67" s="131"/>
      <c r="X67" s="131"/>
      <c r="Y67" s="131"/>
    </row>
    <row r="68" spans="1:25" ht="15.95" customHeight="1">
      <c r="A68" s="350"/>
      <c r="B68" s="59" t="s">
        <v>78</v>
      </c>
      <c r="C68" s="37"/>
      <c r="D68" s="37"/>
      <c r="E68" s="37"/>
      <c r="F68" s="134">
        <v>0</v>
      </c>
      <c r="G68" s="135">
        <v>0</v>
      </c>
      <c r="H68" s="134"/>
      <c r="I68" s="136"/>
      <c r="J68" s="134"/>
      <c r="K68" s="137"/>
      <c r="L68" s="134"/>
      <c r="M68" s="135"/>
      <c r="N68" s="134">
        <v>0</v>
      </c>
      <c r="O68" s="145">
        <v>0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31"/>
    </row>
    <row r="69" spans="1:25" ht="15.95" customHeight="1">
      <c r="A69" s="27" t="s">
        <v>83</v>
      </c>
      <c r="O69" s="14"/>
      <c r="P69" s="14"/>
    </row>
    <row r="70" spans="1:25" ht="15.95" customHeight="1">
      <c r="A70" s="27"/>
      <c r="O70" s="14"/>
      <c r="P70" s="14"/>
    </row>
  </sheetData>
  <mergeCells count="37">
    <mergeCell ref="N6:O6"/>
    <mergeCell ref="A6:E7"/>
    <mergeCell ref="F6:G6"/>
    <mergeCell ref="H6:I6"/>
    <mergeCell ref="J6:K6"/>
    <mergeCell ref="L6:M6"/>
    <mergeCell ref="A8:A18"/>
    <mergeCell ref="A19:A27"/>
    <mergeCell ref="E25:E26"/>
    <mergeCell ref="F25:F26"/>
    <mergeCell ref="G25:G26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H25:H26"/>
    <mergeCell ref="A65:A68"/>
    <mergeCell ref="A32:A39"/>
    <mergeCell ref="A40:A44"/>
    <mergeCell ref="A45:A48"/>
    <mergeCell ref="A50:E51"/>
    <mergeCell ref="J50:K50"/>
    <mergeCell ref="L50:M50"/>
    <mergeCell ref="N50:O50"/>
    <mergeCell ref="A52:A59"/>
    <mergeCell ref="A60:A64"/>
    <mergeCell ref="F50:G50"/>
    <mergeCell ref="H50:I50"/>
  </mergeCells>
  <phoneticPr fontId="19"/>
  <printOptions horizontalCentered="1" gridLinesSet="0"/>
  <pageMargins left="0.78740157480314965" right="0.36" top="0.28000000000000003" bottom="0.23" header="0.19685039370078741" footer="0.19685039370078741"/>
  <pageSetup paperSize="9" scale="52" orientation="landscape" r:id="rId1"/>
  <headerFooter alignWithMargins="0">
    <oddHeader>&amp;R&amp;"明朝,斜体"&amp;9指定都市－2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22" t="s">
        <v>0</v>
      </c>
      <c r="B1" s="322"/>
      <c r="C1" s="322"/>
      <c r="D1" s="322"/>
      <c r="E1" s="74" t="s">
        <v>298</v>
      </c>
      <c r="F1" s="2"/>
      <c r="AA1" s="328" t="s">
        <v>128</v>
      </c>
      <c r="AB1" s="328"/>
    </row>
    <row r="2" spans="1:38">
      <c r="AA2" s="329" t="s">
        <v>105</v>
      </c>
      <c r="AB2" s="329"/>
      <c r="AC2" s="330" t="s">
        <v>106</v>
      </c>
      <c r="AD2" s="332" t="s">
        <v>107</v>
      </c>
      <c r="AE2" s="333"/>
      <c r="AF2" s="334"/>
      <c r="AG2" s="329" t="s">
        <v>108</v>
      </c>
      <c r="AH2" s="329" t="s">
        <v>109</v>
      </c>
      <c r="AI2" s="329" t="s">
        <v>110</v>
      </c>
      <c r="AJ2" s="329" t="s">
        <v>111</v>
      </c>
      <c r="AK2" s="329" t="s">
        <v>112</v>
      </c>
    </row>
    <row r="3" spans="1:38" ht="14.25">
      <c r="A3" s="22" t="s">
        <v>129</v>
      </c>
      <c r="AA3" s="329"/>
      <c r="AB3" s="329"/>
      <c r="AC3" s="331"/>
      <c r="AD3" s="163"/>
      <c r="AE3" s="162" t="s">
        <v>125</v>
      </c>
      <c r="AF3" s="162" t="s">
        <v>126</v>
      </c>
      <c r="AG3" s="329"/>
      <c r="AH3" s="329"/>
      <c r="AI3" s="329"/>
      <c r="AJ3" s="329"/>
      <c r="AK3" s="329"/>
    </row>
    <row r="4" spans="1:38">
      <c r="AA4" s="164" t="str">
        <f>E1</f>
        <v>北九州市</v>
      </c>
      <c r="AB4" s="164" t="s">
        <v>130</v>
      </c>
      <c r="AC4" s="165">
        <f>SUM(F22)</f>
        <v>554598</v>
      </c>
      <c r="AD4" s="165">
        <f>F9</f>
        <v>176548</v>
      </c>
      <c r="AE4" s="165">
        <f>F10</f>
        <v>77119</v>
      </c>
      <c r="AF4" s="165">
        <f>F13</f>
        <v>70216</v>
      </c>
      <c r="AG4" s="165">
        <f>F14</f>
        <v>3087</v>
      </c>
      <c r="AH4" s="165">
        <f>F15</f>
        <v>65681</v>
      </c>
      <c r="AI4" s="165">
        <f>F17</f>
        <v>109618</v>
      </c>
      <c r="AJ4" s="165">
        <f>F20</f>
        <v>64832</v>
      </c>
      <c r="AK4" s="165">
        <f>F21</f>
        <v>86043</v>
      </c>
      <c r="AL4" s="166"/>
    </row>
    <row r="5" spans="1:38" ht="14.25">
      <c r="A5" s="21" t="s">
        <v>259</v>
      </c>
      <c r="E5" s="3"/>
      <c r="AA5" s="164" t="str">
        <f>E1</f>
        <v>北九州市</v>
      </c>
      <c r="AB5" s="164" t="s">
        <v>114</v>
      </c>
      <c r="AC5" s="167"/>
      <c r="AD5" s="167">
        <f>G9</f>
        <v>31.833508234793488</v>
      </c>
      <c r="AE5" s="167">
        <f>G10</f>
        <v>13.905387325594395</v>
      </c>
      <c r="AF5" s="167">
        <f>G13</f>
        <v>12.660701985942971</v>
      </c>
      <c r="AG5" s="167">
        <f>G14</f>
        <v>0.55661938917918929</v>
      </c>
      <c r="AH5" s="167">
        <f>G15</f>
        <v>11.842992582014359</v>
      </c>
      <c r="AI5" s="167">
        <f>G17</f>
        <v>19.765307483979385</v>
      </c>
      <c r="AJ5" s="167">
        <f>G20</f>
        <v>11.689908726681308</v>
      </c>
      <c r="AK5" s="167">
        <f>G21</f>
        <v>15.514480759036275</v>
      </c>
    </row>
    <row r="6" spans="1:38" ht="14.25">
      <c r="A6" s="3"/>
      <c r="G6" s="326" t="s">
        <v>131</v>
      </c>
      <c r="H6" s="327"/>
      <c r="I6" s="327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AA6" s="164" t="str">
        <f>E1</f>
        <v>北九州市</v>
      </c>
      <c r="AB6" s="164" t="s">
        <v>115</v>
      </c>
      <c r="AC6" s="167">
        <f>SUM(I22)</f>
        <v>0.31799435641415297</v>
      </c>
      <c r="AD6" s="167">
        <f>I9</f>
        <v>2.8744573609532864</v>
      </c>
      <c r="AE6" s="167">
        <f>I10</f>
        <v>3.9437682800264273</v>
      </c>
      <c r="AF6" s="167">
        <f>I13</f>
        <v>2.2692184450464614</v>
      </c>
      <c r="AG6" s="167">
        <f>I14</f>
        <v>-2.1863117870722482</v>
      </c>
      <c r="AH6" s="167">
        <f>I15</f>
        <v>5.8261500040280412</v>
      </c>
      <c r="AI6" s="167">
        <f>I17</f>
        <v>2.9025777744400516</v>
      </c>
      <c r="AJ6" s="167">
        <f>I20</f>
        <v>-12.356026604661219</v>
      </c>
      <c r="AK6" s="167">
        <f>I21</f>
        <v>-1.7807609328447604</v>
      </c>
    </row>
    <row r="7" spans="1:38" ht="27" customHeight="1">
      <c r="A7" s="19"/>
      <c r="B7" s="5"/>
      <c r="C7" s="5"/>
      <c r="D7" s="5"/>
      <c r="E7" s="23"/>
      <c r="F7" s="62" t="s">
        <v>260</v>
      </c>
      <c r="G7" s="63"/>
      <c r="H7" s="270" t="s">
        <v>1</v>
      </c>
      <c r="I7" s="173" t="s">
        <v>21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</row>
    <row r="8" spans="1:38" ht="17.100000000000001" customHeight="1">
      <c r="A8" s="6"/>
      <c r="B8" s="7"/>
      <c r="C8" s="7"/>
      <c r="D8" s="7"/>
      <c r="E8" s="24"/>
      <c r="F8" s="28" t="s">
        <v>132</v>
      </c>
      <c r="G8" s="29" t="s">
        <v>2</v>
      </c>
      <c r="H8" s="271"/>
      <c r="I8" s="18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</row>
    <row r="9" spans="1:38" ht="18" customHeight="1">
      <c r="A9" s="323" t="s">
        <v>80</v>
      </c>
      <c r="B9" s="323" t="s">
        <v>81</v>
      </c>
      <c r="C9" s="47" t="s">
        <v>3</v>
      </c>
      <c r="D9" s="48"/>
      <c r="E9" s="49"/>
      <c r="F9" s="75">
        <v>176548</v>
      </c>
      <c r="G9" s="76">
        <f t="shared" ref="G9:G22" si="0">F9/$F$22*100</f>
        <v>31.833508234793488</v>
      </c>
      <c r="H9" s="272">
        <v>171615</v>
      </c>
      <c r="I9" s="277">
        <f t="shared" ref="I9:I40" si="1">(F9/H9-1)*100</f>
        <v>2.8744573609532864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AA9" s="338" t="s">
        <v>128</v>
      </c>
      <c r="AB9" s="339"/>
      <c r="AC9" s="340" t="s">
        <v>116</v>
      </c>
    </row>
    <row r="10" spans="1:38" ht="18" customHeight="1">
      <c r="A10" s="324"/>
      <c r="B10" s="324"/>
      <c r="C10" s="8"/>
      <c r="D10" s="50" t="s">
        <v>22</v>
      </c>
      <c r="E10" s="30"/>
      <c r="F10" s="79">
        <v>77119</v>
      </c>
      <c r="G10" s="80">
        <f t="shared" si="0"/>
        <v>13.905387325594395</v>
      </c>
      <c r="H10" s="273">
        <v>74193</v>
      </c>
      <c r="I10" s="278">
        <f t="shared" si="1"/>
        <v>3.9437682800264273</v>
      </c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AA10" s="329" t="s">
        <v>105</v>
      </c>
      <c r="AB10" s="329"/>
      <c r="AC10" s="340"/>
      <c r="AD10" s="332" t="s">
        <v>117</v>
      </c>
      <c r="AE10" s="333"/>
      <c r="AF10" s="334"/>
      <c r="AG10" s="332" t="s">
        <v>118</v>
      </c>
      <c r="AH10" s="337"/>
      <c r="AI10" s="335"/>
      <c r="AJ10" s="332" t="s">
        <v>119</v>
      </c>
      <c r="AK10" s="335"/>
    </row>
    <row r="11" spans="1:38" ht="18" customHeight="1">
      <c r="A11" s="324"/>
      <c r="B11" s="324"/>
      <c r="C11" s="34"/>
      <c r="D11" s="35"/>
      <c r="E11" s="33" t="s">
        <v>23</v>
      </c>
      <c r="F11" s="83">
        <v>62169</v>
      </c>
      <c r="G11" s="84">
        <f t="shared" si="0"/>
        <v>11.209741109776811</v>
      </c>
      <c r="H11" s="274">
        <v>59442</v>
      </c>
      <c r="I11" s="279">
        <f t="shared" si="1"/>
        <v>4.5876652871706947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AA11" s="329"/>
      <c r="AB11" s="329"/>
      <c r="AC11" s="338"/>
      <c r="AD11" s="163"/>
      <c r="AE11" s="162" t="s">
        <v>120</v>
      </c>
      <c r="AF11" s="162" t="s">
        <v>121</v>
      </c>
      <c r="AG11" s="163"/>
      <c r="AH11" s="162" t="s">
        <v>122</v>
      </c>
      <c r="AI11" s="162" t="s">
        <v>123</v>
      </c>
      <c r="AJ11" s="163"/>
      <c r="AK11" s="168" t="s">
        <v>124</v>
      </c>
    </row>
    <row r="12" spans="1:38" ht="18" customHeight="1">
      <c r="A12" s="324"/>
      <c r="B12" s="324"/>
      <c r="C12" s="34"/>
      <c r="D12" s="36"/>
      <c r="E12" s="33" t="s">
        <v>24</v>
      </c>
      <c r="F12" s="83">
        <v>9820</v>
      </c>
      <c r="G12" s="84">
        <f t="shared" si="0"/>
        <v>1.7706518956072688</v>
      </c>
      <c r="H12" s="274">
        <v>9654</v>
      </c>
      <c r="I12" s="279">
        <f t="shared" si="1"/>
        <v>1.7194945100476478</v>
      </c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AA12" s="164" t="str">
        <f>E1</f>
        <v>北九州市</v>
      </c>
      <c r="AB12" s="164" t="s">
        <v>130</v>
      </c>
      <c r="AC12" s="165">
        <f>F40</f>
        <v>550111</v>
      </c>
      <c r="AD12" s="165">
        <f>F23</f>
        <v>317089</v>
      </c>
      <c r="AE12" s="165">
        <f>F24</f>
        <v>109492</v>
      </c>
      <c r="AF12" s="165">
        <f>F26</f>
        <v>68434</v>
      </c>
      <c r="AG12" s="165">
        <f>F27</f>
        <v>168748</v>
      </c>
      <c r="AH12" s="165">
        <f>F28</f>
        <v>55899</v>
      </c>
      <c r="AI12" s="165">
        <f>F32</f>
        <v>4490</v>
      </c>
      <c r="AJ12" s="165">
        <f>F34</f>
        <v>64274</v>
      </c>
      <c r="AK12" s="165">
        <f>F35</f>
        <v>63750</v>
      </c>
      <c r="AL12" s="169"/>
    </row>
    <row r="13" spans="1:38" ht="18" customHeight="1">
      <c r="A13" s="324"/>
      <c r="B13" s="324"/>
      <c r="C13" s="11"/>
      <c r="D13" s="31" t="s">
        <v>25</v>
      </c>
      <c r="E13" s="32"/>
      <c r="F13" s="87">
        <v>70216</v>
      </c>
      <c r="G13" s="88">
        <f t="shared" si="0"/>
        <v>12.660701985942971</v>
      </c>
      <c r="H13" s="275">
        <v>68658</v>
      </c>
      <c r="I13" s="280">
        <f t="shared" si="1"/>
        <v>2.2692184450464614</v>
      </c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AA13" s="164" t="str">
        <f>E1</f>
        <v>北九州市</v>
      </c>
      <c r="AB13" s="164" t="s">
        <v>114</v>
      </c>
      <c r="AC13" s="167"/>
      <c r="AD13" s="167">
        <f>G23</f>
        <v>57.640912470392337</v>
      </c>
      <c r="AE13" s="167">
        <f>G24</f>
        <v>19.90361945134709</v>
      </c>
      <c r="AF13" s="167">
        <f>G26</f>
        <v>12.440034829334444</v>
      </c>
      <c r="AG13" s="167">
        <f>G27</f>
        <v>30.675263719503882</v>
      </c>
      <c r="AH13" s="167">
        <f>G28</f>
        <v>10.161403789417045</v>
      </c>
      <c r="AI13" s="167">
        <f>G32</f>
        <v>0.81619891258309685</v>
      </c>
      <c r="AJ13" s="167">
        <f>G34</f>
        <v>11.683823810103778</v>
      </c>
      <c r="AK13" s="167">
        <f>G35</f>
        <v>11.588570306719918</v>
      </c>
    </row>
    <row r="14" spans="1:38" ht="18" customHeight="1">
      <c r="A14" s="324"/>
      <c r="B14" s="324"/>
      <c r="C14" s="52" t="s">
        <v>4</v>
      </c>
      <c r="D14" s="53"/>
      <c r="E14" s="54"/>
      <c r="F14" s="83">
        <v>3087</v>
      </c>
      <c r="G14" s="84">
        <f t="shared" si="0"/>
        <v>0.55661938917918929</v>
      </c>
      <c r="H14" s="274">
        <v>3156</v>
      </c>
      <c r="I14" s="279">
        <f t="shared" si="1"/>
        <v>-2.1863117870722482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AA14" s="164" t="str">
        <f>E1</f>
        <v>北九州市</v>
      </c>
      <c r="AB14" s="164" t="s">
        <v>115</v>
      </c>
      <c r="AC14" s="167">
        <f>I40</f>
        <v>0.28438559040089295</v>
      </c>
      <c r="AD14" s="167">
        <f>I23</f>
        <v>1.6382565437306429</v>
      </c>
      <c r="AE14" s="167">
        <f>I24</f>
        <v>-0.76133850560127225</v>
      </c>
      <c r="AF14" s="167">
        <f>I26</f>
        <v>0.19619326500732726</v>
      </c>
      <c r="AG14" s="167">
        <f>I27</f>
        <v>0.94576082600035249</v>
      </c>
      <c r="AH14" s="167">
        <f>I28</f>
        <v>3.6106837686048499</v>
      </c>
      <c r="AI14" s="167">
        <f>I32</f>
        <v>9.5656417764763191</v>
      </c>
      <c r="AJ14" s="167">
        <f>I34</f>
        <v>-7.394173414402216</v>
      </c>
      <c r="AK14" s="167">
        <f>I35</f>
        <v>-7.2767733771617271</v>
      </c>
    </row>
    <row r="15" spans="1:38" ht="18" customHeight="1">
      <c r="A15" s="324"/>
      <c r="B15" s="324"/>
      <c r="C15" s="52" t="s">
        <v>5</v>
      </c>
      <c r="D15" s="53"/>
      <c r="E15" s="54"/>
      <c r="F15" s="83">
        <v>65681</v>
      </c>
      <c r="G15" s="84">
        <f t="shared" si="0"/>
        <v>11.842992582014359</v>
      </c>
      <c r="H15" s="274">
        <v>62065</v>
      </c>
      <c r="I15" s="279">
        <f t="shared" si="1"/>
        <v>5.8261500040280412</v>
      </c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38" ht="18" customHeight="1">
      <c r="A16" s="324"/>
      <c r="B16" s="324"/>
      <c r="C16" s="52" t="s">
        <v>26</v>
      </c>
      <c r="D16" s="53"/>
      <c r="E16" s="54"/>
      <c r="F16" s="83">
        <v>15783</v>
      </c>
      <c r="G16" s="84">
        <f t="shared" si="0"/>
        <v>2.8458450986119677</v>
      </c>
      <c r="H16" s="274">
        <v>15953</v>
      </c>
      <c r="I16" s="279">
        <f t="shared" si="1"/>
        <v>-1.0656302889738622</v>
      </c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8" customHeight="1">
      <c r="A17" s="324"/>
      <c r="B17" s="324"/>
      <c r="C17" s="52" t="s">
        <v>6</v>
      </c>
      <c r="D17" s="53"/>
      <c r="E17" s="54"/>
      <c r="F17" s="83">
        <v>109618</v>
      </c>
      <c r="G17" s="84">
        <f t="shared" si="0"/>
        <v>19.765307483979385</v>
      </c>
      <c r="H17" s="274">
        <v>106526</v>
      </c>
      <c r="I17" s="279">
        <f t="shared" si="1"/>
        <v>2.9025777744400516</v>
      </c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8" customHeight="1">
      <c r="A18" s="324"/>
      <c r="B18" s="324"/>
      <c r="C18" s="52" t="s">
        <v>27</v>
      </c>
      <c r="D18" s="53"/>
      <c r="E18" s="54"/>
      <c r="F18" s="83">
        <v>27168</v>
      </c>
      <c r="G18" s="84">
        <f t="shared" si="0"/>
        <v>4.8986833706576656</v>
      </c>
      <c r="H18" s="274">
        <v>24858</v>
      </c>
      <c r="I18" s="279">
        <f t="shared" si="1"/>
        <v>9.2927830074825089</v>
      </c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8" customHeight="1">
      <c r="A19" s="324"/>
      <c r="B19" s="324"/>
      <c r="C19" s="52" t="s">
        <v>28</v>
      </c>
      <c r="D19" s="53"/>
      <c r="E19" s="54"/>
      <c r="F19" s="83">
        <v>5838</v>
      </c>
      <c r="G19" s="84">
        <f t="shared" si="0"/>
        <v>1.0526543550463578</v>
      </c>
      <c r="H19" s="274">
        <v>7092</v>
      </c>
      <c r="I19" s="279">
        <f t="shared" si="1"/>
        <v>-17.681895093062604</v>
      </c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8" customHeight="1">
      <c r="A20" s="324"/>
      <c r="B20" s="324"/>
      <c r="C20" s="52" t="s">
        <v>7</v>
      </c>
      <c r="D20" s="53"/>
      <c r="E20" s="54"/>
      <c r="F20" s="83">
        <v>64832</v>
      </c>
      <c r="G20" s="84">
        <f t="shared" si="0"/>
        <v>11.689908726681308</v>
      </c>
      <c r="H20" s="274">
        <v>73972</v>
      </c>
      <c r="I20" s="279">
        <f t="shared" si="1"/>
        <v>-12.356026604661219</v>
      </c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8" customHeight="1">
      <c r="A21" s="324"/>
      <c r="B21" s="324"/>
      <c r="C21" s="57" t="s">
        <v>8</v>
      </c>
      <c r="D21" s="58"/>
      <c r="E21" s="56"/>
      <c r="F21" s="91">
        <v>86043</v>
      </c>
      <c r="G21" s="92">
        <f t="shared" si="0"/>
        <v>15.514480759036275</v>
      </c>
      <c r="H21" s="276">
        <v>87603</v>
      </c>
      <c r="I21" s="281">
        <f t="shared" si="1"/>
        <v>-1.7807609328447604</v>
      </c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8" customHeight="1">
      <c r="A22" s="324"/>
      <c r="B22" s="325"/>
      <c r="C22" s="59" t="s">
        <v>9</v>
      </c>
      <c r="D22" s="37"/>
      <c r="E22" s="60"/>
      <c r="F22" s="95">
        <f>SUM(F9,F14:F21)</f>
        <v>554598</v>
      </c>
      <c r="G22" s="96">
        <f t="shared" si="0"/>
        <v>100</v>
      </c>
      <c r="H22" s="95">
        <f>SUM(H9,H14:H21)</f>
        <v>552840</v>
      </c>
      <c r="I22" s="282">
        <f t="shared" si="1"/>
        <v>0.31799435641415297</v>
      </c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8" customHeight="1">
      <c r="A23" s="324"/>
      <c r="B23" s="323" t="s">
        <v>82</v>
      </c>
      <c r="C23" s="4" t="s">
        <v>10</v>
      </c>
      <c r="D23" s="5"/>
      <c r="E23" s="23"/>
      <c r="F23" s="75">
        <v>317089</v>
      </c>
      <c r="G23" s="76">
        <f t="shared" ref="G23:G40" si="2">F23/$F$40*100</f>
        <v>57.640912470392337</v>
      </c>
      <c r="H23" s="272">
        <v>311978</v>
      </c>
      <c r="I23" s="283">
        <f t="shared" si="1"/>
        <v>1.6382565437306429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</row>
    <row r="24" spans="1:25" ht="18" customHeight="1">
      <c r="A24" s="324"/>
      <c r="B24" s="324"/>
      <c r="C24" s="8"/>
      <c r="D24" s="10" t="s">
        <v>11</v>
      </c>
      <c r="E24" s="38"/>
      <c r="F24" s="83">
        <v>109492</v>
      </c>
      <c r="G24" s="84">
        <f t="shared" si="2"/>
        <v>19.90361945134709</v>
      </c>
      <c r="H24" s="274">
        <v>110332</v>
      </c>
      <c r="I24" s="279">
        <f t="shared" si="1"/>
        <v>-0.76133850560127225</v>
      </c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</row>
    <row r="25" spans="1:25" ht="18" customHeight="1">
      <c r="A25" s="324"/>
      <c r="B25" s="324"/>
      <c r="C25" s="8"/>
      <c r="D25" s="10" t="s">
        <v>29</v>
      </c>
      <c r="E25" s="38"/>
      <c r="F25" s="83">
        <v>139163</v>
      </c>
      <c r="G25" s="84">
        <f t="shared" si="2"/>
        <v>25.297258189710803</v>
      </c>
      <c r="H25" s="274">
        <v>133346</v>
      </c>
      <c r="I25" s="279">
        <f t="shared" si="1"/>
        <v>4.362335578120069</v>
      </c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</row>
    <row r="26" spans="1:25" ht="18" customHeight="1">
      <c r="A26" s="324"/>
      <c r="B26" s="324"/>
      <c r="C26" s="11"/>
      <c r="D26" s="10" t="s">
        <v>12</v>
      </c>
      <c r="E26" s="38"/>
      <c r="F26" s="83">
        <v>68434</v>
      </c>
      <c r="G26" s="84">
        <f t="shared" si="2"/>
        <v>12.440034829334444</v>
      </c>
      <c r="H26" s="274">
        <v>68300</v>
      </c>
      <c r="I26" s="279">
        <f t="shared" si="1"/>
        <v>0.19619326500732726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</row>
    <row r="27" spans="1:25" ht="18" customHeight="1">
      <c r="A27" s="324"/>
      <c r="B27" s="324"/>
      <c r="C27" s="8" t="s">
        <v>13</v>
      </c>
      <c r="D27" s="14"/>
      <c r="E27" s="25"/>
      <c r="F27" s="75">
        <v>168748</v>
      </c>
      <c r="G27" s="76">
        <f t="shared" si="2"/>
        <v>30.675263719503882</v>
      </c>
      <c r="H27" s="272">
        <v>167167</v>
      </c>
      <c r="I27" s="283">
        <f t="shared" si="1"/>
        <v>0.94576082600035249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</row>
    <row r="28" spans="1:25" ht="18" customHeight="1">
      <c r="A28" s="324"/>
      <c r="B28" s="324"/>
      <c r="C28" s="8"/>
      <c r="D28" s="10" t="s">
        <v>14</v>
      </c>
      <c r="E28" s="38"/>
      <c r="F28" s="83">
        <v>55899</v>
      </c>
      <c r="G28" s="84">
        <f t="shared" si="2"/>
        <v>10.161403789417045</v>
      </c>
      <c r="H28" s="274">
        <v>53951</v>
      </c>
      <c r="I28" s="279">
        <f t="shared" si="1"/>
        <v>3.6106837686048499</v>
      </c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</row>
    <row r="29" spans="1:25" ht="18" customHeight="1">
      <c r="A29" s="324"/>
      <c r="B29" s="324"/>
      <c r="C29" s="8"/>
      <c r="D29" s="10" t="s">
        <v>30</v>
      </c>
      <c r="E29" s="38"/>
      <c r="F29" s="83">
        <v>7547</v>
      </c>
      <c r="G29" s="84">
        <f t="shared" si="2"/>
        <v>1.3719049428206307</v>
      </c>
      <c r="H29" s="274">
        <v>7836</v>
      </c>
      <c r="I29" s="279">
        <f t="shared" si="1"/>
        <v>-3.6881061766207202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</row>
    <row r="30" spans="1:25" ht="18" customHeight="1">
      <c r="A30" s="324"/>
      <c r="B30" s="324"/>
      <c r="C30" s="8"/>
      <c r="D30" s="10" t="s">
        <v>31</v>
      </c>
      <c r="E30" s="38"/>
      <c r="F30" s="83">
        <v>28560</v>
      </c>
      <c r="G30" s="84">
        <f t="shared" si="2"/>
        <v>5.1916794974105231</v>
      </c>
      <c r="H30" s="274">
        <v>29479</v>
      </c>
      <c r="I30" s="279">
        <f t="shared" si="1"/>
        <v>-3.1174734556803196</v>
      </c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</row>
    <row r="31" spans="1:25" ht="18" customHeight="1">
      <c r="A31" s="324"/>
      <c r="B31" s="324"/>
      <c r="C31" s="8"/>
      <c r="D31" s="10" t="s">
        <v>32</v>
      </c>
      <c r="E31" s="38"/>
      <c r="F31" s="83">
        <v>43363</v>
      </c>
      <c r="G31" s="84">
        <f t="shared" si="2"/>
        <v>7.8825909680046395</v>
      </c>
      <c r="H31" s="274">
        <v>42273</v>
      </c>
      <c r="I31" s="279">
        <f t="shared" si="1"/>
        <v>2.5784779883140541</v>
      </c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</row>
    <row r="32" spans="1:25" ht="18" customHeight="1">
      <c r="A32" s="324"/>
      <c r="B32" s="324"/>
      <c r="C32" s="8"/>
      <c r="D32" s="10" t="s">
        <v>15</v>
      </c>
      <c r="E32" s="38"/>
      <c r="F32" s="83">
        <v>4490</v>
      </c>
      <c r="G32" s="84">
        <f t="shared" si="2"/>
        <v>0.81619891258309685</v>
      </c>
      <c r="H32" s="274">
        <v>4098</v>
      </c>
      <c r="I32" s="279">
        <f t="shared" si="1"/>
        <v>9.5656417764763191</v>
      </c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</row>
    <row r="33" spans="1:25" ht="18" customHeight="1">
      <c r="A33" s="324"/>
      <c r="B33" s="324"/>
      <c r="C33" s="11"/>
      <c r="D33" s="10" t="s">
        <v>33</v>
      </c>
      <c r="E33" s="38"/>
      <c r="F33" s="83">
        <v>28889</v>
      </c>
      <c r="G33" s="84">
        <f t="shared" si="2"/>
        <v>5.2514856092679478</v>
      </c>
      <c r="H33" s="274">
        <v>29530</v>
      </c>
      <c r="I33" s="279">
        <f t="shared" si="1"/>
        <v>-2.1706738909583523</v>
      </c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</row>
    <row r="34" spans="1:25" ht="18" customHeight="1">
      <c r="A34" s="324"/>
      <c r="B34" s="324"/>
      <c r="C34" s="8" t="s">
        <v>16</v>
      </c>
      <c r="D34" s="14"/>
      <c r="E34" s="25"/>
      <c r="F34" s="75">
        <v>64274</v>
      </c>
      <c r="G34" s="76">
        <f t="shared" si="2"/>
        <v>11.683823810103778</v>
      </c>
      <c r="H34" s="272">
        <v>69406</v>
      </c>
      <c r="I34" s="283">
        <f t="shared" si="1"/>
        <v>-7.394173414402216</v>
      </c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</row>
    <row r="35" spans="1:25" ht="18" customHeight="1">
      <c r="A35" s="324"/>
      <c r="B35" s="324"/>
      <c r="C35" s="8"/>
      <c r="D35" s="39" t="s">
        <v>17</v>
      </c>
      <c r="E35" s="40"/>
      <c r="F35" s="79">
        <v>63750</v>
      </c>
      <c r="G35" s="80">
        <f t="shared" si="2"/>
        <v>11.588570306719918</v>
      </c>
      <c r="H35" s="273">
        <v>68753</v>
      </c>
      <c r="I35" s="278">
        <f t="shared" si="1"/>
        <v>-7.2767733771617271</v>
      </c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</row>
    <row r="36" spans="1:25" ht="18" customHeight="1">
      <c r="A36" s="324"/>
      <c r="B36" s="324"/>
      <c r="C36" s="8"/>
      <c r="D36" s="41"/>
      <c r="E36" s="152" t="s">
        <v>102</v>
      </c>
      <c r="F36" s="83">
        <v>40557</v>
      </c>
      <c r="G36" s="84">
        <f t="shared" si="2"/>
        <v>7.3725120930139552</v>
      </c>
      <c r="H36" s="274">
        <v>42577</v>
      </c>
      <c r="I36" s="279">
        <f t="shared" si="1"/>
        <v>-4.7443455386711131</v>
      </c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</row>
    <row r="37" spans="1:25" ht="18" customHeight="1">
      <c r="A37" s="324"/>
      <c r="B37" s="324"/>
      <c r="C37" s="8"/>
      <c r="D37" s="12"/>
      <c r="E37" s="33" t="s">
        <v>34</v>
      </c>
      <c r="F37" s="83">
        <v>23193</v>
      </c>
      <c r="G37" s="84">
        <f t="shared" si="2"/>
        <v>4.2160582137059608</v>
      </c>
      <c r="H37" s="274">
        <v>26176</v>
      </c>
      <c r="I37" s="279">
        <f t="shared" si="1"/>
        <v>-11.39593520782396</v>
      </c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  <row r="38" spans="1:25" ht="18" customHeight="1">
      <c r="A38" s="324"/>
      <c r="B38" s="324"/>
      <c r="C38" s="8"/>
      <c r="D38" s="61" t="s">
        <v>35</v>
      </c>
      <c r="E38" s="54"/>
      <c r="F38" s="83">
        <v>524</v>
      </c>
      <c r="G38" s="84">
        <f t="shared" si="2"/>
        <v>9.5253503383862528E-2</v>
      </c>
      <c r="H38" s="274">
        <v>653</v>
      </c>
      <c r="I38" s="279">
        <f t="shared" si="1"/>
        <v>-19.754977029096477</v>
      </c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</row>
    <row r="39" spans="1:25" ht="18" customHeight="1">
      <c r="A39" s="324"/>
      <c r="B39" s="324"/>
      <c r="C39" s="6"/>
      <c r="D39" s="55" t="s">
        <v>36</v>
      </c>
      <c r="E39" s="56"/>
      <c r="F39" s="91">
        <v>0</v>
      </c>
      <c r="G39" s="92">
        <f t="shared" si="2"/>
        <v>0</v>
      </c>
      <c r="H39" s="276">
        <v>0</v>
      </c>
      <c r="I39" s="281" t="e">
        <f t="shared" si="1"/>
        <v>#DIV/0!</v>
      </c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</row>
    <row r="40" spans="1:25" ht="18" customHeight="1">
      <c r="A40" s="325"/>
      <c r="B40" s="325"/>
      <c r="C40" s="6" t="s">
        <v>18</v>
      </c>
      <c r="D40" s="7"/>
      <c r="E40" s="24"/>
      <c r="F40" s="95">
        <f>SUM(F23,F27,F34)</f>
        <v>550111</v>
      </c>
      <c r="G40" s="96">
        <f t="shared" si="2"/>
        <v>100</v>
      </c>
      <c r="H40" s="95">
        <f>SUM(H23,H27,H34)</f>
        <v>548551</v>
      </c>
      <c r="I40" s="282">
        <f t="shared" si="1"/>
        <v>0.28438559040089295</v>
      </c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</row>
    <row r="41" spans="1:25" ht="18" customHeight="1">
      <c r="A41" s="150" t="s">
        <v>19</v>
      </c>
    </row>
    <row r="42" spans="1:25" ht="18" customHeight="1">
      <c r="A42" s="151" t="s">
        <v>20</v>
      </c>
    </row>
    <row r="52" spans="26:26">
      <c r="Z52" s="14"/>
    </row>
    <row r="53" spans="26:26">
      <c r="Z53" s="14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77" t="s">
        <v>0</v>
      </c>
      <c r="B1" s="177"/>
      <c r="C1" s="74" t="s">
        <v>298</v>
      </c>
      <c r="D1" s="178"/>
      <c r="E1" s="178"/>
      <c r="AA1" s="1" t="str">
        <f>C1</f>
        <v>北九州市</v>
      </c>
      <c r="AB1" s="1" t="s">
        <v>133</v>
      </c>
      <c r="AC1" s="1" t="s">
        <v>134</v>
      </c>
      <c r="AD1" s="179" t="s">
        <v>135</v>
      </c>
      <c r="AE1" s="1" t="s">
        <v>136</v>
      </c>
      <c r="AF1" s="1" t="s">
        <v>137</v>
      </c>
      <c r="AG1" s="1" t="s">
        <v>138</v>
      </c>
      <c r="AH1" s="1" t="s">
        <v>139</v>
      </c>
      <c r="AI1" s="1" t="s">
        <v>140</v>
      </c>
      <c r="AJ1" s="1" t="s">
        <v>141</v>
      </c>
      <c r="AK1" s="1" t="s">
        <v>142</v>
      </c>
      <c r="AL1" s="1" t="s">
        <v>143</v>
      </c>
      <c r="AM1" s="1" t="s">
        <v>144</v>
      </c>
      <c r="AN1" s="1" t="s">
        <v>145</v>
      </c>
      <c r="AO1" s="1" t="s">
        <v>146</v>
      </c>
      <c r="AP1" s="1" t="s">
        <v>123</v>
      </c>
      <c r="AQ1" s="1" t="s">
        <v>147</v>
      </c>
      <c r="AR1" s="1" t="s">
        <v>148</v>
      </c>
      <c r="AS1" s="1" t="s">
        <v>149</v>
      </c>
    </row>
    <row r="2" spans="1:45">
      <c r="AA2" s="1" t="s">
        <v>150</v>
      </c>
      <c r="AB2" s="180">
        <f>I7</f>
        <v>554598</v>
      </c>
      <c r="AC2" s="180">
        <f>I9</f>
        <v>550111</v>
      </c>
      <c r="AD2" s="180">
        <f>I10</f>
        <v>4487</v>
      </c>
      <c r="AE2" s="180">
        <f>I11</f>
        <v>2364</v>
      </c>
      <c r="AF2" s="180">
        <f>I12</f>
        <v>2123</v>
      </c>
      <c r="AG2" s="180">
        <f>I13</f>
        <v>225</v>
      </c>
      <c r="AH2" s="1">
        <f>I14</f>
        <v>0</v>
      </c>
      <c r="AI2" s="180">
        <f>I15</f>
        <v>-288</v>
      </c>
      <c r="AJ2" s="180">
        <f>I25</f>
        <v>279341</v>
      </c>
      <c r="AK2" s="181">
        <f>I26</f>
        <v>0.71</v>
      </c>
      <c r="AL2" s="182">
        <f>I27</f>
        <v>0.8</v>
      </c>
      <c r="AM2" s="182">
        <f>I28</f>
        <v>99.6</v>
      </c>
      <c r="AN2" s="182">
        <f>I29</f>
        <v>46.4</v>
      </c>
      <c r="AO2" s="182">
        <f>I33</f>
        <v>170.8</v>
      </c>
      <c r="AP2" s="180">
        <f>I16</f>
        <v>36704</v>
      </c>
      <c r="AQ2" s="180">
        <f>I17</f>
        <v>94942</v>
      </c>
      <c r="AR2" s="180">
        <f>I18</f>
        <v>1017134</v>
      </c>
      <c r="AS2" s="183">
        <f>I21</f>
        <v>3.9495948933794631</v>
      </c>
    </row>
    <row r="3" spans="1:45">
      <c r="AA3" s="1" t="s">
        <v>151</v>
      </c>
      <c r="AB3" s="180">
        <f>H7</f>
        <v>552839</v>
      </c>
      <c r="AC3" s="180">
        <f>H9</f>
        <v>548551</v>
      </c>
      <c r="AD3" s="180">
        <f>H10</f>
        <v>4288</v>
      </c>
      <c r="AE3" s="180">
        <f>H11</f>
        <v>2390</v>
      </c>
      <c r="AF3" s="180">
        <f>H12</f>
        <v>1899</v>
      </c>
      <c r="AG3" s="180">
        <f>H13</f>
        <v>-216</v>
      </c>
      <c r="AH3" s="1">
        <f>H14</f>
        <v>0</v>
      </c>
      <c r="AI3" s="180">
        <f>H15</f>
        <v>-1299</v>
      </c>
      <c r="AJ3" s="180">
        <f>H25</f>
        <v>279699</v>
      </c>
      <c r="AK3" s="181">
        <f>H26</f>
        <v>0.72199999999999998</v>
      </c>
      <c r="AL3" s="182">
        <f>H27</f>
        <v>0.7</v>
      </c>
      <c r="AM3" s="182">
        <f>H28</f>
        <v>99.8</v>
      </c>
      <c r="AN3" s="182">
        <f>H29</f>
        <v>45.8</v>
      </c>
      <c r="AO3" s="182">
        <f>H33</f>
        <v>171.7</v>
      </c>
      <c r="AP3" s="180">
        <f>H16</f>
        <v>38789</v>
      </c>
      <c r="AQ3" s="180">
        <f>H17</f>
        <v>47936</v>
      </c>
      <c r="AR3" s="180">
        <f>H18</f>
        <v>1011130</v>
      </c>
      <c r="AS3" s="183">
        <f>H21</f>
        <v>3.8389616546700331</v>
      </c>
    </row>
    <row r="4" spans="1:45">
      <c r="A4" s="21" t="s">
        <v>152</v>
      </c>
      <c r="AP4" s="180"/>
      <c r="AQ4" s="180"/>
      <c r="AR4" s="180"/>
    </row>
    <row r="5" spans="1:45">
      <c r="I5" s="184" t="s">
        <v>153</v>
      </c>
    </row>
    <row r="6" spans="1:45" s="171" customFormat="1" ht="29.25" customHeight="1">
      <c r="A6" s="185" t="s">
        <v>154</v>
      </c>
      <c r="B6" s="186"/>
      <c r="C6" s="186"/>
      <c r="D6" s="187"/>
      <c r="E6" s="162" t="s">
        <v>261</v>
      </c>
      <c r="F6" s="162" t="s">
        <v>262</v>
      </c>
      <c r="G6" s="162" t="s">
        <v>263</v>
      </c>
      <c r="H6" s="162" t="s">
        <v>264</v>
      </c>
      <c r="I6" s="162" t="s">
        <v>265</v>
      </c>
    </row>
    <row r="7" spans="1:45" ht="27" customHeight="1">
      <c r="A7" s="323" t="s">
        <v>155</v>
      </c>
      <c r="B7" s="47" t="s">
        <v>156</v>
      </c>
      <c r="C7" s="48"/>
      <c r="D7" s="98" t="s">
        <v>157</v>
      </c>
      <c r="E7" s="188">
        <v>549613</v>
      </c>
      <c r="F7" s="189">
        <v>519454</v>
      </c>
      <c r="G7" s="189">
        <v>556353</v>
      </c>
      <c r="H7" s="189">
        <v>552839</v>
      </c>
      <c r="I7" s="189">
        <v>554598</v>
      </c>
    </row>
    <row r="8" spans="1:45" ht="27" customHeight="1">
      <c r="A8" s="324"/>
      <c r="B8" s="26"/>
      <c r="C8" s="61" t="s">
        <v>158</v>
      </c>
      <c r="D8" s="99" t="s">
        <v>38</v>
      </c>
      <c r="E8" s="190">
        <v>239681</v>
      </c>
      <c r="F8" s="190">
        <v>235910</v>
      </c>
      <c r="G8" s="190">
        <v>263862</v>
      </c>
      <c r="H8" s="190">
        <v>265769</v>
      </c>
      <c r="I8" s="191">
        <v>272274</v>
      </c>
    </row>
    <row r="9" spans="1:45" ht="27" customHeight="1">
      <c r="A9" s="324"/>
      <c r="B9" s="52" t="s">
        <v>159</v>
      </c>
      <c r="C9" s="53"/>
      <c r="D9" s="100"/>
      <c r="E9" s="192">
        <v>544974</v>
      </c>
      <c r="F9" s="192">
        <v>515520</v>
      </c>
      <c r="G9" s="192">
        <v>551961</v>
      </c>
      <c r="H9" s="192">
        <v>548551</v>
      </c>
      <c r="I9" s="193">
        <v>550111</v>
      </c>
    </row>
    <row r="10" spans="1:45" ht="27" customHeight="1">
      <c r="A10" s="324"/>
      <c r="B10" s="52" t="s">
        <v>160</v>
      </c>
      <c r="C10" s="53"/>
      <c r="D10" s="100"/>
      <c r="E10" s="192">
        <v>4640</v>
      </c>
      <c r="F10" s="192">
        <v>3934</v>
      </c>
      <c r="G10" s="192">
        <v>4392</v>
      </c>
      <c r="H10" s="192">
        <v>4288</v>
      </c>
      <c r="I10" s="193">
        <v>4487</v>
      </c>
    </row>
    <row r="11" spans="1:45" ht="27" customHeight="1">
      <c r="A11" s="324"/>
      <c r="B11" s="52" t="s">
        <v>161</v>
      </c>
      <c r="C11" s="53"/>
      <c r="D11" s="100"/>
      <c r="E11" s="192">
        <v>2767</v>
      </c>
      <c r="F11" s="192">
        <v>2399</v>
      </c>
      <c r="G11" s="192">
        <v>2278</v>
      </c>
      <c r="H11" s="192">
        <v>2390</v>
      </c>
      <c r="I11" s="193">
        <v>2364</v>
      </c>
    </row>
    <row r="12" spans="1:45" ht="27" customHeight="1">
      <c r="A12" s="324"/>
      <c r="B12" s="52" t="s">
        <v>162</v>
      </c>
      <c r="C12" s="53"/>
      <c r="D12" s="100"/>
      <c r="E12" s="192">
        <v>1873</v>
      </c>
      <c r="F12" s="192">
        <v>1535</v>
      </c>
      <c r="G12" s="192">
        <v>2114</v>
      </c>
      <c r="H12" s="192">
        <v>1899</v>
      </c>
      <c r="I12" s="193">
        <v>2123</v>
      </c>
    </row>
    <row r="13" spans="1:45" ht="27" customHeight="1">
      <c r="A13" s="324"/>
      <c r="B13" s="52" t="s">
        <v>163</v>
      </c>
      <c r="C13" s="53"/>
      <c r="D13" s="105"/>
      <c r="E13" s="194">
        <v>-451</v>
      </c>
      <c r="F13" s="194">
        <v>-338</v>
      </c>
      <c r="G13" s="194">
        <v>580</v>
      </c>
      <c r="H13" s="194">
        <v>-216</v>
      </c>
      <c r="I13" s="195">
        <v>225</v>
      </c>
    </row>
    <row r="14" spans="1:45" ht="27" customHeight="1">
      <c r="A14" s="324"/>
      <c r="B14" s="108" t="s">
        <v>164</v>
      </c>
      <c r="C14" s="68"/>
      <c r="D14" s="105"/>
      <c r="E14" s="194">
        <v>0</v>
      </c>
      <c r="F14" s="194">
        <v>0</v>
      </c>
      <c r="G14" s="294" t="s">
        <v>267</v>
      </c>
      <c r="H14" s="194">
        <v>0</v>
      </c>
      <c r="I14" s="195">
        <v>0</v>
      </c>
    </row>
    <row r="15" spans="1:45" ht="27" customHeight="1">
      <c r="A15" s="324"/>
      <c r="B15" s="57" t="s">
        <v>165</v>
      </c>
      <c r="C15" s="58"/>
      <c r="D15" s="196"/>
      <c r="E15" s="197">
        <v>1387</v>
      </c>
      <c r="F15" s="197">
        <v>-2528</v>
      </c>
      <c r="G15" s="197">
        <v>523</v>
      </c>
      <c r="H15" s="197">
        <v>-1299</v>
      </c>
      <c r="I15" s="198">
        <v>-288</v>
      </c>
    </row>
    <row r="16" spans="1:45" ht="27" customHeight="1">
      <c r="A16" s="324"/>
      <c r="B16" s="199" t="s">
        <v>166</v>
      </c>
      <c r="C16" s="200"/>
      <c r="D16" s="201" t="s">
        <v>39</v>
      </c>
      <c r="E16" s="202">
        <v>41919</v>
      </c>
      <c r="F16" s="202">
        <v>40608</v>
      </c>
      <c r="G16" s="202">
        <v>39975</v>
      </c>
      <c r="H16" s="202">
        <v>38789</v>
      </c>
      <c r="I16" s="203">
        <v>36704</v>
      </c>
    </row>
    <row r="17" spans="1:9" ht="27" customHeight="1">
      <c r="A17" s="324"/>
      <c r="B17" s="52" t="s">
        <v>167</v>
      </c>
      <c r="C17" s="53"/>
      <c r="D17" s="99" t="s">
        <v>40</v>
      </c>
      <c r="E17" s="192">
        <v>55199</v>
      </c>
      <c r="F17" s="192">
        <v>50644</v>
      </c>
      <c r="G17" s="192">
        <v>995173</v>
      </c>
      <c r="H17" s="192">
        <v>47936</v>
      </c>
      <c r="I17" s="193">
        <v>94942</v>
      </c>
    </row>
    <row r="18" spans="1:9" ht="27" customHeight="1">
      <c r="A18" s="324"/>
      <c r="B18" s="52" t="s">
        <v>168</v>
      </c>
      <c r="C18" s="53"/>
      <c r="D18" s="99" t="s">
        <v>41</v>
      </c>
      <c r="E18" s="192">
        <v>970004</v>
      </c>
      <c r="F18" s="192">
        <v>980962</v>
      </c>
      <c r="G18" s="192">
        <v>47462</v>
      </c>
      <c r="H18" s="192">
        <v>1011130</v>
      </c>
      <c r="I18" s="193">
        <v>1017134</v>
      </c>
    </row>
    <row r="19" spans="1:9" ht="27" customHeight="1">
      <c r="A19" s="324"/>
      <c r="B19" s="52" t="s">
        <v>169</v>
      </c>
      <c r="C19" s="53"/>
      <c r="D19" s="99" t="s">
        <v>170</v>
      </c>
      <c r="E19" s="192">
        <f>E17+E18-E16</f>
        <v>983284</v>
      </c>
      <c r="F19" s="192">
        <f>F17+F18-F16</f>
        <v>990998</v>
      </c>
      <c r="G19" s="192">
        <f>G17+G18-G16</f>
        <v>1002660</v>
      </c>
      <c r="H19" s="192">
        <f>H17+H18-H16</f>
        <v>1020277</v>
      </c>
      <c r="I19" s="192">
        <f>I17+I18-I16</f>
        <v>1075372</v>
      </c>
    </row>
    <row r="20" spans="1:9" ht="27" customHeight="1">
      <c r="A20" s="324"/>
      <c r="B20" s="52" t="s">
        <v>171</v>
      </c>
      <c r="C20" s="53"/>
      <c r="D20" s="100" t="s">
        <v>172</v>
      </c>
      <c r="E20" s="204">
        <f>E18/E8</f>
        <v>4.0470625539779954</v>
      </c>
      <c r="F20" s="204">
        <f>F18/F8</f>
        <v>4.1582043999830445</v>
      </c>
      <c r="G20" s="204">
        <f>G18/G8</f>
        <v>0.17987432824734143</v>
      </c>
      <c r="H20" s="204">
        <f>H18/H8</f>
        <v>3.8045445480849911</v>
      </c>
      <c r="I20" s="204">
        <f>I18/I8</f>
        <v>3.7357000668444287</v>
      </c>
    </row>
    <row r="21" spans="1:9" ht="27" customHeight="1">
      <c r="A21" s="324"/>
      <c r="B21" s="52" t="s">
        <v>173</v>
      </c>
      <c r="C21" s="53"/>
      <c r="D21" s="100" t="s">
        <v>174</v>
      </c>
      <c r="E21" s="204">
        <f>E19/E8</f>
        <v>4.1024695324201748</v>
      </c>
      <c r="F21" s="204">
        <f>F19/F8</f>
        <v>4.200746047221398</v>
      </c>
      <c r="G21" s="204">
        <f>G19/G8</f>
        <v>3.7999408781863249</v>
      </c>
      <c r="H21" s="204">
        <f>H19/H8</f>
        <v>3.8389616546700331</v>
      </c>
      <c r="I21" s="204">
        <f>I19/I8</f>
        <v>3.9495948933794631</v>
      </c>
    </row>
    <row r="22" spans="1:9" ht="27" customHeight="1">
      <c r="A22" s="324"/>
      <c r="B22" s="52" t="s">
        <v>175</v>
      </c>
      <c r="C22" s="53"/>
      <c r="D22" s="100" t="s">
        <v>176</v>
      </c>
      <c r="E22" s="192">
        <f>E18/E24*1000000</f>
        <v>992995.82533992047</v>
      </c>
      <c r="F22" s="192">
        <f>F18/F24*1000000</f>
        <v>1020468.414186829</v>
      </c>
      <c r="G22" s="192">
        <f>G18/G24*1000000</f>
        <v>49373.44349132308</v>
      </c>
      <c r="H22" s="192">
        <f>H18/H24*1000000</f>
        <v>1051851.3740967826</v>
      </c>
      <c r="I22" s="192">
        <f>I18/I24*1000000</f>
        <v>1058097.173994004</v>
      </c>
    </row>
    <row r="23" spans="1:9" ht="27" customHeight="1">
      <c r="A23" s="324"/>
      <c r="B23" s="52" t="s">
        <v>177</v>
      </c>
      <c r="C23" s="53"/>
      <c r="D23" s="100" t="s">
        <v>178</v>
      </c>
      <c r="E23" s="192">
        <f>E19/E24*1000000</f>
        <v>1006590.5987228283</v>
      </c>
      <c r="F23" s="192">
        <f>F19/F24*1000000</f>
        <v>1030908.5953607979</v>
      </c>
      <c r="G23" s="192">
        <f>G19/G24*1000000</f>
        <v>1043040.2606508364</v>
      </c>
      <c r="H23" s="192">
        <f>H19/H24*1000000</f>
        <v>1061366.7524545244</v>
      </c>
      <c r="I23" s="192">
        <f>I19/I24*1000000</f>
        <v>1118680.6007785404</v>
      </c>
    </row>
    <row r="24" spans="1:9" ht="27" customHeight="1">
      <c r="A24" s="324"/>
      <c r="B24" s="205" t="s">
        <v>179</v>
      </c>
      <c r="C24" s="206"/>
      <c r="D24" s="207" t="s">
        <v>180</v>
      </c>
      <c r="E24" s="197">
        <v>976846</v>
      </c>
      <c r="F24" s="197">
        <v>961286</v>
      </c>
      <c r="G24" s="197">
        <f>F24</f>
        <v>961286</v>
      </c>
      <c r="H24" s="197">
        <f>G24</f>
        <v>961286</v>
      </c>
      <c r="I24" s="198">
        <f>H24</f>
        <v>961286</v>
      </c>
    </row>
    <row r="25" spans="1:9" ht="27" customHeight="1">
      <c r="A25" s="324"/>
      <c r="B25" s="11" t="s">
        <v>181</v>
      </c>
      <c r="C25" s="208"/>
      <c r="D25" s="209"/>
      <c r="E25" s="190">
        <v>248705</v>
      </c>
      <c r="F25" s="190">
        <v>245993</v>
      </c>
      <c r="G25" s="190">
        <v>279712</v>
      </c>
      <c r="H25" s="190">
        <v>279699</v>
      </c>
      <c r="I25" s="210">
        <v>279341</v>
      </c>
    </row>
    <row r="26" spans="1:9" ht="27" customHeight="1">
      <c r="A26" s="324"/>
      <c r="B26" s="211" t="s">
        <v>182</v>
      </c>
      <c r="C26" s="212"/>
      <c r="D26" s="213"/>
      <c r="E26" s="214">
        <v>0.72</v>
      </c>
      <c r="F26" s="214">
        <v>0.73</v>
      </c>
      <c r="G26" s="214">
        <v>0.72799999999999998</v>
      </c>
      <c r="H26" s="214">
        <v>0.72199999999999998</v>
      </c>
      <c r="I26" s="215">
        <v>0.71</v>
      </c>
    </row>
    <row r="27" spans="1:9" ht="27" customHeight="1">
      <c r="A27" s="324"/>
      <c r="B27" s="211" t="s">
        <v>183</v>
      </c>
      <c r="C27" s="212"/>
      <c r="D27" s="213"/>
      <c r="E27" s="216">
        <v>0.8</v>
      </c>
      <c r="F27" s="216">
        <v>0.6</v>
      </c>
      <c r="G27" s="216">
        <v>0.8</v>
      </c>
      <c r="H27" s="216">
        <v>0.7</v>
      </c>
      <c r="I27" s="217">
        <v>0.8</v>
      </c>
    </row>
    <row r="28" spans="1:9" ht="27" customHeight="1">
      <c r="A28" s="324"/>
      <c r="B28" s="211" t="s">
        <v>184</v>
      </c>
      <c r="C28" s="212"/>
      <c r="D28" s="213"/>
      <c r="E28" s="216">
        <v>95.7</v>
      </c>
      <c r="F28" s="216">
        <v>99.6</v>
      </c>
      <c r="G28" s="216">
        <v>99.4</v>
      </c>
      <c r="H28" s="216">
        <v>99.8</v>
      </c>
      <c r="I28" s="217">
        <v>99.6</v>
      </c>
    </row>
    <row r="29" spans="1:9" ht="27" customHeight="1">
      <c r="A29" s="324"/>
      <c r="B29" s="218" t="s">
        <v>185</v>
      </c>
      <c r="C29" s="219"/>
      <c r="D29" s="220"/>
      <c r="E29" s="221">
        <v>44.8</v>
      </c>
      <c r="F29" s="221">
        <v>48.1</v>
      </c>
      <c r="G29" s="221">
        <v>44</v>
      </c>
      <c r="H29" s="221">
        <v>45.8</v>
      </c>
      <c r="I29" s="222">
        <v>46.4</v>
      </c>
    </row>
    <row r="30" spans="1:9" ht="27" customHeight="1">
      <c r="A30" s="324"/>
      <c r="B30" s="323" t="s">
        <v>186</v>
      </c>
      <c r="C30" s="20" t="s">
        <v>187</v>
      </c>
      <c r="D30" s="223"/>
      <c r="E30" s="224">
        <v>0</v>
      </c>
      <c r="F30" s="224">
        <v>0</v>
      </c>
      <c r="G30" s="224">
        <v>0</v>
      </c>
      <c r="H30" s="224">
        <v>0</v>
      </c>
      <c r="I30" s="225">
        <v>0</v>
      </c>
    </row>
    <row r="31" spans="1:9" ht="27" customHeight="1">
      <c r="A31" s="324"/>
      <c r="B31" s="324"/>
      <c r="C31" s="211" t="s">
        <v>188</v>
      </c>
      <c r="D31" s="213"/>
      <c r="E31" s="216">
        <v>0</v>
      </c>
      <c r="F31" s="216">
        <v>0</v>
      </c>
      <c r="G31" s="216">
        <v>0</v>
      </c>
      <c r="H31" s="216">
        <v>0</v>
      </c>
      <c r="I31" s="217">
        <v>0</v>
      </c>
    </row>
    <row r="32" spans="1:9" ht="27" customHeight="1">
      <c r="A32" s="324"/>
      <c r="B32" s="324"/>
      <c r="C32" s="211" t="s">
        <v>189</v>
      </c>
      <c r="D32" s="213"/>
      <c r="E32" s="216">
        <v>12.6</v>
      </c>
      <c r="F32" s="216">
        <v>13.7</v>
      </c>
      <c r="G32" s="216">
        <v>12.2</v>
      </c>
      <c r="H32" s="216">
        <v>11.2</v>
      </c>
      <c r="I32" s="217">
        <v>9.9</v>
      </c>
    </row>
    <row r="33" spans="1:9" ht="27" customHeight="1">
      <c r="A33" s="325"/>
      <c r="B33" s="325"/>
      <c r="C33" s="218" t="s">
        <v>190</v>
      </c>
      <c r="D33" s="220"/>
      <c r="E33" s="221">
        <v>188.3</v>
      </c>
      <c r="F33" s="221">
        <v>187.9</v>
      </c>
      <c r="G33" s="221">
        <v>175.6</v>
      </c>
      <c r="H33" s="221">
        <v>171.7</v>
      </c>
      <c r="I33" s="226">
        <v>170.8</v>
      </c>
    </row>
    <row r="34" spans="1:9" ht="27" customHeight="1">
      <c r="A34" s="1" t="s">
        <v>266</v>
      </c>
      <c r="B34" s="14"/>
      <c r="C34" s="14"/>
      <c r="D34" s="14"/>
      <c r="E34" s="227"/>
      <c r="F34" s="227"/>
      <c r="G34" s="227"/>
      <c r="H34" s="227"/>
      <c r="I34" s="228"/>
    </row>
    <row r="35" spans="1:9" ht="27" customHeight="1">
      <c r="A35" s="27" t="s">
        <v>191</v>
      </c>
    </row>
    <row r="36" spans="1:9">
      <c r="A36" s="229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4" orientation="portrait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8"/>
  <sheetViews>
    <sheetView view="pageBreakPreview" zoomScale="85" zoomScaleNormal="100" zoomScaleSheetLayoutView="85" workbookViewId="0">
      <pane xSplit="5" ySplit="7" topLeftCell="F8" activePane="bottomRight" state="frozen"/>
      <selection activeCell="L25" sqref="L25:M26"/>
      <selection pane="topRight" activeCell="L25" sqref="L25:M26"/>
      <selection pane="bottomLeft" activeCell="L25" sqref="L25:M2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4" t="s">
        <v>298</v>
      </c>
      <c r="E1" s="44"/>
      <c r="F1" s="44"/>
      <c r="G1" s="44"/>
    </row>
    <row r="2" spans="1:25" ht="15" customHeight="1"/>
    <row r="3" spans="1:25" ht="15" customHeight="1">
      <c r="A3" s="45" t="s">
        <v>192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308</v>
      </c>
      <c r="B5" s="37"/>
      <c r="C5" s="37"/>
      <c r="D5" s="37"/>
      <c r="K5" s="46"/>
      <c r="O5" s="46" t="s">
        <v>44</v>
      </c>
    </row>
    <row r="6" spans="1:25" ht="15.95" customHeight="1">
      <c r="A6" s="369" t="s">
        <v>45</v>
      </c>
      <c r="B6" s="370"/>
      <c r="C6" s="370"/>
      <c r="D6" s="370"/>
      <c r="E6" s="371"/>
      <c r="F6" s="367" t="s">
        <v>295</v>
      </c>
      <c r="G6" s="368"/>
      <c r="H6" s="367" t="s">
        <v>283</v>
      </c>
      <c r="I6" s="368" t="s">
        <v>283</v>
      </c>
      <c r="J6" s="367" t="s">
        <v>286</v>
      </c>
      <c r="K6" s="368" t="s">
        <v>286</v>
      </c>
      <c r="L6" s="367" t="s">
        <v>289</v>
      </c>
      <c r="M6" s="368" t="s">
        <v>289</v>
      </c>
      <c r="N6" s="367" t="s">
        <v>292</v>
      </c>
      <c r="O6" s="368" t="s">
        <v>292</v>
      </c>
    </row>
    <row r="7" spans="1:25" ht="15.95" customHeight="1">
      <c r="A7" s="372"/>
      <c r="B7" s="373"/>
      <c r="C7" s="373"/>
      <c r="D7" s="373"/>
      <c r="E7" s="374"/>
      <c r="F7" s="170" t="s">
        <v>309</v>
      </c>
      <c r="G7" s="51" t="s">
        <v>1</v>
      </c>
      <c r="H7" s="170" t="s">
        <v>309</v>
      </c>
      <c r="I7" s="51" t="s">
        <v>1</v>
      </c>
      <c r="J7" s="170" t="s">
        <v>309</v>
      </c>
      <c r="K7" s="51" t="s">
        <v>1</v>
      </c>
      <c r="L7" s="170" t="s">
        <v>309</v>
      </c>
      <c r="M7" s="51" t="s">
        <v>1</v>
      </c>
      <c r="N7" s="170" t="s">
        <v>309</v>
      </c>
      <c r="O7" s="287" t="s">
        <v>1</v>
      </c>
    </row>
    <row r="8" spans="1:25" ht="15.95" customHeight="1">
      <c r="A8" s="343" t="s">
        <v>84</v>
      </c>
      <c r="B8" s="47" t="s">
        <v>46</v>
      </c>
      <c r="C8" s="48"/>
      <c r="D8" s="48"/>
      <c r="E8" s="98" t="s">
        <v>37</v>
      </c>
      <c r="F8" s="109">
        <v>18867</v>
      </c>
      <c r="G8" s="110">
        <v>19106</v>
      </c>
      <c r="H8" s="109">
        <v>1864</v>
      </c>
      <c r="I8" s="111">
        <v>1785</v>
      </c>
      <c r="J8" s="109">
        <v>1669</v>
      </c>
      <c r="K8" s="112">
        <v>1744</v>
      </c>
      <c r="L8" s="109">
        <v>289</v>
      </c>
      <c r="M8" s="111">
        <v>24600</v>
      </c>
      <c r="N8" s="109">
        <v>26505</v>
      </c>
      <c r="O8" s="112">
        <v>26619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61"/>
      <c r="B9" s="14"/>
      <c r="C9" s="61" t="s">
        <v>47</v>
      </c>
      <c r="D9" s="53"/>
      <c r="E9" s="99" t="s">
        <v>38</v>
      </c>
      <c r="F9" s="113">
        <v>18864</v>
      </c>
      <c r="G9" s="114">
        <v>19099</v>
      </c>
      <c r="H9" s="113">
        <v>1864</v>
      </c>
      <c r="I9" s="115">
        <v>1785</v>
      </c>
      <c r="J9" s="113">
        <v>1669</v>
      </c>
      <c r="K9" s="116">
        <v>1716</v>
      </c>
      <c r="L9" s="113">
        <v>289</v>
      </c>
      <c r="M9" s="115">
        <v>24512</v>
      </c>
      <c r="N9" s="113">
        <v>26499</v>
      </c>
      <c r="O9" s="116">
        <v>26609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61"/>
      <c r="B10" s="11"/>
      <c r="C10" s="61" t="s">
        <v>48</v>
      </c>
      <c r="D10" s="53"/>
      <c r="E10" s="99" t="s">
        <v>39</v>
      </c>
      <c r="F10" s="113">
        <v>3</v>
      </c>
      <c r="G10" s="114">
        <v>7.3</v>
      </c>
      <c r="H10" s="113">
        <v>0</v>
      </c>
      <c r="I10" s="115">
        <v>0.1</v>
      </c>
      <c r="J10" s="117">
        <v>0</v>
      </c>
      <c r="K10" s="118">
        <v>28</v>
      </c>
      <c r="L10" s="295">
        <v>0</v>
      </c>
      <c r="M10" s="115">
        <v>88</v>
      </c>
      <c r="N10" s="113">
        <v>6</v>
      </c>
      <c r="O10" s="116">
        <v>10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61"/>
      <c r="B11" s="66" t="s">
        <v>49</v>
      </c>
      <c r="C11" s="67"/>
      <c r="D11" s="67"/>
      <c r="E11" s="101" t="s">
        <v>40</v>
      </c>
      <c r="F11" s="119">
        <v>17753</v>
      </c>
      <c r="G11" s="120">
        <v>18105</v>
      </c>
      <c r="H11" s="119">
        <v>1407</v>
      </c>
      <c r="I11" s="121">
        <v>1297</v>
      </c>
      <c r="J11" s="119">
        <v>1865</v>
      </c>
      <c r="K11" s="122">
        <v>1834</v>
      </c>
      <c r="L11" s="119">
        <v>443</v>
      </c>
      <c r="M11" s="121">
        <v>25939</v>
      </c>
      <c r="N11" s="119">
        <v>25473</v>
      </c>
      <c r="O11" s="122">
        <v>25889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61"/>
      <c r="B12" s="8"/>
      <c r="C12" s="61" t="s">
        <v>50</v>
      </c>
      <c r="D12" s="53"/>
      <c r="E12" s="99" t="s">
        <v>41</v>
      </c>
      <c r="F12" s="113">
        <v>17750</v>
      </c>
      <c r="G12" s="114">
        <v>18051</v>
      </c>
      <c r="H12" s="119">
        <v>1407</v>
      </c>
      <c r="I12" s="115">
        <v>1295</v>
      </c>
      <c r="J12" s="119">
        <v>1865</v>
      </c>
      <c r="K12" s="116">
        <v>1834</v>
      </c>
      <c r="L12" s="113">
        <v>443</v>
      </c>
      <c r="M12" s="115">
        <v>25715</v>
      </c>
      <c r="N12" s="113">
        <v>25440</v>
      </c>
      <c r="O12" s="116">
        <v>25887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61"/>
      <c r="B13" s="14"/>
      <c r="C13" s="50" t="s">
        <v>51</v>
      </c>
      <c r="D13" s="68"/>
      <c r="E13" s="292" t="s">
        <v>42</v>
      </c>
      <c r="F13" s="290">
        <v>3</v>
      </c>
      <c r="G13" s="123">
        <v>54.4</v>
      </c>
      <c r="H13" s="117">
        <v>0</v>
      </c>
      <c r="I13" s="118">
        <v>1.6</v>
      </c>
      <c r="J13" s="117">
        <v>0</v>
      </c>
      <c r="K13" s="118">
        <v>0</v>
      </c>
      <c r="L13" s="290">
        <v>0</v>
      </c>
      <c r="M13" s="124">
        <v>224</v>
      </c>
      <c r="N13" s="290">
        <v>33</v>
      </c>
      <c r="O13" s="125">
        <v>2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61"/>
      <c r="B14" s="52" t="s">
        <v>52</v>
      </c>
      <c r="C14" s="53"/>
      <c r="D14" s="53"/>
      <c r="E14" s="99" t="s">
        <v>88</v>
      </c>
      <c r="F14" s="153">
        <f>F9-F12</f>
        <v>1114</v>
      </c>
      <c r="G14" s="144">
        <f>G9-G12</f>
        <v>1048</v>
      </c>
      <c r="H14" s="153">
        <f t="shared" ref="F14:O15" si="0">H9-H12</f>
        <v>457</v>
      </c>
      <c r="I14" s="144">
        <f t="shared" si="0"/>
        <v>490</v>
      </c>
      <c r="J14" s="153">
        <f t="shared" si="0"/>
        <v>-196</v>
      </c>
      <c r="K14" s="144">
        <f t="shared" si="0"/>
        <v>-118</v>
      </c>
      <c r="L14" s="153">
        <f t="shared" si="0"/>
        <v>-154</v>
      </c>
      <c r="M14" s="144">
        <f t="shared" si="0"/>
        <v>-1203</v>
      </c>
      <c r="N14" s="153">
        <f t="shared" si="0"/>
        <v>1059</v>
      </c>
      <c r="O14" s="144">
        <f t="shared" si="0"/>
        <v>722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61"/>
      <c r="B15" s="52" t="s">
        <v>53</v>
      </c>
      <c r="C15" s="53"/>
      <c r="D15" s="53"/>
      <c r="E15" s="99" t="s">
        <v>89</v>
      </c>
      <c r="F15" s="153">
        <f t="shared" si="0"/>
        <v>0</v>
      </c>
      <c r="G15" s="144">
        <f t="shared" si="0"/>
        <v>-47.1</v>
      </c>
      <c r="H15" s="153">
        <f t="shared" si="0"/>
        <v>0</v>
      </c>
      <c r="I15" s="144">
        <f t="shared" si="0"/>
        <v>-1.5</v>
      </c>
      <c r="J15" s="153">
        <f t="shared" si="0"/>
        <v>0</v>
      </c>
      <c r="K15" s="144">
        <f t="shared" si="0"/>
        <v>28</v>
      </c>
      <c r="L15" s="153">
        <f t="shared" si="0"/>
        <v>0</v>
      </c>
      <c r="M15" s="144">
        <f t="shared" si="0"/>
        <v>-136</v>
      </c>
      <c r="N15" s="153">
        <f t="shared" si="0"/>
        <v>-27</v>
      </c>
      <c r="O15" s="144">
        <f t="shared" si="0"/>
        <v>8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61"/>
      <c r="B16" s="52" t="s">
        <v>54</v>
      </c>
      <c r="C16" s="53"/>
      <c r="D16" s="53"/>
      <c r="E16" s="99" t="s">
        <v>90</v>
      </c>
      <c r="F16" s="153">
        <f t="shared" ref="F16:O16" si="1">F8-F11</f>
        <v>1114</v>
      </c>
      <c r="G16" s="144">
        <f t="shared" si="1"/>
        <v>1001</v>
      </c>
      <c r="H16" s="153">
        <f t="shared" si="1"/>
        <v>457</v>
      </c>
      <c r="I16" s="144">
        <f t="shared" si="1"/>
        <v>488</v>
      </c>
      <c r="J16" s="153">
        <f t="shared" si="1"/>
        <v>-196</v>
      </c>
      <c r="K16" s="144">
        <f t="shared" si="1"/>
        <v>-90</v>
      </c>
      <c r="L16" s="153">
        <f t="shared" si="1"/>
        <v>-154</v>
      </c>
      <c r="M16" s="144">
        <f t="shared" si="1"/>
        <v>-1339</v>
      </c>
      <c r="N16" s="153">
        <f t="shared" si="1"/>
        <v>1032</v>
      </c>
      <c r="O16" s="144">
        <f t="shared" si="1"/>
        <v>730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61"/>
      <c r="B17" s="52" t="s">
        <v>55</v>
      </c>
      <c r="C17" s="53"/>
      <c r="D17" s="53"/>
      <c r="E17" s="43"/>
      <c r="F17" s="230">
        <v>0</v>
      </c>
      <c r="G17" s="231">
        <v>0</v>
      </c>
      <c r="H17" s="117">
        <v>0</v>
      </c>
      <c r="I17" s="118">
        <v>0</v>
      </c>
      <c r="J17" s="113">
        <v>1978</v>
      </c>
      <c r="K17" s="116">
        <v>1782</v>
      </c>
      <c r="L17" s="113">
        <v>11526</v>
      </c>
      <c r="M17" s="115">
        <v>37682</v>
      </c>
      <c r="N17" s="117">
        <v>0</v>
      </c>
      <c r="O17" s="126">
        <v>0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62"/>
      <c r="B18" s="59" t="s">
        <v>56</v>
      </c>
      <c r="C18" s="37"/>
      <c r="D18" s="37"/>
      <c r="E18" s="15"/>
      <c r="F18" s="154">
        <v>0</v>
      </c>
      <c r="G18" s="158">
        <v>0</v>
      </c>
      <c r="H18" s="127">
        <v>0</v>
      </c>
      <c r="I18" s="128">
        <v>0</v>
      </c>
      <c r="J18" s="127">
        <v>0</v>
      </c>
      <c r="K18" s="128">
        <v>0</v>
      </c>
      <c r="L18" s="127">
        <v>0</v>
      </c>
      <c r="M18" s="128">
        <v>0</v>
      </c>
      <c r="N18" s="127">
        <v>0</v>
      </c>
      <c r="O18" s="129">
        <v>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61" t="s">
        <v>85</v>
      </c>
      <c r="B19" s="66" t="s">
        <v>57</v>
      </c>
      <c r="C19" s="69"/>
      <c r="D19" s="69"/>
      <c r="E19" s="102"/>
      <c r="F19" s="155">
        <v>4413</v>
      </c>
      <c r="G19" s="148">
        <v>4566</v>
      </c>
      <c r="H19" s="130">
        <v>21</v>
      </c>
      <c r="I19" s="132">
        <v>54</v>
      </c>
      <c r="J19" s="130">
        <v>37</v>
      </c>
      <c r="K19" s="133">
        <v>93</v>
      </c>
      <c r="L19" s="130">
        <v>341</v>
      </c>
      <c r="M19" s="132">
        <v>13626</v>
      </c>
      <c r="N19" s="130">
        <v>16554</v>
      </c>
      <c r="O19" s="133">
        <v>15744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61"/>
      <c r="B20" s="13"/>
      <c r="C20" s="61" t="s">
        <v>58</v>
      </c>
      <c r="D20" s="53"/>
      <c r="E20" s="99"/>
      <c r="F20" s="153">
        <v>3450</v>
      </c>
      <c r="G20" s="144">
        <v>3000</v>
      </c>
      <c r="H20" s="113">
        <v>11</v>
      </c>
      <c r="I20" s="115">
        <v>50</v>
      </c>
      <c r="J20" s="113">
        <v>33</v>
      </c>
      <c r="K20" s="118">
        <v>88</v>
      </c>
      <c r="L20" s="113">
        <v>36</v>
      </c>
      <c r="M20" s="115">
        <v>12369</v>
      </c>
      <c r="N20" s="113">
        <v>9380</v>
      </c>
      <c r="O20" s="116">
        <v>9470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61"/>
      <c r="B21" s="26" t="s">
        <v>59</v>
      </c>
      <c r="C21" s="67"/>
      <c r="D21" s="67"/>
      <c r="E21" s="101" t="s">
        <v>91</v>
      </c>
      <c r="F21" s="156">
        <v>4413</v>
      </c>
      <c r="G21" s="143">
        <v>4566</v>
      </c>
      <c r="H21" s="119">
        <v>21</v>
      </c>
      <c r="I21" s="121">
        <v>54</v>
      </c>
      <c r="J21" s="119">
        <v>37</v>
      </c>
      <c r="K21" s="122">
        <v>93</v>
      </c>
      <c r="L21" s="119">
        <v>341</v>
      </c>
      <c r="M21" s="121">
        <v>13626</v>
      </c>
      <c r="N21" s="119">
        <v>16554</v>
      </c>
      <c r="O21" s="122">
        <v>15744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61"/>
      <c r="B22" s="66" t="s">
        <v>60</v>
      </c>
      <c r="C22" s="69"/>
      <c r="D22" s="69"/>
      <c r="E22" s="102" t="s">
        <v>92</v>
      </c>
      <c r="F22" s="155">
        <v>12911</v>
      </c>
      <c r="G22" s="148">
        <v>13282</v>
      </c>
      <c r="H22" s="130">
        <v>954</v>
      </c>
      <c r="I22" s="132">
        <v>848</v>
      </c>
      <c r="J22" s="130">
        <v>152</v>
      </c>
      <c r="K22" s="133">
        <v>154</v>
      </c>
      <c r="L22" s="130">
        <v>341</v>
      </c>
      <c r="M22" s="132">
        <v>13854</v>
      </c>
      <c r="N22" s="130">
        <v>29145</v>
      </c>
      <c r="O22" s="133">
        <v>26900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61"/>
      <c r="B23" s="8" t="s">
        <v>61</v>
      </c>
      <c r="C23" s="50" t="s">
        <v>62</v>
      </c>
      <c r="D23" s="68"/>
      <c r="E23" s="292"/>
      <c r="F23" s="293">
        <v>3429</v>
      </c>
      <c r="G23" s="291">
        <v>3434</v>
      </c>
      <c r="H23" s="290">
        <v>187</v>
      </c>
      <c r="I23" s="124">
        <v>207</v>
      </c>
      <c r="J23" s="290">
        <v>67</v>
      </c>
      <c r="K23" s="125">
        <v>53</v>
      </c>
      <c r="L23" s="290">
        <v>305</v>
      </c>
      <c r="M23" s="124">
        <v>2303</v>
      </c>
      <c r="N23" s="290">
        <v>13513</v>
      </c>
      <c r="O23" s="125">
        <v>11876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61"/>
      <c r="B24" s="52" t="s">
        <v>93</v>
      </c>
      <c r="C24" s="53"/>
      <c r="D24" s="53"/>
      <c r="E24" s="99" t="s">
        <v>94</v>
      </c>
      <c r="F24" s="153">
        <f>F21-F22</f>
        <v>-8498</v>
      </c>
      <c r="G24" s="144">
        <f>G21-G22</f>
        <v>-8716</v>
      </c>
      <c r="H24" s="153">
        <f t="shared" ref="H24:O24" si="2">H21-H22</f>
        <v>-933</v>
      </c>
      <c r="I24" s="144">
        <f t="shared" si="2"/>
        <v>-794</v>
      </c>
      <c r="J24" s="153">
        <f t="shared" si="2"/>
        <v>-115</v>
      </c>
      <c r="K24" s="144">
        <f t="shared" si="2"/>
        <v>-61</v>
      </c>
      <c r="L24" s="153">
        <f t="shared" si="2"/>
        <v>0</v>
      </c>
      <c r="M24" s="144">
        <f t="shared" si="2"/>
        <v>-228</v>
      </c>
      <c r="N24" s="153">
        <f t="shared" si="2"/>
        <v>-12591</v>
      </c>
      <c r="O24" s="144">
        <f t="shared" si="2"/>
        <v>-11156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61"/>
      <c r="B25" s="108" t="s">
        <v>63</v>
      </c>
      <c r="C25" s="68"/>
      <c r="D25" s="68"/>
      <c r="E25" s="363" t="s">
        <v>95</v>
      </c>
      <c r="F25" s="365">
        <v>8406</v>
      </c>
      <c r="G25" s="357">
        <v>8533</v>
      </c>
      <c r="H25" s="359">
        <v>933</v>
      </c>
      <c r="I25" s="357">
        <v>787</v>
      </c>
      <c r="J25" s="359">
        <v>-140</v>
      </c>
      <c r="K25" s="357">
        <v>-39</v>
      </c>
      <c r="L25" s="359">
        <v>0</v>
      </c>
      <c r="M25" s="357">
        <v>-529</v>
      </c>
      <c r="N25" s="359">
        <v>11291</v>
      </c>
      <c r="O25" s="357">
        <v>11156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61"/>
      <c r="B26" s="26" t="s">
        <v>64</v>
      </c>
      <c r="C26" s="67"/>
      <c r="D26" s="67"/>
      <c r="E26" s="364"/>
      <c r="F26" s="366"/>
      <c r="G26" s="358"/>
      <c r="H26" s="360"/>
      <c r="I26" s="358"/>
      <c r="J26" s="360"/>
      <c r="K26" s="358"/>
      <c r="L26" s="360"/>
      <c r="M26" s="358"/>
      <c r="N26" s="360"/>
      <c r="O26" s="358">
        <v>0</v>
      </c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62"/>
      <c r="B27" s="59" t="s">
        <v>96</v>
      </c>
      <c r="C27" s="37"/>
      <c r="D27" s="37"/>
      <c r="E27" s="103" t="s">
        <v>97</v>
      </c>
      <c r="F27" s="157">
        <f t="shared" ref="F27:O27" si="3">F24+F25</f>
        <v>-92</v>
      </c>
      <c r="G27" s="145">
        <f t="shared" si="3"/>
        <v>-183</v>
      </c>
      <c r="H27" s="157">
        <f t="shared" si="3"/>
        <v>0</v>
      </c>
      <c r="I27" s="145">
        <f t="shared" si="3"/>
        <v>-7</v>
      </c>
      <c r="J27" s="157">
        <f t="shared" si="3"/>
        <v>-255</v>
      </c>
      <c r="K27" s="145">
        <f t="shared" si="3"/>
        <v>-100</v>
      </c>
      <c r="L27" s="157">
        <f t="shared" si="3"/>
        <v>0</v>
      </c>
      <c r="M27" s="145">
        <f t="shared" si="3"/>
        <v>-757</v>
      </c>
      <c r="N27" s="157">
        <f t="shared" si="3"/>
        <v>-1300</v>
      </c>
      <c r="O27" s="145">
        <f t="shared" si="3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/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51" t="s">
        <v>65</v>
      </c>
      <c r="B30" s="352"/>
      <c r="C30" s="352"/>
      <c r="D30" s="352"/>
      <c r="E30" s="353"/>
      <c r="F30" s="341" t="s">
        <v>296</v>
      </c>
      <c r="G30" s="342"/>
      <c r="H30" s="341" t="s">
        <v>284</v>
      </c>
      <c r="I30" s="342" t="s">
        <v>284</v>
      </c>
      <c r="J30" s="341" t="s">
        <v>287</v>
      </c>
      <c r="K30" s="342" t="s">
        <v>287</v>
      </c>
      <c r="L30" s="341" t="s">
        <v>290</v>
      </c>
      <c r="M30" s="342" t="s">
        <v>290</v>
      </c>
      <c r="N30" s="341" t="s">
        <v>293</v>
      </c>
      <c r="O30" s="342" t="s">
        <v>293</v>
      </c>
      <c r="P30" s="142"/>
      <c r="Q30" s="72"/>
      <c r="R30" s="142"/>
      <c r="S30" s="72"/>
      <c r="T30" s="142"/>
      <c r="U30" s="72"/>
      <c r="V30" s="142"/>
      <c r="W30" s="72"/>
      <c r="X30" s="142"/>
      <c r="Y30" s="72"/>
    </row>
    <row r="31" spans="1:25" ht="15.95" customHeight="1">
      <c r="A31" s="354"/>
      <c r="B31" s="355"/>
      <c r="C31" s="355"/>
      <c r="D31" s="355"/>
      <c r="E31" s="356"/>
      <c r="F31" s="170" t="s">
        <v>309</v>
      </c>
      <c r="G31" s="51" t="s">
        <v>1</v>
      </c>
      <c r="H31" s="170" t="s">
        <v>309</v>
      </c>
      <c r="I31" s="51" t="s">
        <v>1</v>
      </c>
      <c r="J31" s="170" t="s">
        <v>309</v>
      </c>
      <c r="K31" s="51" t="s">
        <v>1</v>
      </c>
      <c r="L31" s="170" t="s">
        <v>309</v>
      </c>
      <c r="M31" s="51" t="s">
        <v>1</v>
      </c>
      <c r="N31" s="170" t="s">
        <v>309</v>
      </c>
      <c r="O31" s="288" t="s">
        <v>1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15.95" customHeight="1">
      <c r="A32" s="343" t="s">
        <v>86</v>
      </c>
      <c r="B32" s="47" t="s">
        <v>46</v>
      </c>
      <c r="C32" s="48"/>
      <c r="D32" s="48"/>
      <c r="E32" s="16" t="s">
        <v>37</v>
      </c>
      <c r="F32" s="130">
        <v>264</v>
      </c>
      <c r="G32" s="131">
        <v>243</v>
      </c>
      <c r="H32" s="109">
        <v>311</v>
      </c>
      <c r="I32" s="111">
        <v>299</v>
      </c>
      <c r="J32" s="109">
        <v>3039</v>
      </c>
      <c r="K32" s="112">
        <v>3118</v>
      </c>
      <c r="L32" s="130">
        <v>584</v>
      </c>
      <c r="M32" s="131">
        <v>598</v>
      </c>
      <c r="N32" s="109">
        <v>119</v>
      </c>
      <c r="O32" s="147">
        <v>549</v>
      </c>
      <c r="P32" s="131"/>
      <c r="Q32" s="131"/>
      <c r="R32" s="131"/>
      <c r="S32" s="131"/>
      <c r="T32" s="141"/>
      <c r="U32" s="141"/>
      <c r="V32" s="131"/>
      <c r="W32" s="131"/>
      <c r="X32" s="141"/>
      <c r="Y32" s="141"/>
    </row>
    <row r="33" spans="1:25" ht="15.95" customHeight="1">
      <c r="A33" s="344"/>
      <c r="B33" s="14"/>
      <c r="C33" s="50" t="s">
        <v>66</v>
      </c>
      <c r="D33" s="68"/>
      <c r="E33" s="105"/>
      <c r="F33" s="290">
        <v>140</v>
      </c>
      <c r="G33" s="123">
        <v>111</v>
      </c>
      <c r="H33" s="290">
        <v>65</v>
      </c>
      <c r="I33" s="124">
        <v>69</v>
      </c>
      <c r="J33" s="290">
        <v>2985</v>
      </c>
      <c r="K33" s="125">
        <v>2938</v>
      </c>
      <c r="L33" s="290">
        <v>579</v>
      </c>
      <c r="M33" s="123">
        <v>581</v>
      </c>
      <c r="N33" s="290">
        <v>119</v>
      </c>
      <c r="O33" s="291">
        <v>549</v>
      </c>
      <c r="P33" s="131"/>
      <c r="Q33" s="131"/>
      <c r="R33" s="131"/>
      <c r="S33" s="131"/>
      <c r="T33" s="141"/>
      <c r="U33" s="141"/>
      <c r="V33" s="131"/>
      <c r="W33" s="131"/>
      <c r="X33" s="141"/>
      <c r="Y33" s="141"/>
    </row>
    <row r="34" spans="1:25" ht="15.95" customHeight="1">
      <c r="A34" s="344"/>
      <c r="B34" s="14"/>
      <c r="C34" s="12"/>
      <c r="D34" s="61" t="s">
        <v>67</v>
      </c>
      <c r="E34" s="100"/>
      <c r="F34" s="113">
        <v>89</v>
      </c>
      <c r="G34" s="114">
        <v>62</v>
      </c>
      <c r="H34" s="113">
        <v>62</v>
      </c>
      <c r="I34" s="115">
        <v>60</v>
      </c>
      <c r="J34" s="113">
        <v>2739</v>
      </c>
      <c r="K34" s="116">
        <v>2681</v>
      </c>
      <c r="L34" s="113">
        <v>456</v>
      </c>
      <c r="M34" s="114">
        <v>452</v>
      </c>
      <c r="N34" s="113">
        <v>100</v>
      </c>
      <c r="O34" s="144">
        <v>530</v>
      </c>
      <c r="P34" s="131"/>
      <c r="Q34" s="131"/>
      <c r="R34" s="131"/>
      <c r="S34" s="131"/>
      <c r="T34" s="141"/>
      <c r="U34" s="141"/>
      <c r="V34" s="131"/>
      <c r="W34" s="131"/>
      <c r="X34" s="141"/>
      <c r="Y34" s="141"/>
    </row>
    <row r="35" spans="1:25" ht="15.95" customHeight="1">
      <c r="A35" s="344"/>
      <c r="B35" s="11"/>
      <c r="C35" s="31" t="s">
        <v>68</v>
      </c>
      <c r="D35" s="67"/>
      <c r="E35" s="106"/>
      <c r="F35" s="119">
        <v>124</v>
      </c>
      <c r="G35" s="120">
        <v>132</v>
      </c>
      <c r="H35" s="119">
        <v>246</v>
      </c>
      <c r="I35" s="121">
        <v>231</v>
      </c>
      <c r="J35" s="138">
        <v>54</v>
      </c>
      <c r="K35" s="139">
        <v>180</v>
      </c>
      <c r="L35" s="119">
        <v>5</v>
      </c>
      <c r="M35" s="120">
        <v>18</v>
      </c>
      <c r="N35" s="119">
        <v>0</v>
      </c>
      <c r="O35" s="143">
        <v>0</v>
      </c>
      <c r="P35" s="131"/>
      <c r="Q35" s="131"/>
      <c r="R35" s="131"/>
      <c r="S35" s="131"/>
      <c r="T35" s="141"/>
      <c r="U35" s="141"/>
      <c r="V35" s="131"/>
      <c r="W35" s="131"/>
      <c r="X35" s="141"/>
      <c r="Y35" s="141"/>
    </row>
    <row r="36" spans="1:25" ht="15.95" customHeight="1">
      <c r="A36" s="344"/>
      <c r="B36" s="66" t="s">
        <v>49</v>
      </c>
      <c r="C36" s="69"/>
      <c r="D36" s="69"/>
      <c r="E36" s="16" t="s">
        <v>38</v>
      </c>
      <c r="F36" s="130">
        <v>279</v>
      </c>
      <c r="G36" s="131">
        <v>260</v>
      </c>
      <c r="H36" s="130">
        <v>353</v>
      </c>
      <c r="I36" s="132">
        <v>311</v>
      </c>
      <c r="J36" s="130">
        <v>1484</v>
      </c>
      <c r="K36" s="133">
        <v>1624</v>
      </c>
      <c r="L36" s="130">
        <v>554</v>
      </c>
      <c r="M36" s="131">
        <v>580</v>
      </c>
      <c r="N36" s="130">
        <v>3</v>
      </c>
      <c r="O36" s="148">
        <v>4</v>
      </c>
      <c r="P36" s="131"/>
      <c r="Q36" s="131"/>
      <c r="R36" s="131"/>
      <c r="S36" s="131"/>
      <c r="T36" s="131"/>
      <c r="U36" s="131"/>
      <c r="V36" s="131"/>
      <c r="W36" s="131"/>
      <c r="X36" s="141"/>
      <c r="Y36" s="141"/>
    </row>
    <row r="37" spans="1:25" ht="15.95" customHeight="1">
      <c r="A37" s="344"/>
      <c r="B37" s="14"/>
      <c r="C37" s="61" t="s">
        <v>69</v>
      </c>
      <c r="D37" s="53"/>
      <c r="E37" s="100"/>
      <c r="F37" s="113">
        <v>264</v>
      </c>
      <c r="G37" s="114">
        <v>241</v>
      </c>
      <c r="H37" s="113">
        <v>349</v>
      </c>
      <c r="I37" s="115">
        <v>307</v>
      </c>
      <c r="J37" s="113">
        <v>1357</v>
      </c>
      <c r="K37" s="116">
        <v>1472</v>
      </c>
      <c r="L37" s="113">
        <v>541</v>
      </c>
      <c r="M37" s="114">
        <v>564</v>
      </c>
      <c r="N37" s="113">
        <v>0</v>
      </c>
      <c r="O37" s="144">
        <v>0</v>
      </c>
      <c r="P37" s="131"/>
      <c r="Q37" s="131"/>
      <c r="R37" s="131"/>
      <c r="S37" s="131"/>
      <c r="T37" s="131"/>
      <c r="U37" s="131"/>
      <c r="V37" s="131"/>
      <c r="W37" s="131"/>
      <c r="X37" s="141"/>
      <c r="Y37" s="141"/>
    </row>
    <row r="38" spans="1:25" ht="15.95" customHeight="1">
      <c r="A38" s="344"/>
      <c r="B38" s="11"/>
      <c r="C38" s="61" t="s">
        <v>70</v>
      </c>
      <c r="D38" s="53"/>
      <c r="E38" s="100"/>
      <c r="F38" s="153">
        <v>15</v>
      </c>
      <c r="G38" s="144">
        <v>19</v>
      </c>
      <c r="H38" s="113">
        <v>4</v>
      </c>
      <c r="I38" s="115">
        <v>4</v>
      </c>
      <c r="J38" s="113">
        <v>127</v>
      </c>
      <c r="K38" s="139">
        <v>152</v>
      </c>
      <c r="L38" s="113">
        <v>13</v>
      </c>
      <c r="M38" s="114">
        <v>17</v>
      </c>
      <c r="N38" s="113">
        <v>3</v>
      </c>
      <c r="O38" s="144">
        <v>4</v>
      </c>
      <c r="P38" s="131"/>
      <c r="Q38" s="131"/>
      <c r="R38" s="141"/>
      <c r="S38" s="141"/>
      <c r="T38" s="131"/>
      <c r="U38" s="131"/>
      <c r="V38" s="131"/>
      <c r="W38" s="131"/>
      <c r="X38" s="141"/>
      <c r="Y38" s="141"/>
    </row>
    <row r="39" spans="1:25" ht="15.95" customHeight="1">
      <c r="A39" s="345"/>
      <c r="B39" s="6" t="s">
        <v>71</v>
      </c>
      <c r="C39" s="7"/>
      <c r="D39" s="7"/>
      <c r="E39" s="289" t="s">
        <v>98</v>
      </c>
      <c r="F39" s="157">
        <f t="shared" ref="F39:O39" si="4">F32-F36</f>
        <v>-15</v>
      </c>
      <c r="G39" s="145">
        <f t="shared" si="4"/>
        <v>-17</v>
      </c>
      <c r="H39" s="157">
        <f t="shared" si="4"/>
        <v>-42</v>
      </c>
      <c r="I39" s="145">
        <f t="shared" si="4"/>
        <v>-12</v>
      </c>
      <c r="J39" s="157">
        <f t="shared" si="4"/>
        <v>1555</v>
      </c>
      <c r="K39" s="145">
        <f t="shared" si="4"/>
        <v>1494</v>
      </c>
      <c r="L39" s="157">
        <f t="shared" si="4"/>
        <v>30</v>
      </c>
      <c r="M39" s="145">
        <f t="shared" si="4"/>
        <v>18</v>
      </c>
      <c r="N39" s="157">
        <f t="shared" si="4"/>
        <v>116</v>
      </c>
      <c r="O39" s="145">
        <f t="shared" si="4"/>
        <v>545</v>
      </c>
      <c r="P39" s="131"/>
      <c r="Q39" s="131"/>
      <c r="R39" s="131"/>
      <c r="S39" s="131"/>
      <c r="T39" s="131"/>
      <c r="U39" s="131"/>
      <c r="V39" s="131"/>
      <c r="W39" s="131"/>
      <c r="X39" s="141"/>
      <c r="Y39" s="141"/>
    </row>
    <row r="40" spans="1:25" ht="15.95" customHeight="1">
      <c r="A40" s="343" t="s">
        <v>87</v>
      </c>
      <c r="B40" s="66" t="s">
        <v>72</v>
      </c>
      <c r="C40" s="69"/>
      <c r="D40" s="69"/>
      <c r="E40" s="16" t="s">
        <v>40</v>
      </c>
      <c r="F40" s="155">
        <v>34</v>
      </c>
      <c r="G40" s="148">
        <v>31</v>
      </c>
      <c r="H40" s="130">
        <v>22</v>
      </c>
      <c r="I40" s="132">
        <v>0</v>
      </c>
      <c r="J40" s="130">
        <v>1828</v>
      </c>
      <c r="K40" s="133">
        <v>1435</v>
      </c>
      <c r="L40" s="130">
        <v>242</v>
      </c>
      <c r="M40" s="131">
        <v>120</v>
      </c>
      <c r="N40" s="130">
        <v>0</v>
      </c>
      <c r="O40" s="148">
        <v>0</v>
      </c>
      <c r="P40" s="131"/>
      <c r="Q40" s="131"/>
      <c r="R40" s="131"/>
      <c r="S40" s="131"/>
      <c r="T40" s="141"/>
      <c r="U40" s="141"/>
      <c r="V40" s="141"/>
      <c r="W40" s="141"/>
      <c r="X40" s="131"/>
      <c r="Y40" s="131"/>
    </row>
    <row r="41" spans="1:25" ht="15.95" customHeight="1">
      <c r="A41" s="346"/>
      <c r="B41" s="11"/>
      <c r="C41" s="61" t="s">
        <v>73</v>
      </c>
      <c r="D41" s="53"/>
      <c r="E41" s="100"/>
      <c r="F41" s="159" t="s">
        <v>267</v>
      </c>
      <c r="G41" s="161" t="s">
        <v>267</v>
      </c>
      <c r="H41" s="138">
        <v>7</v>
      </c>
      <c r="I41" s="139">
        <v>0</v>
      </c>
      <c r="J41" s="113">
        <v>1289</v>
      </c>
      <c r="K41" s="116">
        <v>1421</v>
      </c>
      <c r="L41" s="113">
        <v>233</v>
      </c>
      <c r="M41" s="114">
        <v>113</v>
      </c>
      <c r="N41" s="113">
        <v>0</v>
      </c>
      <c r="O41" s="144">
        <v>0</v>
      </c>
      <c r="P41" s="141"/>
      <c r="Q41" s="141"/>
      <c r="R41" s="141"/>
      <c r="S41" s="141"/>
      <c r="T41" s="141"/>
      <c r="U41" s="141"/>
      <c r="V41" s="141"/>
      <c r="W41" s="141"/>
      <c r="X41" s="131"/>
      <c r="Y41" s="131"/>
    </row>
    <row r="42" spans="1:25" ht="15.95" customHeight="1">
      <c r="A42" s="346"/>
      <c r="B42" s="66" t="s">
        <v>60</v>
      </c>
      <c r="C42" s="69"/>
      <c r="D42" s="69"/>
      <c r="E42" s="16" t="s">
        <v>41</v>
      </c>
      <c r="F42" s="155">
        <v>34</v>
      </c>
      <c r="G42" s="148">
        <v>31</v>
      </c>
      <c r="H42" s="130">
        <v>22</v>
      </c>
      <c r="I42" s="132">
        <v>2</v>
      </c>
      <c r="J42" s="130">
        <v>2505</v>
      </c>
      <c r="K42" s="133">
        <v>1909</v>
      </c>
      <c r="L42" s="130">
        <v>268</v>
      </c>
      <c r="M42" s="131">
        <v>144</v>
      </c>
      <c r="N42" s="130">
        <v>346</v>
      </c>
      <c r="O42" s="148">
        <v>343</v>
      </c>
      <c r="P42" s="131"/>
      <c r="Q42" s="131"/>
      <c r="R42" s="131"/>
      <c r="S42" s="131"/>
      <c r="T42" s="141"/>
      <c r="U42" s="141"/>
      <c r="V42" s="131"/>
      <c r="W42" s="131"/>
      <c r="X42" s="131"/>
      <c r="Y42" s="131"/>
    </row>
    <row r="43" spans="1:25" ht="15.95" customHeight="1">
      <c r="A43" s="346"/>
      <c r="B43" s="11"/>
      <c r="C43" s="61" t="s">
        <v>74</v>
      </c>
      <c r="D43" s="53"/>
      <c r="E43" s="100"/>
      <c r="F43" s="153">
        <v>33</v>
      </c>
      <c r="G43" s="144">
        <v>30</v>
      </c>
      <c r="H43" s="113">
        <v>0</v>
      </c>
      <c r="I43" s="115">
        <v>0</v>
      </c>
      <c r="J43" s="138">
        <v>2231</v>
      </c>
      <c r="K43" s="139">
        <v>1651</v>
      </c>
      <c r="L43" s="113">
        <v>31</v>
      </c>
      <c r="M43" s="114">
        <v>22</v>
      </c>
      <c r="N43" s="113">
        <v>0</v>
      </c>
      <c r="O43" s="144">
        <v>206</v>
      </c>
      <c r="P43" s="131"/>
      <c r="Q43" s="131"/>
      <c r="R43" s="141"/>
      <c r="S43" s="131"/>
      <c r="T43" s="141"/>
      <c r="U43" s="141"/>
      <c r="V43" s="131"/>
      <c r="W43" s="131"/>
      <c r="X43" s="141"/>
      <c r="Y43" s="141"/>
    </row>
    <row r="44" spans="1:25" ht="15.95" customHeight="1">
      <c r="A44" s="347"/>
      <c r="B44" s="59" t="s">
        <v>71</v>
      </c>
      <c r="C44" s="37"/>
      <c r="D44" s="37"/>
      <c r="E44" s="289" t="s">
        <v>99</v>
      </c>
      <c r="F44" s="154">
        <f t="shared" ref="F44:O44" si="5">F40-F42</f>
        <v>0</v>
      </c>
      <c r="G44" s="158">
        <f t="shared" si="5"/>
        <v>0</v>
      </c>
      <c r="H44" s="154">
        <f t="shared" si="5"/>
        <v>0</v>
      </c>
      <c r="I44" s="158">
        <f t="shared" si="5"/>
        <v>-2</v>
      </c>
      <c r="J44" s="154">
        <f t="shared" si="5"/>
        <v>-677</v>
      </c>
      <c r="K44" s="158">
        <f t="shared" si="5"/>
        <v>-474</v>
      </c>
      <c r="L44" s="154">
        <f t="shared" si="5"/>
        <v>-26</v>
      </c>
      <c r="M44" s="158">
        <f t="shared" si="5"/>
        <v>-24</v>
      </c>
      <c r="N44" s="154">
        <f t="shared" si="5"/>
        <v>-346</v>
      </c>
      <c r="O44" s="158">
        <f t="shared" si="5"/>
        <v>-343</v>
      </c>
      <c r="P44" s="141"/>
      <c r="Q44" s="141"/>
      <c r="R44" s="131"/>
      <c r="S44" s="131"/>
      <c r="T44" s="141"/>
      <c r="U44" s="141"/>
      <c r="V44" s="131"/>
      <c r="W44" s="131"/>
      <c r="X44" s="131"/>
      <c r="Y44" s="131"/>
    </row>
    <row r="45" spans="1:25" ht="15.95" customHeight="1">
      <c r="A45" s="348" t="s">
        <v>79</v>
      </c>
      <c r="B45" s="20" t="s">
        <v>75</v>
      </c>
      <c r="C45" s="9"/>
      <c r="D45" s="9"/>
      <c r="E45" s="107" t="s">
        <v>100</v>
      </c>
      <c r="F45" s="160">
        <f t="shared" ref="F45:O45" si="6">F39+F44</f>
        <v>-15</v>
      </c>
      <c r="G45" s="146">
        <f t="shared" si="6"/>
        <v>-17</v>
      </c>
      <c r="H45" s="160">
        <f t="shared" si="6"/>
        <v>-42</v>
      </c>
      <c r="I45" s="146">
        <f t="shared" si="6"/>
        <v>-14</v>
      </c>
      <c r="J45" s="160">
        <f t="shared" si="6"/>
        <v>878</v>
      </c>
      <c r="K45" s="146">
        <f t="shared" si="6"/>
        <v>1020</v>
      </c>
      <c r="L45" s="160">
        <f t="shared" si="6"/>
        <v>4</v>
      </c>
      <c r="M45" s="146">
        <f t="shared" si="6"/>
        <v>-6</v>
      </c>
      <c r="N45" s="160">
        <f t="shared" si="6"/>
        <v>-230</v>
      </c>
      <c r="O45" s="146">
        <f t="shared" si="6"/>
        <v>202</v>
      </c>
      <c r="P45" s="131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 ht="15.95" customHeight="1">
      <c r="A46" s="349"/>
      <c r="B46" s="52" t="s">
        <v>76</v>
      </c>
      <c r="C46" s="53"/>
      <c r="D46" s="53"/>
      <c r="E46" s="53"/>
      <c r="F46" s="159"/>
      <c r="G46" s="161"/>
      <c r="H46" s="138">
        <v>0</v>
      </c>
      <c r="I46" s="139">
        <v>0</v>
      </c>
      <c r="J46" s="138">
        <v>365</v>
      </c>
      <c r="K46" s="139">
        <v>402</v>
      </c>
      <c r="L46" s="113">
        <v>27</v>
      </c>
      <c r="M46" s="114">
        <v>23</v>
      </c>
      <c r="N46" s="138">
        <v>0</v>
      </c>
      <c r="O46" s="126">
        <v>0</v>
      </c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ht="15.95" customHeight="1">
      <c r="A47" s="349"/>
      <c r="B47" s="52" t="s">
        <v>77</v>
      </c>
      <c r="C47" s="53"/>
      <c r="D47" s="53"/>
      <c r="E47" s="53"/>
      <c r="F47" s="113">
        <v>73</v>
      </c>
      <c r="G47" s="114">
        <v>87</v>
      </c>
      <c r="H47" s="113">
        <v>32</v>
      </c>
      <c r="I47" s="115">
        <v>74</v>
      </c>
      <c r="J47" s="113">
        <v>2610</v>
      </c>
      <c r="K47" s="116">
        <v>2097</v>
      </c>
      <c r="L47" s="113">
        <v>128</v>
      </c>
      <c r="M47" s="114">
        <v>151</v>
      </c>
      <c r="N47" s="113">
        <v>1256</v>
      </c>
      <c r="O47" s="144">
        <v>1485</v>
      </c>
      <c r="P47" s="131"/>
      <c r="Q47" s="131"/>
      <c r="R47" s="131"/>
      <c r="S47" s="131"/>
      <c r="T47" s="131"/>
      <c r="U47" s="131"/>
      <c r="V47" s="131"/>
      <c r="W47" s="131"/>
      <c r="X47" s="131"/>
      <c r="Y47" s="131"/>
    </row>
    <row r="48" spans="1:25" ht="15.95" customHeight="1">
      <c r="A48" s="350"/>
      <c r="B48" s="59" t="s">
        <v>78</v>
      </c>
      <c r="C48" s="37"/>
      <c r="D48" s="37"/>
      <c r="E48" s="37"/>
      <c r="F48" s="134">
        <v>73</v>
      </c>
      <c r="G48" s="135">
        <v>87</v>
      </c>
      <c r="H48" s="134">
        <v>20</v>
      </c>
      <c r="I48" s="136">
        <v>74</v>
      </c>
      <c r="J48" s="134">
        <v>2578</v>
      </c>
      <c r="K48" s="137">
        <v>2088</v>
      </c>
      <c r="L48" s="134">
        <v>128</v>
      </c>
      <c r="M48" s="135">
        <v>150</v>
      </c>
      <c r="N48" s="134">
        <v>1128</v>
      </c>
      <c r="O48" s="145">
        <v>1405</v>
      </c>
      <c r="P48" s="131"/>
      <c r="Q48" s="131"/>
      <c r="R48" s="131"/>
      <c r="S48" s="131"/>
      <c r="T48" s="131"/>
      <c r="U48" s="131"/>
      <c r="V48" s="131"/>
      <c r="W48" s="131"/>
      <c r="X48" s="131"/>
      <c r="Y48" s="131"/>
    </row>
    <row r="49" spans="1:25" ht="15.95" customHeight="1">
      <c r="A49" s="37"/>
      <c r="F49" s="71"/>
      <c r="G49" s="71"/>
      <c r="H49" s="71"/>
      <c r="I49" s="71"/>
      <c r="J49" s="73"/>
      <c r="K49" s="73"/>
      <c r="L49" s="72"/>
      <c r="M49" s="71"/>
      <c r="N49" s="71"/>
      <c r="O49" s="73"/>
      <c r="P49" s="71"/>
      <c r="Q49" s="71"/>
      <c r="R49" s="71"/>
      <c r="S49" s="71"/>
      <c r="T49" s="71"/>
      <c r="U49" s="71"/>
      <c r="V49" s="71"/>
      <c r="W49" s="71"/>
      <c r="X49" s="71"/>
      <c r="Y49" s="73"/>
    </row>
    <row r="50" spans="1:25" ht="15.95" customHeight="1">
      <c r="A50" s="351" t="s">
        <v>65</v>
      </c>
      <c r="B50" s="352"/>
      <c r="C50" s="352"/>
      <c r="D50" s="352"/>
      <c r="E50" s="353"/>
      <c r="F50" s="341" t="s">
        <v>297</v>
      </c>
      <c r="G50" s="342"/>
      <c r="H50" s="341" t="s">
        <v>285</v>
      </c>
      <c r="I50" s="342" t="s">
        <v>285</v>
      </c>
      <c r="J50" s="341" t="s">
        <v>288</v>
      </c>
      <c r="K50" s="342" t="s">
        <v>288</v>
      </c>
      <c r="L50" s="341" t="s">
        <v>291</v>
      </c>
      <c r="M50" s="342" t="s">
        <v>291</v>
      </c>
      <c r="N50" s="341" t="s">
        <v>294</v>
      </c>
      <c r="O50" s="342" t="s">
        <v>294</v>
      </c>
      <c r="P50" s="142"/>
      <c r="Q50" s="72"/>
      <c r="R50" s="142"/>
      <c r="S50" s="72"/>
      <c r="T50" s="142"/>
      <c r="U50" s="72"/>
      <c r="V50" s="142"/>
      <c r="W50" s="72"/>
      <c r="X50" s="142"/>
      <c r="Y50" s="72"/>
    </row>
    <row r="51" spans="1:25" ht="15.95" customHeight="1">
      <c r="A51" s="354"/>
      <c r="B51" s="355"/>
      <c r="C51" s="355"/>
      <c r="D51" s="355"/>
      <c r="E51" s="356"/>
      <c r="F51" s="170" t="s">
        <v>309</v>
      </c>
      <c r="G51" s="51" t="s">
        <v>1</v>
      </c>
      <c r="H51" s="170" t="s">
        <v>309</v>
      </c>
      <c r="I51" s="51" t="s">
        <v>1</v>
      </c>
      <c r="J51" s="170" t="s">
        <v>309</v>
      </c>
      <c r="K51" s="51" t="s">
        <v>1</v>
      </c>
      <c r="L51" s="170" t="s">
        <v>309</v>
      </c>
      <c r="M51" s="51" t="s">
        <v>1</v>
      </c>
      <c r="N51" s="170" t="s">
        <v>309</v>
      </c>
      <c r="O51" s="288" t="s">
        <v>1</v>
      </c>
      <c r="P51" s="140"/>
      <c r="Q51" s="140"/>
      <c r="R51" s="140"/>
      <c r="S51" s="140"/>
      <c r="T51" s="140"/>
      <c r="U51" s="140"/>
      <c r="V51" s="140"/>
      <c r="W51" s="140"/>
      <c r="X51" s="140"/>
      <c r="Y51" s="140"/>
    </row>
    <row r="52" spans="1:25" ht="15.95" customHeight="1">
      <c r="A52" s="343" t="s">
        <v>86</v>
      </c>
      <c r="B52" s="47" t="s">
        <v>46</v>
      </c>
      <c r="C52" s="48"/>
      <c r="D52" s="48"/>
      <c r="E52" s="16" t="s">
        <v>37</v>
      </c>
      <c r="F52" s="296">
        <v>347</v>
      </c>
      <c r="G52" s="131">
        <v>350</v>
      </c>
      <c r="H52" s="109">
        <v>21</v>
      </c>
      <c r="I52" s="111">
        <v>17</v>
      </c>
      <c r="J52" s="109">
        <v>0</v>
      </c>
      <c r="K52" s="112">
        <v>0.13300000000000001</v>
      </c>
      <c r="L52" s="130">
        <v>82</v>
      </c>
      <c r="M52" s="131">
        <v>95</v>
      </c>
      <c r="N52" s="109">
        <v>397</v>
      </c>
      <c r="O52" s="147">
        <v>2062</v>
      </c>
      <c r="P52" s="131"/>
      <c r="Q52" s="131"/>
      <c r="R52" s="131"/>
      <c r="S52" s="131"/>
      <c r="T52" s="141"/>
      <c r="U52" s="141"/>
      <c r="V52" s="131"/>
      <c r="W52" s="131"/>
      <c r="X52" s="141"/>
      <c r="Y52" s="141"/>
    </row>
    <row r="53" spans="1:25" ht="15.95" customHeight="1">
      <c r="A53" s="344"/>
      <c r="B53" s="14"/>
      <c r="C53" s="50" t="s">
        <v>66</v>
      </c>
      <c r="D53" s="68"/>
      <c r="E53" s="105"/>
      <c r="F53" s="290">
        <v>345</v>
      </c>
      <c r="G53" s="123">
        <v>343</v>
      </c>
      <c r="H53" s="290">
        <v>3</v>
      </c>
      <c r="I53" s="124">
        <v>3</v>
      </c>
      <c r="J53" s="290">
        <v>0</v>
      </c>
      <c r="K53" s="125">
        <v>0.13300000000000001</v>
      </c>
      <c r="L53" s="290">
        <v>82</v>
      </c>
      <c r="M53" s="123">
        <v>95</v>
      </c>
      <c r="N53" s="290">
        <v>397</v>
      </c>
      <c r="O53" s="291">
        <v>2062</v>
      </c>
      <c r="P53" s="131"/>
      <c r="Q53" s="131"/>
      <c r="R53" s="131"/>
      <c r="S53" s="131"/>
      <c r="T53" s="141"/>
      <c r="U53" s="141"/>
      <c r="V53" s="131"/>
      <c r="W53" s="131"/>
      <c r="X53" s="141"/>
      <c r="Y53" s="141"/>
    </row>
    <row r="54" spans="1:25" ht="15.95" customHeight="1">
      <c r="A54" s="344"/>
      <c r="B54" s="14"/>
      <c r="C54" s="12"/>
      <c r="D54" s="61" t="s">
        <v>67</v>
      </c>
      <c r="E54" s="100"/>
      <c r="F54" s="113">
        <v>345</v>
      </c>
      <c r="G54" s="114">
        <v>343</v>
      </c>
      <c r="H54" s="113">
        <v>3</v>
      </c>
      <c r="I54" s="115">
        <v>3</v>
      </c>
      <c r="J54" s="113">
        <v>0</v>
      </c>
      <c r="K54" s="116">
        <v>0</v>
      </c>
      <c r="L54" s="113">
        <v>82</v>
      </c>
      <c r="M54" s="114">
        <v>95</v>
      </c>
      <c r="N54" s="113">
        <v>397</v>
      </c>
      <c r="O54" s="144">
        <v>2062</v>
      </c>
      <c r="P54" s="131"/>
      <c r="Q54" s="131"/>
      <c r="R54" s="131"/>
      <c r="S54" s="131"/>
      <c r="T54" s="141"/>
      <c r="U54" s="141"/>
      <c r="V54" s="131"/>
      <c r="W54" s="131"/>
      <c r="X54" s="141"/>
      <c r="Y54" s="141"/>
    </row>
    <row r="55" spans="1:25" ht="15.95" customHeight="1">
      <c r="A55" s="344"/>
      <c r="B55" s="11"/>
      <c r="C55" s="31" t="s">
        <v>68</v>
      </c>
      <c r="D55" s="67"/>
      <c r="E55" s="106"/>
      <c r="F55" s="119">
        <v>2</v>
      </c>
      <c r="G55" s="120">
        <v>7</v>
      </c>
      <c r="H55" s="119">
        <v>19</v>
      </c>
      <c r="I55" s="121">
        <v>15</v>
      </c>
      <c r="J55" s="138">
        <v>0</v>
      </c>
      <c r="K55" s="139">
        <v>0</v>
      </c>
      <c r="L55" s="119">
        <v>0</v>
      </c>
      <c r="M55" s="120">
        <v>0</v>
      </c>
      <c r="N55" s="119">
        <v>0</v>
      </c>
      <c r="O55" s="143">
        <v>0</v>
      </c>
      <c r="P55" s="131"/>
      <c r="Q55" s="131"/>
      <c r="R55" s="131"/>
      <c r="S55" s="131"/>
      <c r="T55" s="141"/>
      <c r="U55" s="141"/>
      <c r="V55" s="131"/>
      <c r="W55" s="131"/>
      <c r="X55" s="141"/>
      <c r="Y55" s="141"/>
    </row>
    <row r="56" spans="1:25" ht="15.95" customHeight="1">
      <c r="A56" s="344"/>
      <c r="B56" s="66" t="s">
        <v>49</v>
      </c>
      <c r="C56" s="69"/>
      <c r="D56" s="69"/>
      <c r="E56" s="16" t="s">
        <v>38</v>
      </c>
      <c r="F56" s="130">
        <v>170</v>
      </c>
      <c r="G56" s="131">
        <v>204</v>
      </c>
      <c r="H56" s="130">
        <v>21</v>
      </c>
      <c r="I56" s="132">
        <v>19</v>
      </c>
      <c r="J56" s="130">
        <v>0</v>
      </c>
      <c r="K56" s="133">
        <v>0.45700000000000002</v>
      </c>
      <c r="L56" s="130">
        <v>54</v>
      </c>
      <c r="M56" s="131">
        <v>47</v>
      </c>
      <c r="N56" s="130">
        <v>3</v>
      </c>
      <c r="O56" s="148">
        <v>13</v>
      </c>
      <c r="P56" s="131"/>
      <c r="Q56" s="131"/>
      <c r="R56" s="131"/>
      <c r="S56" s="131"/>
      <c r="T56" s="131"/>
      <c r="U56" s="131"/>
      <c r="V56" s="131"/>
      <c r="W56" s="131"/>
      <c r="X56" s="141"/>
      <c r="Y56" s="141"/>
    </row>
    <row r="57" spans="1:25" ht="15.95" customHeight="1">
      <c r="A57" s="344"/>
      <c r="B57" s="14"/>
      <c r="C57" s="61" t="s">
        <v>69</v>
      </c>
      <c r="D57" s="53"/>
      <c r="E57" s="100"/>
      <c r="F57" s="113">
        <v>155</v>
      </c>
      <c r="G57" s="114">
        <v>184</v>
      </c>
      <c r="H57" s="113">
        <v>19</v>
      </c>
      <c r="I57" s="115">
        <v>17</v>
      </c>
      <c r="J57" s="113">
        <v>0</v>
      </c>
      <c r="K57" s="116">
        <v>0.432</v>
      </c>
      <c r="L57" s="113">
        <v>17</v>
      </c>
      <c r="M57" s="114">
        <v>17</v>
      </c>
      <c r="N57" s="113">
        <v>0</v>
      </c>
      <c r="O57" s="144">
        <v>0</v>
      </c>
      <c r="P57" s="131"/>
      <c r="Q57" s="131"/>
      <c r="R57" s="131"/>
      <c r="S57" s="131"/>
      <c r="T57" s="131"/>
      <c r="U57" s="131"/>
      <c r="V57" s="131"/>
      <c r="W57" s="131"/>
      <c r="X57" s="141"/>
      <c r="Y57" s="141"/>
    </row>
    <row r="58" spans="1:25" ht="15.95" customHeight="1">
      <c r="A58" s="344"/>
      <c r="B58" s="11"/>
      <c r="C58" s="61" t="s">
        <v>70</v>
      </c>
      <c r="D58" s="53"/>
      <c r="E58" s="100"/>
      <c r="F58" s="153">
        <v>15</v>
      </c>
      <c r="G58" s="144">
        <v>20</v>
      </c>
      <c r="H58" s="113">
        <v>2</v>
      </c>
      <c r="I58" s="115">
        <v>2</v>
      </c>
      <c r="J58" s="113">
        <v>0</v>
      </c>
      <c r="K58" s="139">
        <v>2.5000000000000001E-2</v>
      </c>
      <c r="L58" s="113">
        <v>37</v>
      </c>
      <c r="M58" s="114">
        <v>30</v>
      </c>
      <c r="N58" s="113">
        <v>3</v>
      </c>
      <c r="O58" s="144">
        <v>13</v>
      </c>
      <c r="P58" s="131"/>
      <c r="Q58" s="131"/>
      <c r="R58" s="141"/>
      <c r="S58" s="141"/>
      <c r="T58" s="131"/>
      <c r="U58" s="131"/>
      <c r="V58" s="131"/>
      <c r="W58" s="131"/>
      <c r="X58" s="141"/>
      <c r="Y58" s="141"/>
    </row>
    <row r="59" spans="1:25" ht="15.95" customHeight="1">
      <c r="A59" s="345"/>
      <c r="B59" s="6" t="s">
        <v>71</v>
      </c>
      <c r="C59" s="7"/>
      <c r="D59" s="7"/>
      <c r="E59" s="289" t="s">
        <v>98</v>
      </c>
      <c r="F59" s="157">
        <f t="shared" ref="F59" si="7">F52-F56</f>
        <v>177</v>
      </c>
      <c r="G59" s="145">
        <v>146</v>
      </c>
      <c r="H59" s="157">
        <f t="shared" ref="H59:N59" si="8">H52-H56</f>
        <v>0</v>
      </c>
      <c r="I59" s="145">
        <f t="shared" si="8"/>
        <v>-2</v>
      </c>
      <c r="J59" s="157">
        <v>0</v>
      </c>
      <c r="K59" s="145">
        <f>K52-K56</f>
        <v>-0.32400000000000001</v>
      </c>
      <c r="L59" s="157">
        <v>28</v>
      </c>
      <c r="M59" s="145">
        <f t="shared" si="8"/>
        <v>48</v>
      </c>
      <c r="N59" s="157">
        <f t="shared" si="8"/>
        <v>394</v>
      </c>
      <c r="O59" s="145">
        <v>2049</v>
      </c>
      <c r="P59" s="131"/>
      <c r="Q59" s="131"/>
      <c r="R59" s="131"/>
      <c r="S59" s="131"/>
      <c r="T59" s="131"/>
      <c r="U59" s="131"/>
      <c r="V59" s="131"/>
      <c r="W59" s="131"/>
      <c r="X59" s="141"/>
      <c r="Y59" s="141"/>
    </row>
    <row r="60" spans="1:25" ht="15.95" customHeight="1">
      <c r="A60" s="343" t="s">
        <v>87</v>
      </c>
      <c r="B60" s="66" t="s">
        <v>72</v>
      </c>
      <c r="C60" s="69"/>
      <c r="D60" s="69"/>
      <c r="E60" s="16" t="s">
        <v>40</v>
      </c>
      <c r="F60" s="155">
        <v>0</v>
      </c>
      <c r="G60" s="148">
        <v>0</v>
      </c>
      <c r="H60" s="130">
        <v>13</v>
      </c>
      <c r="I60" s="132">
        <v>11</v>
      </c>
      <c r="J60" s="130">
        <v>0</v>
      </c>
      <c r="K60" s="133">
        <v>0</v>
      </c>
      <c r="L60" s="130">
        <v>0</v>
      </c>
      <c r="M60" s="131">
        <v>0</v>
      </c>
      <c r="N60" s="130">
        <v>0</v>
      </c>
      <c r="O60" s="148">
        <v>0</v>
      </c>
      <c r="P60" s="131"/>
      <c r="Q60" s="131"/>
      <c r="R60" s="131"/>
      <c r="S60" s="131"/>
      <c r="T60" s="141"/>
      <c r="U60" s="141"/>
      <c r="V60" s="141"/>
      <c r="W60" s="141"/>
      <c r="X60" s="131"/>
      <c r="Y60" s="131"/>
    </row>
    <row r="61" spans="1:25" ht="15.95" customHeight="1">
      <c r="A61" s="346"/>
      <c r="B61" s="11"/>
      <c r="C61" s="61" t="s">
        <v>73</v>
      </c>
      <c r="D61" s="53"/>
      <c r="E61" s="100"/>
      <c r="F61" s="159">
        <v>0</v>
      </c>
      <c r="G61" s="161">
        <v>0</v>
      </c>
      <c r="H61" s="138">
        <v>0</v>
      </c>
      <c r="I61" s="139">
        <v>0</v>
      </c>
      <c r="J61" s="113">
        <v>0</v>
      </c>
      <c r="K61" s="116">
        <v>0</v>
      </c>
      <c r="L61" s="113">
        <v>0</v>
      </c>
      <c r="M61" s="114">
        <v>0</v>
      </c>
      <c r="N61" s="113">
        <v>0</v>
      </c>
      <c r="O61" s="144">
        <v>0</v>
      </c>
      <c r="P61" s="141"/>
      <c r="Q61" s="141"/>
      <c r="R61" s="141"/>
      <c r="S61" s="141"/>
      <c r="T61" s="141"/>
      <c r="U61" s="141"/>
      <c r="V61" s="141"/>
      <c r="W61" s="141"/>
      <c r="X61" s="131"/>
      <c r="Y61" s="131"/>
    </row>
    <row r="62" spans="1:25" ht="15.95" customHeight="1">
      <c r="A62" s="346"/>
      <c r="B62" s="66" t="s">
        <v>60</v>
      </c>
      <c r="C62" s="69"/>
      <c r="D62" s="69"/>
      <c r="E62" s="16" t="s">
        <v>41</v>
      </c>
      <c r="F62" s="155">
        <v>153</v>
      </c>
      <c r="G62" s="148">
        <v>129</v>
      </c>
      <c r="H62" s="130">
        <v>13</v>
      </c>
      <c r="I62" s="132">
        <v>11</v>
      </c>
      <c r="J62" s="130">
        <v>0</v>
      </c>
      <c r="K62" s="133">
        <v>0</v>
      </c>
      <c r="L62" s="130">
        <v>25</v>
      </c>
      <c r="M62" s="131">
        <v>0</v>
      </c>
      <c r="N62" s="130">
        <v>1140</v>
      </c>
      <c r="O62" s="148">
        <v>2328</v>
      </c>
      <c r="P62" s="131"/>
      <c r="Q62" s="131"/>
      <c r="R62" s="131"/>
      <c r="S62" s="131"/>
      <c r="T62" s="141"/>
      <c r="U62" s="141"/>
      <c r="V62" s="131"/>
      <c r="W62" s="131"/>
      <c r="X62" s="131"/>
      <c r="Y62" s="131"/>
    </row>
    <row r="63" spans="1:25" ht="15.95" customHeight="1">
      <c r="A63" s="346"/>
      <c r="B63" s="11"/>
      <c r="C63" s="61" t="s">
        <v>74</v>
      </c>
      <c r="D63" s="53"/>
      <c r="E63" s="100"/>
      <c r="F63" s="153">
        <v>126</v>
      </c>
      <c r="G63" s="144">
        <v>124</v>
      </c>
      <c r="H63" s="113">
        <v>13</v>
      </c>
      <c r="I63" s="115">
        <v>11</v>
      </c>
      <c r="J63" s="138">
        <v>0</v>
      </c>
      <c r="K63" s="139">
        <v>0</v>
      </c>
      <c r="L63" s="113">
        <v>25</v>
      </c>
      <c r="M63" s="114">
        <v>0</v>
      </c>
      <c r="N63" s="113">
        <v>1120</v>
      </c>
      <c r="O63" s="144">
        <v>1955</v>
      </c>
      <c r="P63" s="131"/>
      <c r="Q63" s="131"/>
      <c r="R63" s="141"/>
      <c r="S63" s="131"/>
      <c r="T63" s="141"/>
      <c r="U63" s="141"/>
      <c r="V63" s="131"/>
      <c r="W63" s="131"/>
      <c r="X63" s="141"/>
      <c r="Y63" s="141"/>
    </row>
    <row r="64" spans="1:25" ht="15.95" customHeight="1">
      <c r="A64" s="347"/>
      <c r="B64" s="59" t="s">
        <v>71</v>
      </c>
      <c r="C64" s="37"/>
      <c r="D64" s="37"/>
      <c r="E64" s="289" t="s">
        <v>99</v>
      </c>
      <c r="F64" s="154">
        <f t="shared" ref="F64" si="9">F60-F62</f>
        <v>-153</v>
      </c>
      <c r="G64" s="158">
        <v>-129</v>
      </c>
      <c r="H64" s="154">
        <f t="shared" ref="H64:N64" si="10">H60-H62</f>
        <v>0</v>
      </c>
      <c r="I64" s="158">
        <f t="shared" si="10"/>
        <v>0</v>
      </c>
      <c r="J64" s="154">
        <v>0</v>
      </c>
      <c r="K64" s="158">
        <v>0</v>
      </c>
      <c r="L64" s="154">
        <v>-25</v>
      </c>
      <c r="M64" s="158">
        <f t="shared" si="10"/>
        <v>0</v>
      </c>
      <c r="N64" s="154">
        <f t="shared" si="10"/>
        <v>-1140</v>
      </c>
      <c r="O64" s="158">
        <v>-2328</v>
      </c>
      <c r="P64" s="141"/>
      <c r="Q64" s="141"/>
      <c r="R64" s="131"/>
      <c r="S64" s="131"/>
      <c r="T64" s="141"/>
      <c r="U64" s="141"/>
      <c r="V64" s="131"/>
      <c r="W64" s="131"/>
      <c r="X64" s="131"/>
      <c r="Y64" s="131"/>
    </row>
    <row r="65" spans="1:25" ht="15.95" customHeight="1">
      <c r="A65" s="348" t="s">
        <v>79</v>
      </c>
      <c r="B65" s="20" t="s">
        <v>75</v>
      </c>
      <c r="C65" s="9"/>
      <c r="D65" s="9"/>
      <c r="E65" s="107" t="s">
        <v>100</v>
      </c>
      <c r="F65" s="160">
        <f t="shared" ref="F65" si="11">F59+F64</f>
        <v>24</v>
      </c>
      <c r="G65" s="146">
        <v>17</v>
      </c>
      <c r="H65" s="160">
        <f t="shared" ref="H65:N65" si="12">H59+H64</f>
        <v>0</v>
      </c>
      <c r="I65" s="146">
        <f t="shared" si="12"/>
        <v>-2</v>
      </c>
      <c r="J65" s="160">
        <v>0</v>
      </c>
      <c r="K65" s="146">
        <f t="shared" si="12"/>
        <v>-0.32400000000000001</v>
      </c>
      <c r="L65" s="160">
        <v>3</v>
      </c>
      <c r="M65" s="146">
        <f t="shared" si="12"/>
        <v>48</v>
      </c>
      <c r="N65" s="160">
        <f t="shared" si="12"/>
        <v>-746</v>
      </c>
      <c r="O65" s="146">
        <v>-279</v>
      </c>
      <c r="P65" s="131"/>
      <c r="Q65" s="131"/>
      <c r="R65" s="131"/>
      <c r="S65" s="131"/>
      <c r="T65" s="131"/>
      <c r="U65" s="131"/>
      <c r="V65" s="131"/>
      <c r="W65" s="131"/>
      <c r="X65" s="131"/>
      <c r="Y65" s="131"/>
    </row>
    <row r="66" spans="1:25" ht="15.95" customHeight="1">
      <c r="A66" s="349"/>
      <c r="B66" s="52" t="s">
        <v>76</v>
      </c>
      <c r="C66" s="53"/>
      <c r="D66" s="53"/>
      <c r="E66" s="53"/>
      <c r="F66" s="159">
        <v>0</v>
      </c>
      <c r="G66" s="161">
        <v>0</v>
      </c>
      <c r="H66" s="138">
        <v>2</v>
      </c>
      <c r="I66" s="139">
        <v>0</v>
      </c>
      <c r="J66" s="138">
        <v>0</v>
      </c>
      <c r="K66" s="139">
        <v>0</v>
      </c>
      <c r="L66" s="113">
        <v>25</v>
      </c>
      <c r="M66" s="114">
        <v>25</v>
      </c>
      <c r="N66" s="138">
        <v>0</v>
      </c>
      <c r="O66" s="126">
        <v>0</v>
      </c>
      <c r="P66" s="141"/>
      <c r="Q66" s="141"/>
      <c r="R66" s="141"/>
      <c r="S66" s="141"/>
      <c r="T66" s="141"/>
      <c r="U66" s="141"/>
      <c r="V66" s="141"/>
      <c r="W66" s="141"/>
      <c r="X66" s="141"/>
      <c r="Y66" s="141"/>
    </row>
    <row r="67" spans="1:25" ht="15.95" customHeight="1">
      <c r="A67" s="349"/>
      <c r="B67" s="52" t="s">
        <v>77</v>
      </c>
      <c r="C67" s="53"/>
      <c r="D67" s="53"/>
      <c r="E67" s="53"/>
      <c r="F67" s="113">
        <v>255</v>
      </c>
      <c r="G67" s="114">
        <v>231</v>
      </c>
      <c r="H67" s="113">
        <v>14</v>
      </c>
      <c r="I67" s="115">
        <v>15</v>
      </c>
      <c r="J67" s="113">
        <v>24</v>
      </c>
      <c r="K67" s="116">
        <v>22</v>
      </c>
      <c r="L67" s="113">
        <v>164</v>
      </c>
      <c r="M67" s="114">
        <v>161</v>
      </c>
      <c r="N67" s="113">
        <v>445</v>
      </c>
      <c r="O67" s="144">
        <v>1191</v>
      </c>
      <c r="P67" s="131"/>
      <c r="Q67" s="131"/>
      <c r="R67" s="131"/>
      <c r="S67" s="131"/>
      <c r="T67" s="131"/>
      <c r="U67" s="131"/>
      <c r="V67" s="131"/>
      <c r="W67" s="131"/>
      <c r="X67" s="131"/>
      <c r="Y67" s="131"/>
    </row>
    <row r="68" spans="1:25" ht="15.95" customHeight="1">
      <c r="A68" s="350"/>
      <c r="B68" s="59" t="s">
        <v>78</v>
      </c>
      <c r="C68" s="37"/>
      <c r="D68" s="37"/>
      <c r="E68" s="37"/>
      <c r="F68" s="134">
        <v>255</v>
      </c>
      <c r="G68" s="135">
        <v>231</v>
      </c>
      <c r="H68" s="134">
        <v>14</v>
      </c>
      <c r="I68" s="136">
        <v>15</v>
      </c>
      <c r="J68" s="134">
        <v>24</v>
      </c>
      <c r="K68" s="137">
        <v>22</v>
      </c>
      <c r="L68" s="134">
        <v>164</v>
      </c>
      <c r="M68" s="135">
        <v>161</v>
      </c>
      <c r="N68" s="134">
        <v>445</v>
      </c>
      <c r="O68" s="145">
        <v>1191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31"/>
    </row>
    <row r="69" spans="1:25" ht="15.95" customHeight="1">
      <c r="A69" s="27" t="s">
        <v>83</v>
      </c>
      <c r="O69" s="5"/>
    </row>
    <row r="70" spans="1:25" ht="15.95" customHeight="1">
      <c r="A70" s="27"/>
      <c r="G70" s="1" t="s">
        <v>300</v>
      </c>
      <c r="O70" s="14"/>
    </row>
    <row r="71" spans="1:25">
      <c r="G71" s="1" t="s">
        <v>299</v>
      </c>
      <c r="I71" s="1" t="s">
        <v>299</v>
      </c>
      <c r="K71" s="1" t="s">
        <v>299</v>
      </c>
      <c r="M71" s="1" t="s">
        <v>299</v>
      </c>
      <c r="O71" s="1" t="s">
        <v>299</v>
      </c>
    </row>
    <row r="72" spans="1:25">
      <c r="G72" s="1">
        <v>267</v>
      </c>
    </row>
    <row r="73" spans="1:25">
      <c r="G73" s="1">
        <v>0</v>
      </c>
    </row>
    <row r="74" spans="1:25">
      <c r="G74" s="1">
        <v>0</v>
      </c>
    </row>
    <row r="75" spans="1:25">
      <c r="G75" s="1">
        <v>267</v>
      </c>
    </row>
    <row r="76" spans="1:25">
      <c r="G76" s="1">
        <v>267</v>
      </c>
    </row>
    <row r="77" spans="1:25">
      <c r="G77" s="1">
        <v>0</v>
      </c>
    </row>
    <row r="78" spans="1:25">
      <c r="G78" s="1">
        <v>267</v>
      </c>
    </row>
    <row r="79" spans="1:25">
      <c r="G79" s="1">
        <f t="shared" ref="G79" si="13">G72-G76</f>
        <v>0</v>
      </c>
      <c r="I79" s="1">
        <f t="shared" ref="I79" si="14">I72-I76</f>
        <v>0</v>
      </c>
      <c r="K79" s="1">
        <f t="shared" ref="K79" si="15">K72-K76</f>
        <v>0</v>
      </c>
      <c r="M79" s="1">
        <f t="shared" ref="M79" si="16">M72-M76</f>
        <v>0</v>
      </c>
      <c r="O79" s="1">
        <f t="shared" ref="O79" si="17">O72-O76</f>
        <v>0</v>
      </c>
    </row>
    <row r="80" spans="1:25">
      <c r="G80" s="1">
        <v>5949</v>
      </c>
    </row>
    <row r="81" spans="7:15">
      <c r="G81" s="1">
        <v>0</v>
      </c>
    </row>
    <row r="82" spans="7:15">
      <c r="G82" s="1">
        <v>5949</v>
      </c>
    </row>
    <row r="83" spans="7:15">
      <c r="G83" s="1">
        <v>5949</v>
      </c>
    </row>
    <row r="84" spans="7:15">
      <c r="G84" s="1">
        <f t="shared" ref="G84" si="18">G80-G82</f>
        <v>0</v>
      </c>
      <c r="I84" s="1">
        <f t="shared" ref="I84" si="19">I80-I82</f>
        <v>0</v>
      </c>
      <c r="K84" s="1">
        <f t="shared" ref="K84" si="20">K80-K82</f>
        <v>0</v>
      </c>
      <c r="M84" s="1">
        <f t="shared" ref="M84" si="21">M80-M82</f>
        <v>0</v>
      </c>
      <c r="O84" s="1">
        <f t="shared" ref="O84" si="22">O80-O82</f>
        <v>0</v>
      </c>
    </row>
    <row r="85" spans="7:15">
      <c r="G85" s="1">
        <f t="shared" ref="G85" si="23">G79+G84</f>
        <v>0</v>
      </c>
      <c r="I85" s="1">
        <f t="shared" ref="I85" si="24">I79+I84</f>
        <v>0</v>
      </c>
      <c r="K85" s="1">
        <f t="shared" ref="K85" si="25">K79+K84</f>
        <v>0</v>
      </c>
      <c r="M85" s="1">
        <f t="shared" ref="M85" si="26">M79+M84</f>
        <v>0</v>
      </c>
      <c r="O85" s="1">
        <f t="shared" ref="O85" si="27">O79+O84</f>
        <v>0</v>
      </c>
    </row>
    <row r="86" spans="7:15">
      <c r="G86" s="1">
        <v>0</v>
      </c>
    </row>
    <row r="87" spans="7:15">
      <c r="G87" s="1">
        <v>0</v>
      </c>
    </row>
    <row r="88" spans="7:15">
      <c r="G88" s="1">
        <v>0</v>
      </c>
    </row>
  </sheetData>
  <mergeCells count="37">
    <mergeCell ref="N6:O6"/>
    <mergeCell ref="A6:E7"/>
    <mergeCell ref="F6:G6"/>
    <mergeCell ref="H6:I6"/>
    <mergeCell ref="J6:K6"/>
    <mergeCell ref="L6:M6"/>
    <mergeCell ref="A8:A18"/>
    <mergeCell ref="A19:A27"/>
    <mergeCell ref="E25:E26"/>
    <mergeCell ref="F25:F26"/>
    <mergeCell ref="G25:G26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H25:H26"/>
    <mergeCell ref="A65:A68"/>
    <mergeCell ref="A32:A39"/>
    <mergeCell ref="A40:A44"/>
    <mergeCell ref="A45:A48"/>
    <mergeCell ref="A50:E51"/>
    <mergeCell ref="J50:K50"/>
    <mergeCell ref="L50:M50"/>
    <mergeCell ref="N50:O50"/>
    <mergeCell ref="A52:A59"/>
    <mergeCell ref="A60:A64"/>
    <mergeCell ref="F50:G50"/>
    <mergeCell ref="H50:I50"/>
  </mergeCells>
  <phoneticPr fontId="19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52" orientation="landscape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8" width="12.625" style="1" customWidth="1"/>
    <col min="19" max="16384" width="9" style="1"/>
  </cols>
  <sheetData>
    <row r="1" spans="1:18" ht="33.950000000000003" customHeight="1">
      <c r="A1" s="177" t="s">
        <v>0</v>
      </c>
      <c r="B1" s="177"/>
      <c r="C1" s="104" t="s">
        <v>298</v>
      </c>
      <c r="D1" s="232"/>
    </row>
    <row r="3" spans="1:18" ht="15" customHeight="1">
      <c r="A3" s="45" t="s">
        <v>193</v>
      </c>
      <c r="B3" s="45"/>
      <c r="C3" s="45"/>
      <c r="D3" s="45"/>
      <c r="E3" s="45"/>
      <c r="F3" s="45"/>
      <c r="I3" s="45"/>
      <c r="J3" s="45"/>
      <c r="M3" s="45"/>
      <c r="N3" s="45"/>
    </row>
    <row r="4" spans="1:18" ht="15" customHeight="1">
      <c r="A4" s="45"/>
      <c r="B4" s="45"/>
      <c r="C4" s="45"/>
      <c r="D4" s="45"/>
      <c r="E4" s="45"/>
      <c r="F4" s="45"/>
      <c r="I4" s="45"/>
      <c r="J4" s="45"/>
      <c r="M4" s="45"/>
      <c r="N4" s="45"/>
    </row>
    <row r="5" spans="1:18" ht="15" customHeight="1">
      <c r="A5" s="233"/>
      <c r="B5" s="233" t="s">
        <v>310</v>
      </c>
      <c r="C5" s="233"/>
      <c r="D5" s="233"/>
      <c r="H5" s="46"/>
      <c r="L5" s="46"/>
      <c r="P5" s="46"/>
      <c r="R5" s="46" t="s">
        <v>194</v>
      </c>
    </row>
    <row r="6" spans="1:18" ht="15" customHeight="1">
      <c r="A6" s="234"/>
      <c r="B6" s="235"/>
      <c r="C6" s="235"/>
      <c r="D6" s="235"/>
      <c r="E6" s="375" t="s">
        <v>301</v>
      </c>
      <c r="F6" s="376"/>
      <c r="G6" s="375" t="s">
        <v>302</v>
      </c>
      <c r="H6" s="376"/>
      <c r="I6" s="285" t="s">
        <v>303</v>
      </c>
      <c r="J6" s="286"/>
      <c r="K6" s="375" t="s">
        <v>304</v>
      </c>
      <c r="L6" s="376"/>
      <c r="M6" s="285" t="s">
        <v>305</v>
      </c>
      <c r="N6" s="286"/>
      <c r="O6" s="375" t="s">
        <v>306</v>
      </c>
      <c r="P6" s="376"/>
      <c r="Q6" s="375" t="s">
        <v>307</v>
      </c>
      <c r="R6" s="376"/>
    </row>
    <row r="7" spans="1:18" ht="15" customHeight="1">
      <c r="A7" s="236"/>
      <c r="B7" s="237"/>
      <c r="C7" s="237"/>
      <c r="D7" s="237"/>
      <c r="E7" s="238" t="s">
        <v>309</v>
      </c>
      <c r="F7" s="35" t="s">
        <v>1</v>
      </c>
      <c r="G7" s="238" t="s">
        <v>309</v>
      </c>
      <c r="H7" s="35" t="s">
        <v>1</v>
      </c>
      <c r="I7" s="238" t="s">
        <v>309</v>
      </c>
      <c r="J7" s="35" t="s">
        <v>1</v>
      </c>
      <c r="K7" s="238" t="s">
        <v>309</v>
      </c>
      <c r="L7" s="35" t="s">
        <v>1</v>
      </c>
      <c r="M7" s="238" t="s">
        <v>309</v>
      </c>
      <c r="N7" s="35" t="s">
        <v>1</v>
      </c>
      <c r="O7" s="238" t="s">
        <v>309</v>
      </c>
      <c r="P7" s="35" t="s">
        <v>1</v>
      </c>
      <c r="Q7" s="238" t="s">
        <v>309</v>
      </c>
      <c r="R7" s="284" t="s">
        <v>1</v>
      </c>
    </row>
    <row r="8" spans="1:18" ht="18" customHeight="1">
      <c r="A8" s="379" t="s">
        <v>195</v>
      </c>
      <c r="B8" s="239" t="s">
        <v>196</v>
      </c>
      <c r="C8" s="240"/>
      <c r="D8" s="240"/>
      <c r="E8" s="241">
        <v>4</v>
      </c>
      <c r="F8" s="242">
        <v>4</v>
      </c>
      <c r="G8" s="241">
        <v>1</v>
      </c>
      <c r="H8" s="243">
        <v>1</v>
      </c>
      <c r="I8" s="297">
        <v>1</v>
      </c>
      <c r="J8" s="242">
        <v>1</v>
      </c>
      <c r="K8" s="298">
        <v>1</v>
      </c>
      <c r="L8" s="243">
        <v>1</v>
      </c>
      <c r="M8" s="298">
        <v>3</v>
      </c>
      <c r="N8" s="242">
        <v>3</v>
      </c>
      <c r="O8" s="241">
        <v>0</v>
      </c>
      <c r="P8" s="243">
        <v>1</v>
      </c>
      <c r="Q8" s="241">
        <v>7</v>
      </c>
      <c r="R8" s="243">
        <v>7</v>
      </c>
    </row>
    <row r="9" spans="1:18" ht="18" customHeight="1">
      <c r="A9" s="324"/>
      <c r="B9" s="379" t="s">
        <v>197</v>
      </c>
      <c r="C9" s="199" t="s">
        <v>198</v>
      </c>
      <c r="D9" s="200"/>
      <c r="E9" s="244">
        <v>10</v>
      </c>
      <c r="F9" s="245">
        <v>10</v>
      </c>
      <c r="G9" s="244">
        <v>10</v>
      </c>
      <c r="H9" s="246">
        <v>10</v>
      </c>
      <c r="I9" s="299">
        <v>10</v>
      </c>
      <c r="J9" s="245">
        <v>10</v>
      </c>
      <c r="K9" s="300">
        <v>3000</v>
      </c>
      <c r="L9" s="246">
        <v>3000</v>
      </c>
      <c r="M9" s="300">
        <v>223659</v>
      </c>
      <c r="N9" s="245">
        <v>222936</v>
      </c>
      <c r="O9" s="244">
        <v>0</v>
      </c>
      <c r="P9" s="246">
        <v>30</v>
      </c>
      <c r="Q9" s="244">
        <v>100</v>
      </c>
      <c r="R9" s="246">
        <v>100</v>
      </c>
    </row>
    <row r="10" spans="1:18" ht="18" customHeight="1">
      <c r="A10" s="324"/>
      <c r="B10" s="324"/>
      <c r="C10" s="52" t="s">
        <v>199</v>
      </c>
      <c r="D10" s="53"/>
      <c r="E10" s="247">
        <v>5</v>
      </c>
      <c r="F10" s="248">
        <v>5</v>
      </c>
      <c r="G10" s="247">
        <v>10</v>
      </c>
      <c r="H10" s="249">
        <v>10</v>
      </c>
      <c r="I10" s="301">
        <v>10</v>
      </c>
      <c r="J10" s="248">
        <v>10</v>
      </c>
      <c r="K10" s="302">
        <v>3000</v>
      </c>
      <c r="L10" s="249">
        <v>3000</v>
      </c>
      <c r="M10" s="302">
        <v>28748</v>
      </c>
      <c r="N10" s="248">
        <v>28748</v>
      </c>
      <c r="O10" s="247">
        <v>0</v>
      </c>
      <c r="P10" s="249">
        <v>30</v>
      </c>
      <c r="Q10" s="247">
        <v>54</v>
      </c>
      <c r="R10" s="249">
        <v>54</v>
      </c>
    </row>
    <row r="11" spans="1:18" ht="18" customHeight="1">
      <c r="A11" s="324"/>
      <c r="B11" s="324"/>
      <c r="C11" s="52" t="s">
        <v>200</v>
      </c>
      <c r="D11" s="53"/>
      <c r="E11" s="247">
        <v>0</v>
      </c>
      <c r="F11" s="248">
        <v>0</v>
      </c>
      <c r="G11" s="247">
        <v>0</v>
      </c>
      <c r="H11" s="249">
        <v>0</v>
      </c>
      <c r="I11" s="303">
        <v>0</v>
      </c>
      <c r="J11" s="248">
        <v>0</v>
      </c>
      <c r="K11" s="302">
        <v>0</v>
      </c>
      <c r="L11" s="249">
        <v>0</v>
      </c>
      <c r="M11" s="302">
        <v>194911</v>
      </c>
      <c r="N11" s="248">
        <v>194188</v>
      </c>
      <c r="O11" s="247">
        <v>0</v>
      </c>
      <c r="P11" s="249">
        <v>0</v>
      </c>
      <c r="Q11" s="247">
        <v>0</v>
      </c>
      <c r="R11" s="249">
        <v>0</v>
      </c>
    </row>
    <row r="12" spans="1:18" ht="18" customHeight="1">
      <c r="A12" s="324"/>
      <c r="B12" s="324"/>
      <c r="C12" s="52" t="s">
        <v>201</v>
      </c>
      <c r="D12" s="53"/>
      <c r="E12" s="247">
        <v>5</v>
      </c>
      <c r="F12" s="248">
        <v>5</v>
      </c>
      <c r="G12" s="247">
        <v>0</v>
      </c>
      <c r="H12" s="249">
        <v>0</v>
      </c>
      <c r="I12" s="303">
        <v>0</v>
      </c>
      <c r="J12" s="248">
        <v>0</v>
      </c>
      <c r="K12" s="302">
        <v>0</v>
      </c>
      <c r="L12" s="249">
        <v>0</v>
      </c>
      <c r="M12" s="302">
        <v>0</v>
      </c>
      <c r="N12" s="248">
        <v>0</v>
      </c>
      <c r="O12" s="247">
        <v>0</v>
      </c>
      <c r="P12" s="249">
        <v>0</v>
      </c>
      <c r="Q12" s="247">
        <v>46</v>
      </c>
      <c r="R12" s="249">
        <v>46</v>
      </c>
    </row>
    <row r="13" spans="1:18" ht="18" customHeight="1">
      <c r="A13" s="324"/>
      <c r="B13" s="324"/>
      <c r="C13" s="52" t="s">
        <v>202</v>
      </c>
      <c r="D13" s="53"/>
      <c r="E13" s="247">
        <v>0</v>
      </c>
      <c r="F13" s="248">
        <v>0</v>
      </c>
      <c r="G13" s="247">
        <v>0</v>
      </c>
      <c r="H13" s="249">
        <v>0</v>
      </c>
      <c r="I13" s="303">
        <v>0</v>
      </c>
      <c r="J13" s="248">
        <v>0</v>
      </c>
      <c r="K13" s="302">
        <v>0</v>
      </c>
      <c r="L13" s="249">
        <v>0</v>
      </c>
      <c r="M13" s="302">
        <v>0</v>
      </c>
      <c r="N13" s="248">
        <v>0</v>
      </c>
      <c r="O13" s="247">
        <v>0</v>
      </c>
      <c r="P13" s="249">
        <v>0</v>
      </c>
      <c r="Q13" s="247">
        <v>0</v>
      </c>
      <c r="R13" s="249">
        <v>0</v>
      </c>
    </row>
    <row r="14" spans="1:18" ht="18" customHeight="1">
      <c r="A14" s="325"/>
      <c r="B14" s="325"/>
      <c r="C14" s="59" t="s">
        <v>79</v>
      </c>
      <c r="D14" s="37"/>
      <c r="E14" s="250">
        <v>0.4</v>
      </c>
      <c r="F14" s="251">
        <v>0.4</v>
      </c>
      <c r="G14" s="250">
        <v>0</v>
      </c>
      <c r="H14" s="252">
        <v>0</v>
      </c>
      <c r="I14" s="304">
        <v>0</v>
      </c>
      <c r="J14" s="251">
        <v>0</v>
      </c>
      <c r="K14" s="305">
        <v>0</v>
      </c>
      <c r="L14" s="252">
        <v>0</v>
      </c>
      <c r="M14" s="305">
        <v>0</v>
      </c>
      <c r="N14" s="251">
        <v>0</v>
      </c>
      <c r="O14" s="250">
        <v>0</v>
      </c>
      <c r="P14" s="252">
        <v>0</v>
      </c>
      <c r="Q14" s="250">
        <v>0</v>
      </c>
      <c r="R14" s="252">
        <v>0</v>
      </c>
    </row>
    <row r="15" spans="1:18" ht="18" customHeight="1">
      <c r="A15" s="323" t="s">
        <v>203</v>
      </c>
      <c r="B15" s="379" t="s">
        <v>204</v>
      </c>
      <c r="C15" s="199" t="s">
        <v>205</v>
      </c>
      <c r="D15" s="200"/>
      <c r="E15" s="253">
        <v>510</v>
      </c>
      <c r="F15" s="254">
        <v>437</v>
      </c>
      <c r="G15" s="253">
        <v>161</v>
      </c>
      <c r="H15" s="146">
        <v>160</v>
      </c>
      <c r="I15" s="306">
        <v>2438</v>
      </c>
      <c r="J15" s="254">
        <v>2686</v>
      </c>
      <c r="K15" s="307">
        <v>3177</v>
      </c>
      <c r="L15" s="146">
        <v>2943</v>
      </c>
      <c r="M15" s="307">
        <v>9097</v>
      </c>
      <c r="N15" s="254">
        <v>7412</v>
      </c>
      <c r="O15" s="253">
        <v>47</v>
      </c>
      <c r="P15" s="146">
        <v>86</v>
      </c>
      <c r="Q15" s="253">
        <v>498</v>
      </c>
      <c r="R15" s="146">
        <v>422</v>
      </c>
    </row>
    <row r="16" spans="1:18" ht="18" customHeight="1">
      <c r="A16" s="324"/>
      <c r="B16" s="324"/>
      <c r="C16" s="52" t="s">
        <v>206</v>
      </c>
      <c r="D16" s="53"/>
      <c r="E16" s="113">
        <v>76</v>
      </c>
      <c r="F16" s="115">
        <v>92</v>
      </c>
      <c r="G16" s="113">
        <v>29</v>
      </c>
      <c r="H16" s="144">
        <v>12</v>
      </c>
      <c r="I16" s="308">
        <v>14520</v>
      </c>
      <c r="J16" s="115">
        <v>14768</v>
      </c>
      <c r="K16" s="295">
        <v>14247</v>
      </c>
      <c r="L16" s="144">
        <v>14844</v>
      </c>
      <c r="M16" s="295">
        <v>1273515</v>
      </c>
      <c r="N16" s="115">
        <v>1266939</v>
      </c>
      <c r="O16" s="113">
        <v>0</v>
      </c>
      <c r="P16" s="144">
        <v>105</v>
      </c>
      <c r="Q16" s="113">
        <v>35</v>
      </c>
      <c r="R16" s="144">
        <v>42</v>
      </c>
    </row>
    <row r="17" spans="1:19" ht="18" customHeight="1">
      <c r="A17" s="324"/>
      <c r="B17" s="324"/>
      <c r="C17" s="52" t="s">
        <v>207</v>
      </c>
      <c r="D17" s="53"/>
      <c r="E17" s="113">
        <v>0</v>
      </c>
      <c r="F17" s="115">
        <v>0</v>
      </c>
      <c r="G17" s="113">
        <v>0</v>
      </c>
      <c r="H17" s="144">
        <v>0</v>
      </c>
      <c r="I17" s="309">
        <v>0</v>
      </c>
      <c r="J17" s="115">
        <v>0</v>
      </c>
      <c r="K17" s="295">
        <v>0</v>
      </c>
      <c r="L17" s="144">
        <v>0</v>
      </c>
      <c r="M17" s="295">
        <v>885</v>
      </c>
      <c r="N17" s="115">
        <v>904</v>
      </c>
      <c r="O17" s="113">
        <v>0</v>
      </c>
      <c r="P17" s="144">
        <v>0</v>
      </c>
      <c r="Q17" s="113">
        <v>0</v>
      </c>
      <c r="R17" s="144">
        <v>0</v>
      </c>
    </row>
    <row r="18" spans="1:19" ht="18" customHeight="1">
      <c r="A18" s="324"/>
      <c r="B18" s="325"/>
      <c r="C18" s="59" t="s">
        <v>208</v>
      </c>
      <c r="D18" s="37"/>
      <c r="E18" s="157">
        <v>586</v>
      </c>
      <c r="F18" s="255">
        <v>529</v>
      </c>
      <c r="G18" s="157">
        <v>190</v>
      </c>
      <c r="H18" s="255">
        <v>172</v>
      </c>
      <c r="I18" s="310">
        <v>16958</v>
      </c>
      <c r="J18" s="255">
        <v>17454</v>
      </c>
      <c r="K18" s="311">
        <v>17424</v>
      </c>
      <c r="L18" s="255">
        <v>17787</v>
      </c>
      <c r="M18" s="311">
        <v>1283497</v>
      </c>
      <c r="N18" s="255">
        <v>1275255</v>
      </c>
      <c r="O18" s="157">
        <v>47</v>
      </c>
      <c r="P18" s="255">
        <v>191</v>
      </c>
      <c r="Q18" s="157">
        <v>533</v>
      </c>
      <c r="R18" s="255">
        <v>464</v>
      </c>
    </row>
    <row r="19" spans="1:19" ht="18" customHeight="1">
      <c r="A19" s="324"/>
      <c r="B19" s="379" t="s">
        <v>209</v>
      </c>
      <c r="C19" s="199" t="s">
        <v>210</v>
      </c>
      <c r="D19" s="200"/>
      <c r="E19" s="160">
        <v>120</v>
      </c>
      <c r="F19" s="146">
        <v>88</v>
      </c>
      <c r="G19" s="160">
        <v>53</v>
      </c>
      <c r="H19" s="146">
        <v>33</v>
      </c>
      <c r="I19" s="312">
        <v>1604</v>
      </c>
      <c r="J19" s="146">
        <v>1581</v>
      </c>
      <c r="K19" s="313">
        <v>893</v>
      </c>
      <c r="L19" s="146">
        <v>1083</v>
      </c>
      <c r="M19" s="313">
        <v>50986</v>
      </c>
      <c r="N19" s="146">
        <v>70716</v>
      </c>
      <c r="O19" s="160">
        <v>1</v>
      </c>
      <c r="P19" s="146">
        <v>11</v>
      </c>
      <c r="Q19" s="160">
        <v>263</v>
      </c>
      <c r="R19" s="146">
        <v>230</v>
      </c>
    </row>
    <row r="20" spans="1:19" ht="18" customHeight="1">
      <c r="A20" s="324"/>
      <c r="B20" s="324"/>
      <c r="C20" s="52" t="s">
        <v>211</v>
      </c>
      <c r="D20" s="53"/>
      <c r="E20" s="153">
        <v>88</v>
      </c>
      <c r="F20" s="144">
        <v>79</v>
      </c>
      <c r="G20" s="153">
        <v>47</v>
      </c>
      <c r="H20" s="144">
        <v>52</v>
      </c>
      <c r="I20" s="314">
        <v>8021</v>
      </c>
      <c r="J20" s="144">
        <v>8590</v>
      </c>
      <c r="K20" s="315">
        <v>3526</v>
      </c>
      <c r="L20" s="144">
        <v>3680</v>
      </c>
      <c r="M20" s="315">
        <v>451515</v>
      </c>
      <c r="N20" s="144">
        <v>463127</v>
      </c>
      <c r="O20" s="153"/>
      <c r="P20" s="144">
        <v>0</v>
      </c>
      <c r="Q20" s="153">
        <v>16</v>
      </c>
      <c r="R20" s="144">
        <v>16</v>
      </c>
    </row>
    <row r="21" spans="1:19" s="260" customFormat="1" ht="18" customHeight="1">
      <c r="A21" s="324"/>
      <c r="B21" s="324"/>
      <c r="C21" s="256" t="s">
        <v>212</v>
      </c>
      <c r="D21" s="257"/>
      <c r="E21" s="258">
        <v>0</v>
      </c>
      <c r="F21" s="259">
        <v>0</v>
      </c>
      <c r="G21" s="258">
        <v>0</v>
      </c>
      <c r="H21" s="259">
        <v>0</v>
      </c>
      <c r="I21" s="314">
        <v>0</v>
      </c>
      <c r="J21" s="259">
        <v>0</v>
      </c>
      <c r="K21" s="314">
        <v>0</v>
      </c>
      <c r="L21" s="259">
        <v>0</v>
      </c>
      <c r="M21" s="314">
        <v>556238</v>
      </c>
      <c r="N21" s="259">
        <v>517401</v>
      </c>
      <c r="O21" s="258"/>
      <c r="P21" s="259">
        <v>150</v>
      </c>
      <c r="Q21" s="258">
        <v>16</v>
      </c>
      <c r="R21" s="259">
        <v>16</v>
      </c>
    </row>
    <row r="22" spans="1:19" ht="18" customHeight="1">
      <c r="A22" s="324"/>
      <c r="B22" s="325"/>
      <c r="C22" s="6" t="s">
        <v>213</v>
      </c>
      <c r="D22" s="7"/>
      <c r="E22" s="157">
        <v>208</v>
      </c>
      <c r="F22" s="145">
        <v>167</v>
      </c>
      <c r="G22" s="157">
        <v>100</v>
      </c>
      <c r="H22" s="145">
        <v>85</v>
      </c>
      <c r="I22" s="310">
        <v>9625</v>
      </c>
      <c r="J22" s="145">
        <v>10171</v>
      </c>
      <c r="K22" s="311">
        <v>4419</v>
      </c>
      <c r="L22" s="145">
        <v>4763</v>
      </c>
      <c r="M22" s="311">
        <v>1058739</v>
      </c>
      <c r="N22" s="145">
        <v>1051244</v>
      </c>
      <c r="O22" s="157">
        <v>1</v>
      </c>
      <c r="P22" s="145">
        <v>161</v>
      </c>
      <c r="Q22" s="157">
        <v>279</v>
      </c>
      <c r="R22" s="145">
        <v>246</v>
      </c>
    </row>
    <row r="23" spans="1:19" ht="18" customHeight="1">
      <c r="A23" s="324"/>
      <c r="B23" s="379" t="s">
        <v>214</v>
      </c>
      <c r="C23" s="199" t="s">
        <v>215</v>
      </c>
      <c r="D23" s="200"/>
      <c r="E23" s="160">
        <v>10</v>
      </c>
      <c r="F23" s="146">
        <v>10</v>
      </c>
      <c r="G23" s="160">
        <v>10</v>
      </c>
      <c r="H23" s="146">
        <v>10</v>
      </c>
      <c r="I23" s="312">
        <v>10</v>
      </c>
      <c r="J23" s="146">
        <v>10</v>
      </c>
      <c r="K23" s="313">
        <v>3000</v>
      </c>
      <c r="L23" s="146">
        <v>3000</v>
      </c>
      <c r="M23" s="313">
        <v>223658</v>
      </c>
      <c r="N23" s="146">
        <v>222936</v>
      </c>
      <c r="O23" s="160">
        <v>30</v>
      </c>
      <c r="P23" s="146">
        <v>30</v>
      </c>
      <c r="Q23" s="160">
        <v>100</v>
      </c>
      <c r="R23" s="146">
        <v>100</v>
      </c>
    </row>
    <row r="24" spans="1:19" ht="18" customHeight="1">
      <c r="A24" s="324"/>
      <c r="B24" s="324"/>
      <c r="C24" s="52" t="s">
        <v>216</v>
      </c>
      <c r="D24" s="53"/>
      <c r="E24" s="153">
        <v>368</v>
      </c>
      <c r="F24" s="144">
        <v>352</v>
      </c>
      <c r="G24" s="153">
        <v>80</v>
      </c>
      <c r="H24" s="144">
        <v>78</v>
      </c>
      <c r="I24" s="314">
        <v>7323</v>
      </c>
      <c r="J24" s="144">
        <v>7273</v>
      </c>
      <c r="K24" s="315">
        <v>391</v>
      </c>
      <c r="L24" s="144">
        <v>411</v>
      </c>
      <c r="M24" s="315">
        <v>1100</v>
      </c>
      <c r="N24" s="144">
        <v>1076</v>
      </c>
      <c r="O24" s="153">
        <v>16</v>
      </c>
      <c r="P24" s="144">
        <v>0</v>
      </c>
      <c r="Q24" s="153">
        <v>153</v>
      </c>
      <c r="R24" s="144">
        <v>118</v>
      </c>
    </row>
    <row r="25" spans="1:19" ht="18" customHeight="1">
      <c r="A25" s="324"/>
      <c r="B25" s="324"/>
      <c r="C25" s="52" t="s">
        <v>217</v>
      </c>
      <c r="D25" s="53"/>
      <c r="E25" s="153">
        <v>0</v>
      </c>
      <c r="F25" s="144">
        <v>0</v>
      </c>
      <c r="G25" s="153">
        <v>0</v>
      </c>
      <c r="H25" s="144">
        <v>0</v>
      </c>
      <c r="I25" s="314">
        <v>0</v>
      </c>
      <c r="J25" s="144">
        <v>0</v>
      </c>
      <c r="K25" s="315">
        <v>6872</v>
      </c>
      <c r="L25" s="144">
        <v>6872</v>
      </c>
      <c r="M25" s="315">
        <v>0</v>
      </c>
      <c r="N25" s="144">
        <v>0</v>
      </c>
      <c r="O25" s="153"/>
      <c r="P25" s="144">
        <v>0</v>
      </c>
      <c r="Q25" s="153">
        <v>0</v>
      </c>
      <c r="R25" s="144">
        <v>0</v>
      </c>
    </row>
    <row r="26" spans="1:19" ht="18" customHeight="1">
      <c r="A26" s="324"/>
      <c r="B26" s="325"/>
      <c r="C26" s="57" t="s">
        <v>218</v>
      </c>
      <c r="D26" s="58"/>
      <c r="E26" s="261">
        <v>378</v>
      </c>
      <c r="F26" s="145">
        <v>362</v>
      </c>
      <c r="G26" s="261">
        <v>90</v>
      </c>
      <c r="H26" s="145">
        <v>88</v>
      </c>
      <c r="I26" s="316">
        <v>7333</v>
      </c>
      <c r="J26" s="145">
        <v>7283</v>
      </c>
      <c r="K26" s="317">
        <v>13005</v>
      </c>
      <c r="L26" s="145">
        <v>13024</v>
      </c>
      <c r="M26" s="318">
        <v>224758</v>
      </c>
      <c r="N26" s="145">
        <v>224012</v>
      </c>
      <c r="O26" s="261">
        <v>46</v>
      </c>
      <c r="P26" s="145">
        <v>30</v>
      </c>
      <c r="Q26" s="261">
        <v>253</v>
      </c>
      <c r="R26" s="145">
        <v>218</v>
      </c>
    </row>
    <row r="27" spans="1:19" ht="18" customHeight="1">
      <c r="A27" s="325"/>
      <c r="B27" s="59" t="s">
        <v>219</v>
      </c>
      <c r="C27" s="37"/>
      <c r="D27" s="37"/>
      <c r="E27" s="262">
        <v>586</v>
      </c>
      <c r="F27" s="145">
        <v>529</v>
      </c>
      <c r="G27" s="157">
        <v>190</v>
      </c>
      <c r="H27" s="145">
        <v>172</v>
      </c>
      <c r="I27" s="319">
        <v>16958</v>
      </c>
      <c r="J27" s="145">
        <v>17454</v>
      </c>
      <c r="K27" s="311">
        <v>17424</v>
      </c>
      <c r="L27" s="145">
        <v>17787</v>
      </c>
      <c r="M27" s="320">
        <v>1283497</v>
      </c>
      <c r="N27" s="145">
        <v>1275255</v>
      </c>
      <c r="O27" s="157">
        <v>47</v>
      </c>
      <c r="P27" s="145">
        <v>191</v>
      </c>
      <c r="Q27" s="157">
        <v>532</v>
      </c>
      <c r="R27" s="145">
        <v>464</v>
      </c>
    </row>
    <row r="28" spans="1:19" ht="18" customHeight="1">
      <c r="A28" s="379" t="s">
        <v>220</v>
      </c>
      <c r="B28" s="379" t="s">
        <v>221</v>
      </c>
      <c r="C28" s="199" t="s">
        <v>222</v>
      </c>
      <c r="D28" s="263" t="s">
        <v>37</v>
      </c>
      <c r="E28" s="160">
        <v>580</v>
      </c>
      <c r="F28" s="146">
        <v>605</v>
      </c>
      <c r="G28" s="160">
        <v>142</v>
      </c>
      <c r="H28" s="146">
        <v>147</v>
      </c>
      <c r="I28" s="312">
        <v>5442</v>
      </c>
      <c r="J28" s="146">
        <v>5535</v>
      </c>
      <c r="K28" s="313">
        <v>2307</v>
      </c>
      <c r="L28" s="146">
        <v>2328</v>
      </c>
      <c r="M28" s="313">
        <v>60799</v>
      </c>
      <c r="N28" s="146">
        <v>61110</v>
      </c>
      <c r="O28" s="160"/>
      <c r="P28" s="146">
        <v>787</v>
      </c>
      <c r="Q28" s="160">
        <v>1775</v>
      </c>
      <c r="R28" s="146">
        <v>1842</v>
      </c>
    </row>
    <row r="29" spans="1:19" ht="18" customHeight="1">
      <c r="A29" s="324"/>
      <c r="B29" s="324"/>
      <c r="C29" s="52" t="s">
        <v>223</v>
      </c>
      <c r="D29" s="264" t="s">
        <v>38</v>
      </c>
      <c r="E29" s="153">
        <v>269</v>
      </c>
      <c r="F29" s="144">
        <v>290</v>
      </c>
      <c r="G29" s="153">
        <v>141</v>
      </c>
      <c r="H29" s="144">
        <v>124</v>
      </c>
      <c r="I29" s="314">
        <v>5250</v>
      </c>
      <c r="J29" s="144">
        <v>5313</v>
      </c>
      <c r="K29" s="315">
        <v>2347</v>
      </c>
      <c r="L29" s="144">
        <v>2302</v>
      </c>
      <c r="M29" s="315">
        <v>55302</v>
      </c>
      <c r="N29" s="144">
        <v>54925</v>
      </c>
      <c r="O29" s="153">
        <v>-115</v>
      </c>
      <c r="P29" s="144">
        <v>670</v>
      </c>
      <c r="Q29" s="153">
        <v>1548</v>
      </c>
      <c r="R29" s="144">
        <v>1628</v>
      </c>
    </row>
    <row r="30" spans="1:19" ht="18" customHeight="1">
      <c r="A30" s="324"/>
      <c r="B30" s="324"/>
      <c r="C30" s="52" t="s">
        <v>224</v>
      </c>
      <c r="D30" s="264" t="s">
        <v>225</v>
      </c>
      <c r="E30" s="153">
        <v>301</v>
      </c>
      <c r="F30" s="144">
        <v>297</v>
      </c>
      <c r="G30" s="113">
        <v>0</v>
      </c>
      <c r="H30" s="144">
        <v>0</v>
      </c>
      <c r="I30" s="314">
        <v>157</v>
      </c>
      <c r="J30" s="144">
        <v>148</v>
      </c>
      <c r="K30" s="295"/>
      <c r="L30" s="144">
        <v>0</v>
      </c>
      <c r="M30" s="315">
        <v>1448</v>
      </c>
      <c r="N30" s="144">
        <v>1356</v>
      </c>
      <c r="O30" s="153">
        <v>12</v>
      </c>
      <c r="P30" s="144">
        <v>81</v>
      </c>
      <c r="Q30" s="153">
        <v>212</v>
      </c>
      <c r="R30" s="144">
        <v>207</v>
      </c>
    </row>
    <row r="31" spans="1:19" ht="18" customHeight="1">
      <c r="A31" s="324"/>
      <c r="B31" s="324"/>
      <c r="C31" s="6" t="s">
        <v>226</v>
      </c>
      <c r="D31" s="265" t="s">
        <v>227</v>
      </c>
      <c r="E31" s="157">
        <f t="shared" ref="E31:R31" si="0">E28-E29-E30</f>
        <v>10</v>
      </c>
      <c r="F31" s="255">
        <v>17</v>
      </c>
      <c r="G31" s="157">
        <f t="shared" ref="G31:I31" si="1">G28-G29-G30</f>
        <v>1</v>
      </c>
      <c r="H31" s="255">
        <f t="shared" si="1"/>
        <v>23</v>
      </c>
      <c r="I31" s="310">
        <f t="shared" si="1"/>
        <v>35</v>
      </c>
      <c r="J31" s="266">
        <v>74</v>
      </c>
      <c r="K31" s="311">
        <f t="shared" ref="K31" si="2">K28-K29-K30</f>
        <v>-40</v>
      </c>
      <c r="L31" s="255">
        <f t="shared" si="0"/>
        <v>26</v>
      </c>
      <c r="M31" s="311">
        <f t="shared" si="0"/>
        <v>4049</v>
      </c>
      <c r="N31" s="266">
        <f t="shared" si="0"/>
        <v>4829</v>
      </c>
      <c r="O31" s="157">
        <f t="shared" si="0"/>
        <v>103</v>
      </c>
      <c r="P31" s="266">
        <f t="shared" si="0"/>
        <v>36</v>
      </c>
      <c r="Q31" s="266">
        <f t="shared" si="0"/>
        <v>15</v>
      </c>
      <c r="R31" s="255">
        <f t="shared" si="0"/>
        <v>7</v>
      </c>
      <c r="S31" s="8"/>
    </row>
    <row r="32" spans="1:19" ht="18" customHeight="1">
      <c r="A32" s="324"/>
      <c r="B32" s="324"/>
      <c r="C32" s="199" t="s">
        <v>228</v>
      </c>
      <c r="D32" s="263" t="s">
        <v>229</v>
      </c>
      <c r="E32" s="160">
        <v>2</v>
      </c>
      <c r="F32" s="146">
        <v>2</v>
      </c>
      <c r="G32" s="160">
        <v>2</v>
      </c>
      <c r="H32" s="146">
        <v>2</v>
      </c>
      <c r="I32" s="312">
        <v>20</v>
      </c>
      <c r="J32" s="146">
        <v>12</v>
      </c>
      <c r="K32" s="313">
        <v>55</v>
      </c>
      <c r="L32" s="146">
        <v>76</v>
      </c>
      <c r="M32" s="313">
        <v>44</v>
      </c>
      <c r="N32" s="146">
        <v>73</v>
      </c>
      <c r="O32" s="160"/>
      <c r="P32" s="146">
        <v>210</v>
      </c>
      <c r="Q32" s="160">
        <v>49</v>
      </c>
      <c r="R32" s="146">
        <v>36</v>
      </c>
    </row>
    <row r="33" spans="1:18" ht="18" customHeight="1">
      <c r="A33" s="324"/>
      <c r="B33" s="324"/>
      <c r="C33" s="52" t="s">
        <v>230</v>
      </c>
      <c r="D33" s="264" t="s">
        <v>231</v>
      </c>
      <c r="E33" s="153">
        <v>0</v>
      </c>
      <c r="F33" s="144">
        <v>0.14000000000000001</v>
      </c>
      <c r="G33" s="153">
        <v>0</v>
      </c>
      <c r="H33" s="144">
        <v>0</v>
      </c>
      <c r="I33" s="314">
        <v>5</v>
      </c>
      <c r="J33" s="144">
        <v>7</v>
      </c>
      <c r="K33" s="315">
        <v>11</v>
      </c>
      <c r="L33" s="144">
        <v>11</v>
      </c>
      <c r="M33" s="315">
        <v>4069</v>
      </c>
      <c r="N33" s="144">
        <v>4884</v>
      </c>
      <c r="O33" s="153"/>
      <c r="P33" s="144">
        <v>5</v>
      </c>
      <c r="Q33" s="153">
        <v>0</v>
      </c>
      <c r="R33" s="144">
        <v>0</v>
      </c>
    </row>
    <row r="34" spans="1:18" ht="18" customHeight="1">
      <c r="A34" s="324"/>
      <c r="B34" s="325"/>
      <c r="C34" s="6" t="s">
        <v>232</v>
      </c>
      <c r="D34" s="265" t="s">
        <v>233</v>
      </c>
      <c r="E34" s="157">
        <f t="shared" ref="E34:R34" si="3">E31+E32-E33</f>
        <v>12</v>
      </c>
      <c r="F34" s="145">
        <f t="shared" si="3"/>
        <v>18.86</v>
      </c>
      <c r="G34" s="157">
        <f t="shared" si="3"/>
        <v>3</v>
      </c>
      <c r="H34" s="145">
        <f t="shared" si="3"/>
        <v>25</v>
      </c>
      <c r="I34" s="310">
        <f t="shared" si="3"/>
        <v>50</v>
      </c>
      <c r="J34" s="145">
        <v>79</v>
      </c>
      <c r="K34" s="311">
        <f>K31+K32-K33</f>
        <v>4</v>
      </c>
      <c r="L34" s="145">
        <f t="shared" si="3"/>
        <v>91</v>
      </c>
      <c r="M34" s="311">
        <f t="shared" si="3"/>
        <v>24</v>
      </c>
      <c r="N34" s="145">
        <f t="shared" si="3"/>
        <v>18</v>
      </c>
      <c r="O34" s="157">
        <f t="shared" si="3"/>
        <v>103</v>
      </c>
      <c r="P34" s="145">
        <f t="shared" si="3"/>
        <v>241</v>
      </c>
      <c r="Q34" s="157">
        <f t="shared" si="3"/>
        <v>64</v>
      </c>
      <c r="R34" s="145">
        <f t="shared" si="3"/>
        <v>43</v>
      </c>
    </row>
    <row r="35" spans="1:18" ht="18" customHeight="1">
      <c r="A35" s="324"/>
      <c r="B35" s="379" t="s">
        <v>234</v>
      </c>
      <c r="C35" s="199" t="s">
        <v>235</v>
      </c>
      <c r="D35" s="263" t="s">
        <v>236</v>
      </c>
      <c r="E35" s="160">
        <v>0</v>
      </c>
      <c r="F35" s="146">
        <v>0</v>
      </c>
      <c r="G35" s="160">
        <v>0</v>
      </c>
      <c r="H35" s="146">
        <v>0</v>
      </c>
      <c r="I35" s="312">
        <v>0</v>
      </c>
      <c r="J35" s="146">
        <v>0</v>
      </c>
      <c r="K35" s="313">
        <v>0</v>
      </c>
      <c r="L35" s="146">
        <v>56</v>
      </c>
      <c r="M35" s="313">
        <v>590</v>
      </c>
      <c r="N35" s="146">
        <v>410</v>
      </c>
      <c r="O35" s="160"/>
      <c r="P35" s="146">
        <v>0</v>
      </c>
      <c r="Q35" s="160">
        <v>0</v>
      </c>
      <c r="R35" s="146">
        <v>0</v>
      </c>
    </row>
    <row r="36" spans="1:18" ht="18" customHeight="1">
      <c r="A36" s="324"/>
      <c r="B36" s="324"/>
      <c r="C36" s="52" t="s">
        <v>237</v>
      </c>
      <c r="D36" s="264" t="s">
        <v>238</v>
      </c>
      <c r="E36" s="153">
        <v>0</v>
      </c>
      <c r="F36" s="144">
        <v>7.5999999999999998E-2</v>
      </c>
      <c r="G36" s="153">
        <v>0</v>
      </c>
      <c r="H36" s="144">
        <v>0</v>
      </c>
      <c r="I36" s="314">
        <v>0</v>
      </c>
      <c r="J36" s="144">
        <v>0</v>
      </c>
      <c r="K36" s="315">
        <v>16</v>
      </c>
      <c r="L36" s="144">
        <v>66</v>
      </c>
      <c r="M36" s="315">
        <v>590</v>
      </c>
      <c r="N36" s="144">
        <v>410</v>
      </c>
      <c r="O36" s="153">
        <v>103</v>
      </c>
      <c r="P36" s="144">
        <v>241</v>
      </c>
      <c r="Q36" s="153">
        <v>0</v>
      </c>
      <c r="R36" s="144">
        <v>0.8</v>
      </c>
    </row>
    <row r="37" spans="1:18" ht="18" customHeight="1">
      <c r="A37" s="324"/>
      <c r="B37" s="324"/>
      <c r="C37" s="52" t="s">
        <v>239</v>
      </c>
      <c r="D37" s="264" t="s">
        <v>240</v>
      </c>
      <c r="E37" s="113">
        <f t="shared" ref="E37:R37" si="4">E34+E35-E36</f>
        <v>12</v>
      </c>
      <c r="F37" s="144">
        <f t="shared" si="4"/>
        <v>18.783999999999999</v>
      </c>
      <c r="G37" s="153">
        <f t="shared" si="4"/>
        <v>3</v>
      </c>
      <c r="H37" s="144">
        <f t="shared" si="4"/>
        <v>25</v>
      </c>
      <c r="I37" s="314">
        <f t="shared" si="4"/>
        <v>50</v>
      </c>
      <c r="J37" s="144">
        <v>79</v>
      </c>
      <c r="K37" s="315">
        <f>K34+K35-K36</f>
        <v>-12</v>
      </c>
      <c r="L37" s="144">
        <f t="shared" si="4"/>
        <v>81</v>
      </c>
      <c r="M37" s="315">
        <f t="shared" si="4"/>
        <v>24</v>
      </c>
      <c r="N37" s="144">
        <f t="shared" si="4"/>
        <v>18</v>
      </c>
      <c r="O37" s="153">
        <f t="shared" si="4"/>
        <v>0</v>
      </c>
      <c r="P37" s="144">
        <f t="shared" si="4"/>
        <v>0</v>
      </c>
      <c r="Q37" s="153">
        <f t="shared" si="4"/>
        <v>64</v>
      </c>
      <c r="R37" s="144">
        <f t="shared" si="4"/>
        <v>42.2</v>
      </c>
    </row>
    <row r="38" spans="1:18" ht="18" customHeight="1">
      <c r="A38" s="324"/>
      <c r="B38" s="324"/>
      <c r="C38" s="52" t="s">
        <v>241</v>
      </c>
      <c r="D38" s="264" t="s">
        <v>242</v>
      </c>
      <c r="E38" s="113">
        <v>0</v>
      </c>
      <c r="F38" s="144">
        <v>0</v>
      </c>
      <c r="G38" s="153">
        <v>0</v>
      </c>
      <c r="H38" s="144">
        <v>0</v>
      </c>
      <c r="I38" s="314">
        <v>0</v>
      </c>
      <c r="J38" s="144">
        <v>0</v>
      </c>
      <c r="K38" s="315">
        <v>0</v>
      </c>
      <c r="L38" s="144">
        <v>0</v>
      </c>
      <c r="M38" s="315">
        <v>0</v>
      </c>
      <c r="N38" s="144">
        <v>0</v>
      </c>
      <c r="O38" s="153"/>
      <c r="P38" s="144">
        <v>0</v>
      </c>
      <c r="Q38" s="153">
        <v>0</v>
      </c>
      <c r="R38" s="144">
        <v>0</v>
      </c>
    </row>
    <row r="39" spans="1:18" ht="18" customHeight="1">
      <c r="A39" s="324"/>
      <c r="B39" s="324"/>
      <c r="C39" s="52" t="s">
        <v>243</v>
      </c>
      <c r="D39" s="264" t="s">
        <v>244</v>
      </c>
      <c r="E39" s="153">
        <v>0</v>
      </c>
      <c r="F39" s="144">
        <v>0</v>
      </c>
      <c r="G39" s="153">
        <v>0</v>
      </c>
      <c r="H39" s="144">
        <v>0</v>
      </c>
      <c r="I39" s="314">
        <v>0</v>
      </c>
      <c r="J39" s="144">
        <v>0</v>
      </c>
      <c r="K39" s="315">
        <v>0</v>
      </c>
      <c r="L39" s="144">
        <v>0</v>
      </c>
      <c r="M39" s="315">
        <v>0</v>
      </c>
      <c r="N39" s="144">
        <v>0</v>
      </c>
      <c r="O39" s="153"/>
      <c r="P39" s="144">
        <v>0</v>
      </c>
      <c r="Q39" s="153">
        <v>0</v>
      </c>
      <c r="R39" s="144">
        <v>0</v>
      </c>
    </row>
    <row r="40" spans="1:18" ht="18" customHeight="1">
      <c r="A40" s="324"/>
      <c r="B40" s="324"/>
      <c r="C40" s="52" t="s">
        <v>245</v>
      </c>
      <c r="D40" s="264" t="s">
        <v>246</v>
      </c>
      <c r="E40" s="153">
        <v>6</v>
      </c>
      <c r="F40" s="144">
        <v>8</v>
      </c>
      <c r="G40" s="153">
        <v>0</v>
      </c>
      <c r="H40" s="144">
        <v>0</v>
      </c>
      <c r="I40" s="314">
        <v>0</v>
      </c>
      <c r="J40" s="144">
        <v>0</v>
      </c>
      <c r="K40" s="315">
        <v>7</v>
      </c>
      <c r="L40" s="144">
        <v>20</v>
      </c>
      <c r="M40" s="315">
        <v>0</v>
      </c>
      <c r="N40" s="144">
        <v>0</v>
      </c>
      <c r="O40" s="153"/>
      <c r="P40" s="144">
        <v>0</v>
      </c>
      <c r="Q40" s="153">
        <v>28</v>
      </c>
      <c r="R40" s="144">
        <v>19</v>
      </c>
    </row>
    <row r="41" spans="1:18" ht="18" customHeight="1">
      <c r="A41" s="324"/>
      <c r="B41" s="324"/>
      <c r="C41" s="211" t="s">
        <v>247</v>
      </c>
      <c r="D41" s="264" t="s">
        <v>248</v>
      </c>
      <c r="E41" s="153">
        <f t="shared" ref="E41:R41" si="5">E34+E35-E36-E40</f>
        <v>6</v>
      </c>
      <c r="F41" s="144">
        <f t="shared" si="5"/>
        <v>10.783999999999999</v>
      </c>
      <c r="G41" s="153">
        <f t="shared" si="5"/>
        <v>3</v>
      </c>
      <c r="H41" s="144">
        <f t="shared" si="5"/>
        <v>25</v>
      </c>
      <c r="I41" s="314">
        <f t="shared" si="5"/>
        <v>50</v>
      </c>
      <c r="J41" s="144">
        <v>79</v>
      </c>
      <c r="K41" s="315">
        <f>K34+K35-K36-K40</f>
        <v>-19</v>
      </c>
      <c r="L41" s="144">
        <f t="shared" si="5"/>
        <v>61</v>
      </c>
      <c r="M41" s="315">
        <f t="shared" si="5"/>
        <v>24</v>
      </c>
      <c r="N41" s="144">
        <f t="shared" si="5"/>
        <v>18</v>
      </c>
      <c r="O41" s="153">
        <f t="shared" si="5"/>
        <v>0</v>
      </c>
      <c r="P41" s="144">
        <f t="shared" si="5"/>
        <v>0</v>
      </c>
      <c r="Q41" s="153">
        <f>Q34+Q35-Q36-Q40</f>
        <v>36</v>
      </c>
      <c r="R41" s="144">
        <f t="shared" si="5"/>
        <v>23.200000000000003</v>
      </c>
    </row>
    <row r="42" spans="1:18" ht="18" customHeight="1">
      <c r="A42" s="324"/>
      <c r="B42" s="324"/>
      <c r="C42" s="377" t="s">
        <v>249</v>
      </c>
      <c r="D42" s="378"/>
      <c r="E42" s="113">
        <f t="shared" ref="E42:R42" si="6">E37+E38-E39-E40</f>
        <v>6</v>
      </c>
      <c r="F42" s="114">
        <f t="shared" si="6"/>
        <v>10.783999999999999</v>
      </c>
      <c r="G42" s="113">
        <f t="shared" si="6"/>
        <v>3</v>
      </c>
      <c r="H42" s="114">
        <f t="shared" si="6"/>
        <v>25</v>
      </c>
      <c r="I42" s="308">
        <f t="shared" si="6"/>
        <v>50</v>
      </c>
      <c r="J42" s="114">
        <v>79</v>
      </c>
      <c r="K42" s="295">
        <f>K37+K38-K39-K40</f>
        <v>-19</v>
      </c>
      <c r="L42" s="114">
        <f>L37+L38-L39-L40</f>
        <v>61</v>
      </c>
      <c r="M42" s="295">
        <f t="shared" ref="M42" si="7">M37+M38-M39-M40</f>
        <v>24</v>
      </c>
      <c r="N42" s="114">
        <f t="shared" si="6"/>
        <v>18</v>
      </c>
      <c r="O42" s="113">
        <f t="shared" si="6"/>
        <v>0</v>
      </c>
      <c r="P42" s="114">
        <f t="shared" si="6"/>
        <v>0</v>
      </c>
      <c r="Q42" s="113">
        <f t="shared" si="6"/>
        <v>36</v>
      </c>
      <c r="R42" s="144">
        <f t="shared" si="6"/>
        <v>23.200000000000003</v>
      </c>
    </row>
    <row r="43" spans="1:18" ht="18" customHeight="1">
      <c r="A43" s="324"/>
      <c r="B43" s="324"/>
      <c r="C43" s="52" t="s">
        <v>250</v>
      </c>
      <c r="D43" s="264" t="s">
        <v>251</v>
      </c>
      <c r="E43" s="153">
        <v>366</v>
      </c>
      <c r="F43" s="144">
        <v>340</v>
      </c>
      <c r="G43" s="153">
        <v>88</v>
      </c>
      <c r="H43" s="144">
        <v>63</v>
      </c>
      <c r="I43" s="314">
        <v>7273</v>
      </c>
      <c r="J43" s="144">
        <v>7194</v>
      </c>
      <c r="K43" s="315">
        <v>410</v>
      </c>
      <c r="L43" s="144">
        <v>350</v>
      </c>
      <c r="M43" s="315">
        <v>0</v>
      </c>
      <c r="N43" s="144">
        <v>0</v>
      </c>
      <c r="O43" s="153"/>
      <c r="P43" s="144">
        <v>0</v>
      </c>
      <c r="Q43" s="153">
        <v>0</v>
      </c>
      <c r="R43" s="144">
        <v>0</v>
      </c>
    </row>
    <row r="44" spans="1:18" ht="18" customHeight="1">
      <c r="A44" s="325"/>
      <c r="B44" s="325"/>
      <c r="C44" s="6" t="s">
        <v>252</v>
      </c>
      <c r="D44" s="289" t="s">
        <v>253</v>
      </c>
      <c r="E44" s="157">
        <f t="shared" ref="E44:R44" si="8">E41+E43</f>
        <v>372</v>
      </c>
      <c r="F44" s="145">
        <v>350</v>
      </c>
      <c r="G44" s="157">
        <f t="shared" ref="G44:I44" si="9">G41+G43</f>
        <v>91</v>
      </c>
      <c r="H44" s="145">
        <f t="shared" si="9"/>
        <v>88</v>
      </c>
      <c r="I44" s="310">
        <f t="shared" si="9"/>
        <v>7323</v>
      </c>
      <c r="J44" s="145">
        <v>7273</v>
      </c>
      <c r="K44" s="311">
        <f>K41+K43</f>
        <v>391</v>
      </c>
      <c r="L44" s="145">
        <f t="shared" si="8"/>
        <v>411</v>
      </c>
      <c r="M44" s="311">
        <f t="shared" si="8"/>
        <v>24</v>
      </c>
      <c r="N44" s="145">
        <f t="shared" si="8"/>
        <v>18</v>
      </c>
      <c r="O44" s="157">
        <f t="shared" si="8"/>
        <v>0</v>
      </c>
      <c r="P44" s="145">
        <f t="shared" si="8"/>
        <v>0</v>
      </c>
      <c r="Q44" s="157">
        <f t="shared" si="8"/>
        <v>36</v>
      </c>
      <c r="R44" s="145">
        <f t="shared" si="8"/>
        <v>23.200000000000003</v>
      </c>
    </row>
    <row r="45" spans="1:18" ht="14.1" customHeight="1">
      <c r="A45" s="27" t="s">
        <v>254</v>
      </c>
    </row>
    <row r="46" spans="1:18" ht="14.1" customHeight="1">
      <c r="A46" s="27" t="s">
        <v>255</v>
      </c>
    </row>
    <row r="47" spans="1:18">
      <c r="A47" s="267"/>
    </row>
  </sheetData>
  <mergeCells count="15">
    <mergeCell ref="O6:P6"/>
    <mergeCell ref="Q6:R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K6:L6"/>
  </mergeCells>
  <phoneticPr fontId="19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63" orientation="landscape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2021-09-03T04:14:06Z</cp:lastPrinted>
  <dcterms:created xsi:type="dcterms:W3CDTF">2021-09-27T00:52:18Z</dcterms:created>
  <dcterms:modified xsi:type="dcterms:W3CDTF">2021-09-27T00:52:18Z</dcterms:modified>
</cp:coreProperties>
</file>