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53　川崎市\"/>
    </mc:Choice>
  </mc:AlternateContent>
  <xr:revisionPtr revIDLastSave="0" documentId="8_{B21825C6-5F15-4470-85BC-127D78D9F2CD}" xr6:coauthVersionLast="47" xr6:coauthVersionMax="47" xr10:uidLastSave="{00000000-0000-0000-0000-000000000000}"/>
  <bookViews>
    <workbookView xWindow="2340" yWindow="2340" windowWidth="21600" windowHeight="11265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</workbook>
</file>

<file path=xl/calcChain.xml><?xml version="1.0" encoding="utf-8"?>
<calcChain xmlns="http://schemas.openxmlformats.org/spreadsheetml/2006/main">
  <c r="I16" i="2" l="1"/>
  <c r="I24" i="8"/>
  <c r="F40" i="7"/>
  <c r="I40" i="7" s="1"/>
  <c r="AC14" i="7" s="1"/>
  <c r="F22" i="7"/>
  <c r="G9" i="7" s="1"/>
  <c r="AD5" i="7" s="1"/>
  <c r="F40" i="2"/>
  <c r="G38" i="2" s="1"/>
  <c r="F22" i="2"/>
  <c r="G20" i="2" s="1"/>
  <c r="AJ5" i="2" s="1"/>
  <c r="F27" i="9"/>
  <c r="I36" i="2"/>
  <c r="O44" i="9"/>
  <c r="N44" i="9"/>
  <c r="M44" i="9"/>
  <c r="L44" i="9"/>
  <c r="K44" i="9"/>
  <c r="J44" i="9"/>
  <c r="I44" i="9"/>
  <c r="H44" i="9"/>
  <c r="G44" i="9"/>
  <c r="F44" i="9"/>
  <c r="O39" i="9"/>
  <c r="N39" i="9"/>
  <c r="M39" i="9"/>
  <c r="L39" i="9"/>
  <c r="K39" i="9"/>
  <c r="J39" i="9"/>
  <c r="J45" i="9" s="1"/>
  <c r="I39" i="9"/>
  <c r="I45" i="9" s="1"/>
  <c r="H39" i="9"/>
  <c r="G39" i="9"/>
  <c r="F39" i="9"/>
  <c r="O27" i="9"/>
  <c r="N27" i="9"/>
  <c r="M27" i="9"/>
  <c r="L27" i="9"/>
  <c r="K27" i="9"/>
  <c r="J27" i="9"/>
  <c r="I27" i="9"/>
  <c r="H27" i="9"/>
  <c r="G27" i="9"/>
  <c r="I20" i="8"/>
  <c r="I19" i="8"/>
  <c r="I21" i="8" s="1"/>
  <c r="AS2" i="8" s="1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N45" i="6" s="1"/>
  <c r="M39" i="6"/>
  <c r="L39" i="6"/>
  <c r="L45" i="6" s="1"/>
  <c r="K39" i="6"/>
  <c r="K45" i="6" s="1"/>
  <c r="J39" i="6"/>
  <c r="I39" i="6"/>
  <c r="H39" i="6"/>
  <c r="G39" i="6"/>
  <c r="F39" i="6"/>
  <c r="F45" i="6" s="1"/>
  <c r="O27" i="6"/>
  <c r="N27" i="6"/>
  <c r="M27" i="6"/>
  <c r="L27" i="6"/>
  <c r="K27" i="6"/>
  <c r="J27" i="6"/>
  <c r="I27" i="6"/>
  <c r="H27" i="6"/>
  <c r="G27" i="6"/>
  <c r="F27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M45" i="9" l="1"/>
  <c r="K45" i="9"/>
  <c r="H45" i="6"/>
  <c r="I45" i="6"/>
  <c r="G45" i="9"/>
  <c r="O45" i="9"/>
  <c r="G31" i="2"/>
  <c r="G34" i="2"/>
  <c r="AJ13" i="2" s="1"/>
  <c r="G40" i="2"/>
  <c r="G13" i="2"/>
  <c r="AF5" i="2" s="1"/>
  <c r="AC4" i="2"/>
  <c r="G21" i="2"/>
  <c r="AK5" i="2" s="1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H45" i="9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G9" i="2"/>
  <c r="AD5" i="2" s="1"/>
  <c r="I22" i="2"/>
  <c r="AC6" i="2" s="1"/>
  <c r="G22" i="2"/>
  <c r="G10" i="2"/>
  <c r="AE5" i="2" s="1"/>
  <c r="L45" i="9"/>
  <c r="G16" i="2"/>
  <c r="G14" i="2"/>
  <c r="AG5" i="2" s="1"/>
  <c r="G45" i="6"/>
  <c r="J45" i="6"/>
  <c r="M45" i="6"/>
  <c r="G19" i="2"/>
  <c r="I22" i="8"/>
  <c r="I23" i="8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sharedStrings.xml><?xml version="1.0" encoding="utf-8"?>
<sst xmlns="http://schemas.openxmlformats.org/spreadsheetml/2006/main" count="497" uniqueCount="299">
  <si>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</si>
  <si>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</si>
  <si>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</si>
  <si>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</si>
  <si>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</si>
  <si>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</si>
  <si>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</si>
  <si>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</si>
  <si>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</si>
  <si>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</si>
  <si>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</si>
  <si>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</si>
  <si>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</si>
  <si>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</si>
  <si>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</si>
  <si>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</si>
  <si>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</si>
  <si>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</si>
  <si>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</si>
  <si>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</si>
  <si>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</si>
  <si>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</si>
  <si>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</si>
  <si>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</si>
  <si>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</si>
  <si>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</si>
  <si>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</si>
  <si>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</si>
  <si>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</si>
  <si>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</si>
  <si>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</si>
  <si>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</si>
  <si>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</si>
  <si>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</si>
  <si>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</si>
  <si>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</si>
  <si>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</si>
  <si>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</si>
  <si>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</si>
  <si>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</si>
  <si>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</si>
  <si>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</si>
  <si>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</si>
  <si>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</si>
  <si>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</si>
  <si>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</si>
  <si>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</si>
  <si>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</si>
  <si>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</si>
  <si>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</si>
  <si>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</si>
  <si>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</si>
  <si>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</si>
  <si>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</si>
  <si>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</si>
  <si>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</si>
  <si>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</si>
  <si>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</si>
  <si>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</si>
  <si>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</si>
  <si>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</si>
  <si>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</si>
  <si>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</si>
  <si>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</si>
  <si>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</si>
  <si>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</si>
  <si>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</si>
  <si>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</si>
  <si>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</si>
  <si>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</si>
  <si>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</si>
  <si>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</si>
  <si>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</si>
  <si>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</si>
  <si>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</si>
  <si>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</si>
  <si>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</si>
  <si>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</si>
  <si>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</si>
  <si>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</si>
  <si>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</si>
  <si>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</si>
  <si>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</si>
  <si>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</si>
  <si>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</si>
  <si>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</si>
  <si>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</si>
  <si>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</si>
  <si>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</si>
  <si>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</si>
  <si>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</si>
  <si>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</si>
  <si>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</si>
  <si>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</si>
  <si>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</si>
  <si>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</si>
  <si>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</si>
  <si>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</si>
  <si>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</si>
  <si>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</si>
  <si>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</si>
  <si>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</si>
  <si>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</si>
  <si>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</si>
  <si>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</si>
  <si>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</si>
  <si>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</si>
  <si>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</si>
  <si>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</si>
  <si>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</si>
  <si>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</si>
  <si>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</si>
  <si>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</si>
  <si>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</si>
  <si>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</si>
  <si>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</si>
  <si>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</si>
  <si>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</si>
  <si>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</si>
  <si>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</si>
  <si>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</si>
  <si>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</si>
  <si>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</si>
  <si>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</si>
  <si>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</si>
  <si>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</si>
  <si>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</si>
  <si>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</si>
  <si>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</si>
  <si>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</si>
  <si>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</si>
  <si>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</si>
  <si>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</si>
  <si>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</si>
  <si>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</si>
  <si>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</si>
  <si>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</si>
  <si>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</si>
  <si>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</si>
  <si>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</si>
  <si>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</si>
  <si>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</si>
  <si>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</si>
  <si>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</si>
  <si>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</si>
  <si>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</si>
  <si>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</si>
  <si>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</si>
  <si>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</si>
  <si>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</si>
  <si>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</si>
  <si>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</si>
  <si>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</si>
  <si>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</si>
  <si>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</si>
  <si>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</si>
  <si>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</si>
  <si>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</si>
  <si>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</si>
  <si>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</si>
  <si>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</si>
  <si>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</si>
  <si>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</si>
  <si>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</si>
  <si>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</si>
  <si>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</si>
  <si>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</si>
  <si>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</si>
  <si>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</si>
  <si>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</si>
  <si>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</si>
  <si>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</si>
  <si>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</si>
  <si>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</si>
  <si>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</si>
  <si>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</si>
  <si>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</si>
  <si>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</si>
  <si>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</si>
  <si>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</si>
  <si>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</si>
  <si>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</si>
  <si>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</si>
  <si>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</si>
  <si>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</si>
  <si>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</si>
  <si>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</si>
  <si>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</si>
  <si>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</si>
  <si>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</si>
  <si>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</si>
  <si>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</si>
  <si>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</si>
  <si>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</si>
  <si>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</si>
  <si>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</si>
  <si>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</si>
  <si>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</si>
  <si>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</si>
  <si>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</si>
  <si>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</si>
  <si>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</si>
  <si>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</si>
  <si>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</si>
  <si>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</si>
  <si>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</si>
  <si>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</si>
  <si>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</si>
  <si>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</si>
  <si>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</si>
  <si>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</si>
  <si>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</si>
  <si>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</si>
  <si>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</si>
  <si>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</si>
  <si>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</si>
  <si>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</si>
  <si>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</si>
  <si>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</si>
  <si>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</si>
  <si>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</si>
  <si>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</si>
  <si>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</si>
  <si>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</si>
  <si>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</si>
  <si>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</si>
  <si>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</si>
  <si>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</si>
  <si>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</si>
  <si>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</si>
  <si>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</si>
  <si>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</si>
  <si>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</si>
  <si>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</si>
  <si>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</si>
  <si>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</si>
  <si>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</si>
  <si>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</si>
  <si>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</si>
  <si>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</si>
  <si>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</si>
  <si>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</si>
  <si>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</si>
  <si>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</si>
  <si>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</si>
  <si>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</si>
  <si>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</si>
  <si>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</si>
  <si>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</si>
  <si>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</si>
  <si>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</si>
  <si>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</si>
  <si>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</si>
  <si>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</si>
  <si>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</si>
  <si>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</si>
  <si>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</si>
  <si>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</si>
  <si>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</si>
  <si>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</si>
  <si>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</si>
  <si>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</si>
  <si>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</si>
  <si>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</si>
  <si>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</si>
  <si>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</si>
  <si>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</si>
  <si>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</si>
  <si>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</si>
  <si>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</si>
  <si>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</si>
  <si>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</si>
  <si>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</si>
  <si>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</si>
  <si>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</si>
  <si>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</si>
  <si>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</si>
  <si>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</si>
  <si>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</si>
  <si>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</si>
  <si>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</si>
  <si>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</si>
  <si>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</si>
  <si>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</si>
  <si>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</si>
  <si>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</si>
  <si>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病院事業会計</t>
    <phoneticPr fontId="7"/>
  </si>
  <si>
    <t>病院事業会計</t>
    <rPh sb="0" eb="2">
      <t>ビョウイン</t>
    </rPh>
    <rPh sb="2" eb="4">
      <t>ジギョウ</t>
    </rPh>
    <rPh sb="4" eb="6">
      <t>カイケイ</t>
    </rPh>
    <phoneticPr fontId="15"/>
  </si>
  <si>
    <t>下水道事業会計</t>
    <rPh sb="0" eb="3">
      <t>ゲスイドウ</t>
    </rPh>
    <rPh sb="3" eb="5">
      <t>ジギョウ</t>
    </rPh>
    <rPh sb="5" eb="7">
      <t>カイケイ</t>
    </rPh>
    <phoneticPr fontId="7"/>
  </si>
  <si>
    <t>水道事業会計</t>
    <rPh sb="0" eb="2">
      <t>スイドウ</t>
    </rPh>
    <rPh sb="2" eb="4">
      <t>ジギョウ</t>
    </rPh>
    <rPh sb="4" eb="6">
      <t>カイケイ</t>
    </rPh>
    <phoneticPr fontId="7"/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</si>
  <si>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7"/>
  </si>
  <si>
    <t>自動車運送事業会計</t>
    <phoneticPr fontId="7"/>
  </si>
  <si>
    <t>自動車運送事業会計</t>
    <phoneticPr fontId="15"/>
  </si>
  <si>
    <t>川崎市土地開発公社</t>
    <phoneticPr fontId="15"/>
  </si>
  <si>
    <t>川崎市住宅供給公社</t>
    <phoneticPr fontId="15"/>
  </si>
  <si>
    <t>かわさき市民放送㈱</t>
    <phoneticPr fontId="15"/>
  </si>
  <si>
    <t>川崎冷蔵株式会社</t>
    <phoneticPr fontId="15"/>
  </si>
  <si>
    <t>川崎臨港倉庫埠頭株式会社</t>
    <phoneticPr fontId="15"/>
  </si>
  <si>
    <t>-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</si>
</sst>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8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61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2" fillId="0" borderId="55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0" fillId="0" borderId="68" xfId="1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center" vertical="center" textRotation="255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02" t="s">
        <v>0</v>
      </c>
      <c r="B1" s="302"/>
      <c r="C1" s="302"/>
      <c r="D1" s="302"/>
      <c r="E1" s="76"/>
      <c r="F1" s="2"/>
      <c r="AA1" s="308" t="s">
        <v>105</v>
      </c>
      <c r="AB1" s="308"/>
    </row>
    <row r="2" spans="1:38">
      <c r="AA2" s="309" t="s">
        <v>106</v>
      </c>
      <c r="AB2" s="309"/>
      <c r="AC2" s="310" t="s">
        <v>107</v>
      </c>
      <c r="AD2" s="312" t="s">
        <v>108</v>
      </c>
      <c r="AE2" s="313"/>
      <c r="AF2" s="314"/>
      <c r="AG2" s="309" t="s">
        <v>109</v>
      </c>
      <c r="AH2" s="309" t="s">
        <v>110</v>
      </c>
      <c r="AI2" s="309" t="s">
        <v>111</v>
      </c>
      <c r="AJ2" s="309" t="s">
        <v>112</v>
      </c>
      <c r="AK2" s="309" t="s">
        <v>113</v>
      </c>
    </row>
    <row r="3" spans="1:38" ht="14.25">
      <c r="A3" s="22" t="s">
        <v>104</v>
      </c>
      <c r="AA3" s="309"/>
      <c r="AB3" s="309"/>
      <c r="AC3" s="311"/>
      <c r="AD3" s="171"/>
      <c r="AE3" s="170" t="s">
        <v>126</v>
      </c>
      <c r="AF3" s="170" t="s">
        <v>127</v>
      </c>
      <c r="AG3" s="309"/>
      <c r="AH3" s="309"/>
      <c r="AI3" s="309"/>
      <c r="AJ3" s="309"/>
      <c r="AK3" s="309"/>
    </row>
    <row r="4" spans="1:38">
      <c r="AA4" s="310">
        <f>E1</f>
        <v>0</v>
      </c>
      <c r="AB4" s="172" t="s">
        <v>114</v>
      </c>
      <c r="AC4" s="173">
        <f>F22</f>
        <v>822011</v>
      </c>
      <c r="AD4" s="173">
        <f>F9</f>
        <v>345390</v>
      </c>
      <c r="AE4" s="173">
        <f>F10</f>
        <v>175843</v>
      </c>
      <c r="AF4" s="173">
        <f>F13</f>
        <v>124086</v>
      </c>
      <c r="AG4" s="173">
        <f>F14</f>
        <v>2955</v>
      </c>
      <c r="AH4" s="173">
        <f>F15</f>
        <v>1105</v>
      </c>
      <c r="AI4" s="173">
        <f>F17</f>
        <v>146675</v>
      </c>
      <c r="AJ4" s="173">
        <f>F20</f>
        <v>74426</v>
      </c>
      <c r="AK4" s="173">
        <f>F21</f>
        <v>187916</v>
      </c>
      <c r="AL4" s="174"/>
    </row>
    <row r="5" spans="1:38">
      <c r="A5" s="21" t="s">
        <v>272</v>
      </c>
      <c r="AA5" s="316"/>
      <c r="AB5" s="172" t="s">
        <v>115</v>
      </c>
      <c r="AC5" s="175"/>
      <c r="AD5" s="175">
        <f>G9</f>
        <v>42.017685894714305</v>
      </c>
      <c r="AE5" s="175">
        <f>G10</f>
        <v>21.391806192374556</v>
      </c>
      <c r="AF5" s="175">
        <f>G13</f>
        <v>15.095418431140214</v>
      </c>
      <c r="AG5" s="175">
        <f>G14</f>
        <v>0.35948424047853378</v>
      </c>
      <c r="AH5" s="175">
        <f>G15</f>
        <v>0.13442642495051768</v>
      </c>
      <c r="AI5" s="175">
        <f>G17</f>
        <v>17.84343518517392</v>
      </c>
      <c r="AJ5" s="175">
        <f>G20</f>
        <v>9.054136745128714</v>
      </c>
      <c r="AK5" s="175">
        <f>G21</f>
        <v>22.860521331223062</v>
      </c>
    </row>
    <row r="6" spans="1:38" ht="14.25">
      <c r="A6" s="3"/>
      <c r="G6" s="306" t="s">
        <v>128</v>
      </c>
      <c r="H6" s="307"/>
      <c r="I6" s="307"/>
      <c r="AA6" s="311"/>
      <c r="AB6" s="172" t="s">
        <v>116</v>
      </c>
      <c r="AC6" s="175">
        <f>I22</f>
        <v>3.5780573703874108</v>
      </c>
      <c r="AD6" s="175">
        <f>I9</f>
        <v>-4.9580636639809832</v>
      </c>
      <c r="AE6" s="175">
        <f>I10</f>
        <v>-7.6459682459650953</v>
      </c>
      <c r="AF6" s="175">
        <f>I13</f>
        <v>-2.7295246456791711</v>
      </c>
      <c r="AG6" s="175">
        <f>I14</f>
        <v>-4.892178950756354</v>
      </c>
      <c r="AH6" s="175">
        <f>I15</f>
        <v>-6.2765055131467351</v>
      </c>
      <c r="AI6" s="175">
        <f>I17</f>
        <v>3.4663976693166676</v>
      </c>
      <c r="AJ6" s="175">
        <f>I20</f>
        <v>11.886829326959214</v>
      </c>
      <c r="AK6" s="175">
        <f>I21</f>
        <v>16.32640427876342</v>
      </c>
    </row>
    <row r="7" spans="1:38" ht="27" customHeight="1">
      <c r="A7" s="19"/>
      <c r="B7" s="5"/>
      <c r="C7" s="5"/>
      <c r="D7" s="5"/>
      <c r="E7" s="23"/>
      <c r="F7" s="62" t="s">
        <v>273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03" t="s">
        <v>80</v>
      </c>
      <c r="B9" s="303" t="s">
        <v>81</v>
      </c>
      <c r="C9" s="47" t="s">
        <v>3</v>
      </c>
      <c r="D9" s="48"/>
      <c r="E9" s="49"/>
      <c r="F9" s="77">
        <v>345390</v>
      </c>
      <c r="G9" s="78">
        <f t="shared" ref="G9:G22" si="0">F9/$F$22*100</f>
        <v>42.017685894714305</v>
      </c>
      <c r="H9" s="79">
        <v>363408</v>
      </c>
      <c r="I9" s="80">
        <f t="shared" ref="I9:I21" si="1">(F9/H9-1)*100</f>
        <v>-4.9580636639809832</v>
      </c>
      <c r="AA9" s="318" t="s">
        <v>105</v>
      </c>
      <c r="AB9" s="319"/>
      <c r="AC9" s="320" t="s">
        <v>117</v>
      </c>
    </row>
    <row r="10" spans="1:38" ht="18" customHeight="1">
      <c r="A10" s="304"/>
      <c r="B10" s="304"/>
      <c r="C10" s="8"/>
      <c r="D10" s="50" t="s">
        <v>22</v>
      </c>
      <c r="E10" s="30"/>
      <c r="F10" s="81">
        <v>175843</v>
      </c>
      <c r="G10" s="82">
        <f t="shared" si="0"/>
        <v>21.391806192374556</v>
      </c>
      <c r="H10" s="83">
        <v>190401</v>
      </c>
      <c r="I10" s="84">
        <f t="shared" si="1"/>
        <v>-7.6459682459650953</v>
      </c>
      <c r="AA10" s="309" t="s">
        <v>106</v>
      </c>
      <c r="AB10" s="309"/>
      <c r="AC10" s="320"/>
      <c r="AD10" s="312" t="s">
        <v>118</v>
      </c>
      <c r="AE10" s="313"/>
      <c r="AF10" s="314"/>
      <c r="AG10" s="312" t="s">
        <v>119</v>
      </c>
      <c r="AH10" s="317"/>
      <c r="AI10" s="315"/>
      <c r="AJ10" s="312" t="s">
        <v>120</v>
      </c>
      <c r="AK10" s="315"/>
    </row>
    <row r="11" spans="1:38" ht="18" customHeight="1">
      <c r="A11" s="304"/>
      <c r="B11" s="304"/>
      <c r="C11" s="34"/>
      <c r="D11" s="35"/>
      <c r="E11" s="33" t="s">
        <v>23</v>
      </c>
      <c r="F11" s="85">
        <v>161161</v>
      </c>
      <c r="G11" s="86">
        <f t="shared" si="0"/>
        <v>19.605698707194914</v>
      </c>
      <c r="H11" s="87">
        <v>182401</v>
      </c>
      <c r="I11" s="88">
        <f t="shared" si="1"/>
        <v>-11.644673000696271</v>
      </c>
      <c r="AA11" s="309"/>
      <c r="AB11" s="309"/>
      <c r="AC11" s="318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4"/>
      <c r="B12" s="304"/>
      <c r="C12" s="34"/>
      <c r="D12" s="36"/>
      <c r="E12" s="33" t="s">
        <v>24</v>
      </c>
      <c r="F12" s="85">
        <v>6584</v>
      </c>
      <c r="G12" s="86">
        <f>F12/$F$22*100</f>
        <v>0.80096251753322034</v>
      </c>
      <c r="H12" s="87">
        <v>11834</v>
      </c>
      <c r="I12" s="88">
        <f t="shared" si="1"/>
        <v>-44.363697819841128</v>
      </c>
      <c r="AA12" s="310">
        <f>E1</f>
        <v>0</v>
      </c>
      <c r="AB12" s="172" t="s">
        <v>114</v>
      </c>
      <c r="AC12" s="173">
        <f>F40</f>
        <v>822011</v>
      </c>
      <c r="AD12" s="173">
        <f>F23</f>
        <v>443025</v>
      </c>
      <c r="AE12" s="173">
        <f>F24</f>
        <v>154321</v>
      </c>
      <c r="AF12" s="173">
        <f>F26</f>
        <v>70767</v>
      </c>
      <c r="AG12" s="173">
        <f>F27</f>
        <v>279342</v>
      </c>
      <c r="AH12" s="173">
        <f>F28</f>
        <v>88003</v>
      </c>
      <c r="AI12" s="173">
        <f>F32</f>
        <v>2839</v>
      </c>
      <c r="AJ12" s="173">
        <f>F34</f>
        <v>99644</v>
      </c>
      <c r="AK12" s="173">
        <f>F35</f>
        <v>99145</v>
      </c>
      <c r="AL12" s="177"/>
    </row>
    <row r="13" spans="1:38" ht="18" customHeight="1">
      <c r="A13" s="304"/>
      <c r="B13" s="304"/>
      <c r="C13" s="11"/>
      <c r="D13" s="31" t="s">
        <v>25</v>
      </c>
      <c r="E13" s="32"/>
      <c r="F13" s="89">
        <v>124086</v>
      </c>
      <c r="G13" s="90">
        <f t="shared" si="0"/>
        <v>15.095418431140214</v>
      </c>
      <c r="H13" s="91">
        <v>127568</v>
      </c>
      <c r="I13" s="92">
        <f t="shared" si="1"/>
        <v>-2.7295246456791711</v>
      </c>
      <c r="AA13" s="316"/>
      <c r="AB13" s="172" t="s">
        <v>115</v>
      </c>
      <c r="AC13" s="175"/>
      <c r="AD13" s="175">
        <f>G23</f>
        <v>53.895264175296923</v>
      </c>
      <c r="AE13" s="175">
        <f>G24</f>
        <v>18.773593054107547</v>
      </c>
      <c r="AF13" s="175">
        <f>G26</f>
        <v>8.6090088818762762</v>
      </c>
      <c r="AG13" s="175">
        <f>G27</f>
        <v>33.982756921744354</v>
      </c>
      <c r="AH13" s="175">
        <f>G28</f>
        <v>10.705817805357835</v>
      </c>
      <c r="AI13" s="175">
        <f>G32</f>
        <v>0.34537250718056084</v>
      </c>
      <c r="AJ13" s="175">
        <f>G34</f>
        <v>12.12197890295872</v>
      </c>
      <c r="AK13" s="175">
        <f>G35</f>
        <v>12.061274119202785</v>
      </c>
    </row>
    <row r="14" spans="1:38" ht="18" customHeight="1">
      <c r="A14" s="304"/>
      <c r="B14" s="304"/>
      <c r="C14" s="52" t="s">
        <v>4</v>
      </c>
      <c r="D14" s="53"/>
      <c r="E14" s="54"/>
      <c r="F14" s="85">
        <v>2955</v>
      </c>
      <c r="G14" s="86">
        <f t="shared" si="0"/>
        <v>0.35948424047853378</v>
      </c>
      <c r="H14" s="87">
        <v>3107</v>
      </c>
      <c r="I14" s="88">
        <f t="shared" si="1"/>
        <v>-4.892178950756354</v>
      </c>
      <c r="AA14" s="311"/>
      <c r="AB14" s="172" t="s">
        <v>116</v>
      </c>
      <c r="AC14" s="175">
        <f>I40</f>
        <v>3.5780573703874108</v>
      </c>
      <c r="AD14" s="175">
        <f>I23</f>
        <v>2.1185522573150095</v>
      </c>
      <c r="AE14" s="175">
        <f>I24</f>
        <v>0.42624913774029771</v>
      </c>
      <c r="AF14" s="175">
        <f>I26</f>
        <v>-0.42213685676896207</v>
      </c>
      <c r="AG14" s="175">
        <f>I27</f>
        <v>11.508875857746759</v>
      </c>
      <c r="AH14" s="175">
        <f>I28</f>
        <v>14.775543208910458</v>
      </c>
      <c r="AI14" s="175">
        <f>I32</f>
        <v>5.5390334572490652</v>
      </c>
      <c r="AJ14" s="175">
        <f>I34</f>
        <v>-8.8093712821451398</v>
      </c>
      <c r="AK14" s="175">
        <f>I35</f>
        <v>-6.0201334647759115</v>
      </c>
    </row>
    <row r="15" spans="1:38" ht="18" customHeight="1">
      <c r="A15" s="304"/>
      <c r="B15" s="304"/>
      <c r="C15" s="52" t="s">
        <v>5</v>
      </c>
      <c r="D15" s="53"/>
      <c r="E15" s="54"/>
      <c r="F15" s="85">
        <v>1105</v>
      </c>
      <c r="G15" s="86">
        <f t="shared" si="0"/>
        <v>0.13442642495051768</v>
      </c>
      <c r="H15" s="87">
        <v>1179</v>
      </c>
      <c r="I15" s="88">
        <f t="shared" si="1"/>
        <v>-6.2765055131467351</v>
      </c>
    </row>
    <row r="16" spans="1:38" ht="18" customHeight="1">
      <c r="A16" s="304"/>
      <c r="B16" s="304"/>
      <c r="C16" s="52" t="s">
        <v>26</v>
      </c>
      <c r="D16" s="53"/>
      <c r="E16" s="54"/>
      <c r="F16" s="85">
        <v>17177</v>
      </c>
      <c r="G16" s="86">
        <f t="shared" si="0"/>
        <v>2.0896314039593142</v>
      </c>
      <c r="H16" s="87">
        <v>16532</v>
      </c>
      <c r="I16" s="88">
        <f>(F16/H16-1)*100</f>
        <v>3.9015243164771451</v>
      </c>
    </row>
    <row r="17" spans="1:9" ht="18" customHeight="1">
      <c r="A17" s="304"/>
      <c r="B17" s="304"/>
      <c r="C17" s="52" t="s">
        <v>6</v>
      </c>
      <c r="D17" s="53"/>
      <c r="E17" s="54"/>
      <c r="F17" s="85">
        <v>146675</v>
      </c>
      <c r="G17" s="86">
        <f t="shared" si="0"/>
        <v>17.84343518517392</v>
      </c>
      <c r="H17" s="87">
        <v>141761</v>
      </c>
      <c r="I17" s="88">
        <f t="shared" si="1"/>
        <v>3.4663976693166676</v>
      </c>
    </row>
    <row r="18" spans="1:9" ht="18" customHeight="1">
      <c r="A18" s="304"/>
      <c r="B18" s="304"/>
      <c r="C18" s="52" t="s">
        <v>27</v>
      </c>
      <c r="D18" s="53"/>
      <c r="E18" s="54"/>
      <c r="F18" s="85">
        <v>36138</v>
      </c>
      <c r="G18" s="86">
        <f t="shared" si="0"/>
        <v>4.396291533811592</v>
      </c>
      <c r="H18" s="87">
        <v>35243</v>
      </c>
      <c r="I18" s="88">
        <f t="shared" si="1"/>
        <v>2.539511392333238</v>
      </c>
    </row>
    <row r="19" spans="1:9" ht="18" customHeight="1">
      <c r="A19" s="304"/>
      <c r="B19" s="304"/>
      <c r="C19" s="52" t="s">
        <v>28</v>
      </c>
      <c r="D19" s="53"/>
      <c r="E19" s="54"/>
      <c r="F19" s="85">
        <v>10229</v>
      </c>
      <c r="G19" s="86">
        <f t="shared" si="0"/>
        <v>1.2443872405600411</v>
      </c>
      <c r="H19" s="87">
        <v>4324</v>
      </c>
      <c r="I19" s="88">
        <f t="shared" si="1"/>
        <v>136.56336725254391</v>
      </c>
    </row>
    <row r="20" spans="1:9" ht="18" customHeight="1">
      <c r="A20" s="304"/>
      <c r="B20" s="304"/>
      <c r="C20" s="52" t="s">
        <v>7</v>
      </c>
      <c r="D20" s="53"/>
      <c r="E20" s="54"/>
      <c r="F20" s="85">
        <v>74426</v>
      </c>
      <c r="G20" s="86">
        <f t="shared" si="0"/>
        <v>9.054136745128714</v>
      </c>
      <c r="H20" s="87">
        <v>66519</v>
      </c>
      <c r="I20" s="88">
        <f t="shared" si="1"/>
        <v>11.886829326959214</v>
      </c>
    </row>
    <row r="21" spans="1:9" ht="18" customHeight="1">
      <c r="A21" s="304"/>
      <c r="B21" s="304"/>
      <c r="C21" s="57" t="s">
        <v>8</v>
      </c>
      <c r="D21" s="58"/>
      <c r="E21" s="56"/>
      <c r="F21" s="93">
        <v>187916</v>
      </c>
      <c r="G21" s="94">
        <f t="shared" si="0"/>
        <v>22.860521331223062</v>
      </c>
      <c r="H21" s="95">
        <v>161542</v>
      </c>
      <c r="I21" s="96">
        <f t="shared" si="1"/>
        <v>16.32640427876342</v>
      </c>
    </row>
    <row r="22" spans="1:9" ht="18" customHeight="1">
      <c r="A22" s="304"/>
      <c r="B22" s="305"/>
      <c r="C22" s="59" t="s">
        <v>9</v>
      </c>
      <c r="D22" s="37"/>
      <c r="E22" s="60"/>
      <c r="F22" s="97">
        <f>SUM(F9,F14:F21)</f>
        <v>822011</v>
      </c>
      <c r="G22" s="98">
        <f t="shared" si="0"/>
        <v>100</v>
      </c>
      <c r="H22" s="97">
        <v>793615</v>
      </c>
      <c r="I22" s="280">
        <f t="shared" ref="I22:I40" si="2">(F22/H22-1)*100</f>
        <v>3.5780573703874108</v>
      </c>
    </row>
    <row r="23" spans="1:9" ht="18" customHeight="1">
      <c r="A23" s="304"/>
      <c r="B23" s="303" t="s">
        <v>82</v>
      </c>
      <c r="C23" s="4" t="s">
        <v>10</v>
      </c>
      <c r="D23" s="5"/>
      <c r="E23" s="23"/>
      <c r="F23" s="77">
        <v>443025</v>
      </c>
      <c r="G23" s="78">
        <f t="shared" ref="G23:G37" si="3">F23/$F$40*100</f>
        <v>53.895264175296923</v>
      </c>
      <c r="H23" s="79">
        <v>433834</v>
      </c>
      <c r="I23" s="99">
        <f t="shared" si="2"/>
        <v>2.1185522573150095</v>
      </c>
    </row>
    <row r="24" spans="1:9" ht="18" customHeight="1">
      <c r="A24" s="304"/>
      <c r="B24" s="304"/>
      <c r="C24" s="8"/>
      <c r="D24" s="10" t="s">
        <v>11</v>
      </c>
      <c r="E24" s="38"/>
      <c r="F24" s="85">
        <v>154321</v>
      </c>
      <c r="G24" s="86">
        <f t="shared" si="3"/>
        <v>18.773593054107547</v>
      </c>
      <c r="H24" s="87">
        <v>153666</v>
      </c>
      <c r="I24" s="88">
        <f t="shared" si="2"/>
        <v>0.42624913774029771</v>
      </c>
    </row>
    <row r="25" spans="1:9" ht="18" customHeight="1">
      <c r="A25" s="304"/>
      <c r="B25" s="304"/>
      <c r="C25" s="8"/>
      <c r="D25" s="10" t="s">
        <v>29</v>
      </c>
      <c r="E25" s="38"/>
      <c r="F25" s="85">
        <v>217937</v>
      </c>
      <c r="G25" s="86">
        <f t="shared" si="3"/>
        <v>26.512662239313102</v>
      </c>
      <c r="H25" s="87">
        <v>209101</v>
      </c>
      <c r="I25" s="88">
        <f t="shared" si="2"/>
        <v>4.2257091070822206</v>
      </c>
    </row>
    <row r="26" spans="1:9" ht="18" customHeight="1">
      <c r="A26" s="304"/>
      <c r="B26" s="304"/>
      <c r="C26" s="11"/>
      <c r="D26" s="10" t="s">
        <v>12</v>
      </c>
      <c r="E26" s="38"/>
      <c r="F26" s="85">
        <v>70767</v>
      </c>
      <c r="G26" s="86">
        <f t="shared" si="3"/>
        <v>8.6090088818762762</v>
      </c>
      <c r="H26" s="87">
        <v>71067</v>
      </c>
      <c r="I26" s="88">
        <f t="shared" si="2"/>
        <v>-0.42213685676896207</v>
      </c>
    </row>
    <row r="27" spans="1:9" ht="18" customHeight="1">
      <c r="A27" s="304"/>
      <c r="B27" s="304"/>
      <c r="C27" s="8" t="s">
        <v>13</v>
      </c>
      <c r="D27" s="14"/>
      <c r="E27" s="25"/>
      <c r="F27" s="77">
        <v>279342</v>
      </c>
      <c r="G27" s="78">
        <f t="shared" si="3"/>
        <v>33.982756921744354</v>
      </c>
      <c r="H27" s="79">
        <v>250511</v>
      </c>
      <c r="I27" s="99">
        <f t="shared" si="2"/>
        <v>11.508875857746759</v>
      </c>
    </row>
    <row r="28" spans="1:9" ht="18" customHeight="1">
      <c r="A28" s="304"/>
      <c r="B28" s="304"/>
      <c r="C28" s="8"/>
      <c r="D28" s="10" t="s">
        <v>14</v>
      </c>
      <c r="E28" s="38"/>
      <c r="F28" s="85">
        <v>88003</v>
      </c>
      <c r="G28" s="86">
        <f t="shared" si="3"/>
        <v>10.705817805357835</v>
      </c>
      <c r="H28" s="87">
        <v>76674</v>
      </c>
      <c r="I28" s="88">
        <f t="shared" si="2"/>
        <v>14.775543208910458</v>
      </c>
    </row>
    <row r="29" spans="1:9" ht="18" customHeight="1">
      <c r="A29" s="304"/>
      <c r="B29" s="304"/>
      <c r="C29" s="8"/>
      <c r="D29" s="10" t="s">
        <v>30</v>
      </c>
      <c r="E29" s="38"/>
      <c r="F29" s="85">
        <v>7531</v>
      </c>
      <c r="G29" s="86">
        <f t="shared" si="3"/>
        <v>0.91616778850891289</v>
      </c>
      <c r="H29" s="87">
        <v>7628</v>
      </c>
      <c r="I29" s="88">
        <f t="shared" si="2"/>
        <v>-1.2716308337703208</v>
      </c>
    </row>
    <row r="30" spans="1:9" ht="18" customHeight="1">
      <c r="A30" s="304"/>
      <c r="B30" s="304"/>
      <c r="C30" s="8"/>
      <c r="D30" s="10" t="s">
        <v>31</v>
      </c>
      <c r="E30" s="38"/>
      <c r="F30" s="85">
        <v>110482</v>
      </c>
      <c r="G30" s="86">
        <f t="shared" si="3"/>
        <v>13.440452743333116</v>
      </c>
      <c r="H30" s="87">
        <v>97307</v>
      </c>
      <c r="I30" s="88">
        <f t="shared" si="2"/>
        <v>13.539622021026233</v>
      </c>
    </row>
    <row r="31" spans="1:9" ht="18" customHeight="1">
      <c r="A31" s="304"/>
      <c r="B31" s="304"/>
      <c r="C31" s="8"/>
      <c r="D31" s="10" t="s">
        <v>32</v>
      </c>
      <c r="E31" s="38"/>
      <c r="F31" s="85">
        <v>40527</v>
      </c>
      <c r="G31" s="86">
        <f t="shared" si="3"/>
        <v>4.9302259945426519</v>
      </c>
      <c r="H31" s="87">
        <v>39924</v>
      </c>
      <c r="I31" s="88">
        <f t="shared" si="2"/>
        <v>1.510369702434633</v>
      </c>
    </row>
    <row r="32" spans="1:9" ht="18" customHeight="1">
      <c r="A32" s="304"/>
      <c r="B32" s="304"/>
      <c r="C32" s="8"/>
      <c r="D32" s="10" t="s">
        <v>15</v>
      </c>
      <c r="E32" s="38"/>
      <c r="F32" s="85">
        <v>2839</v>
      </c>
      <c r="G32" s="86">
        <f t="shared" si="3"/>
        <v>0.34537250718056084</v>
      </c>
      <c r="H32" s="87">
        <v>2690</v>
      </c>
      <c r="I32" s="88">
        <f t="shared" si="2"/>
        <v>5.5390334572490652</v>
      </c>
    </row>
    <row r="33" spans="1:9" ht="18" customHeight="1">
      <c r="A33" s="304"/>
      <c r="B33" s="304"/>
      <c r="C33" s="11"/>
      <c r="D33" s="10" t="s">
        <v>33</v>
      </c>
      <c r="E33" s="38"/>
      <c r="F33" s="85">
        <v>29959</v>
      </c>
      <c r="G33" s="86">
        <f t="shared" si="3"/>
        <v>3.6445984299480179</v>
      </c>
      <c r="H33" s="87">
        <v>26289</v>
      </c>
      <c r="I33" s="88">
        <f t="shared" si="2"/>
        <v>13.960211495302222</v>
      </c>
    </row>
    <row r="34" spans="1:9" ht="18" customHeight="1">
      <c r="A34" s="304"/>
      <c r="B34" s="304"/>
      <c r="C34" s="8" t="s">
        <v>16</v>
      </c>
      <c r="D34" s="14"/>
      <c r="E34" s="25"/>
      <c r="F34" s="77">
        <v>99644</v>
      </c>
      <c r="G34" s="78">
        <f t="shared" si="3"/>
        <v>12.12197890295872</v>
      </c>
      <c r="H34" s="79">
        <v>109270</v>
      </c>
      <c r="I34" s="99">
        <f t="shared" si="2"/>
        <v>-8.8093712821451398</v>
      </c>
    </row>
    <row r="35" spans="1:9" ht="18" customHeight="1">
      <c r="A35" s="304"/>
      <c r="B35" s="304"/>
      <c r="C35" s="8"/>
      <c r="D35" s="39" t="s">
        <v>17</v>
      </c>
      <c r="E35" s="40"/>
      <c r="F35" s="81">
        <v>99145</v>
      </c>
      <c r="G35" s="82">
        <f t="shared" si="3"/>
        <v>12.061274119202785</v>
      </c>
      <c r="H35" s="83">
        <v>105496</v>
      </c>
      <c r="I35" s="84">
        <f t="shared" si="2"/>
        <v>-6.0201334647759115</v>
      </c>
    </row>
    <row r="36" spans="1:9" ht="18" customHeight="1">
      <c r="A36" s="304"/>
      <c r="B36" s="304"/>
      <c r="C36" s="8"/>
      <c r="D36" s="41"/>
      <c r="E36" s="159" t="s">
        <v>103</v>
      </c>
      <c r="F36" s="85">
        <v>32824</v>
      </c>
      <c r="G36" s="86">
        <f t="shared" si="3"/>
        <v>3.9931339118332962</v>
      </c>
      <c r="H36" s="87">
        <v>46128</v>
      </c>
      <c r="I36" s="88">
        <f>(F36/H36-1)*100</f>
        <v>-28.841484564689559</v>
      </c>
    </row>
    <row r="37" spans="1:9" ht="18" customHeight="1">
      <c r="A37" s="304"/>
      <c r="B37" s="304"/>
      <c r="C37" s="8"/>
      <c r="D37" s="12"/>
      <c r="E37" s="33" t="s">
        <v>34</v>
      </c>
      <c r="F37" s="85">
        <v>57478</v>
      </c>
      <c r="G37" s="86">
        <f t="shared" si="3"/>
        <v>6.9923638491455709</v>
      </c>
      <c r="H37" s="87">
        <v>59368</v>
      </c>
      <c r="I37" s="88">
        <f t="shared" si="2"/>
        <v>-3.1835332165476404</v>
      </c>
    </row>
    <row r="38" spans="1:9" ht="18" customHeight="1">
      <c r="A38" s="304"/>
      <c r="B38" s="304"/>
      <c r="C38" s="8"/>
      <c r="D38" s="61" t="s">
        <v>35</v>
      </c>
      <c r="E38" s="54"/>
      <c r="F38" s="85">
        <v>4993</v>
      </c>
      <c r="G38" s="82">
        <f>F38/$F$40*100</f>
        <v>0.60741279617912658</v>
      </c>
      <c r="H38" s="87">
        <v>3773</v>
      </c>
      <c r="I38" s="88">
        <f t="shared" si="2"/>
        <v>32.335011926848665</v>
      </c>
    </row>
    <row r="39" spans="1:9" ht="18" customHeight="1">
      <c r="A39" s="304"/>
      <c r="B39" s="304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05"/>
      <c r="B40" s="305"/>
      <c r="C40" s="6" t="s">
        <v>18</v>
      </c>
      <c r="D40" s="7"/>
      <c r="E40" s="24"/>
      <c r="F40" s="97">
        <f>SUM(F23,F27,F34)</f>
        <v>822011</v>
      </c>
      <c r="G40" s="281">
        <f>F40/$F$40*100</f>
        <v>100</v>
      </c>
      <c r="H40" s="97">
        <v>793615</v>
      </c>
      <c r="I40" s="280">
        <f t="shared" si="2"/>
        <v>3.5780573703874108</v>
      </c>
    </row>
    <row r="41" spans="1:9" ht="18" customHeight="1">
      <c r="A41" s="157" t="s">
        <v>19</v>
      </c>
      <c r="B41" s="157"/>
    </row>
    <row r="42" spans="1:9" ht="18" customHeight="1">
      <c r="A42" s="158" t="s">
        <v>20</v>
      </c>
      <c r="B42" s="157"/>
    </row>
    <row r="52" spans="10:10">
      <c r="J52" s="14"/>
    </row>
    <row r="53" spans="10:10">
      <c r="J53" s="14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/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274</v>
      </c>
      <c r="B5" s="37"/>
      <c r="C5" s="37"/>
      <c r="D5" s="37"/>
      <c r="K5" s="46"/>
      <c r="O5" s="46" t="s">
        <v>44</v>
      </c>
    </row>
    <row r="6" spans="1:25" ht="15.95" customHeight="1">
      <c r="A6" s="339" t="s">
        <v>45</v>
      </c>
      <c r="B6" s="340"/>
      <c r="C6" s="340"/>
      <c r="D6" s="340"/>
      <c r="E6" s="341"/>
      <c r="F6" s="321" t="s">
        <v>286</v>
      </c>
      <c r="G6" s="322"/>
      <c r="H6" s="325" t="s">
        <v>288</v>
      </c>
      <c r="I6" s="322"/>
      <c r="J6" s="325" t="s">
        <v>289</v>
      </c>
      <c r="K6" s="322"/>
      <c r="L6" s="325" t="s">
        <v>290</v>
      </c>
      <c r="M6" s="322"/>
      <c r="N6" s="321" t="s">
        <v>291</v>
      </c>
      <c r="O6" s="322"/>
    </row>
    <row r="7" spans="1:25" ht="15.95" customHeight="1">
      <c r="A7" s="342"/>
      <c r="B7" s="343"/>
      <c r="C7" s="343"/>
      <c r="D7" s="343"/>
      <c r="E7" s="344"/>
      <c r="F7" s="178" t="s">
        <v>273</v>
      </c>
      <c r="G7" s="51" t="s">
        <v>1</v>
      </c>
      <c r="H7" s="178" t="s">
        <v>273</v>
      </c>
      <c r="I7" s="51" t="s">
        <v>1</v>
      </c>
      <c r="J7" s="178" t="s">
        <v>273</v>
      </c>
      <c r="K7" s="51" t="s">
        <v>1</v>
      </c>
      <c r="L7" s="178" t="s">
        <v>273</v>
      </c>
      <c r="M7" s="51" t="s">
        <v>1</v>
      </c>
      <c r="N7" s="178" t="s">
        <v>273</v>
      </c>
      <c r="O7" s="296" t="s">
        <v>1</v>
      </c>
    </row>
    <row r="8" spans="1:25" ht="15.95" customHeight="1">
      <c r="A8" s="345" t="s">
        <v>84</v>
      </c>
      <c r="B8" s="47" t="s">
        <v>46</v>
      </c>
      <c r="C8" s="48"/>
      <c r="D8" s="48"/>
      <c r="E8" s="100" t="s">
        <v>37</v>
      </c>
      <c r="F8" s="113">
        <v>35260</v>
      </c>
      <c r="G8" s="114">
        <v>36532</v>
      </c>
      <c r="H8" s="113">
        <v>42730</v>
      </c>
      <c r="I8" s="115">
        <v>42656</v>
      </c>
      <c r="J8" s="113">
        <v>32253</v>
      </c>
      <c r="K8" s="116">
        <v>32483</v>
      </c>
      <c r="L8" s="113">
        <v>7203</v>
      </c>
      <c r="M8" s="115">
        <v>7204</v>
      </c>
      <c r="N8" s="113">
        <v>8468</v>
      </c>
      <c r="O8" s="116">
        <v>9415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46"/>
      <c r="B9" s="14"/>
      <c r="C9" s="61" t="s">
        <v>47</v>
      </c>
      <c r="D9" s="53"/>
      <c r="E9" s="101" t="s">
        <v>38</v>
      </c>
      <c r="F9" s="117">
        <v>34410</v>
      </c>
      <c r="G9" s="118">
        <v>35765</v>
      </c>
      <c r="H9" s="117">
        <v>42187</v>
      </c>
      <c r="I9" s="119">
        <v>42655</v>
      </c>
      <c r="J9" s="117">
        <v>32249</v>
      </c>
      <c r="K9" s="120">
        <v>32479</v>
      </c>
      <c r="L9" s="117">
        <v>7203</v>
      </c>
      <c r="M9" s="119">
        <v>7204</v>
      </c>
      <c r="N9" s="117">
        <v>8450</v>
      </c>
      <c r="O9" s="120">
        <v>9414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46"/>
      <c r="B10" s="11"/>
      <c r="C10" s="61" t="s">
        <v>48</v>
      </c>
      <c r="D10" s="53"/>
      <c r="E10" s="101" t="s">
        <v>39</v>
      </c>
      <c r="F10" s="117">
        <v>851</v>
      </c>
      <c r="G10" s="118">
        <v>767</v>
      </c>
      <c r="H10" s="117">
        <v>543</v>
      </c>
      <c r="I10" s="119">
        <v>1</v>
      </c>
      <c r="J10" s="121">
        <v>4</v>
      </c>
      <c r="K10" s="122">
        <v>4</v>
      </c>
      <c r="L10" s="117">
        <v>0</v>
      </c>
      <c r="M10" s="119">
        <v>0</v>
      </c>
      <c r="N10" s="117">
        <v>18</v>
      </c>
      <c r="O10" s="120">
        <v>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46"/>
      <c r="B11" s="66" t="s">
        <v>49</v>
      </c>
      <c r="C11" s="67"/>
      <c r="D11" s="67"/>
      <c r="E11" s="103" t="s">
        <v>40</v>
      </c>
      <c r="F11" s="123">
        <v>36245</v>
      </c>
      <c r="G11" s="124">
        <v>35213</v>
      </c>
      <c r="H11" s="123">
        <v>40790</v>
      </c>
      <c r="I11" s="125">
        <v>39581</v>
      </c>
      <c r="J11" s="123">
        <v>31809</v>
      </c>
      <c r="K11" s="126">
        <v>31188</v>
      </c>
      <c r="L11" s="123">
        <v>7031</v>
      </c>
      <c r="M11" s="125">
        <v>7036</v>
      </c>
      <c r="N11" s="123">
        <v>9574</v>
      </c>
      <c r="O11" s="126">
        <v>10017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46"/>
      <c r="B12" s="8"/>
      <c r="C12" s="61" t="s">
        <v>50</v>
      </c>
      <c r="D12" s="53"/>
      <c r="E12" s="101" t="s">
        <v>41</v>
      </c>
      <c r="F12" s="117">
        <v>36065</v>
      </c>
      <c r="G12" s="118">
        <v>35017</v>
      </c>
      <c r="H12" s="123">
        <v>40781</v>
      </c>
      <c r="I12" s="119">
        <v>39572</v>
      </c>
      <c r="J12" s="123">
        <v>31801</v>
      </c>
      <c r="K12" s="120">
        <v>31097</v>
      </c>
      <c r="L12" s="117">
        <v>7031</v>
      </c>
      <c r="M12" s="119">
        <v>7036</v>
      </c>
      <c r="N12" s="117">
        <v>9548</v>
      </c>
      <c r="O12" s="120">
        <v>10005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46"/>
      <c r="B13" s="14"/>
      <c r="C13" s="50" t="s">
        <v>51</v>
      </c>
      <c r="D13" s="68"/>
      <c r="E13" s="104" t="s">
        <v>42</v>
      </c>
      <c r="F13" s="160">
        <v>170</v>
      </c>
      <c r="G13" s="139">
        <v>186</v>
      </c>
      <c r="H13" s="121">
        <v>9</v>
      </c>
      <c r="I13" s="122">
        <v>9</v>
      </c>
      <c r="J13" s="121">
        <v>8</v>
      </c>
      <c r="K13" s="122">
        <v>91</v>
      </c>
      <c r="L13" s="299">
        <v>0</v>
      </c>
      <c r="M13" s="129">
        <v>0</v>
      </c>
      <c r="N13" s="127">
        <v>26</v>
      </c>
      <c r="O13" s="130">
        <v>12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46"/>
      <c r="B14" s="52" t="s">
        <v>52</v>
      </c>
      <c r="C14" s="53"/>
      <c r="D14" s="53"/>
      <c r="E14" s="101" t="s">
        <v>88</v>
      </c>
      <c r="F14" s="161">
        <v>-1655</v>
      </c>
      <c r="G14" s="150">
        <v>748</v>
      </c>
      <c r="H14" s="161">
        <v>1406</v>
      </c>
      <c r="I14" s="150">
        <v>3083</v>
      </c>
      <c r="J14" s="161">
        <v>448</v>
      </c>
      <c r="K14" s="150">
        <v>1382</v>
      </c>
      <c r="L14" s="161">
        <v>172</v>
      </c>
      <c r="M14" s="150">
        <v>168</v>
      </c>
      <c r="N14" s="161">
        <v>-1098</v>
      </c>
      <c r="O14" s="150">
        <v>-591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46"/>
      <c r="B15" s="52" t="s">
        <v>53</v>
      </c>
      <c r="C15" s="53"/>
      <c r="D15" s="53"/>
      <c r="E15" s="101" t="s">
        <v>89</v>
      </c>
      <c r="F15" s="161">
        <v>681</v>
      </c>
      <c r="G15" s="150">
        <v>581</v>
      </c>
      <c r="H15" s="161">
        <v>534</v>
      </c>
      <c r="I15" s="150">
        <v>-8</v>
      </c>
      <c r="J15" s="161">
        <v>-4</v>
      </c>
      <c r="K15" s="150">
        <v>-87</v>
      </c>
      <c r="L15" s="161">
        <v>0</v>
      </c>
      <c r="M15" s="150">
        <v>0</v>
      </c>
      <c r="N15" s="161">
        <v>-8</v>
      </c>
      <c r="O15" s="150">
        <v>-11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46"/>
      <c r="B16" s="52" t="s">
        <v>54</v>
      </c>
      <c r="C16" s="53"/>
      <c r="D16" s="53"/>
      <c r="E16" s="101" t="s">
        <v>90</v>
      </c>
      <c r="F16" s="160">
        <v>-985</v>
      </c>
      <c r="G16" s="139">
        <v>1319</v>
      </c>
      <c r="H16" s="300">
        <v>1940</v>
      </c>
      <c r="I16" s="298">
        <v>3075</v>
      </c>
      <c r="J16" s="300">
        <v>444</v>
      </c>
      <c r="K16" s="298">
        <v>1295</v>
      </c>
      <c r="L16" s="300">
        <v>172</v>
      </c>
      <c r="M16" s="298">
        <v>168</v>
      </c>
      <c r="N16" s="160">
        <v>-1106</v>
      </c>
      <c r="O16" s="139">
        <v>-602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46"/>
      <c r="B17" s="52" t="s">
        <v>55</v>
      </c>
      <c r="C17" s="53"/>
      <c r="D17" s="53"/>
      <c r="E17" s="43"/>
      <c r="F17" s="161">
        <v>24126</v>
      </c>
      <c r="G17" s="150">
        <v>24440</v>
      </c>
      <c r="H17" s="121">
        <v>0</v>
      </c>
      <c r="I17" s="122">
        <v>0</v>
      </c>
      <c r="J17" s="117">
        <v>0</v>
      </c>
      <c r="K17" s="120">
        <v>0</v>
      </c>
      <c r="L17" s="117">
        <v>0</v>
      </c>
      <c r="M17" s="119">
        <v>0</v>
      </c>
      <c r="N17" s="121">
        <v>4868</v>
      </c>
      <c r="O17" s="131">
        <v>2191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47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46" t="s">
        <v>85</v>
      </c>
      <c r="B19" s="66" t="s">
        <v>57</v>
      </c>
      <c r="C19" s="69"/>
      <c r="D19" s="69"/>
      <c r="E19" s="105"/>
      <c r="F19" s="163">
        <v>6873</v>
      </c>
      <c r="G19" s="155">
        <v>4336</v>
      </c>
      <c r="H19" s="135">
        <v>34494</v>
      </c>
      <c r="I19" s="137">
        <v>35943</v>
      </c>
      <c r="J19" s="135">
        <v>5501</v>
      </c>
      <c r="K19" s="138">
        <v>5676</v>
      </c>
      <c r="L19" s="135">
        <v>277</v>
      </c>
      <c r="M19" s="137">
        <v>359</v>
      </c>
      <c r="N19" s="135">
        <v>1011</v>
      </c>
      <c r="O19" s="138">
        <v>1707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46"/>
      <c r="B20" s="13"/>
      <c r="C20" s="61" t="s">
        <v>58</v>
      </c>
      <c r="D20" s="53"/>
      <c r="E20" s="101"/>
      <c r="F20" s="161">
        <v>4588</v>
      </c>
      <c r="G20" s="150">
        <v>2379</v>
      </c>
      <c r="H20" s="117">
        <v>27346</v>
      </c>
      <c r="I20" s="119">
        <v>25341</v>
      </c>
      <c r="J20" s="117">
        <v>5050</v>
      </c>
      <c r="K20" s="122">
        <v>5216</v>
      </c>
      <c r="L20" s="117">
        <v>126</v>
      </c>
      <c r="M20" s="119">
        <v>212</v>
      </c>
      <c r="N20" s="117">
        <v>814</v>
      </c>
      <c r="O20" s="120">
        <v>1503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46"/>
      <c r="B21" s="26" t="s">
        <v>59</v>
      </c>
      <c r="C21" s="67"/>
      <c r="D21" s="67"/>
      <c r="E21" s="103" t="s">
        <v>91</v>
      </c>
      <c r="F21" s="164">
        <v>6873</v>
      </c>
      <c r="G21" s="149">
        <v>4336</v>
      </c>
      <c r="H21" s="123">
        <v>34494</v>
      </c>
      <c r="I21" s="125">
        <v>35943</v>
      </c>
      <c r="J21" s="123">
        <v>5501</v>
      </c>
      <c r="K21" s="126">
        <v>5676</v>
      </c>
      <c r="L21" s="123">
        <v>277</v>
      </c>
      <c r="M21" s="125">
        <v>359</v>
      </c>
      <c r="N21" s="123">
        <v>1011</v>
      </c>
      <c r="O21" s="126">
        <v>1707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46"/>
      <c r="B22" s="66" t="s">
        <v>60</v>
      </c>
      <c r="C22" s="69"/>
      <c r="D22" s="69"/>
      <c r="E22" s="105" t="s">
        <v>92</v>
      </c>
      <c r="F22" s="163">
        <v>8751</v>
      </c>
      <c r="G22" s="155">
        <v>6318</v>
      </c>
      <c r="H22" s="135">
        <v>57940</v>
      </c>
      <c r="I22" s="137">
        <v>53903</v>
      </c>
      <c r="J22" s="135">
        <v>15601</v>
      </c>
      <c r="K22" s="138">
        <v>15179</v>
      </c>
      <c r="L22" s="135">
        <v>2049</v>
      </c>
      <c r="M22" s="137">
        <v>2373</v>
      </c>
      <c r="N22" s="135">
        <v>1571</v>
      </c>
      <c r="O22" s="138">
        <v>2020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46"/>
      <c r="B23" s="8" t="s">
        <v>61</v>
      </c>
      <c r="C23" s="50" t="s">
        <v>62</v>
      </c>
      <c r="D23" s="68"/>
      <c r="E23" s="104"/>
      <c r="F23" s="160">
        <v>3676</v>
      </c>
      <c r="G23" s="139">
        <v>3679</v>
      </c>
      <c r="H23" s="127">
        <v>34664</v>
      </c>
      <c r="I23" s="129">
        <v>31473</v>
      </c>
      <c r="J23" s="127">
        <v>3497</v>
      </c>
      <c r="K23" s="130">
        <v>3352</v>
      </c>
      <c r="L23" s="127">
        <v>676</v>
      </c>
      <c r="M23" s="129">
        <v>687</v>
      </c>
      <c r="N23" s="127">
        <v>496</v>
      </c>
      <c r="O23" s="130">
        <v>263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46"/>
      <c r="B24" s="52" t="s">
        <v>93</v>
      </c>
      <c r="C24" s="53"/>
      <c r="D24" s="53"/>
      <c r="E24" s="101" t="s">
        <v>94</v>
      </c>
      <c r="F24" s="161">
        <v>-1878</v>
      </c>
      <c r="G24" s="150">
        <v>-1982</v>
      </c>
      <c r="H24" s="161">
        <v>-23446</v>
      </c>
      <c r="I24" s="150">
        <v>-17960</v>
      </c>
      <c r="J24" s="161">
        <v>-10100</v>
      </c>
      <c r="K24" s="150">
        <v>-9503</v>
      </c>
      <c r="L24" s="161">
        <v>-1772</v>
      </c>
      <c r="M24" s="150">
        <v>-2014</v>
      </c>
      <c r="N24" s="161">
        <v>-560</v>
      </c>
      <c r="O24" s="150">
        <v>-313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46"/>
      <c r="B25" s="112" t="s">
        <v>63</v>
      </c>
      <c r="C25" s="68"/>
      <c r="D25" s="68"/>
      <c r="E25" s="348" t="s">
        <v>95</v>
      </c>
      <c r="F25" s="350">
        <v>1878</v>
      </c>
      <c r="G25" s="328">
        <v>1982</v>
      </c>
      <c r="H25" s="326">
        <v>23446</v>
      </c>
      <c r="I25" s="328">
        <v>17960</v>
      </c>
      <c r="J25" s="326">
        <v>10100</v>
      </c>
      <c r="K25" s="328">
        <v>9503</v>
      </c>
      <c r="L25" s="326">
        <v>1772</v>
      </c>
      <c r="M25" s="328">
        <v>2014</v>
      </c>
      <c r="N25" s="326">
        <v>560</v>
      </c>
      <c r="O25" s="328">
        <v>313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46"/>
      <c r="B26" s="26" t="s">
        <v>64</v>
      </c>
      <c r="C26" s="67"/>
      <c r="D26" s="67"/>
      <c r="E26" s="349"/>
      <c r="F26" s="351"/>
      <c r="G26" s="329"/>
      <c r="H26" s="327"/>
      <c r="I26" s="329"/>
      <c r="J26" s="327"/>
      <c r="K26" s="329"/>
      <c r="L26" s="327"/>
      <c r="M26" s="329"/>
      <c r="N26" s="327"/>
      <c r="O26" s="3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47"/>
      <c r="B27" s="59" t="s">
        <v>96</v>
      </c>
      <c r="C27" s="37"/>
      <c r="D27" s="37"/>
      <c r="E27" s="106" t="s">
        <v>97</v>
      </c>
      <c r="F27" s="165">
        <f t="shared" ref="F27:O27" si="0">F24+F25</f>
        <v>0</v>
      </c>
      <c r="G27" s="151">
        <f t="shared" si="0"/>
        <v>0</v>
      </c>
      <c r="H27" s="165">
        <f t="shared" si="0"/>
        <v>0</v>
      </c>
      <c r="I27" s="151">
        <f t="shared" si="0"/>
        <v>0</v>
      </c>
      <c r="J27" s="165">
        <f t="shared" si="0"/>
        <v>0</v>
      </c>
      <c r="K27" s="151">
        <f t="shared" si="0"/>
        <v>0</v>
      </c>
      <c r="L27" s="165">
        <f t="shared" si="0"/>
        <v>0</v>
      </c>
      <c r="M27" s="151">
        <f t="shared" si="0"/>
        <v>0</v>
      </c>
      <c r="N27" s="165">
        <f t="shared" si="0"/>
        <v>0</v>
      </c>
      <c r="O27" s="151">
        <f t="shared" si="0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33" t="s">
        <v>65</v>
      </c>
      <c r="B30" s="334"/>
      <c r="C30" s="334"/>
      <c r="D30" s="334"/>
      <c r="E30" s="335"/>
      <c r="F30" s="323"/>
      <c r="G30" s="324"/>
      <c r="H30" s="323"/>
      <c r="I30" s="324"/>
      <c r="J30" s="323"/>
      <c r="K30" s="324"/>
      <c r="L30" s="323"/>
      <c r="M30" s="324"/>
      <c r="N30" s="323"/>
      <c r="O30" s="324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36"/>
      <c r="B31" s="337"/>
      <c r="C31" s="337"/>
      <c r="D31" s="337"/>
      <c r="E31" s="338"/>
      <c r="F31" s="178" t="s">
        <v>273</v>
      </c>
      <c r="G31" s="74" t="s">
        <v>1</v>
      </c>
      <c r="H31" s="178" t="s">
        <v>273</v>
      </c>
      <c r="I31" s="74" t="s">
        <v>1</v>
      </c>
      <c r="J31" s="178" t="s">
        <v>273</v>
      </c>
      <c r="K31" s="75" t="s">
        <v>1</v>
      </c>
      <c r="L31" s="178" t="s">
        <v>273</v>
      </c>
      <c r="M31" s="74" t="s">
        <v>1</v>
      </c>
      <c r="N31" s="178" t="s">
        <v>273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45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52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52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52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52"/>
      <c r="B36" s="66" t="s">
        <v>49</v>
      </c>
      <c r="C36" s="69"/>
      <c r="D36" s="69"/>
      <c r="E36" s="16" t="s">
        <v>38</v>
      </c>
      <c r="F36" s="163"/>
      <c r="G36" s="139"/>
      <c r="H36" s="135"/>
      <c r="I36" s="137"/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52"/>
      <c r="B37" s="14"/>
      <c r="C37" s="61" t="s">
        <v>69</v>
      </c>
      <c r="D37" s="53"/>
      <c r="E37" s="102"/>
      <c r="F37" s="161"/>
      <c r="G37" s="150"/>
      <c r="H37" s="117"/>
      <c r="I37" s="119"/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52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53"/>
      <c r="B39" s="6" t="s">
        <v>71</v>
      </c>
      <c r="C39" s="7"/>
      <c r="D39" s="7"/>
      <c r="E39" s="110" t="s">
        <v>98</v>
      </c>
      <c r="F39" s="165">
        <f t="shared" ref="F39:O39" si="1">F32-F36</f>
        <v>0</v>
      </c>
      <c r="G39" s="151">
        <f t="shared" si="1"/>
        <v>0</v>
      </c>
      <c r="H39" s="165">
        <f t="shared" si="1"/>
        <v>0</v>
      </c>
      <c r="I39" s="151">
        <f t="shared" si="1"/>
        <v>0</v>
      </c>
      <c r="J39" s="165">
        <f t="shared" si="1"/>
        <v>0</v>
      </c>
      <c r="K39" s="151">
        <f t="shared" si="1"/>
        <v>0</v>
      </c>
      <c r="L39" s="165">
        <f t="shared" si="1"/>
        <v>0</v>
      </c>
      <c r="M39" s="151">
        <f t="shared" si="1"/>
        <v>0</v>
      </c>
      <c r="N39" s="165">
        <f t="shared" si="1"/>
        <v>0</v>
      </c>
      <c r="O39" s="151">
        <f t="shared" si="1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45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54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54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54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55"/>
      <c r="B44" s="59" t="s">
        <v>71</v>
      </c>
      <c r="C44" s="37"/>
      <c r="D44" s="37"/>
      <c r="E44" s="110" t="s">
        <v>99</v>
      </c>
      <c r="F44" s="162">
        <f t="shared" ref="F44:O44" si="2">F40-F42</f>
        <v>0</v>
      </c>
      <c r="G44" s="166">
        <f t="shared" si="2"/>
        <v>0</v>
      </c>
      <c r="H44" s="162">
        <f t="shared" si="2"/>
        <v>0</v>
      </c>
      <c r="I44" s="166">
        <f t="shared" si="2"/>
        <v>0</v>
      </c>
      <c r="J44" s="162">
        <f t="shared" si="2"/>
        <v>0</v>
      </c>
      <c r="K44" s="166">
        <f t="shared" si="2"/>
        <v>0</v>
      </c>
      <c r="L44" s="162">
        <f t="shared" si="2"/>
        <v>0</v>
      </c>
      <c r="M44" s="166">
        <f t="shared" si="2"/>
        <v>0</v>
      </c>
      <c r="N44" s="162">
        <f t="shared" si="2"/>
        <v>0</v>
      </c>
      <c r="O44" s="166">
        <f t="shared" si="2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30" t="s">
        <v>79</v>
      </c>
      <c r="B45" s="20" t="s">
        <v>75</v>
      </c>
      <c r="C45" s="9"/>
      <c r="D45" s="9"/>
      <c r="E45" s="111" t="s">
        <v>100</v>
      </c>
      <c r="F45" s="168">
        <f t="shared" ref="F45:O45" si="3">F39+F44</f>
        <v>0</v>
      </c>
      <c r="G45" s="152">
        <f t="shared" si="3"/>
        <v>0</v>
      </c>
      <c r="H45" s="168">
        <f t="shared" si="3"/>
        <v>0</v>
      </c>
      <c r="I45" s="152">
        <f t="shared" si="3"/>
        <v>0</v>
      </c>
      <c r="J45" s="168">
        <f t="shared" si="3"/>
        <v>0</v>
      </c>
      <c r="K45" s="152">
        <f t="shared" si="3"/>
        <v>0</v>
      </c>
      <c r="L45" s="168">
        <f t="shared" si="3"/>
        <v>0</v>
      </c>
      <c r="M45" s="152">
        <f t="shared" si="3"/>
        <v>0</v>
      </c>
      <c r="N45" s="168">
        <f t="shared" si="3"/>
        <v>0</v>
      </c>
      <c r="O45" s="152">
        <f t="shared" si="3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31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31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32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02" t="s">
        <v>0</v>
      </c>
      <c r="B1" s="302"/>
      <c r="C1" s="302"/>
      <c r="D1" s="302"/>
      <c r="E1" s="76"/>
      <c r="F1" s="2"/>
      <c r="AA1" s="308" t="s">
        <v>129</v>
      </c>
      <c r="AB1" s="308"/>
    </row>
    <row r="2" spans="1:38">
      <c r="AA2" s="309" t="s">
        <v>106</v>
      </c>
      <c r="AB2" s="309"/>
      <c r="AC2" s="310" t="s">
        <v>107</v>
      </c>
      <c r="AD2" s="312" t="s">
        <v>108</v>
      </c>
      <c r="AE2" s="313"/>
      <c r="AF2" s="314"/>
      <c r="AG2" s="309" t="s">
        <v>109</v>
      </c>
      <c r="AH2" s="309" t="s">
        <v>110</v>
      </c>
      <c r="AI2" s="309" t="s">
        <v>111</v>
      </c>
      <c r="AJ2" s="309" t="s">
        <v>112</v>
      </c>
      <c r="AK2" s="309" t="s">
        <v>113</v>
      </c>
    </row>
    <row r="3" spans="1:38" ht="14.25">
      <c r="A3" s="22" t="s">
        <v>130</v>
      </c>
      <c r="AA3" s="309"/>
      <c r="AB3" s="309"/>
      <c r="AC3" s="311"/>
      <c r="AD3" s="171"/>
      <c r="AE3" s="170" t="s">
        <v>126</v>
      </c>
      <c r="AF3" s="170" t="s">
        <v>127</v>
      </c>
      <c r="AG3" s="309"/>
      <c r="AH3" s="309"/>
      <c r="AI3" s="309"/>
      <c r="AJ3" s="309"/>
      <c r="AK3" s="309"/>
    </row>
    <row r="4" spans="1:38">
      <c r="AA4" s="172">
        <f>E1</f>
        <v>0</v>
      </c>
      <c r="AB4" s="172" t="s">
        <v>131</v>
      </c>
      <c r="AC4" s="173">
        <f>SUM(F22)</f>
        <v>739134</v>
      </c>
      <c r="AD4" s="173">
        <f>F9</f>
        <v>361896</v>
      </c>
      <c r="AE4" s="173">
        <f>F10</f>
        <v>191111</v>
      </c>
      <c r="AF4" s="173">
        <f>F13</f>
        <v>125652</v>
      </c>
      <c r="AG4" s="173">
        <f>F14</f>
        <v>3050</v>
      </c>
      <c r="AH4" s="173">
        <f>F15</f>
        <v>1427</v>
      </c>
      <c r="AI4" s="173">
        <f>F17</f>
        <v>133230</v>
      </c>
      <c r="AJ4" s="173">
        <f>F20</f>
        <v>47541</v>
      </c>
      <c r="AK4" s="173">
        <f>F21</f>
        <v>142276</v>
      </c>
      <c r="AL4" s="174"/>
    </row>
    <row r="5" spans="1:38" ht="14.25">
      <c r="A5" s="21" t="s">
        <v>275</v>
      </c>
      <c r="E5" s="3"/>
      <c r="AA5" s="172">
        <f>E1</f>
        <v>0</v>
      </c>
      <c r="AB5" s="172" t="s">
        <v>115</v>
      </c>
      <c r="AC5" s="175"/>
      <c r="AD5" s="175">
        <f>G9</f>
        <v>48.962163829562705</v>
      </c>
      <c r="AE5" s="175">
        <f>G10</f>
        <v>25.856069400135834</v>
      </c>
      <c r="AF5" s="175">
        <f>G13</f>
        <v>16.999894471097257</v>
      </c>
      <c r="AG5" s="175">
        <f>G14</f>
        <v>0.41264506841790533</v>
      </c>
      <c r="AH5" s="175">
        <f>G15</f>
        <v>0.19306377463355764</v>
      </c>
      <c r="AI5" s="175">
        <f>G17</f>
        <v>18.025148349284432</v>
      </c>
      <c r="AJ5" s="175">
        <f>G20</f>
        <v>6.4319866221821762</v>
      </c>
      <c r="AK5" s="175">
        <f>G21</f>
        <v>19.249013034172425</v>
      </c>
    </row>
    <row r="6" spans="1:38" ht="14.25">
      <c r="A6" s="3"/>
      <c r="G6" s="306" t="s">
        <v>132</v>
      </c>
      <c r="H6" s="307"/>
      <c r="I6" s="307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>
        <f>E1</f>
        <v>0</v>
      </c>
      <c r="AB6" s="172" t="s">
        <v>116</v>
      </c>
      <c r="AC6" s="175">
        <f>SUM(I22)</f>
        <v>3.3185955132353895</v>
      </c>
      <c r="AD6" s="175">
        <f>I9</f>
        <v>2.4977554471121044</v>
      </c>
      <c r="AE6" s="175">
        <f>I10</f>
        <v>3.3406693234847129</v>
      </c>
      <c r="AF6" s="175">
        <f>I13</f>
        <v>1.4926819811960756</v>
      </c>
      <c r="AG6" s="175">
        <f>I14</f>
        <v>-8.5182963407318564</v>
      </c>
      <c r="AH6" s="175">
        <f>I15</f>
        <v>430.48327137546465</v>
      </c>
      <c r="AI6" s="175">
        <f>I17</f>
        <v>5.9483101391650139</v>
      </c>
      <c r="AJ6" s="175">
        <f>I20</f>
        <v>1.3797074252569708</v>
      </c>
      <c r="AK6" s="175">
        <f>I21</f>
        <v>1.8104274898744777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282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3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38" ht="18" customHeight="1">
      <c r="A9" s="303" t="s">
        <v>80</v>
      </c>
      <c r="B9" s="303" t="s">
        <v>81</v>
      </c>
      <c r="C9" s="47" t="s">
        <v>3</v>
      </c>
      <c r="D9" s="48"/>
      <c r="E9" s="49"/>
      <c r="F9" s="77">
        <v>361896</v>
      </c>
      <c r="G9" s="78">
        <f t="shared" ref="G9:G22" si="0">F9/$F$22*100</f>
        <v>48.962163829562705</v>
      </c>
      <c r="H9" s="284">
        <v>353077</v>
      </c>
      <c r="I9" s="289">
        <f t="shared" ref="I9:I40" si="1">(F9/H9-1)*100</f>
        <v>2.4977554471121044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8" t="s">
        <v>129</v>
      </c>
      <c r="AB9" s="319"/>
      <c r="AC9" s="320" t="s">
        <v>117</v>
      </c>
    </row>
    <row r="10" spans="1:38" ht="18" customHeight="1">
      <c r="A10" s="304"/>
      <c r="B10" s="304"/>
      <c r="C10" s="8"/>
      <c r="D10" s="50" t="s">
        <v>22</v>
      </c>
      <c r="E10" s="30"/>
      <c r="F10" s="81">
        <v>191111</v>
      </c>
      <c r="G10" s="82">
        <f t="shared" si="0"/>
        <v>25.856069400135834</v>
      </c>
      <c r="H10" s="285">
        <v>184933</v>
      </c>
      <c r="I10" s="290">
        <f t="shared" si="1"/>
        <v>3.3406693234847129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09" t="s">
        <v>106</v>
      </c>
      <c r="AB10" s="309"/>
      <c r="AC10" s="320"/>
      <c r="AD10" s="312" t="s">
        <v>118</v>
      </c>
      <c r="AE10" s="313"/>
      <c r="AF10" s="314"/>
      <c r="AG10" s="312" t="s">
        <v>119</v>
      </c>
      <c r="AH10" s="317"/>
      <c r="AI10" s="315"/>
      <c r="AJ10" s="312" t="s">
        <v>120</v>
      </c>
      <c r="AK10" s="315"/>
    </row>
    <row r="11" spans="1:38" ht="18" customHeight="1">
      <c r="A11" s="304"/>
      <c r="B11" s="304"/>
      <c r="C11" s="34"/>
      <c r="D11" s="35"/>
      <c r="E11" s="33" t="s">
        <v>23</v>
      </c>
      <c r="F11" s="85">
        <v>169855</v>
      </c>
      <c r="G11" s="86">
        <f t="shared" si="0"/>
        <v>22.980271506925671</v>
      </c>
      <c r="H11" s="286">
        <v>160251</v>
      </c>
      <c r="I11" s="291">
        <f t="shared" si="1"/>
        <v>5.9930983269995242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09"/>
      <c r="AB11" s="309"/>
      <c r="AC11" s="318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4"/>
      <c r="B12" s="304"/>
      <c r="C12" s="34"/>
      <c r="D12" s="36"/>
      <c r="E12" s="33" t="s">
        <v>24</v>
      </c>
      <c r="F12" s="85">
        <v>14110</v>
      </c>
      <c r="G12" s="86">
        <f t="shared" si="0"/>
        <v>1.9089907919267683</v>
      </c>
      <c r="H12" s="286">
        <v>17611</v>
      </c>
      <c r="I12" s="291">
        <f t="shared" si="1"/>
        <v>-19.879620691613198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>
        <f>E1</f>
        <v>0</v>
      </c>
      <c r="AB12" s="172" t="s">
        <v>131</v>
      </c>
      <c r="AC12" s="173">
        <f>F40</f>
        <v>735658</v>
      </c>
      <c r="AD12" s="173">
        <f>F23</f>
        <v>415760</v>
      </c>
      <c r="AE12" s="173">
        <f>F24</f>
        <v>147339</v>
      </c>
      <c r="AF12" s="173">
        <f>F26</f>
        <v>71273</v>
      </c>
      <c r="AG12" s="173">
        <f>F27</f>
        <v>231785</v>
      </c>
      <c r="AH12" s="173">
        <f>F28</f>
        <v>73677</v>
      </c>
      <c r="AI12" s="173">
        <f>F32</f>
        <v>3385</v>
      </c>
      <c r="AJ12" s="173">
        <f>F34</f>
        <v>88113</v>
      </c>
      <c r="AK12" s="173">
        <f>F35</f>
        <v>87730</v>
      </c>
      <c r="AL12" s="177"/>
    </row>
    <row r="13" spans="1:38" ht="18" customHeight="1">
      <c r="A13" s="304"/>
      <c r="B13" s="304"/>
      <c r="C13" s="11"/>
      <c r="D13" s="31" t="s">
        <v>25</v>
      </c>
      <c r="E13" s="32"/>
      <c r="F13" s="89">
        <v>125652</v>
      </c>
      <c r="G13" s="90">
        <f t="shared" si="0"/>
        <v>16.999894471097257</v>
      </c>
      <c r="H13" s="287">
        <v>123804</v>
      </c>
      <c r="I13" s="292">
        <f t="shared" si="1"/>
        <v>1.4926819811960756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>
        <f>E1</f>
        <v>0</v>
      </c>
      <c r="AB13" s="172" t="s">
        <v>115</v>
      </c>
      <c r="AC13" s="175"/>
      <c r="AD13" s="175">
        <f>G23</f>
        <v>56.515391662973826</v>
      </c>
      <c r="AE13" s="175">
        <f>G24</f>
        <v>20.028192448121274</v>
      </c>
      <c r="AF13" s="175">
        <f>G26</f>
        <v>9.688333437548426</v>
      </c>
      <c r="AG13" s="175">
        <f>G27</f>
        <v>31.507167732832375</v>
      </c>
      <c r="AH13" s="175">
        <f>G28</f>
        <v>10.015115719532718</v>
      </c>
      <c r="AI13" s="175">
        <f>G32</f>
        <v>0.46013228973245718</v>
      </c>
      <c r="AJ13" s="175">
        <f>G34</f>
        <v>11.977440604193797</v>
      </c>
      <c r="AK13" s="175">
        <f>G35</f>
        <v>11.925378368752872</v>
      </c>
    </row>
    <row r="14" spans="1:38" ht="18" customHeight="1">
      <c r="A14" s="304"/>
      <c r="B14" s="304"/>
      <c r="C14" s="52" t="s">
        <v>4</v>
      </c>
      <c r="D14" s="53"/>
      <c r="E14" s="54"/>
      <c r="F14" s="85">
        <v>3050</v>
      </c>
      <c r="G14" s="86">
        <f t="shared" si="0"/>
        <v>0.41264506841790533</v>
      </c>
      <c r="H14" s="286">
        <v>3334</v>
      </c>
      <c r="I14" s="291">
        <f t="shared" si="1"/>
        <v>-8.5182963407318564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>
        <f>E1</f>
        <v>0</v>
      </c>
      <c r="AB14" s="172" t="s">
        <v>116</v>
      </c>
      <c r="AC14" s="175">
        <f>I40</f>
        <v>3.2645939576165572</v>
      </c>
      <c r="AD14" s="175">
        <f>I23</f>
        <v>2.7684397864346399</v>
      </c>
      <c r="AE14" s="175">
        <f>I24</f>
        <v>0.78665289454062926</v>
      </c>
      <c r="AF14" s="175">
        <f>I26</f>
        <v>-2.0208129991889257</v>
      </c>
      <c r="AG14" s="175">
        <f>I27</f>
        <v>7.6192687173534557</v>
      </c>
      <c r="AH14" s="175">
        <f>I28</f>
        <v>5.8820993331800464</v>
      </c>
      <c r="AI14" s="175">
        <f>I32</f>
        <v>26.353116834639788</v>
      </c>
      <c r="AJ14" s="175">
        <f>I34</f>
        <v>-4.7076763350853312</v>
      </c>
      <c r="AK14" s="175">
        <f>I35</f>
        <v>-5.1218826379425986</v>
      </c>
    </row>
    <row r="15" spans="1:38" ht="18" customHeight="1">
      <c r="A15" s="304"/>
      <c r="B15" s="304"/>
      <c r="C15" s="52" t="s">
        <v>5</v>
      </c>
      <c r="D15" s="53"/>
      <c r="E15" s="54"/>
      <c r="F15" s="85">
        <v>1427</v>
      </c>
      <c r="G15" s="86">
        <f t="shared" si="0"/>
        <v>0.19306377463355764</v>
      </c>
      <c r="H15" s="286">
        <v>269</v>
      </c>
      <c r="I15" s="291">
        <f t="shared" si="1"/>
        <v>430.48327137546465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38" ht="18" customHeight="1">
      <c r="A16" s="304"/>
      <c r="B16" s="304"/>
      <c r="C16" s="52" t="s">
        <v>26</v>
      </c>
      <c r="D16" s="53"/>
      <c r="E16" s="54"/>
      <c r="F16" s="85">
        <v>15873</v>
      </c>
      <c r="G16" s="86">
        <f t="shared" si="0"/>
        <v>2.1475131708188231</v>
      </c>
      <c r="H16" s="286">
        <v>16328</v>
      </c>
      <c r="I16" s="291">
        <f t="shared" si="1"/>
        <v>-2.7866242038216527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04"/>
      <c r="B17" s="304"/>
      <c r="C17" s="52" t="s">
        <v>6</v>
      </c>
      <c r="D17" s="53"/>
      <c r="E17" s="54"/>
      <c r="F17" s="85">
        <v>133230</v>
      </c>
      <c r="G17" s="86">
        <f t="shared" si="0"/>
        <v>18.025148349284432</v>
      </c>
      <c r="H17" s="286">
        <v>125750</v>
      </c>
      <c r="I17" s="291">
        <f t="shared" si="1"/>
        <v>5.9483101391650139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04"/>
      <c r="B18" s="304"/>
      <c r="C18" s="52" t="s">
        <v>27</v>
      </c>
      <c r="D18" s="53"/>
      <c r="E18" s="54"/>
      <c r="F18" s="85">
        <v>30316</v>
      </c>
      <c r="G18" s="86">
        <f t="shared" si="0"/>
        <v>4.101556686608923</v>
      </c>
      <c r="H18" s="286">
        <v>25862</v>
      </c>
      <c r="I18" s="291">
        <f t="shared" si="1"/>
        <v>17.222179259144689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04"/>
      <c r="B19" s="304"/>
      <c r="C19" s="52" t="s">
        <v>28</v>
      </c>
      <c r="D19" s="53"/>
      <c r="E19" s="54"/>
      <c r="F19" s="85">
        <v>3525</v>
      </c>
      <c r="G19" s="86">
        <f t="shared" si="0"/>
        <v>0.47690946431905451</v>
      </c>
      <c r="H19" s="286">
        <v>4133</v>
      </c>
      <c r="I19" s="291">
        <f t="shared" si="1"/>
        <v>-14.710863779337046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04"/>
      <c r="B20" s="304"/>
      <c r="C20" s="52" t="s">
        <v>7</v>
      </c>
      <c r="D20" s="53"/>
      <c r="E20" s="54"/>
      <c r="F20" s="85">
        <v>47541</v>
      </c>
      <c r="G20" s="86">
        <f t="shared" si="0"/>
        <v>6.4319866221821762</v>
      </c>
      <c r="H20" s="286">
        <v>46894</v>
      </c>
      <c r="I20" s="291">
        <f t="shared" si="1"/>
        <v>1.3797074252569708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04"/>
      <c r="B21" s="304"/>
      <c r="C21" s="57" t="s">
        <v>8</v>
      </c>
      <c r="D21" s="58"/>
      <c r="E21" s="56"/>
      <c r="F21" s="93">
        <v>142276</v>
      </c>
      <c r="G21" s="94">
        <f t="shared" si="0"/>
        <v>19.249013034172425</v>
      </c>
      <c r="H21" s="288">
        <v>139746</v>
      </c>
      <c r="I21" s="293">
        <f t="shared" si="1"/>
        <v>1.8104274898744777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04"/>
      <c r="B22" s="305"/>
      <c r="C22" s="59" t="s">
        <v>9</v>
      </c>
      <c r="D22" s="37"/>
      <c r="E22" s="60"/>
      <c r="F22" s="97">
        <f>SUM(F9,F14:F21)</f>
        <v>739134</v>
      </c>
      <c r="G22" s="98">
        <f t="shared" si="0"/>
        <v>100</v>
      </c>
      <c r="H22" s="97">
        <v>715393</v>
      </c>
      <c r="I22" s="294">
        <f t="shared" si="1"/>
        <v>3.3185955132353895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04"/>
      <c r="B23" s="303" t="s">
        <v>82</v>
      </c>
      <c r="C23" s="4" t="s">
        <v>10</v>
      </c>
      <c r="D23" s="5"/>
      <c r="E23" s="23"/>
      <c r="F23" s="77">
        <v>415760</v>
      </c>
      <c r="G23" s="78">
        <f t="shared" ref="G23:G40" si="2">F23/$F$40*100</f>
        <v>56.515391662973826</v>
      </c>
      <c r="H23" s="284">
        <v>404560</v>
      </c>
      <c r="I23" s="295">
        <f t="shared" si="1"/>
        <v>2.7684397864346399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04"/>
      <c r="B24" s="304"/>
      <c r="C24" s="8"/>
      <c r="D24" s="10" t="s">
        <v>11</v>
      </c>
      <c r="E24" s="38"/>
      <c r="F24" s="85">
        <v>147339</v>
      </c>
      <c r="G24" s="86">
        <f t="shared" si="2"/>
        <v>20.028192448121274</v>
      </c>
      <c r="H24" s="286">
        <v>146189</v>
      </c>
      <c r="I24" s="291">
        <f t="shared" si="1"/>
        <v>0.78665289454062926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04"/>
      <c r="B25" s="304"/>
      <c r="C25" s="8"/>
      <c r="D25" s="10" t="s">
        <v>29</v>
      </c>
      <c r="E25" s="38"/>
      <c r="F25" s="85">
        <v>197149</v>
      </c>
      <c r="G25" s="86">
        <f t="shared" si="2"/>
        <v>26.799001710033739</v>
      </c>
      <c r="H25" s="286">
        <v>185628</v>
      </c>
      <c r="I25" s="291">
        <f t="shared" si="1"/>
        <v>6.2064990195444647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04"/>
      <c r="B26" s="304"/>
      <c r="C26" s="11"/>
      <c r="D26" s="10" t="s">
        <v>12</v>
      </c>
      <c r="E26" s="38"/>
      <c r="F26" s="85">
        <v>71273</v>
      </c>
      <c r="G26" s="86">
        <f t="shared" si="2"/>
        <v>9.688333437548426</v>
      </c>
      <c r="H26" s="286">
        <v>72743</v>
      </c>
      <c r="I26" s="291">
        <f t="shared" si="1"/>
        <v>-2.0208129991889257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04"/>
      <c r="B27" s="304"/>
      <c r="C27" s="8" t="s">
        <v>13</v>
      </c>
      <c r="D27" s="14"/>
      <c r="E27" s="25"/>
      <c r="F27" s="77">
        <v>231785</v>
      </c>
      <c r="G27" s="78">
        <f t="shared" si="2"/>
        <v>31.507167732832375</v>
      </c>
      <c r="H27" s="284">
        <v>215375</v>
      </c>
      <c r="I27" s="295">
        <f t="shared" si="1"/>
        <v>7.6192687173534557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04"/>
      <c r="B28" s="304"/>
      <c r="C28" s="8"/>
      <c r="D28" s="10" t="s">
        <v>14</v>
      </c>
      <c r="E28" s="38"/>
      <c r="F28" s="85">
        <v>73677</v>
      </c>
      <c r="G28" s="86">
        <f t="shared" si="2"/>
        <v>10.015115719532718</v>
      </c>
      <c r="H28" s="286">
        <v>69584</v>
      </c>
      <c r="I28" s="291">
        <f t="shared" si="1"/>
        <v>5.8820993331800464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04"/>
      <c r="B29" s="304"/>
      <c r="C29" s="8"/>
      <c r="D29" s="10" t="s">
        <v>30</v>
      </c>
      <c r="E29" s="38"/>
      <c r="F29" s="85">
        <v>6137</v>
      </c>
      <c r="G29" s="86">
        <f t="shared" si="2"/>
        <v>0.83421916162129683</v>
      </c>
      <c r="H29" s="286">
        <v>6738</v>
      </c>
      <c r="I29" s="291">
        <f t="shared" si="1"/>
        <v>-8.9195607005046025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04"/>
      <c r="B30" s="304"/>
      <c r="C30" s="8"/>
      <c r="D30" s="10" t="s">
        <v>31</v>
      </c>
      <c r="E30" s="38"/>
      <c r="F30" s="85">
        <v>82770</v>
      </c>
      <c r="G30" s="86">
        <f t="shared" si="2"/>
        <v>11.251152029883452</v>
      </c>
      <c r="H30" s="286">
        <v>70235</v>
      </c>
      <c r="I30" s="291">
        <f t="shared" si="1"/>
        <v>17.847227165942915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04"/>
      <c r="B31" s="304"/>
      <c r="C31" s="8"/>
      <c r="D31" s="10" t="s">
        <v>32</v>
      </c>
      <c r="E31" s="38"/>
      <c r="F31" s="85">
        <v>37912</v>
      </c>
      <c r="G31" s="86">
        <f t="shared" si="2"/>
        <v>5.153481645003521</v>
      </c>
      <c r="H31" s="286">
        <v>36845</v>
      </c>
      <c r="I31" s="291">
        <f t="shared" si="1"/>
        <v>2.8959153209390687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04"/>
      <c r="B32" s="304"/>
      <c r="C32" s="8"/>
      <c r="D32" s="10" t="s">
        <v>15</v>
      </c>
      <c r="E32" s="38"/>
      <c r="F32" s="85">
        <v>3385</v>
      </c>
      <c r="G32" s="86">
        <f t="shared" si="2"/>
        <v>0.46013228973245718</v>
      </c>
      <c r="H32" s="286">
        <v>2679</v>
      </c>
      <c r="I32" s="291">
        <f t="shared" si="1"/>
        <v>26.353116834639788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04"/>
      <c r="B33" s="304"/>
      <c r="C33" s="11"/>
      <c r="D33" s="10" t="s">
        <v>33</v>
      </c>
      <c r="E33" s="38"/>
      <c r="F33" s="85">
        <v>27904</v>
      </c>
      <c r="G33" s="86">
        <f t="shared" si="2"/>
        <v>3.7930668870589326</v>
      </c>
      <c r="H33" s="286">
        <v>29294</v>
      </c>
      <c r="I33" s="291">
        <f t="shared" si="1"/>
        <v>-4.7449989758995059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04"/>
      <c r="B34" s="304"/>
      <c r="C34" s="8" t="s">
        <v>16</v>
      </c>
      <c r="D34" s="14"/>
      <c r="E34" s="25"/>
      <c r="F34" s="77">
        <v>88113</v>
      </c>
      <c r="G34" s="78">
        <f t="shared" si="2"/>
        <v>11.977440604193797</v>
      </c>
      <c r="H34" s="284">
        <v>92466</v>
      </c>
      <c r="I34" s="295">
        <f t="shared" si="1"/>
        <v>-4.7076763350853312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04"/>
      <c r="B35" s="304"/>
      <c r="C35" s="8"/>
      <c r="D35" s="39" t="s">
        <v>17</v>
      </c>
      <c r="E35" s="40"/>
      <c r="F35" s="81">
        <v>87730</v>
      </c>
      <c r="G35" s="82">
        <f t="shared" si="2"/>
        <v>11.925378368752872</v>
      </c>
      <c r="H35" s="285">
        <v>92466</v>
      </c>
      <c r="I35" s="290">
        <f t="shared" si="1"/>
        <v>-5.1218826379425986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04"/>
      <c r="B36" s="304"/>
      <c r="C36" s="8"/>
      <c r="D36" s="41"/>
      <c r="E36" s="159" t="s">
        <v>103</v>
      </c>
      <c r="F36" s="85">
        <v>39576</v>
      </c>
      <c r="G36" s="86">
        <f t="shared" si="2"/>
        <v>5.3796737070758427</v>
      </c>
      <c r="H36" s="286">
        <v>40263</v>
      </c>
      <c r="I36" s="291">
        <f t="shared" si="1"/>
        <v>-1.7062812011027439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04"/>
      <c r="B37" s="304"/>
      <c r="C37" s="8"/>
      <c r="D37" s="12"/>
      <c r="E37" s="33" t="s">
        <v>34</v>
      </c>
      <c r="F37" s="85">
        <v>45726</v>
      </c>
      <c r="G37" s="86">
        <f t="shared" si="2"/>
        <v>6.2156599941820794</v>
      </c>
      <c r="H37" s="286">
        <v>49447</v>
      </c>
      <c r="I37" s="291">
        <f t="shared" si="1"/>
        <v>-7.5252290331061511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04"/>
      <c r="B38" s="304"/>
      <c r="C38" s="8"/>
      <c r="D38" s="61" t="s">
        <v>35</v>
      </c>
      <c r="E38" s="54"/>
      <c r="F38" s="85">
        <v>383</v>
      </c>
      <c r="G38" s="86">
        <f t="shared" si="2"/>
        <v>5.2062235440924996E-2</v>
      </c>
      <c r="H38" s="286">
        <v>0</v>
      </c>
      <c r="I38" s="291" t="e">
        <f t="shared" si="1"/>
        <v>#DIV/0!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04"/>
      <c r="B39" s="304"/>
      <c r="C39" s="6"/>
      <c r="D39" s="55" t="s">
        <v>36</v>
      </c>
      <c r="E39" s="56"/>
      <c r="F39" s="93">
        <v>0</v>
      </c>
      <c r="G39" s="94">
        <f t="shared" si="2"/>
        <v>0</v>
      </c>
      <c r="H39" s="288">
        <v>0</v>
      </c>
      <c r="I39" s="293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05"/>
      <c r="B40" s="305"/>
      <c r="C40" s="6" t="s">
        <v>18</v>
      </c>
      <c r="D40" s="7"/>
      <c r="E40" s="24"/>
      <c r="F40" s="97">
        <f>SUM(F23,F27,F34)</f>
        <v>735658</v>
      </c>
      <c r="G40" s="98">
        <f t="shared" si="2"/>
        <v>100</v>
      </c>
      <c r="H40" s="97">
        <v>712401</v>
      </c>
      <c r="I40" s="294">
        <f t="shared" si="1"/>
        <v>3.2645939576165572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25" ht="18" customHeight="1">
      <c r="A41" s="157" t="s">
        <v>19</v>
      </c>
    </row>
    <row r="42" spans="1:25" ht="18" customHeight="1">
      <c r="A42" s="158" t="s">
        <v>20</v>
      </c>
    </row>
    <row r="52" spans="26:26">
      <c r="Z52" s="14"/>
    </row>
    <row r="53" spans="26:26">
      <c r="Z53" s="14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85" t="s">
        <v>0</v>
      </c>
      <c r="B1" s="185"/>
      <c r="C1" s="76"/>
      <c r="D1" s="186"/>
      <c r="E1" s="186"/>
      <c r="AA1" s="1">
        <f>C1</f>
        <v>0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8">
        <f>I7</f>
        <v>739134</v>
      </c>
      <c r="AC2" s="188">
        <f>I9</f>
        <v>735658</v>
      </c>
      <c r="AD2" s="188">
        <f>I10</f>
        <v>3476</v>
      </c>
      <c r="AE2" s="188">
        <f>I11</f>
        <v>3029</v>
      </c>
      <c r="AF2" s="188">
        <f>I12</f>
        <v>446</v>
      </c>
      <c r="AG2" s="188">
        <f>I13</f>
        <v>-183</v>
      </c>
      <c r="AH2" s="1" t="str">
        <f>I14</f>
        <v>-</v>
      </c>
      <c r="AI2" s="188">
        <f>I15</f>
        <v>-16</v>
      </c>
      <c r="AJ2" s="188">
        <f>I25</f>
        <v>374180</v>
      </c>
      <c r="AK2" s="189">
        <f>I26</f>
        <v>1.016</v>
      </c>
      <c r="AL2" s="190">
        <f>I27</f>
        <v>0.1</v>
      </c>
      <c r="AM2" s="190">
        <f>I28</f>
        <v>100.3</v>
      </c>
      <c r="AN2" s="190">
        <f>I29</f>
        <v>65.8</v>
      </c>
      <c r="AO2" s="190">
        <f>I33</f>
        <v>123.7</v>
      </c>
      <c r="AP2" s="188">
        <f>I16</f>
        <v>30715</v>
      </c>
      <c r="AQ2" s="188">
        <f>I17</f>
        <v>284926</v>
      </c>
      <c r="AR2" s="188">
        <f>I18</f>
        <v>802246</v>
      </c>
      <c r="AS2" s="191">
        <f>I21</f>
        <v>2.6178955871857901</v>
      </c>
    </row>
    <row r="3" spans="1:45">
      <c r="AA3" s="1" t="s">
        <v>152</v>
      </c>
      <c r="AB3" s="188">
        <f>H7</f>
        <v>715393</v>
      </c>
      <c r="AC3" s="188">
        <f>H9</f>
        <v>712401</v>
      </c>
      <c r="AD3" s="188">
        <f>H10</f>
        <v>2992</v>
      </c>
      <c r="AE3" s="188">
        <f>H11</f>
        <v>2363</v>
      </c>
      <c r="AF3" s="188">
        <f>H12</f>
        <v>629</v>
      </c>
      <c r="AG3" s="188">
        <f>H13</f>
        <v>-86</v>
      </c>
      <c r="AH3" s="1">
        <f>H14</f>
        <v>0</v>
      </c>
      <c r="AI3" s="188">
        <f>H15</f>
        <v>271</v>
      </c>
      <c r="AJ3" s="188">
        <f>H25</f>
        <v>368483</v>
      </c>
      <c r="AK3" s="189">
        <f>H26</f>
        <v>1.0089999999999999</v>
      </c>
      <c r="AL3" s="190">
        <f>H27</f>
        <v>0.2</v>
      </c>
      <c r="AM3" s="190">
        <f>H28</f>
        <v>99.8</v>
      </c>
      <c r="AN3" s="190">
        <f>H29</f>
        <v>65.900000000000006</v>
      </c>
      <c r="AO3" s="190">
        <f>H33</f>
        <v>120.4</v>
      </c>
      <c r="AP3" s="188">
        <f>H16</f>
        <v>29275</v>
      </c>
      <c r="AQ3" s="188">
        <f>H17</f>
        <v>180124</v>
      </c>
      <c r="AR3" s="188">
        <f>H18</f>
        <v>814671</v>
      </c>
      <c r="AS3" s="191">
        <f>H21</f>
        <v>2.4237555760285372</v>
      </c>
    </row>
    <row r="4" spans="1:45">
      <c r="A4" s="21" t="s">
        <v>153</v>
      </c>
      <c r="AP4" s="188"/>
      <c r="AQ4" s="188"/>
      <c r="AR4" s="188"/>
    </row>
    <row r="5" spans="1:45">
      <c r="I5" s="192" t="s">
        <v>154</v>
      </c>
    </row>
    <row r="6" spans="1:45" s="179" customFormat="1" ht="29.25" customHeight="1">
      <c r="A6" s="193" t="s">
        <v>155</v>
      </c>
      <c r="B6" s="194"/>
      <c r="C6" s="194"/>
      <c r="D6" s="195"/>
      <c r="E6" s="170" t="s">
        <v>277</v>
      </c>
      <c r="F6" s="170" t="s">
        <v>278</v>
      </c>
      <c r="G6" s="170" t="s">
        <v>279</v>
      </c>
      <c r="H6" s="170" t="s">
        <v>280</v>
      </c>
      <c r="I6" s="170" t="s">
        <v>281</v>
      </c>
    </row>
    <row r="7" spans="1:45" ht="27" customHeight="1">
      <c r="A7" s="303" t="s">
        <v>156</v>
      </c>
      <c r="B7" s="47" t="s">
        <v>157</v>
      </c>
      <c r="C7" s="48"/>
      <c r="D7" s="100" t="s">
        <v>158</v>
      </c>
      <c r="E7" s="196">
        <v>606284</v>
      </c>
      <c r="F7" s="197">
        <v>611469</v>
      </c>
      <c r="G7" s="197">
        <v>700799</v>
      </c>
      <c r="H7" s="197">
        <v>715393</v>
      </c>
      <c r="I7" s="197">
        <v>739134</v>
      </c>
    </row>
    <row r="8" spans="1:45" ht="27" customHeight="1">
      <c r="A8" s="304"/>
      <c r="B8" s="26"/>
      <c r="C8" s="61" t="s">
        <v>159</v>
      </c>
      <c r="D8" s="101" t="s">
        <v>38</v>
      </c>
      <c r="E8" s="198">
        <v>341010</v>
      </c>
      <c r="F8" s="198">
        <v>341009</v>
      </c>
      <c r="G8" s="198">
        <v>389466</v>
      </c>
      <c r="H8" s="198">
        <v>398357</v>
      </c>
      <c r="I8" s="199">
        <v>403552</v>
      </c>
    </row>
    <row r="9" spans="1:45" ht="27" customHeight="1">
      <c r="A9" s="304"/>
      <c r="B9" s="52" t="s">
        <v>160</v>
      </c>
      <c r="C9" s="53"/>
      <c r="D9" s="102"/>
      <c r="E9" s="200">
        <v>602636</v>
      </c>
      <c r="F9" s="200">
        <v>606992</v>
      </c>
      <c r="G9" s="200">
        <v>697012</v>
      </c>
      <c r="H9" s="200">
        <v>712401</v>
      </c>
      <c r="I9" s="201">
        <v>735658</v>
      </c>
    </row>
    <row r="10" spans="1:45" ht="27" customHeight="1">
      <c r="A10" s="304"/>
      <c r="B10" s="52" t="s">
        <v>161</v>
      </c>
      <c r="C10" s="53"/>
      <c r="D10" s="102"/>
      <c r="E10" s="200">
        <v>3648</v>
      </c>
      <c r="F10" s="200">
        <v>4478</v>
      </c>
      <c r="G10" s="200">
        <v>3787</v>
      </c>
      <c r="H10" s="200">
        <v>2992</v>
      </c>
      <c r="I10" s="201">
        <v>3476</v>
      </c>
    </row>
    <row r="11" spans="1:45" ht="27" customHeight="1">
      <c r="A11" s="304"/>
      <c r="B11" s="52" t="s">
        <v>162</v>
      </c>
      <c r="C11" s="53"/>
      <c r="D11" s="102"/>
      <c r="E11" s="200">
        <v>3151</v>
      </c>
      <c r="F11" s="200">
        <v>3901</v>
      </c>
      <c r="G11" s="200">
        <v>3070</v>
      </c>
      <c r="H11" s="200">
        <v>2363</v>
      </c>
      <c r="I11" s="201">
        <v>3029</v>
      </c>
    </row>
    <row r="12" spans="1:45" ht="27" customHeight="1">
      <c r="A12" s="304"/>
      <c r="B12" s="52" t="s">
        <v>163</v>
      </c>
      <c r="C12" s="53"/>
      <c r="D12" s="102"/>
      <c r="E12" s="200">
        <v>497</v>
      </c>
      <c r="F12" s="200">
        <v>577</v>
      </c>
      <c r="G12" s="200">
        <v>717</v>
      </c>
      <c r="H12" s="200">
        <v>629</v>
      </c>
      <c r="I12" s="201">
        <v>446</v>
      </c>
    </row>
    <row r="13" spans="1:45" ht="27" customHeight="1">
      <c r="A13" s="304"/>
      <c r="B13" s="52" t="s">
        <v>164</v>
      </c>
      <c r="C13" s="53"/>
      <c r="D13" s="108"/>
      <c r="E13" s="202">
        <v>72</v>
      </c>
      <c r="F13" s="202">
        <v>80</v>
      </c>
      <c r="G13" s="202">
        <v>139</v>
      </c>
      <c r="H13" s="202">
        <v>-86</v>
      </c>
      <c r="I13" s="203">
        <v>-183</v>
      </c>
    </row>
    <row r="14" spans="1:45" ht="27" customHeight="1">
      <c r="A14" s="304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301" t="s">
        <v>298</v>
      </c>
    </row>
    <row r="15" spans="1:45" ht="27" customHeight="1">
      <c r="A15" s="304"/>
      <c r="B15" s="57" t="s">
        <v>166</v>
      </c>
      <c r="C15" s="58"/>
      <c r="D15" s="204"/>
      <c r="E15" s="205">
        <v>2143</v>
      </c>
      <c r="F15" s="205">
        <v>377</v>
      </c>
      <c r="G15" s="205">
        <v>265</v>
      </c>
      <c r="H15" s="205">
        <v>271</v>
      </c>
      <c r="I15" s="206">
        <v>-16</v>
      </c>
    </row>
    <row r="16" spans="1:45" ht="27" customHeight="1">
      <c r="A16" s="304"/>
      <c r="B16" s="207" t="s">
        <v>167</v>
      </c>
      <c r="C16" s="208"/>
      <c r="D16" s="209" t="s">
        <v>39</v>
      </c>
      <c r="E16" s="210">
        <v>5425</v>
      </c>
      <c r="F16" s="210">
        <v>5884</v>
      </c>
      <c r="G16" s="210">
        <v>29690</v>
      </c>
      <c r="H16" s="210">
        <v>29275</v>
      </c>
      <c r="I16" s="211">
        <v>30715</v>
      </c>
    </row>
    <row r="17" spans="1:9" ht="27" customHeight="1">
      <c r="A17" s="304"/>
      <c r="B17" s="52" t="s">
        <v>168</v>
      </c>
      <c r="C17" s="53"/>
      <c r="D17" s="101" t="s">
        <v>40</v>
      </c>
      <c r="E17" s="200">
        <v>158008</v>
      </c>
      <c r="F17" s="200">
        <v>197486</v>
      </c>
      <c r="G17" s="200">
        <v>207211</v>
      </c>
      <c r="H17" s="200">
        <v>180124</v>
      </c>
      <c r="I17" s="201">
        <v>284926</v>
      </c>
    </row>
    <row r="18" spans="1:9" ht="27" customHeight="1">
      <c r="A18" s="304"/>
      <c r="B18" s="52" t="s">
        <v>169</v>
      </c>
      <c r="C18" s="53"/>
      <c r="D18" s="101" t="s">
        <v>41</v>
      </c>
      <c r="E18" s="200">
        <v>844691</v>
      </c>
      <c r="F18" s="200">
        <v>832740</v>
      </c>
      <c r="G18" s="200">
        <v>827963</v>
      </c>
      <c r="H18" s="200">
        <v>814671</v>
      </c>
      <c r="I18" s="201">
        <v>802246</v>
      </c>
    </row>
    <row r="19" spans="1:9" ht="27" customHeight="1">
      <c r="A19" s="304"/>
      <c r="B19" s="52" t="s">
        <v>170</v>
      </c>
      <c r="C19" s="53"/>
      <c r="D19" s="101" t="s">
        <v>171</v>
      </c>
      <c r="E19" s="200">
        <v>997274</v>
      </c>
      <c r="F19" s="200">
        <v>1024342</v>
      </c>
      <c r="G19" s="200">
        <v>1005484</v>
      </c>
      <c r="H19" s="200">
        <v>965520</v>
      </c>
      <c r="I19" s="200">
        <f>I17+I18-I16</f>
        <v>1056457</v>
      </c>
    </row>
    <row r="20" spans="1:9" ht="27" customHeight="1">
      <c r="A20" s="304"/>
      <c r="B20" s="52" t="s">
        <v>172</v>
      </c>
      <c r="C20" s="53"/>
      <c r="D20" s="102" t="s">
        <v>173</v>
      </c>
      <c r="E20" s="212">
        <v>2.4770270666549368</v>
      </c>
      <c r="F20" s="212">
        <v>2.4419883346187343</v>
      </c>
      <c r="G20" s="212">
        <v>2.1258928892380848</v>
      </c>
      <c r="H20" s="212">
        <v>2.0450776564739668</v>
      </c>
      <c r="I20" s="212">
        <f>I18/I8</f>
        <v>1.9879618983427167</v>
      </c>
    </row>
    <row r="21" spans="1:9" ht="27" customHeight="1">
      <c r="A21" s="304"/>
      <c r="B21" s="52" t="s">
        <v>174</v>
      </c>
      <c r="C21" s="53"/>
      <c r="D21" s="102" t="s">
        <v>175</v>
      </c>
      <c r="E21" s="212">
        <v>2.9244714231254214</v>
      </c>
      <c r="F21" s="212">
        <v>3.0038562032087128</v>
      </c>
      <c r="G21" s="212">
        <v>2.5816990443324963</v>
      </c>
      <c r="H21" s="212">
        <v>2.4237555760285372</v>
      </c>
      <c r="I21" s="212">
        <f>I19/I8</f>
        <v>2.6178955871857901</v>
      </c>
    </row>
    <row r="22" spans="1:9" ht="27" customHeight="1">
      <c r="A22" s="304"/>
      <c r="B22" s="52" t="s">
        <v>176</v>
      </c>
      <c r="C22" s="53"/>
      <c r="D22" s="102" t="s">
        <v>177</v>
      </c>
      <c r="E22" s="200">
        <v>572589.17864742246</v>
      </c>
      <c r="F22" s="200">
        <v>564487.97563470504</v>
      </c>
      <c r="G22" s="200">
        <v>561249.79918154189</v>
      </c>
      <c r="H22" s="200">
        <v>552239.57489528635</v>
      </c>
      <c r="I22" s="200">
        <f>I18/I24*1000000</f>
        <v>543817.0623496403</v>
      </c>
    </row>
    <row r="23" spans="1:9" ht="27" customHeight="1">
      <c r="A23" s="304"/>
      <c r="B23" s="52" t="s">
        <v>178</v>
      </c>
      <c r="C23" s="53"/>
      <c r="D23" s="102" t="s">
        <v>179</v>
      </c>
      <c r="E23" s="200">
        <v>676020.34418080642</v>
      </c>
      <c r="F23" s="200">
        <v>694368.88096837548</v>
      </c>
      <c r="G23" s="200">
        <v>681585.6422089556</v>
      </c>
      <c r="H23" s="200">
        <v>654495.31694745098</v>
      </c>
      <c r="I23" s="200">
        <f>I19/I24*1000000</f>
        <v>716138.61862659839</v>
      </c>
    </row>
    <row r="24" spans="1:9" ht="27" customHeight="1">
      <c r="A24" s="304"/>
      <c r="B24" s="213" t="s">
        <v>180</v>
      </c>
      <c r="C24" s="214"/>
      <c r="D24" s="215" t="s">
        <v>181</v>
      </c>
      <c r="E24" s="205">
        <v>1475213</v>
      </c>
      <c r="F24" s="205">
        <v>1475213</v>
      </c>
      <c r="G24" s="205">
        <v>1475213</v>
      </c>
      <c r="H24" s="205">
        <v>1475213</v>
      </c>
      <c r="I24" s="206">
        <f>H24</f>
        <v>1475213</v>
      </c>
    </row>
    <row r="25" spans="1:9" ht="27" customHeight="1">
      <c r="A25" s="304"/>
      <c r="B25" s="11" t="s">
        <v>182</v>
      </c>
      <c r="C25" s="216"/>
      <c r="D25" s="217"/>
      <c r="E25" s="198">
        <v>309070</v>
      </c>
      <c r="F25" s="198">
        <v>313795</v>
      </c>
      <c r="G25" s="198">
        <v>360255</v>
      </c>
      <c r="H25" s="198">
        <v>368483</v>
      </c>
      <c r="I25" s="218">
        <v>374180</v>
      </c>
    </row>
    <row r="26" spans="1:9" ht="27" customHeight="1">
      <c r="A26" s="304"/>
      <c r="B26" s="219" t="s">
        <v>183</v>
      </c>
      <c r="C26" s="220"/>
      <c r="D26" s="221"/>
      <c r="E26" s="222">
        <v>0.995</v>
      </c>
      <c r="F26" s="222">
        <v>0.999</v>
      </c>
      <c r="G26" s="222">
        <v>1.0009999999999999</v>
      </c>
      <c r="H26" s="222">
        <v>1.0089999999999999</v>
      </c>
      <c r="I26" s="223">
        <v>1.016</v>
      </c>
    </row>
    <row r="27" spans="1:9" ht="27" customHeight="1">
      <c r="A27" s="304"/>
      <c r="B27" s="219" t="s">
        <v>184</v>
      </c>
      <c r="C27" s="220"/>
      <c r="D27" s="221"/>
      <c r="E27" s="224">
        <v>0.2</v>
      </c>
      <c r="F27" s="224">
        <v>0.2</v>
      </c>
      <c r="G27" s="224">
        <v>0.2</v>
      </c>
      <c r="H27" s="224">
        <v>0.2</v>
      </c>
      <c r="I27" s="225">
        <v>0.1</v>
      </c>
    </row>
    <row r="28" spans="1:9" ht="27" customHeight="1">
      <c r="A28" s="304"/>
      <c r="B28" s="219" t="s">
        <v>185</v>
      </c>
      <c r="C28" s="220"/>
      <c r="D28" s="221"/>
      <c r="E28" s="224">
        <v>97.7</v>
      </c>
      <c r="F28" s="224">
        <v>100.4</v>
      </c>
      <c r="G28" s="224">
        <v>100.5</v>
      </c>
      <c r="H28" s="224">
        <v>99.8</v>
      </c>
      <c r="I28" s="225">
        <v>100.3</v>
      </c>
    </row>
    <row r="29" spans="1:9" ht="27" customHeight="1">
      <c r="A29" s="304"/>
      <c r="B29" s="226" t="s">
        <v>186</v>
      </c>
      <c r="C29" s="227"/>
      <c r="D29" s="228"/>
      <c r="E29" s="229">
        <v>64.8</v>
      </c>
      <c r="F29" s="229">
        <v>65.2</v>
      </c>
      <c r="G29" s="229">
        <v>59.6</v>
      </c>
      <c r="H29" s="229">
        <v>65.900000000000006</v>
      </c>
      <c r="I29" s="230">
        <v>65.8</v>
      </c>
    </row>
    <row r="30" spans="1:9" ht="27" customHeight="1">
      <c r="A30" s="304"/>
      <c r="B30" s="303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04"/>
      <c r="B31" s="304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04"/>
      <c r="B32" s="304"/>
      <c r="C32" s="219" t="s">
        <v>190</v>
      </c>
      <c r="D32" s="221"/>
      <c r="E32" s="224">
        <v>7.5</v>
      </c>
      <c r="F32" s="224">
        <v>7.2</v>
      </c>
      <c r="G32" s="224">
        <v>6.9</v>
      </c>
      <c r="H32" s="224">
        <v>7.3</v>
      </c>
      <c r="I32" s="225">
        <v>7.5</v>
      </c>
    </row>
    <row r="33" spans="1:9" ht="27" customHeight="1">
      <c r="A33" s="305"/>
      <c r="B33" s="305"/>
      <c r="C33" s="226" t="s">
        <v>191</v>
      </c>
      <c r="D33" s="228"/>
      <c r="E33" s="229">
        <v>117.4</v>
      </c>
      <c r="F33" s="229">
        <v>118.3</v>
      </c>
      <c r="G33" s="229">
        <v>121.7</v>
      </c>
      <c r="H33" s="229">
        <v>120.4</v>
      </c>
      <c r="I33" s="234">
        <v>123.7</v>
      </c>
    </row>
    <row r="34" spans="1:9" ht="27" customHeight="1">
      <c r="A34" s="1" t="s">
        <v>282</v>
      </c>
      <c r="B34" s="14"/>
      <c r="C34" s="14"/>
      <c r="D34" s="14"/>
      <c r="E34" s="235"/>
      <c r="F34" s="235"/>
      <c r="G34" s="235"/>
      <c r="H34" s="235"/>
      <c r="I34" s="236"/>
    </row>
    <row r="35" spans="1:9" ht="27" customHeight="1">
      <c r="A35" s="27" t="s">
        <v>192</v>
      </c>
    </row>
    <row r="36" spans="1:9">
      <c r="A36" s="237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/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339" t="s">
        <v>45</v>
      </c>
      <c r="B6" s="340"/>
      <c r="C6" s="340"/>
      <c r="D6" s="340"/>
      <c r="E6" s="341"/>
      <c r="F6" s="321" t="s">
        <v>287</v>
      </c>
      <c r="G6" s="322"/>
      <c r="H6" s="325" t="s">
        <v>288</v>
      </c>
      <c r="I6" s="322"/>
      <c r="J6" s="325" t="s">
        <v>289</v>
      </c>
      <c r="K6" s="322"/>
      <c r="L6" s="325" t="s">
        <v>290</v>
      </c>
      <c r="M6" s="322"/>
      <c r="N6" s="321" t="s">
        <v>292</v>
      </c>
      <c r="O6" s="322"/>
    </row>
    <row r="7" spans="1:25" ht="15.95" customHeight="1">
      <c r="A7" s="342"/>
      <c r="B7" s="343"/>
      <c r="C7" s="343"/>
      <c r="D7" s="343"/>
      <c r="E7" s="344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296" t="s">
        <v>1</v>
      </c>
    </row>
    <row r="8" spans="1:25" ht="15.95" customHeight="1">
      <c r="A8" s="345" t="s">
        <v>84</v>
      </c>
      <c r="B8" s="47" t="s">
        <v>46</v>
      </c>
      <c r="C8" s="48"/>
      <c r="D8" s="48"/>
      <c r="E8" s="100" t="s">
        <v>37</v>
      </c>
      <c r="F8" s="113">
        <v>33705</v>
      </c>
      <c r="G8" s="114">
        <v>33155</v>
      </c>
      <c r="H8" s="113">
        <v>41635</v>
      </c>
      <c r="I8" s="115">
        <v>41583</v>
      </c>
      <c r="J8" s="113">
        <v>32044</v>
      </c>
      <c r="K8" s="116">
        <v>32445</v>
      </c>
      <c r="L8" s="113">
        <v>7232</v>
      </c>
      <c r="M8" s="115">
        <v>7505</v>
      </c>
      <c r="N8" s="113">
        <v>9231</v>
      </c>
      <c r="O8" s="116">
        <v>9531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46"/>
      <c r="B9" s="14"/>
      <c r="C9" s="61" t="s">
        <v>47</v>
      </c>
      <c r="D9" s="53"/>
      <c r="E9" s="101" t="s">
        <v>38</v>
      </c>
      <c r="F9" s="117">
        <v>32906</v>
      </c>
      <c r="G9" s="118">
        <v>32433</v>
      </c>
      <c r="H9" s="117">
        <v>41589</v>
      </c>
      <c r="I9" s="119">
        <v>41571</v>
      </c>
      <c r="J9" s="117">
        <v>32036</v>
      </c>
      <c r="K9" s="120">
        <v>32209</v>
      </c>
      <c r="L9" s="117">
        <v>7175</v>
      </c>
      <c r="M9" s="119">
        <v>7216</v>
      </c>
      <c r="N9" s="117">
        <v>9230</v>
      </c>
      <c r="O9" s="120">
        <v>9530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46"/>
      <c r="B10" s="11"/>
      <c r="C10" s="61" t="s">
        <v>48</v>
      </c>
      <c r="D10" s="53"/>
      <c r="E10" s="101" t="s">
        <v>39</v>
      </c>
      <c r="F10" s="117">
        <v>799</v>
      </c>
      <c r="G10" s="118">
        <v>722</v>
      </c>
      <c r="H10" s="117">
        <v>46</v>
      </c>
      <c r="I10" s="119">
        <v>12</v>
      </c>
      <c r="J10" s="121">
        <v>8</v>
      </c>
      <c r="K10" s="122">
        <v>236</v>
      </c>
      <c r="L10" s="117">
        <v>57</v>
      </c>
      <c r="M10" s="119">
        <v>289</v>
      </c>
      <c r="N10" s="117">
        <v>1</v>
      </c>
      <c r="O10" s="120">
        <v>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46"/>
      <c r="B11" s="66" t="s">
        <v>49</v>
      </c>
      <c r="C11" s="67"/>
      <c r="D11" s="67"/>
      <c r="E11" s="103" t="s">
        <v>40</v>
      </c>
      <c r="F11" s="123">
        <v>33260</v>
      </c>
      <c r="G11" s="124">
        <v>32286</v>
      </c>
      <c r="H11" s="123">
        <v>37090</v>
      </c>
      <c r="I11" s="125">
        <v>37725</v>
      </c>
      <c r="J11" s="123">
        <v>28814</v>
      </c>
      <c r="K11" s="126">
        <v>29478</v>
      </c>
      <c r="L11" s="123">
        <v>6466</v>
      </c>
      <c r="M11" s="125">
        <v>6326</v>
      </c>
      <c r="N11" s="123">
        <v>9488</v>
      </c>
      <c r="O11" s="126">
        <v>9005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46"/>
      <c r="B12" s="8"/>
      <c r="C12" s="61" t="s">
        <v>50</v>
      </c>
      <c r="D12" s="53"/>
      <c r="E12" s="101" t="s">
        <v>41</v>
      </c>
      <c r="F12" s="117">
        <v>32869</v>
      </c>
      <c r="G12" s="118">
        <v>32106</v>
      </c>
      <c r="H12" s="123">
        <v>37090</v>
      </c>
      <c r="I12" s="119">
        <v>37157</v>
      </c>
      <c r="J12" s="123">
        <v>28807</v>
      </c>
      <c r="K12" s="120">
        <v>29473</v>
      </c>
      <c r="L12" s="117">
        <v>6466</v>
      </c>
      <c r="M12" s="119">
        <v>6325</v>
      </c>
      <c r="N12" s="117">
        <v>9488</v>
      </c>
      <c r="O12" s="120">
        <v>9005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46"/>
      <c r="B13" s="14"/>
      <c r="C13" s="50" t="s">
        <v>51</v>
      </c>
      <c r="D13" s="68"/>
      <c r="E13" s="104" t="s">
        <v>42</v>
      </c>
      <c r="F13" s="127">
        <v>392</v>
      </c>
      <c r="G13" s="128">
        <v>179</v>
      </c>
      <c r="H13" s="121">
        <v>0</v>
      </c>
      <c r="I13" s="122">
        <v>568</v>
      </c>
      <c r="J13" s="121">
        <v>7</v>
      </c>
      <c r="K13" s="122">
        <v>5</v>
      </c>
      <c r="L13" s="127">
        <v>0</v>
      </c>
      <c r="M13" s="129">
        <v>1</v>
      </c>
      <c r="N13" s="127">
        <v>0</v>
      </c>
      <c r="O13" s="130">
        <v>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46"/>
      <c r="B14" s="52" t="s">
        <v>52</v>
      </c>
      <c r="C14" s="53"/>
      <c r="D14" s="53"/>
      <c r="E14" s="101" t="s">
        <v>194</v>
      </c>
      <c r="F14" s="161">
        <v>37</v>
      </c>
      <c r="G14" s="150">
        <v>327</v>
      </c>
      <c r="H14" s="161">
        <v>4499</v>
      </c>
      <c r="I14" s="150">
        <v>4414</v>
      </c>
      <c r="J14" s="161">
        <v>3229</v>
      </c>
      <c r="K14" s="150">
        <v>2736</v>
      </c>
      <c r="L14" s="161">
        <v>709</v>
      </c>
      <c r="M14" s="150">
        <v>891</v>
      </c>
      <c r="N14" s="161">
        <v>-258</v>
      </c>
      <c r="O14" s="150">
        <v>525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46"/>
      <c r="B15" s="52" t="s">
        <v>53</v>
      </c>
      <c r="C15" s="53"/>
      <c r="D15" s="53"/>
      <c r="E15" s="101" t="s">
        <v>195</v>
      </c>
      <c r="F15" s="161">
        <v>407</v>
      </c>
      <c r="G15" s="150">
        <v>543</v>
      </c>
      <c r="H15" s="161">
        <v>46</v>
      </c>
      <c r="I15" s="150">
        <v>-556</v>
      </c>
      <c r="J15" s="161">
        <v>1</v>
      </c>
      <c r="K15" s="150">
        <v>231</v>
      </c>
      <c r="L15" s="161">
        <v>57</v>
      </c>
      <c r="M15" s="150">
        <v>288</v>
      </c>
      <c r="N15" s="161">
        <v>1</v>
      </c>
      <c r="O15" s="150">
        <v>1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46"/>
      <c r="B16" s="52" t="s">
        <v>54</v>
      </c>
      <c r="C16" s="53"/>
      <c r="D16" s="53"/>
      <c r="E16" s="101" t="s">
        <v>196</v>
      </c>
      <c r="F16" s="161">
        <v>445</v>
      </c>
      <c r="G16" s="150">
        <v>869</v>
      </c>
      <c r="H16" s="161">
        <v>4545</v>
      </c>
      <c r="I16" s="150">
        <v>3858</v>
      </c>
      <c r="J16" s="161">
        <v>3230</v>
      </c>
      <c r="K16" s="150">
        <v>2967</v>
      </c>
      <c r="L16" s="161">
        <v>766</v>
      </c>
      <c r="M16" s="150">
        <v>1179</v>
      </c>
      <c r="N16" s="161">
        <v>-257</v>
      </c>
      <c r="O16" s="150">
        <v>526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46"/>
      <c r="B17" s="52" t="s">
        <v>55</v>
      </c>
      <c r="C17" s="53"/>
      <c r="D17" s="53"/>
      <c r="E17" s="43"/>
      <c r="F17" s="239">
        <v>25540</v>
      </c>
      <c r="G17" s="240">
        <v>25985</v>
      </c>
      <c r="H17" s="121">
        <v>0</v>
      </c>
      <c r="I17" s="122">
        <v>0</v>
      </c>
      <c r="J17" s="117">
        <v>0</v>
      </c>
      <c r="K17" s="120">
        <v>0</v>
      </c>
      <c r="L17" s="117">
        <v>0</v>
      </c>
      <c r="M17" s="119">
        <v>0</v>
      </c>
      <c r="N17" s="121">
        <v>1783</v>
      </c>
      <c r="O17" s="131">
        <v>1527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47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46" t="s">
        <v>85</v>
      </c>
      <c r="B19" s="66" t="s">
        <v>57</v>
      </c>
      <c r="C19" s="69"/>
      <c r="D19" s="69"/>
      <c r="E19" s="105"/>
      <c r="F19" s="163">
        <v>2714</v>
      </c>
      <c r="G19" s="155">
        <v>2523</v>
      </c>
      <c r="H19" s="135">
        <v>31012</v>
      </c>
      <c r="I19" s="137">
        <v>43360</v>
      </c>
      <c r="J19" s="135">
        <v>4659</v>
      </c>
      <c r="K19" s="138">
        <v>8419</v>
      </c>
      <c r="L19" s="135">
        <v>297</v>
      </c>
      <c r="M19" s="137">
        <v>195</v>
      </c>
      <c r="N19" s="135">
        <v>1252</v>
      </c>
      <c r="O19" s="138">
        <v>1317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46"/>
      <c r="B20" s="13"/>
      <c r="C20" s="61" t="s">
        <v>58</v>
      </c>
      <c r="D20" s="53"/>
      <c r="E20" s="101"/>
      <c r="F20" s="161">
        <v>804</v>
      </c>
      <c r="G20" s="150">
        <v>639</v>
      </c>
      <c r="H20" s="117">
        <v>22095</v>
      </c>
      <c r="I20" s="119">
        <v>31462</v>
      </c>
      <c r="J20" s="117">
        <v>4256</v>
      </c>
      <c r="K20" s="122">
        <v>8011</v>
      </c>
      <c r="L20" s="117">
        <v>146</v>
      </c>
      <c r="M20" s="119">
        <v>53</v>
      </c>
      <c r="N20" s="117">
        <v>1097</v>
      </c>
      <c r="O20" s="120">
        <v>1189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46"/>
      <c r="B21" s="26" t="s">
        <v>59</v>
      </c>
      <c r="C21" s="67"/>
      <c r="D21" s="67"/>
      <c r="E21" s="103" t="s">
        <v>197</v>
      </c>
      <c r="F21" s="164">
        <v>2714</v>
      </c>
      <c r="G21" s="149">
        <v>2523</v>
      </c>
      <c r="H21" s="123">
        <v>30768</v>
      </c>
      <c r="I21" s="125">
        <v>43301</v>
      </c>
      <c r="J21" s="123">
        <v>4659</v>
      </c>
      <c r="K21" s="126">
        <v>8419</v>
      </c>
      <c r="L21" s="123">
        <v>297</v>
      </c>
      <c r="M21" s="125">
        <v>195</v>
      </c>
      <c r="N21" s="123">
        <v>1252</v>
      </c>
      <c r="O21" s="126">
        <v>1317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46"/>
      <c r="B22" s="66" t="s">
        <v>60</v>
      </c>
      <c r="C22" s="69"/>
      <c r="D22" s="69"/>
      <c r="E22" s="105" t="s">
        <v>198</v>
      </c>
      <c r="F22" s="163">
        <v>4772</v>
      </c>
      <c r="G22" s="155">
        <v>4440</v>
      </c>
      <c r="H22" s="135">
        <v>49650</v>
      </c>
      <c r="I22" s="137">
        <v>61800</v>
      </c>
      <c r="J22" s="135">
        <v>10707</v>
      </c>
      <c r="K22" s="138">
        <v>14710</v>
      </c>
      <c r="L22" s="135">
        <v>1541</v>
      </c>
      <c r="M22" s="137">
        <v>1334</v>
      </c>
      <c r="N22" s="135">
        <v>1428</v>
      </c>
      <c r="O22" s="138">
        <v>1537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46"/>
      <c r="B23" s="8" t="s">
        <v>61</v>
      </c>
      <c r="C23" s="50" t="s">
        <v>62</v>
      </c>
      <c r="D23" s="68"/>
      <c r="E23" s="104"/>
      <c r="F23" s="160">
        <v>3767</v>
      </c>
      <c r="G23" s="139">
        <v>3633</v>
      </c>
      <c r="H23" s="127">
        <v>32340</v>
      </c>
      <c r="I23" s="129">
        <v>40219</v>
      </c>
      <c r="J23" s="127">
        <v>3222</v>
      </c>
      <c r="K23" s="130">
        <v>3248</v>
      </c>
      <c r="L23" s="127">
        <v>690</v>
      </c>
      <c r="M23" s="129">
        <v>685</v>
      </c>
      <c r="N23" s="127">
        <v>140</v>
      </c>
      <c r="O23" s="130">
        <v>168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46"/>
      <c r="B24" s="52" t="s">
        <v>199</v>
      </c>
      <c r="C24" s="53"/>
      <c r="D24" s="53"/>
      <c r="E24" s="101" t="s">
        <v>200</v>
      </c>
      <c r="F24" s="161">
        <v>-2058</v>
      </c>
      <c r="G24" s="150">
        <v>-1917</v>
      </c>
      <c r="H24" s="161">
        <v>-18882</v>
      </c>
      <c r="I24" s="150">
        <v>-18499</v>
      </c>
      <c r="J24" s="161">
        <v>-6048</v>
      </c>
      <c r="K24" s="150">
        <v>-6291</v>
      </c>
      <c r="L24" s="161">
        <v>-1244</v>
      </c>
      <c r="M24" s="150">
        <v>-1139</v>
      </c>
      <c r="N24" s="161">
        <v>-176</v>
      </c>
      <c r="O24" s="150">
        <v>-220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46"/>
      <c r="B25" s="112" t="s">
        <v>63</v>
      </c>
      <c r="C25" s="68"/>
      <c r="D25" s="68"/>
      <c r="E25" s="348" t="s">
        <v>201</v>
      </c>
      <c r="F25" s="350">
        <v>2058</v>
      </c>
      <c r="G25" s="328">
        <v>1917</v>
      </c>
      <c r="H25" s="326">
        <v>18882</v>
      </c>
      <c r="I25" s="328">
        <v>18499</v>
      </c>
      <c r="J25" s="326">
        <v>6048</v>
      </c>
      <c r="K25" s="328">
        <v>6291</v>
      </c>
      <c r="L25" s="326">
        <v>1244</v>
      </c>
      <c r="M25" s="328">
        <v>1139</v>
      </c>
      <c r="N25" s="326">
        <v>176</v>
      </c>
      <c r="O25" s="328">
        <v>220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46"/>
      <c r="B26" s="26" t="s">
        <v>64</v>
      </c>
      <c r="C26" s="67"/>
      <c r="D26" s="67"/>
      <c r="E26" s="349"/>
      <c r="F26" s="351"/>
      <c r="G26" s="329"/>
      <c r="H26" s="327"/>
      <c r="I26" s="329"/>
      <c r="J26" s="327"/>
      <c r="K26" s="329"/>
      <c r="L26" s="327"/>
      <c r="M26" s="329"/>
      <c r="N26" s="327"/>
      <c r="O26" s="3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47"/>
      <c r="B27" s="59" t="s">
        <v>202</v>
      </c>
      <c r="C27" s="37"/>
      <c r="D27" s="37"/>
      <c r="E27" s="106" t="s">
        <v>203</v>
      </c>
      <c r="F27" s="165">
        <f t="shared" ref="F27:O27" si="0">F24+F25</f>
        <v>0</v>
      </c>
      <c r="G27" s="151">
        <f t="shared" si="0"/>
        <v>0</v>
      </c>
      <c r="H27" s="165">
        <f t="shared" si="0"/>
        <v>0</v>
      </c>
      <c r="I27" s="151">
        <f t="shared" si="0"/>
        <v>0</v>
      </c>
      <c r="J27" s="165">
        <f t="shared" si="0"/>
        <v>0</v>
      </c>
      <c r="K27" s="151">
        <f t="shared" si="0"/>
        <v>0</v>
      </c>
      <c r="L27" s="165">
        <f t="shared" si="0"/>
        <v>0</v>
      </c>
      <c r="M27" s="151">
        <f t="shared" si="0"/>
        <v>0</v>
      </c>
      <c r="N27" s="165">
        <f t="shared" si="0"/>
        <v>0</v>
      </c>
      <c r="O27" s="151">
        <f t="shared" si="0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33" t="s">
        <v>65</v>
      </c>
      <c r="B30" s="334"/>
      <c r="C30" s="334"/>
      <c r="D30" s="334"/>
      <c r="E30" s="335"/>
      <c r="F30" s="323"/>
      <c r="G30" s="324"/>
      <c r="H30" s="323"/>
      <c r="I30" s="324"/>
      <c r="J30" s="323"/>
      <c r="K30" s="324"/>
      <c r="L30" s="323"/>
      <c r="M30" s="324"/>
      <c r="N30" s="323"/>
      <c r="O30" s="324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36"/>
      <c r="B31" s="337"/>
      <c r="C31" s="337"/>
      <c r="D31" s="337"/>
      <c r="E31" s="338"/>
      <c r="F31" s="178" t="s">
        <v>284</v>
      </c>
      <c r="G31" s="51" t="s">
        <v>1</v>
      </c>
      <c r="H31" s="178" t="s">
        <v>284</v>
      </c>
      <c r="I31" s="51" t="s">
        <v>1</v>
      </c>
      <c r="J31" s="178" t="s">
        <v>284</v>
      </c>
      <c r="K31" s="51" t="s">
        <v>1</v>
      </c>
      <c r="L31" s="178" t="s">
        <v>284</v>
      </c>
      <c r="M31" s="51" t="s">
        <v>1</v>
      </c>
      <c r="N31" s="178" t="s">
        <v>284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45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52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52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52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52"/>
      <c r="B36" s="66" t="s">
        <v>49</v>
      </c>
      <c r="C36" s="69"/>
      <c r="D36" s="69"/>
      <c r="E36" s="16" t="s">
        <v>38</v>
      </c>
      <c r="F36" s="135"/>
      <c r="G36" s="136"/>
      <c r="H36" s="135"/>
      <c r="I36" s="137"/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52"/>
      <c r="B37" s="14"/>
      <c r="C37" s="61" t="s">
        <v>69</v>
      </c>
      <c r="D37" s="53"/>
      <c r="E37" s="102"/>
      <c r="F37" s="117"/>
      <c r="G37" s="118"/>
      <c r="H37" s="117"/>
      <c r="I37" s="119"/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52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53"/>
      <c r="B39" s="6" t="s">
        <v>71</v>
      </c>
      <c r="C39" s="7"/>
      <c r="D39" s="7"/>
      <c r="E39" s="110" t="s">
        <v>205</v>
      </c>
      <c r="F39" s="165">
        <f t="shared" ref="F39:O39" si="1">F32-F36</f>
        <v>0</v>
      </c>
      <c r="G39" s="151">
        <f t="shared" si="1"/>
        <v>0</v>
      </c>
      <c r="H39" s="165">
        <f t="shared" si="1"/>
        <v>0</v>
      </c>
      <c r="I39" s="151">
        <f t="shared" si="1"/>
        <v>0</v>
      </c>
      <c r="J39" s="165">
        <f t="shared" si="1"/>
        <v>0</v>
      </c>
      <c r="K39" s="151">
        <f t="shared" si="1"/>
        <v>0</v>
      </c>
      <c r="L39" s="165">
        <f t="shared" si="1"/>
        <v>0</v>
      </c>
      <c r="M39" s="151">
        <f t="shared" si="1"/>
        <v>0</v>
      </c>
      <c r="N39" s="165">
        <f t="shared" si="1"/>
        <v>0</v>
      </c>
      <c r="O39" s="151">
        <f t="shared" si="1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45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54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54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54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55"/>
      <c r="B44" s="59" t="s">
        <v>71</v>
      </c>
      <c r="C44" s="37"/>
      <c r="D44" s="37"/>
      <c r="E44" s="110" t="s">
        <v>206</v>
      </c>
      <c r="F44" s="162">
        <f t="shared" ref="F44:O44" si="2">F40-F42</f>
        <v>0</v>
      </c>
      <c r="G44" s="166">
        <f t="shared" si="2"/>
        <v>0</v>
      </c>
      <c r="H44" s="162">
        <f t="shared" si="2"/>
        <v>0</v>
      </c>
      <c r="I44" s="166">
        <f t="shared" si="2"/>
        <v>0</v>
      </c>
      <c r="J44" s="162">
        <f t="shared" si="2"/>
        <v>0</v>
      </c>
      <c r="K44" s="166">
        <f t="shared" si="2"/>
        <v>0</v>
      </c>
      <c r="L44" s="162">
        <f t="shared" si="2"/>
        <v>0</v>
      </c>
      <c r="M44" s="166">
        <f t="shared" si="2"/>
        <v>0</v>
      </c>
      <c r="N44" s="162">
        <f t="shared" si="2"/>
        <v>0</v>
      </c>
      <c r="O44" s="166">
        <f t="shared" si="2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30" t="s">
        <v>79</v>
      </c>
      <c r="B45" s="20" t="s">
        <v>75</v>
      </c>
      <c r="C45" s="9"/>
      <c r="D45" s="9"/>
      <c r="E45" s="111" t="s">
        <v>207</v>
      </c>
      <c r="F45" s="168">
        <f t="shared" ref="F45:O45" si="3">F39+F44</f>
        <v>0</v>
      </c>
      <c r="G45" s="152">
        <f t="shared" si="3"/>
        <v>0</v>
      </c>
      <c r="H45" s="168">
        <f t="shared" si="3"/>
        <v>0</v>
      </c>
      <c r="I45" s="152">
        <f t="shared" si="3"/>
        <v>0</v>
      </c>
      <c r="J45" s="168">
        <f t="shared" si="3"/>
        <v>0</v>
      </c>
      <c r="K45" s="152">
        <f t="shared" si="3"/>
        <v>0</v>
      </c>
      <c r="L45" s="168">
        <f t="shared" si="3"/>
        <v>0</v>
      </c>
      <c r="M45" s="152">
        <f t="shared" si="3"/>
        <v>0</v>
      </c>
      <c r="N45" s="168">
        <f t="shared" si="3"/>
        <v>0</v>
      </c>
      <c r="O45" s="152">
        <f t="shared" si="3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31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31"/>
      <c r="B47" s="52" t="s">
        <v>77</v>
      </c>
      <c r="C47" s="53"/>
      <c r="D47" s="53"/>
      <c r="E47" s="53"/>
      <c r="F47" s="117"/>
      <c r="G47" s="118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32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85" t="s">
        <v>0</v>
      </c>
      <c r="B1" s="185"/>
      <c r="C1" s="241"/>
      <c r="D1" s="242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285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359" t="s">
        <v>293</v>
      </c>
      <c r="F6" s="360"/>
      <c r="G6" s="359" t="s">
        <v>294</v>
      </c>
      <c r="H6" s="360"/>
      <c r="I6" s="246" t="s">
        <v>295</v>
      </c>
      <c r="J6" s="247"/>
      <c r="K6" s="359" t="s">
        <v>296</v>
      </c>
      <c r="L6" s="360"/>
      <c r="M6" s="359" t="s">
        <v>297</v>
      </c>
      <c r="N6" s="360"/>
    </row>
    <row r="7" spans="1:14" ht="15" customHeight="1">
      <c r="A7" s="248"/>
      <c r="B7" s="249"/>
      <c r="C7" s="249"/>
      <c r="D7" s="249"/>
      <c r="E7" s="250" t="s">
        <v>284</v>
      </c>
      <c r="F7" s="35" t="s">
        <v>1</v>
      </c>
      <c r="G7" s="250" t="s">
        <v>284</v>
      </c>
      <c r="H7" s="35" t="s">
        <v>1</v>
      </c>
      <c r="I7" s="250" t="s">
        <v>284</v>
      </c>
      <c r="J7" s="35" t="s">
        <v>1</v>
      </c>
      <c r="K7" s="250" t="s">
        <v>284</v>
      </c>
      <c r="L7" s="35" t="s">
        <v>1</v>
      </c>
      <c r="M7" s="250" t="s">
        <v>284</v>
      </c>
      <c r="N7" s="297" t="s">
        <v>1</v>
      </c>
    </row>
    <row r="8" spans="1:14" ht="18" customHeight="1">
      <c r="A8" s="358" t="s">
        <v>211</v>
      </c>
      <c r="B8" s="251" t="s">
        <v>212</v>
      </c>
      <c r="C8" s="252"/>
      <c r="D8" s="252"/>
      <c r="E8" s="253">
        <v>1</v>
      </c>
      <c r="F8" s="254">
        <v>1</v>
      </c>
      <c r="G8" s="253">
        <v>1</v>
      </c>
      <c r="H8" s="255">
        <v>1</v>
      </c>
      <c r="I8" s="253">
        <v>39</v>
      </c>
      <c r="J8" s="254">
        <v>39</v>
      </c>
      <c r="K8" s="253">
        <v>9</v>
      </c>
      <c r="L8" s="255">
        <v>9</v>
      </c>
      <c r="M8" s="253">
        <v>6</v>
      </c>
      <c r="N8" s="255">
        <v>6</v>
      </c>
    </row>
    <row r="9" spans="1:14" ht="18" customHeight="1">
      <c r="A9" s="304"/>
      <c r="B9" s="358" t="s">
        <v>213</v>
      </c>
      <c r="C9" s="207" t="s">
        <v>214</v>
      </c>
      <c r="D9" s="208"/>
      <c r="E9" s="256">
        <v>20</v>
      </c>
      <c r="F9" s="257">
        <v>20</v>
      </c>
      <c r="G9" s="256">
        <v>10</v>
      </c>
      <c r="H9" s="258">
        <v>10</v>
      </c>
      <c r="I9" s="256">
        <v>140</v>
      </c>
      <c r="J9" s="257">
        <v>140</v>
      </c>
      <c r="K9" s="256">
        <v>50</v>
      </c>
      <c r="L9" s="258">
        <v>50</v>
      </c>
      <c r="M9" s="256">
        <v>100</v>
      </c>
      <c r="N9" s="258">
        <v>100</v>
      </c>
    </row>
    <row r="10" spans="1:14" ht="18" customHeight="1">
      <c r="A10" s="304"/>
      <c r="B10" s="304"/>
      <c r="C10" s="52" t="s">
        <v>215</v>
      </c>
      <c r="D10" s="53"/>
      <c r="E10" s="259">
        <v>20</v>
      </c>
      <c r="F10" s="260">
        <v>20</v>
      </c>
      <c r="G10" s="259">
        <v>10</v>
      </c>
      <c r="H10" s="261">
        <v>10</v>
      </c>
      <c r="I10" s="259">
        <v>77</v>
      </c>
      <c r="J10" s="260">
        <v>77</v>
      </c>
      <c r="K10" s="259">
        <v>40</v>
      </c>
      <c r="L10" s="261">
        <v>40</v>
      </c>
      <c r="M10" s="259">
        <v>50</v>
      </c>
      <c r="N10" s="261">
        <v>50</v>
      </c>
    </row>
    <row r="11" spans="1:14" ht="18" customHeight="1">
      <c r="A11" s="304"/>
      <c r="B11" s="304"/>
      <c r="C11" s="52" t="s">
        <v>216</v>
      </c>
      <c r="D11" s="53"/>
      <c r="E11" s="259">
        <v>0</v>
      </c>
      <c r="F11" s="260">
        <v>0</v>
      </c>
      <c r="G11" s="259">
        <v>0</v>
      </c>
      <c r="H11" s="261">
        <v>0</v>
      </c>
      <c r="I11" s="259">
        <v>0</v>
      </c>
      <c r="J11" s="260">
        <v>0</v>
      </c>
      <c r="K11" s="259">
        <v>0</v>
      </c>
      <c r="L11" s="261">
        <v>0</v>
      </c>
      <c r="M11" s="259">
        <v>0</v>
      </c>
      <c r="N11" s="261">
        <v>0</v>
      </c>
    </row>
    <row r="12" spans="1:14" ht="18" customHeight="1">
      <c r="A12" s="304"/>
      <c r="B12" s="304"/>
      <c r="C12" s="52" t="s">
        <v>217</v>
      </c>
      <c r="D12" s="53"/>
      <c r="E12" s="259">
        <v>0</v>
      </c>
      <c r="F12" s="260">
        <v>0</v>
      </c>
      <c r="G12" s="259">
        <v>0</v>
      </c>
      <c r="H12" s="261">
        <v>0</v>
      </c>
      <c r="I12" s="259">
        <v>63</v>
      </c>
      <c r="J12" s="260">
        <v>63</v>
      </c>
      <c r="K12" s="259">
        <v>10</v>
      </c>
      <c r="L12" s="261">
        <v>10</v>
      </c>
      <c r="M12" s="259">
        <v>50</v>
      </c>
      <c r="N12" s="261">
        <v>50</v>
      </c>
    </row>
    <row r="13" spans="1:14" ht="18" customHeight="1">
      <c r="A13" s="304"/>
      <c r="B13" s="304"/>
      <c r="C13" s="52" t="s">
        <v>218</v>
      </c>
      <c r="D13" s="53"/>
      <c r="E13" s="259">
        <v>0</v>
      </c>
      <c r="F13" s="260">
        <v>0</v>
      </c>
      <c r="G13" s="259">
        <v>0</v>
      </c>
      <c r="H13" s="261">
        <v>0</v>
      </c>
      <c r="I13" s="259">
        <v>0</v>
      </c>
      <c r="J13" s="260">
        <v>0</v>
      </c>
      <c r="K13" s="259">
        <v>0</v>
      </c>
      <c r="L13" s="261">
        <v>0</v>
      </c>
      <c r="M13" s="259">
        <v>0</v>
      </c>
      <c r="N13" s="261">
        <v>0</v>
      </c>
    </row>
    <row r="14" spans="1:14" ht="18" customHeight="1">
      <c r="A14" s="305"/>
      <c r="B14" s="305"/>
      <c r="C14" s="59" t="s">
        <v>79</v>
      </c>
      <c r="D14" s="37"/>
      <c r="E14" s="262">
        <v>0</v>
      </c>
      <c r="F14" s="263">
        <v>0</v>
      </c>
      <c r="G14" s="262">
        <v>0</v>
      </c>
      <c r="H14" s="264">
        <v>0</v>
      </c>
      <c r="I14" s="262">
        <v>0</v>
      </c>
      <c r="J14" s="263">
        <v>0</v>
      </c>
      <c r="K14" s="262">
        <v>0</v>
      </c>
      <c r="L14" s="264">
        <v>0</v>
      </c>
      <c r="M14" s="262">
        <v>0</v>
      </c>
      <c r="N14" s="264">
        <v>0</v>
      </c>
    </row>
    <row r="15" spans="1:14" ht="18" customHeight="1">
      <c r="A15" s="303" t="s">
        <v>219</v>
      </c>
      <c r="B15" s="358" t="s">
        <v>220</v>
      </c>
      <c r="C15" s="207" t="s">
        <v>221</v>
      </c>
      <c r="D15" s="208"/>
      <c r="E15" s="265">
        <v>11176</v>
      </c>
      <c r="F15" s="266">
        <v>10414</v>
      </c>
      <c r="G15" s="265">
        <v>3774</v>
      </c>
      <c r="H15" s="152">
        <v>3363</v>
      </c>
      <c r="I15" s="265">
        <v>105</v>
      </c>
      <c r="J15" s="266">
        <v>105</v>
      </c>
      <c r="K15" s="265">
        <v>315</v>
      </c>
      <c r="L15" s="152">
        <v>338</v>
      </c>
      <c r="M15" s="265">
        <v>1085</v>
      </c>
      <c r="N15" s="152">
        <v>989</v>
      </c>
    </row>
    <row r="16" spans="1:14" ht="18" customHeight="1">
      <c r="A16" s="304"/>
      <c r="B16" s="304"/>
      <c r="C16" s="52" t="s">
        <v>222</v>
      </c>
      <c r="D16" s="53"/>
      <c r="E16" s="117">
        <v>465</v>
      </c>
      <c r="F16" s="119">
        <v>618</v>
      </c>
      <c r="G16" s="117">
        <v>10278</v>
      </c>
      <c r="H16" s="150">
        <v>10037</v>
      </c>
      <c r="I16" s="117">
        <v>76</v>
      </c>
      <c r="J16" s="119">
        <v>66</v>
      </c>
      <c r="K16" s="117">
        <v>157</v>
      </c>
      <c r="L16" s="150">
        <v>151</v>
      </c>
      <c r="M16" s="117">
        <v>2161</v>
      </c>
      <c r="N16" s="150">
        <v>2277</v>
      </c>
    </row>
    <row r="17" spans="1:15" ht="18" customHeight="1">
      <c r="A17" s="304"/>
      <c r="B17" s="304"/>
      <c r="C17" s="52" t="s">
        <v>223</v>
      </c>
      <c r="D17" s="53"/>
      <c r="E17" s="117">
        <v>0</v>
      </c>
      <c r="F17" s="119">
        <v>0</v>
      </c>
      <c r="G17" s="117">
        <v>0</v>
      </c>
      <c r="H17" s="150">
        <v>0</v>
      </c>
      <c r="I17" s="117">
        <v>0</v>
      </c>
      <c r="J17" s="119">
        <v>0</v>
      </c>
      <c r="K17" s="117"/>
      <c r="L17" s="150">
        <v>0</v>
      </c>
      <c r="M17" s="117">
        <v>0</v>
      </c>
      <c r="N17" s="150">
        <v>0</v>
      </c>
    </row>
    <row r="18" spans="1:15" ht="18" customHeight="1">
      <c r="A18" s="304"/>
      <c r="B18" s="305"/>
      <c r="C18" s="59" t="s">
        <v>224</v>
      </c>
      <c r="D18" s="37"/>
      <c r="E18" s="165">
        <v>11640</v>
      </c>
      <c r="F18" s="267">
        <v>11032</v>
      </c>
      <c r="G18" s="165">
        <v>14052</v>
      </c>
      <c r="H18" s="267">
        <v>13400</v>
      </c>
      <c r="I18" s="165">
        <v>181</v>
      </c>
      <c r="J18" s="267">
        <v>170</v>
      </c>
      <c r="K18" s="165">
        <v>471</v>
      </c>
      <c r="L18" s="267">
        <v>488</v>
      </c>
      <c r="M18" s="165">
        <v>3246</v>
      </c>
      <c r="N18" s="267">
        <v>3267</v>
      </c>
    </row>
    <row r="19" spans="1:15" ht="18" customHeight="1">
      <c r="A19" s="304"/>
      <c r="B19" s="358" t="s">
        <v>225</v>
      </c>
      <c r="C19" s="207" t="s">
        <v>226</v>
      </c>
      <c r="D19" s="208"/>
      <c r="E19" s="168">
        <v>114</v>
      </c>
      <c r="F19" s="152">
        <v>3413</v>
      </c>
      <c r="G19" s="168">
        <v>1259</v>
      </c>
      <c r="H19" s="152">
        <v>795</v>
      </c>
      <c r="I19" s="168">
        <v>15</v>
      </c>
      <c r="J19" s="152">
        <v>9</v>
      </c>
      <c r="K19" s="168">
        <v>120</v>
      </c>
      <c r="L19" s="152">
        <v>140</v>
      </c>
      <c r="M19" s="168">
        <v>246</v>
      </c>
      <c r="N19" s="152">
        <v>267</v>
      </c>
    </row>
    <row r="20" spans="1:15" ht="18" customHeight="1">
      <c r="A20" s="304"/>
      <c r="B20" s="304"/>
      <c r="C20" s="52" t="s">
        <v>227</v>
      </c>
      <c r="D20" s="53"/>
      <c r="E20" s="161">
        <v>10000</v>
      </c>
      <c r="F20" s="150">
        <v>6101</v>
      </c>
      <c r="G20" s="161">
        <v>2468</v>
      </c>
      <c r="H20" s="150">
        <v>2457</v>
      </c>
      <c r="I20" s="161">
        <v>5</v>
      </c>
      <c r="J20" s="150">
        <v>6</v>
      </c>
      <c r="K20" s="161">
        <v>349</v>
      </c>
      <c r="L20" s="150">
        <v>370</v>
      </c>
      <c r="M20" s="161">
        <v>162</v>
      </c>
      <c r="N20" s="150">
        <v>246</v>
      </c>
    </row>
    <row r="21" spans="1:15" s="272" customFormat="1" ht="18" customHeight="1">
      <c r="A21" s="304"/>
      <c r="B21" s="304"/>
      <c r="C21" s="268" t="s">
        <v>228</v>
      </c>
      <c r="D21" s="269"/>
      <c r="E21" s="270">
        <v>0</v>
      </c>
      <c r="F21" s="271">
        <v>0</v>
      </c>
      <c r="G21" s="270">
        <v>0</v>
      </c>
      <c r="H21" s="271">
        <v>0</v>
      </c>
      <c r="I21" s="270">
        <v>0</v>
      </c>
      <c r="J21" s="271">
        <v>0</v>
      </c>
      <c r="K21" s="270"/>
      <c r="L21" s="271">
        <v>0</v>
      </c>
      <c r="M21" s="270">
        <v>0</v>
      </c>
      <c r="N21" s="271">
        <v>0</v>
      </c>
    </row>
    <row r="22" spans="1:15" ht="18" customHeight="1">
      <c r="A22" s="304"/>
      <c r="B22" s="305"/>
      <c r="C22" s="6" t="s">
        <v>229</v>
      </c>
      <c r="D22" s="7"/>
      <c r="E22" s="165">
        <v>10114</v>
      </c>
      <c r="F22" s="151">
        <v>9514</v>
      </c>
      <c r="G22" s="165">
        <v>3728</v>
      </c>
      <c r="H22" s="151">
        <v>3252</v>
      </c>
      <c r="I22" s="165">
        <v>20</v>
      </c>
      <c r="J22" s="151">
        <v>16</v>
      </c>
      <c r="K22" s="165">
        <v>469</v>
      </c>
      <c r="L22" s="151">
        <v>510</v>
      </c>
      <c r="M22" s="165">
        <v>408</v>
      </c>
      <c r="N22" s="151">
        <v>512</v>
      </c>
    </row>
    <row r="23" spans="1:15" ht="18" customHeight="1">
      <c r="A23" s="304"/>
      <c r="B23" s="358" t="s">
        <v>230</v>
      </c>
      <c r="C23" s="207" t="s">
        <v>231</v>
      </c>
      <c r="D23" s="208"/>
      <c r="E23" s="168">
        <v>20</v>
      </c>
      <c r="F23" s="152">
        <v>20</v>
      </c>
      <c r="G23" s="168">
        <v>10</v>
      </c>
      <c r="H23" s="152">
        <v>10</v>
      </c>
      <c r="I23" s="168">
        <v>140</v>
      </c>
      <c r="J23" s="152">
        <v>140</v>
      </c>
      <c r="K23" s="168">
        <v>50</v>
      </c>
      <c r="L23" s="152">
        <v>50</v>
      </c>
      <c r="M23" s="168">
        <v>100</v>
      </c>
      <c r="N23" s="152">
        <v>100</v>
      </c>
    </row>
    <row r="24" spans="1:15" ht="18" customHeight="1">
      <c r="A24" s="304"/>
      <c r="B24" s="304"/>
      <c r="C24" s="52" t="s">
        <v>232</v>
      </c>
      <c r="D24" s="53"/>
      <c r="E24" s="161">
        <v>1507</v>
      </c>
      <c r="F24" s="150">
        <v>1498</v>
      </c>
      <c r="G24" s="161">
        <v>10315</v>
      </c>
      <c r="H24" s="150">
        <v>10138</v>
      </c>
      <c r="I24" s="161">
        <v>21</v>
      </c>
      <c r="J24" s="150">
        <v>15</v>
      </c>
      <c r="K24" s="161">
        <v>-48</v>
      </c>
      <c r="L24" s="150">
        <v>-72</v>
      </c>
      <c r="M24" s="161">
        <v>2684</v>
      </c>
      <c r="N24" s="150">
        <v>2600</v>
      </c>
    </row>
    <row r="25" spans="1:15" ht="18" customHeight="1">
      <c r="A25" s="304"/>
      <c r="B25" s="304"/>
      <c r="C25" s="52" t="s">
        <v>233</v>
      </c>
      <c r="D25" s="53"/>
      <c r="E25" s="161">
        <v>0</v>
      </c>
      <c r="F25" s="150">
        <v>0</v>
      </c>
      <c r="G25" s="161">
        <v>0</v>
      </c>
      <c r="H25" s="150">
        <v>0</v>
      </c>
      <c r="I25" s="161">
        <v>0</v>
      </c>
      <c r="J25" s="150">
        <v>0</v>
      </c>
      <c r="K25" s="161"/>
      <c r="L25" s="150">
        <v>0</v>
      </c>
      <c r="M25" s="161">
        <v>54</v>
      </c>
      <c r="N25" s="150">
        <v>54</v>
      </c>
    </row>
    <row r="26" spans="1:15" ht="18" customHeight="1">
      <c r="A26" s="304"/>
      <c r="B26" s="305"/>
      <c r="C26" s="57" t="s">
        <v>234</v>
      </c>
      <c r="D26" s="58"/>
      <c r="E26" s="273">
        <v>1527</v>
      </c>
      <c r="F26" s="151">
        <v>1518</v>
      </c>
      <c r="G26" s="273">
        <v>10325</v>
      </c>
      <c r="H26" s="151">
        <v>10148</v>
      </c>
      <c r="I26" s="142">
        <v>161</v>
      </c>
      <c r="J26" s="151">
        <v>155</v>
      </c>
      <c r="K26" s="273">
        <v>2</v>
      </c>
      <c r="L26" s="151">
        <v>-22</v>
      </c>
      <c r="M26" s="273">
        <v>2838</v>
      </c>
      <c r="N26" s="151">
        <v>2754</v>
      </c>
    </row>
    <row r="27" spans="1:15" ht="18" customHeight="1">
      <c r="A27" s="305"/>
      <c r="B27" s="59" t="s">
        <v>235</v>
      </c>
      <c r="C27" s="37"/>
      <c r="D27" s="37"/>
      <c r="E27" s="274">
        <v>11640</v>
      </c>
      <c r="F27" s="151">
        <v>11032</v>
      </c>
      <c r="G27" s="165">
        <v>14052</v>
      </c>
      <c r="H27" s="151">
        <v>13400</v>
      </c>
      <c r="I27" s="274">
        <v>181</v>
      </c>
      <c r="J27" s="151">
        <v>170</v>
      </c>
      <c r="K27" s="165">
        <v>471</v>
      </c>
      <c r="L27" s="151">
        <v>488</v>
      </c>
      <c r="M27" s="165">
        <v>3246</v>
      </c>
      <c r="N27" s="151">
        <v>3267</v>
      </c>
    </row>
    <row r="28" spans="1:15" ht="18" customHeight="1">
      <c r="A28" s="358" t="s">
        <v>236</v>
      </c>
      <c r="B28" s="358" t="s">
        <v>237</v>
      </c>
      <c r="C28" s="207" t="s">
        <v>238</v>
      </c>
      <c r="D28" s="275" t="s">
        <v>37</v>
      </c>
      <c r="E28" s="168">
        <v>1186</v>
      </c>
      <c r="F28" s="152">
        <v>1702</v>
      </c>
      <c r="G28" s="168">
        <v>4500</v>
      </c>
      <c r="H28" s="152">
        <v>4091</v>
      </c>
      <c r="I28" s="168">
        <v>77</v>
      </c>
      <c r="J28" s="152">
        <v>80</v>
      </c>
      <c r="K28" s="168">
        <v>389</v>
      </c>
      <c r="L28" s="152">
        <v>378</v>
      </c>
      <c r="M28" s="168">
        <v>1029</v>
      </c>
      <c r="N28" s="152">
        <v>998</v>
      </c>
    </row>
    <row r="29" spans="1:15" ht="18" customHeight="1">
      <c r="A29" s="304"/>
      <c r="B29" s="304"/>
      <c r="C29" s="52" t="s">
        <v>239</v>
      </c>
      <c r="D29" s="276" t="s">
        <v>38</v>
      </c>
      <c r="E29" s="161">
        <v>1166</v>
      </c>
      <c r="F29" s="150">
        <v>1674</v>
      </c>
      <c r="G29" s="161">
        <v>4216</v>
      </c>
      <c r="H29" s="150">
        <v>3761</v>
      </c>
      <c r="I29" s="161">
        <v>33</v>
      </c>
      <c r="J29" s="150">
        <v>36</v>
      </c>
      <c r="K29" s="161">
        <v>330</v>
      </c>
      <c r="L29" s="150">
        <v>314</v>
      </c>
      <c r="M29" s="161">
        <v>501</v>
      </c>
      <c r="N29" s="150">
        <v>489</v>
      </c>
    </row>
    <row r="30" spans="1:15" ht="18" customHeight="1">
      <c r="A30" s="304"/>
      <c r="B30" s="304"/>
      <c r="C30" s="52" t="s">
        <v>240</v>
      </c>
      <c r="D30" s="276" t="s">
        <v>241</v>
      </c>
      <c r="E30" s="161">
        <v>28</v>
      </c>
      <c r="F30" s="150">
        <v>26</v>
      </c>
      <c r="G30" s="117">
        <v>96</v>
      </c>
      <c r="H30" s="150">
        <v>97</v>
      </c>
      <c r="I30" s="161">
        <v>34</v>
      </c>
      <c r="J30" s="150">
        <v>35</v>
      </c>
      <c r="K30" s="161">
        <v>25</v>
      </c>
      <c r="L30" s="150">
        <v>26</v>
      </c>
      <c r="M30" s="161">
        <v>416</v>
      </c>
      <c r="N30" s="150">
        <v>346</v>
      </c>
    </row>
    <row r="31" spans="1:15" ht="18" customHeight="1">
      <c r="A31" s="304"/>
      <c r="B31" s="304"/>
      <c r="C31" s="6" t="s">
        <v>242</v>
      </c>
      <c r="D31" s="277" t="s">
        <v>243</v>
      </c>
      <c r="E31" s="165">
        <v>-8</v>
      </c>
      <c r="F31" s="267">
        <v>2</v>
      </c>
      <c r="G31" s="165">
        <v>188</v>
      </c>
      <c r="H31" s="267">
        <v>233</v>
      </c>
      <c r="I31" s="165">
        <v>10</v>
      </c>
      <c r="J31" s="278">
        <v>9</v>
      </c>
      <c r="K31" s="165">
        <v>34</v>
      </c>
      <c r="L31" s="278">
        <v>37</v>
      </c>
      <c r="M31" s="165">
        <v>112</v>
      </c>
      <c r="N31" s="267">
        <v>163</v>
      </c>
      <c r="O31" s="8"/>
    </row>
    <row r="32" spans="1:15" ht="18" customHeight="1">
      <c r="A32" s="304"/>
      <c r="B32" s="304"/>
      <c r="C32" s="207" t="s">
        <v>244</v>
      </c>
      <c r="D32" s="275" t="s">
        <v>245</v>
      </c>
      <c r="E32" s="168">
        <v>18</v>
      </c>
      <c r="F32" s="152">
        <v>18</v>
      </c>
      <c r="G32" s="168">
        <v>2</v>
      </c>
      <c r="H32" s="152">
        <v>3</v>
      </c>
      <c r="I32" s="168">
        <v>0.04</v>
      </c>
      <c r="J32" s="152">
        <v>0.05</v>
      </c>
      <c r="K32" s="168">
        <v>4</v>
      </c>
      <c r="L32" s="152">
        <v>6</v>
      </c>
      <c r="M32" s="168">
        <v>35</v>
      </c>
      <c r="N32" s="152">
        <v>9</v>
      </c>
    </row>
    <row r="33" spans="1:14" ht="18" customHeight="1">
      <c r="A33" s="304"/>
      <c r="B33" s="304"/>
      <c r="C33" s="52" t="s">
        <v>246</v>
      </c>
      <c r="D33" s="276" t="s">
        <v>247</v>
      </c>
      <c r="E33" s="161">
        <v>1</v>
      </c>
      <c r="F33" s="150">
        <v>1</v>
      </c>
      <c r="G33" s="161">
        <v>15</v>
      </c>
      <c r="H33" s="150">
        <v>11</v>
      </c>
      <c r="I33" s="161">
        <v>0</v>
      </c>
      <c r="J33" s="150">
        <v>0</v>
      </c>
      <c r="K33" s="161">
        <v>5</v>
      </c>
      <c r="L33" s="150">
        <v>6</v>
      </c>
      <c r="M33" s="161">
        <v>6</v>
      </c>
      <c r="N33" s="150">
        <v>6</v>
      </c>
    </row>
    <row r="34" spans="1:14" ht="18" customHeight="1">
      <c r="A34" s="304"/>
      <c r="B34" s="305"/>
      <c r="C34" s="6" t="s">
        <v>248</v>
      </c>
      <c r="D34" s="277" t="s">
        <v>249</v>
      </c>
      <c r="E34" s="165">
        <v>9</v>
      </c>
      <c r="F34" s="151">
        <v>19</v>
      </c>
      <c r="G34" s="165">
        <v>175</v>
      </c>
      <c r="H34" s="151">
        <v>225</v>
      </c>
      <c r="I34" s="165">
        <v>10.039999999999999</v>
      </c>
      <c r="J34" s="151">
        <v>9.0500000000000007</v>
      </c>
      <c r="K34" s="165">
        <v>33</v>
      </c>
      <c r="L34" s="151">
        <v>38</v>
      </c>
      <c r="M34" s="165">
        <v>141</v>
      </c>
      <c r="N34" s="151">
        <v>166</v>
      </c>
    </row>
    <row r="35" spans="1:14" ht="18" customHeight="1">
      <c r="A35" s="304"/>
      <c r="B35" s="358" t="s">
        <v>250</v>
      </c>
      <c r="C35" s="207" t="s">
        <v>251</v>
      </c>
      <c r="D35" s="275" t="s">
        <v>252</v>
      </c>
      <c r="E35" s="168">
        <v>0</v>
      </c>
      <c r="F35" s="152">
        <v>0</v>
      </c>
      <c r="G35" s="168">
        <v>0</v>
      </c>
      <c r="H35" s="152">
        <v>0</v>
      </c>
      <c r="I35" s="168">
        <v>0</v>
      </c>
      <c r="J35" s="152">
        <v>28</v>
      </c>
      <c r="K35" s="168">
        <v>0</v>
      </c>
      <c r="L35" s="152">
        <v>0</v>
      </c>
      <c r="M35" s="168">
        <v>0</v>
      </c>
      <c r="N35" s="152">
        <v>0</v>
      </c>
    </row>
    <row r="36" spans="1:14" ht="18" customHeight="1">
      <c r="A36" s="304"/>
      <c r="B36" s="304"/>
      <c r="C36" s="52" t="s">
        <v>253</v>
      </c>
      <c r="D36" s="276" t="s">
        <v>254</v>
      </c>
      <c r="E36" s="161">
        <v>0</v>
      </c>
      <c r="F36" s="150">
        <v>0</v>
      </c>
      <c r="G36" s="161">
        <v>0</v>
      </c>
      <c r="H36" s="150">
        <v>0</v>
      </c>
      <c r="I36" s="161">
        <v>0</v>
      </c>
      <c r="J36" s="150">
        <v>28</v>
      </c>
      <c r="K36" s="161">
        <v>0</v>
      </c>
      <c r="L36" s="150">
        <v>0</v>
      </c>
      <c r="M36" s="161">
        <v>0</v>
      </c>
      <c r="N36" s="150">
        <v>0</v>
      </c>
    </row>
    <row r="37" spans="1:14" ht="18" customHeight="1">
      <c r="A37" s="304"/>
      <c r="B37" s="304"/>
      <c r="C37" s="52" t="s">
        <v>255</v>
      </c>
      <c r="D37" s="276" t="s">
        <v>256</v>
      </c>
      <c r="E37" s="161">
        <v>9</v>
      </c>
      <c r="F37" s="150">
        <v>19</v>
      </c>
      <c r="G37" s="161">
        <v>175</v>
      </c>
      <c r="H37" s="150">
        <v>225</v>
      </c>
      <c r="I37" s="161">
        <v>10.039999999999999</v>
      </c>
      <c r="J37" s="150">
        <v>9.0499999999999972</v>
      </c>
      <c r="K37" s="161">
        <v>33</v>
      </c>
      <c r="L37" s="150">
        <v>38</v>
      </c>
      <c r="M37" s="161">
        <v>141</v>
      </c>
      <c r="N37" s="150">
        <v>166</v>
      </c>
    </row>
    <row r="38" spans="1:14" ht="18" customHeight="1">
      <c r="A38" s="304"/>
      <c r="B38" s="304"/>
      <c r="C38" s="52" t="s">
        <v>257</v>
      </c>
      <c r="D38" s="276" t="s">
        <v>258</v>
      </c>
      <c r="E38" s="161">
        <v>0</v>
      </c>
      <c r="F38" s="150">
        <v>0</v>
      </c>
      <c r="G38" s="161">
        <v>0</v>
      </c>
      <c r="H38" s="150">
        <v>0</v>
      </c>
      <c r="I38" s="161">
        <v>0</v>
      </c>
      <c r="J38" s="150">
        <v>0</v>
      </c>
      <c r="K38" s="161"/>
      <c r="L38" s="150">
        <v>0</v>
      </c>
      <c r="M38" s="161">
        <v>0</v>
      </c>
      <c r="N38" s="150">
        <v>0</v>
      </c>
    </row>
    <row r="39" spans="1:14" ht="18" customHeight="1">
      <c r="A39" s="304"/>
      <c r="B39" s="304"/>
      <c r="C39" s="52" t="s">
        <v>259</v>
      </c>
      <c r="D39" s="276" t="s">
        <v>260</v>
      </c>
      <c r="E39" s="161">
        <v>0</v>
      </c>
      <c r="F39" s="150">
        <v>0</v>
      </c>
      <c r="G39" s="161">
        <v>0</v>
      </c>
      <c r="H39" s="150">
        <v>0</v>
      </c>
      <c r="I39" s="161">
        <v>0</v>
      </c>
      <c r="J39" s="150">
        <v>0</v>
      </c>
      <c r="K39" s="161"/>
      <c r="L39" s="150">
        <v>0</v>
      </c>
      <c r="M39" s="161">
        <v>0</v>
      </c>
      <c r="N39" s="150">
        <v>0</v>
      </c>
    </row>
    <row r="40" spans="1:14" ht="18" customHeight="1">
      <c r="A40" s="304"/>
      <c r="B40" s="304"/>
      <c r="C40" s="52" t="s">
        <v>261</v>
      </c>
      <c r="D40" s="276" t="s">
        <v>262</v>
      </c>
      <c r="E40" s="161">
        <v>0</v>
      </c>
      <c r="F40" s="150">
        <v>0</v>
      </c>
      <c r="G40" s="161">
        <v>0</v>
      </c>
      <c r="H40" s="150">
        <v>0</v>
      </c>
      <c r="I40" s="161">
        <v>3</v>
      </c>
      <c r="J40" s="150">
        <v>3</v>
      </c>
      <c r="K40" s="161">
        <v>10</v>
      </c>
      <c r="L40" s="150">
        <v>8</v>
      </c>
      <c r="M40" s="161">
        <v>46</v>
      </c>
      <c r="N40" s="150">
        <v>55</v>
      </c>
    </row>
    <row r="41" spans="1:14" ht="18" customHeight="1">
      <c r="A41" s="304"/>
      <c r="B41" s="304"/>
      <c r="C41" s="219" t="s">
        <v>263</v>
      </c>
      <c r="D41" s="276" t="s">
        <v>264</v>
      </c>
      <c r="E41" s="161">
        <v>9</v>
      </c>
      <c r="F41" s="150">
        <v>19</v>
      </c>
      <c r="G41" s="161"/>
      <c r="H41" s="150"/>
      <c r="I41" s="161">
        <v>7.0399999999999991</v>
      </c>
      <c r="J41" s="150">
        <v>6.0499999999999972</v>
      </c>
      <c r="K41" s="161">
        <v>23</v>
      </c>
      <c r="L41" s="150">
        <v>30</v>
      </c>
      <c r="M41" s="161">
        <v>95</v>
      </c>
      <c r="N41" s="150">
        <v>111</v>
      </c>
    </row>
    <row r="42" spans="1:14" ht="18" customHeight="1">
      <c r="A42" s="304"/>
      <c r="B42" s="304"/>
      <c r="C42" s="356" t="s">
        <v>265</v>
      </c>
      <c r="D42" s="357"/>
      <c r="E42" s="117"/>
      <c r="F42" s="118"/>
      <c r="G42" s="117">
        <v>175</v>
      </c>
      <c r="H42" s="118">
        <v>225</v>
      </c>
      <c r="I42" s="117">
        <v>7.0399999999999991</v>
      </c>
      <c r="J42" s="118">
        <v>6.0499999999999972</v>
      </c>
      <c r="K42" s="117">
        <v>23</v>
      </c>
      <c r="L42" s="118">
        <v>30</v>
      </c>
      <c r="M42" s="117">
        <v>95</v>
      </c>
      <c r="N42" s="150">
        <v>111</v>
      </c>
    </row>
    <row r="43" spans="1:14" ht="18" customHeight="1">
      <c r="A43" s="304"/>
      <c r="B43" s="304"/>
      <c r="C43" s="52" t="s">
        <v>266</v>
      </c>
      <c r="D43" s="276" t="s">
        <v>267</v>
      </c>
      <c r="E43" s="161">
        <v>0</v>
      </c>
      <c r="F43" s="150">
        <v>0</v>
      </c>
      <c r="G43" s="161">
        <v>0</v>
      </c>
      <c r="H43" s="150">
        <v>0</v>
      </c>
      <c r="I43" s="161">
        <v>15</v>
      </c>
      <c r="J43" s="150">
        <v>9</v>
      </c>
      <c r="K43" s="161"/>
      <c r="L43" s="150"/>
      <c r="M43" s="161">
        <v>100</v>
      </c>
      <c r="N43" s="150">
        <v>100</v>
      </c>
    </row>
    <row r="44" spans="1:14" ht="18" customHeight="1">
      <c r="A44" s="305"/>
      <c r="B44" s="305"/>
      <c r="C44" s="6" t="s">
        <v>268</v>
      </c>
      <c r="D44" s="110" t="s">
        <v>269</v>
      </c>
      <c r="E44" s="165">
        <v>9</v>
      </c>
      <c r="F44" s="151">
        <v>19</v>
      </c>
      <c r="G44" s="165">
        <v>0</v>
      </c>
      <c r="H44" s="151">
        <v>0</v>
      </c>
      <c r="I44" s="165">
        <v>22.04</v>
      </c>
      <c r="J44" s="151">
        <v>15.049999999999997</v>
      </c>
      <c r="K44" s="165">
        <v>23</v>
      </c>
      <c r="L44" s="151">
        <v>30</v>
      </c>
      <c r="M44" s="165">
        <v>195</v>
      </c>
      <c r="N44" s="151">
        <v>211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79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2019-06-28T06:30:31Z</cp:lastPrinted>
  <dcterms:created xsi:type="dcterms:W3CDTF">1999-07-06T05:17:05Z</dcterms:created>
  <dcterms:modified xsi:type="dcterms:W3CDTF">2021-09-27T00:40:34Z</dcterms:modified>
</cp:coreProperties>
</file>