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47　沖縄県\"/>
    </mc:Choice>
  </mc:AlternateContent>
  <xr:revisionPtr revIDLastSave="0" documentId="8_{F6645E5D-405D-4C72-9AB5-C03D405CD2DA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2.公営企業会計予算 (2)" sheetId="9" r:id="rId3"/>
    <sheet name="3.(1)普通会計決算" sheetId="5" r:id="rId4"/>
    <sheet name="3.(2)財政指標等" sheetId="6" r:id="rId5"/>
    <sheet name="4.公営企業会計決算" sheetId="7" r:id="rId6"/>
    <sheet name="4.公営企業会計決算 (2)" sheetId="10" r:id="rId7"/>
    <sheet name="5.三セク決算" sheetId="8" r:id="rId8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'2.公営企業会計予算 (2)'!$A$1:$O$49</definedName>
    <definedName name="_xlnm.Print_Area" localSheetId="3">'3.(1)普通会計決算'!$A$1:$I$47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</definedNames>
  <calcPr calcId="191029"/>
</workbook>
</file>

<file path=xl/calcChain.xml><?xml version="1.0" encoding="utf-8"?>
<calcChain xmlns="http://schemas.openxmlformats.org/spreadsheetml/2006/main">
  <c r="K14" i="7" l="1"/>
  <c r="O44" i="10"/>
  <c r="N44" i="10"/>
  <c r="M44" i="10"/>
  <c r="L44" i="10"/>
  <c r="K44" i="10"/>
  <c r="J44" i="10"/>
  <c r="I44" i="10"/>
  <c r="H44" i="10"/>
  <c r="G44" i="10"/>
  <c r="F44" i="10"/>
  <c r="O39" i="10"/>
  <c r="O45" i="10" s="1"/>
  <c r="N39" i="10"/>
  <c r="M39" i="10"/>
  <c r="L39" i="10"/>
  <c r="L45" i="10" s="1"/>
  <c r="K39" i="10"/>
  <c r="K45" i="10" s="1"/>
  <c r="J39" i="10"/>
  <c r="I39" i="10"/>
  <c r="H39" i="10"/>
  <c r="H45" i="10" s="1"/>
  <c r="G39" i="10"/>
  <c r="G45" i="10" s="1"/>
  <c r="F39" i="10"/>
  <c r="O24" i="10"/>
  <c r="O27" i="10" s="1"/>
  <c r="N24" i="10"/>
  <c r="N27" i="10" s="1"/>
  <c r="M24" i="10"/>
  <c r="M27" i="10" s="1"/>
  <c r="L24" i="10"/>
  <c r="L27" i="10" s="1"/>
  <c r="K24" i="10"/>
  <c r="K27" i="10" s="1"/>
  <c r="J24" i="10"/>
  <c r="J27" i="10" s="1"/>
  <c r="I24" i="10"/>
  <c r="I27" i="10" s="1"/>
  <c r="H24" i="10"/>
  <c r="H27" i="10" s="1"/>
  <c r="G24" i="10"/>
  <c r="G27" i="10" s="1"/>
  <c r="F24" i="10"/>
  <c r="F27" i="10" s="1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E19" i="6"/>
  <c r="E23" i="6" s="1"/>
  <c r="F19" i="6"/>
  <c r="G19" i="6"/>
  <c r="H19" i="6"/>
  <c r="E20" i="6"/>
  <c r="F20" i="6"/>
  <c r="G20" i="6"/>
  <c r="H20" i="6"/>
  <c r="E21" i="6"/>
  <c r="F21" i="6"/>
  <c r="G21" i="6"/>
  <c r="H21" i="6"/>
  <c r="E22" i="6"/>
  <c r="F24" i="6"/>
  <c r="F22" i="6" s="1"/>
  <c r="K24" i="4"/>
  <c r="O44" i="9"/>
  <c r="N44" i="9"/>
  <c r="M44" i="9"/>
  <c r="L44" i="9"/>
  <c r="K44" i="9"/>
  <c r="J44" i="9"/>
  <c r="I44" i="9"/>
  <c r="H44" i="9"/>
  <c r="G44" i="9"/>
  <c r="F44" i="9"/>
  <c r="O39" i="9"/>
  <c r="O45" i="9" s="1"/>
  <c r="N39" i="9"/>
  <c r="M39" i="9"/>
  <c r="L39" i="9"/>
  <c r="L45" i="9" s="1"/>
  <c r="K39" i="9"/>
  <c r="K45" i="9" s="1"/>
  <c r="J39" i="9"/>
  <c r="I39" i="9"/>
  <c r="H39" i="9"/>
  <c r="H45" i="9" s="1"/>
  <c r="G39" i="9"/>
  <c r="G45" i="9" s="1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F24" i="9"/>
  <c r="F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F14" i="9"/>
  <c r="I45" i="9" l="1"/>
  <c r="M45" i="10"/>
  <c r="J45" i="9"/>
  <c r="F45" i="10"/>
  <c r="N45" i="10"/>
  <c r="M45" i="9"/>
  <c r="I45" i="10"/>
  <c r="F45" i="9"/>
  <c r="N45" i="9"/>
  <c r="J45" i="10"/>
  <c r="G24" i="6"/>
  <c r="F23" i="6"/>
  <c r="H45" i="5"/>
  <c r="F45" i="5"/>
  <c r="G44" i="5" s="1"/>
  <c r="H27" i="5"/>
  <c r="F27" i="5"/>
  <c r="G19" i="5" s="1"/>
  <c r="F44" i="4"/>
  <c r="F39" i="4"/>
  <c r="F45" i="4" s="1"/>
  <c r="F27" i="2"/>
  <c r="G18" i="2" s="1"/>
  <c r="H27" i="2"/>
  <c r="I27" i="2" s="1"/>
  <c r="H45" i="2"/>
  <c r="F45" i="2"/>
  <c r="G28" i="2" s="1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 s="1"/>
  <c r="F31" i="8"/>
  <c r="F34" i="8" s="1"/>
  <c r="E31" i="8"/>
  <c r="E34" i="8" s="1"/>
  <c r="O44" i="7"/>
  <c r="N44" i="7"/>
  <c r="M44" i="7"/>
  <c r="L44" i="7"/>
  <c r="K44" i="7"/>
  <c r="J44" i="7"/>
  <c r="I44" i="7"/>
  <c r="H44" i="7"/>
  <c r="G44" i="7"/>
  <c r="F44" i="7"/>
  <c r="O39" i="7"/>
  <c r="N39" i="7"/>
  <c r="M39" i="7"/>
  <c r="L39" i="7"/>
  <c r="K39" i="7"/>
  <c r="K45" i="7" s="1"/>
  <c r="J39" i="7"/>
  <c r="I39" i="7"/>
  <c r="H39" i="7"/>
  <c r="H45" i="7" s="1"/>
  <c r="G39" i="7"/>
  <c r="F39" i="7"/>
  <c r="O24" i="7"/>
  <c r="O27" i="7"/>
  <c r="N24" i="7"/>
  <c r="N27" i="7" s="1"/>
  <c r="M24" i="7"/>
  <c r="M27" i="7" s="1"/>
  <c r="L24" i="7"/>
  <c r="L27" i="7" s="1"/>
  <c r="K24" i="7"/>
  <c r="K27" i="7"/>
  <c r="J24" i="7"/>
  <c r="J27" i="7" s="1"/>
  <c r="I24" i="7"/>
  <c r="I27" i="7" s="1"/>
  <c r="H24" i="7"/>
  <c r="H27" i="7" s="1"/>
  <c r="G24" i="7"/>
  <c r="G27" i="7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J14" i="7"/>
  <c r="I14" i="7"/>
  <c r="H14" i="7"/>
  <c r="G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G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38" i="2"/>
  <c r="G36" i="2"/>
  <c r="I24" i="2"/>
  <c r="I19" i="2"/>
  <c r="O39" i="4"/>
  <c r="O44" i="4"/>
  <c r="N39" i="4"/>
  <c r="N44" i="4"/>
  <c r="M39" i="4"/>
  <c r="M44" i="4"/>
  <c r="L39" i="4"/>
  <c r="L45" i="4" s="1"/>
  <c r="L44" i="4"/>
  <c r="K39" i="4"/>
  <c r="K44" i="4"/>
  <c r="K45" i="4" s="1"/>
  <c r="J39" i="4"/>
  <c r="J44" i="4"/>
  <c r="I39" i="4"/>
  <c r="I44" i="4"/>
  <c r="H39" i="4"/>
  <c r="H44" i="4"/>
  <c r="G39" i="4"/>
  <c r="G44" i="4"/>
  <c r="G45" i="4" s="1"/>
  <c r="O24" i="4"/>
  <c r="O27" i="4"/>
  <c r="N24" i="4"/>
  <c r="N27" i="4" s="1"/>
  <c r="M24" i="4"/>
  <c r="M27" i="4" s="1"/>
  <c r="L24" i="4"/>
  <c r="L27" i="4" s="1"/>
  <c r="K27" i="4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24" i="2"/>
  <c r="G14" i="2"/>
  <c r="G10" i="2"/>
  <c r="G27" i="2"/>
  <c r="G16" i="2"/>
  <c r="G15" i="2"/>
  <c r="G11" i="2"/>
  <c r="G25" i="2"/>
  <c r="J37" i="8"/>
  <c r="J42" i="8" s="1"/>
  <c r="G29" i="5"/>
  <c r="G9" i="2"/>
  <c r="G17" i="2"/>
  <c r="G30" i="2"/>
  <c r="G41" i="2"/>
  <c r="G45" i="2"/>
  <c r="G39" i="2"/>
  <c r="G22" i="2"/>
  <c r="G12" i="2"/>
  <c r="G19" i="2"/>
  <c r="G21" i="2"/>
  <c r="G20" i="2"/>
  <c r="G26" i="2"/>
  <c r="G29" i="2"/>
  <c r="G38" i="5"/>
  <c r="G42" i="5"/>
  <c r="F45" i="7" l="1"/>
  <c r="G30" i="5"/>
  <c r="G32" i="2"/>
  <c r="G43" i="2"/>
  <c r="G23" i="2"/>
  <c r="G34" i="5"/>
  <c r="G45" i="5"/>
  <c r="G37" i="5"/>
  <c r="L45" i="7"/>
  <c r="G43" i="5"/>
  <c r="G31" i="5"/>
  <c r="G41" i="5"/>
  <c r="G13" i="2"/>
  <c r="H45" i="4"/>
  <c r="G40" i="2"/>
  <c r="M45" i="7"/>
  <c r="N45" i="4"/>
  <c r="J45" i="4"/>
  <c r="N45" i="7"/>
  <c r="J45" i="7"/>
  <c r="G41" i="8"/>
  <c r="G44" i="8" s="1"/>
  <c r="G37" i="8"/>
  <c r="G42" i="8" s="1"/>
  <c r="G40" i="5"/>
  <c r="G36" i="5"/>
  <c r="G32" i="5"/>
  <c r="G28" i="5"/>
  <c r="G39" i="5"/>
  <c r="G33" i="5"/>
  <c r="G35" i="5"/>
  <c r="I45" i="5"/>
  <c r="O45" i="7"/>
  <c r="I45" i="7"/>
  <c r="G45" i="7"/>
  <c r="G22" i="6"/>
  <c r="G23" i="6"/>
  <c r="H24" i="6"/>
  <c r="I24" i="6" s="1"/>
  <c r="O45" i="4"/>
  <c r="I45" i="4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3" i="6" l="1"/>
  <c r="I22" i="6"/>
  <c r="H22" i="6"/>
  <c r="H23" i="6"/>
</calcChain>
</file>

<file path=xl/sharedStrings.xml><?xml version="1.0" encoding="utf-8"?>
<sst xmlns="http://schemas.openxmlformats.org/spreadsheetml/2006/main" count="659" uniqueCount="276">
  <si>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</si>
  <si>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</si>
  <si>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</si>
  <si>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</si>
  <si>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</si>
  <si>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</si>
  <si>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</si>
  <si>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</si>
  <si>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</si>
  <si>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</si>
  <si>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</si>
  <si>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</si>
  <si>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</si>
  <si>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</si>
  <si>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</si>
  <si>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</si>
  <si>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</si>
  <si>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</si>
  <si>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</si>
  <si>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</si>
  <si>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</si>
  <si>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</si>
  <si>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</si>
  <si>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</si>
  <si>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</si>
  <si>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</si>
  <si>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</si>
  <si>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</si>
  <si>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</si>
  <si>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</si>
  <si>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</si>
  <si>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</si>
  <si>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</si>
  <si>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</si>
  <si>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</si>
  <si>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</si>
  <si>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</si>
  <si>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</si>
  <si>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</si>
  <si>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</si>
  <si>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</si>
  <si>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</si>
  <si>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</si>
  <si>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</si>
  <si>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</si>
  <si>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</si>
  <si>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</si>
  <si>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</si>
  <si>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</si>
  <si>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</si>
  <si>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</si>
  <si>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</si>
  <si>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</si>
  <si>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</si>
  <si>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</si>
  <si>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</si>
  <si>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</si>
  <si>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</si>
  <si>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</si>
  <si>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</si>
  <si>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</si>
  <si>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</si>
  <si>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</si>
  <si>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</si>
  <si>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</si>
  <si>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</si>
  <si>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</si>
  <si>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</si>
  <si>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</si>
  <si>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</si>
  <si>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</si>
  <si>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</si>
  <si>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</si>
  <si>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</si>
  <si>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</si>
  <si>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</si>
  <si>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</si>
  <si>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</si>
  <si>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</si>
  <si>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</si>
  <si>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</si>
  <si>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</si>
  <si>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</si>
  <si>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</si>
  <si>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</si>
  <si>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</si>
  <si>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</si>
  <si>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</si>
  <si>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</si>
  <si>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</si>
  <si>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</si>
  <si>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</si>
  <si>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</si>
  <si>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</si>
  <si>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</si>
  <si>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</si>
  <si>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</si>
  <si>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</si>
  <si>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</si>
  <si>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</si>
  <si>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</si>
  <si>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</si>
  <si>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</si>
  <si>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</si>
  <si>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</si>
  <si>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</si>
  <si>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</si>
  <si>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</si>
  <si>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</si>
  <si>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</si>
  <si>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</si>
  <si>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</si>
  <si>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</si>
  <si>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</si>
  <si>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</si>
  <si>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</si>
  <si>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</si>
  <si>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</si>
  <si>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</si>
  <si>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</si>
  <si>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</si>
  <si>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</si>
  <si>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</si>
  <si>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</si>
  <si>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</si>
  <si>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</si>
  <si>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</si>
  <si>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</si>
  <si>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</si>
  <si>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</si>
  <si>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</si>
  <si>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</si>
  <si>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</si>
  <si>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</si>
  <si>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</si>
  <si>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</si>
  <si>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</si>
  <si>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</si>
  <si>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</si>
  <si>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</si>
  <si>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</si>
  <si>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</si>
  <si>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</si>
  <si>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</si>
  <si>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</si>
  <si>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</si>
  <si>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</si>
  <si>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</si>
  <si>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</si>
  <si>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</si>
  <si>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</si>
  <si>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</si>
  <si>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</si>
  <si>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</si>
  <si>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</si>
  <si>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</si>
  <si>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</si>
  <si>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</si>
  <si>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</si>
  <si>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</si>
  <si>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</si>
  <si>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</si>
  <si>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</si>
  <si>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</si>
  <si>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</si>
  <si>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</si>
  <si>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</si>
  <si>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</si>
  <si>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</si>
  <si>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</si>
  <si>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</si>
  <si>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</si>
  <si>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</si>
  <si>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</si>
  <si>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</si>
  <si>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</si>
  <si>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</si>
  <si>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</si>
  <si>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</si>
  <si>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</si>
  <si>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</si>
  <si>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</si>
  <si>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</si>
  <si>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</si>
  <si>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</si>
  <si>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</si>
  <si>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</si>
  <si>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</si>
  <si>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</si>
  <si>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</si>
  <si>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</si>
  <si>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</si>
  <si>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</si>
  <si>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</si>
  <si>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</si>
  <si>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</si>
  <si>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</si>
  <si>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</si>
  <si>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</si>
  <si>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</si>
  <si>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</si>
  <si>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</si>
  <si>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</si>
  <si>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</si>
  <si>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</si>
  <si>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</si>
  <si>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</si>
  <si>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</si>
  <si>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</si>
  <si>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</si>
  <si>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</si>
  <si>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</si>
  <si>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</si>
  <si>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</si>
  <si>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</si>
  <si>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</si>
  <si>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</si>
  <si>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</si>
  <si>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</si>
  <si>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</si>
  <si>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</si>
  <si>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</si>
  <si>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</si>
  <si>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</si>
  <si>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</si>
  <si>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</si>
  <si>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</si>
  <si>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</si>
  <si>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</si>
  <si>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</si>
  <si>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</si>
  <si>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</si>
  <si>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</si>
  <si>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</si>
  <si>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</si>
  <si>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</si>
  <si>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</si>
  <si>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</si>
  <si>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</si>
  <si>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</si>
  <si>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</si>
  <si>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</si>
  <si>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</si>
  <si>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</si>
  <si>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</si>
  <si>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</si>
  <si>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</si>
  <si>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沖縄県</t>
    <rPh sb="0" eb="3">
      <t>オキナワケン</t>
    </rPh>
    <phoneticPr fontId="9"/>
  </si>
  <si>
    <t>沖縄県</t>
    <rPh sb="0" eb="3">
      <t>オキナワケン</t>
    </rPh>
    <phoneticPr fontId="9"/>
  </si>
  <si>
    <t>病院事業会計</t>
  </si>
  <si>
    <t>水道事業会計</t>
  </si>
  <si>
    <t>工業用水道事業会計</t>
  </si>
  <si>
    <t>流域下水道事業会計</t>
    <rPh sb="0" eb="2">
      <t>リュウイキ</t>
    </rPh>
    <phoneticPr fontId="9"/>
  </si>
  <si>
    <t>中央卸売市場特別会計</t>
  </si>
  <si>
    <t>中城湾港(新港地区)臨海部土地造成事業特別会計</t>
  </si>
  <si>
    <t>宜野湾港整備事業特別会計</t>
  </si>
  <si>
    <t>国際物流拠点産業集積地域那覇地区特別会計</t>
  </si>
  <si>
    <t>中城湾港(新港地区)整備事業特別会計</t>
  </si>
  <si>
    <t xml:space="preserve">                －</t>
  </si>
  <si>
    <t xml:space="preserve"> - </t>
  </si>
  <si>
    <t>中城湾港マリンタウン特別会計</t>
  </si>
  <si>
    <t>駐車場事業特別会計</t>
  </si>
  <si>
    <t>中城湾港(泡瀬地区)臨海部土地造成事業特別会計</t>
  </si>
  <si>
    <t>沖縄県</t>
    <rPh sb="0" eb="3">
      <t>オキナワケン</t>
    </rPh>
    <phoneticPr fontId="16"/>
  </si>
  <si>
    <t xml:space="preserve">        ▲ 210</t>
  </si>
  <si>
    <t xml:space="preserve">              －</t>
  </si>
  <si>
    <t xml:space="preserve">        ▲ 258</t>
  </si>
  <si>
    <t xml:space="preserve">       ▲ 518</t>
  </si>
  <si>
    <t xml:space="preserve">             －</t>
  </si>
  <si>
    <t>下水道事業特別会計</t>
  </si>
  <si>
    <t xml:space="preserve"> － </t>
  </si>
  <si>
    <t xml:space="preserve"> 住宅供給公社 </t>
  </si>
  <si>
    <t xml:space="preserve"> 土地開発公社 </t>
  </si>
  <si>
    <t xml:space="preserve">  旭橋都市再開発株式会社  </t>
  </si>
  <si>
    <t xml:space="preserve"> 沖縄県環境整備センター株式会社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</si>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</sst>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color indexed="1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24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right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56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 shrinkToFit="1"/>
    </xf>
    <xf numFmtId="176" fontId="19" fillId="0" borderId="56" xfId="0" applyNumberFormat="1" applyFont="1" applyBorder="1" applyAlignment="1">
      <alignment horizontal="center" vertical="center" shrinkToFit="1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176" fontId="20" fillId="0" borderId="11" xfId="0" applyNumberFormat="1" applyFont="1" applyBorder="1" applyAlignment="1">
      <alignment horizontal="center" vertical="center"/>
    </xf>
    <xf numFmtId="176" fontId="20" fillId="0" borderId="56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 shrinkToFit="1"/>
    </xf>
    <xf numFmtId="176" fontId="20" fillId="0" borderId="56" xfId="0" applyNumberFormat="1" applyFont="1" applyBorder="1" applyAlignment="1">
      <alignment horizontal="center" vertical="center" shrinkToFit="1"/>
    </xf>
    <xf numFmtId="176" fontId="20" fillId="0" borderId="64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horizontal="center" vertical="center"/>
    </xf>
    <xf numFmtId="41" fontId="20" fillId="0" borderId="56" xfId="0" applyNumberFormat="1" applyFont="1" applyBorder="1" applyAlignment="1">
      <alignment horizontal="center" vertical="center"/>
    </xf>
    <xf numFmtId="41" fontId="20" fillId="0" borderId="65" xfId="0" applyNumberFormat="1" applyFont="1" applyBorder="1" applyAlignment="1">
      <alignment horizontal="center" vertical="center" shrinkToFit="1"/>
    </xf>
    <xf numFmtId="41" fontId="20" fillId="0" borderId="56" xfId="0" applyNumberFormat="1" applyFont="1" applyBorder="1" applyAlignment="1">
      <alignment horizontal="center" vertical="center" shrinkToFit="1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20" fillId="0" borderId="64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2" t="s">
        <v>247</v>
      </c>
      <c r="F1" s="1"/>
    </row>
    <row r="3" spans="1:11" ht="14.25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9" t="s">
        <v>88</v>
      </c>
      <c r="B9" s="259" t="s">
        <v>90</v>
      </c>
      <c r="C9" s="55" t="s">
        <v>4</v>
      </c>
      <c r="D9" s="56"/>
      <c r="E9" s="56"/>
      <c r="F9" s="65">
        <v>152065</v>
      </c>
      <c r="G9" s="75">
        <f>F9/$F$27*100</f>
        <v>19.765617586999785</v>
      </c>
      <c r="H9" s="66">
        <v>168382</v>
      </c>
      <c r="I9" s="80">
        <f>(F9/H9-1)*100</f>
        <v>-9.6904657267403831</v>
      </c>
      <c r="K9" s="108"/>
    </row>
    <row r="10" spans="1:11" ht="18" customHeight="1">
      <c r="A10" s="260"/>
      <c r="B10" s="260"/>
      <c r="C10" s="7"/>
      <c r="D10" s="52" t="s">
        <v>23</v>
      </c>
      <c r="E10" s="53"/>
      <c r="F10" s="67">
        <v>43007</v>
      </c>
      <c r="G10" s="76">
        <f t="shared" ref="G10:G27" si="0">F10/$F$27*100</f>
        <v>5.5901089373892727</v>
      </c>
      <c r="H10" s="68">
        <v>45483</v>
      </c>
      <c r="I10" s="81">
        <f t="shared" ref="I10:I27" si="1">(F10/H10-1)*100</f>
        <v>-5.4437921860915122</v>
      </c>
    </row>
    <row r="11" spans="1:11" ht="18" customHeight="1">
      <c r="A11" s="260"/>
      <c r="B11" s="260"/>
      <c r="C11" s="7"/>
      <c r="D11" s="16"/>
      <c r="E11" s="23" t="s">
        <v>24</v>
      </c>
      <c r="F11" s="69">
        <v>38903</v>
      </c>
      <c r="G11" s="77">
        <f t="shared" si="0"/>
        <v>5.0566653798510668</v>
      </c>
      <c r="H11" s="70">
        <v>39267</v>
      </c>
      <c r="I11" s="82">
        <f t="shared" si="1"/>
        <v>-0.9269870374614797</v>
      </c>
    </row>
    <row r="12" spans="1:11" ht="18" customHeight="1">
      <c r="A12" s="260"/>
      <c r="B12" s="260"/>
      <c r="C12" s="7"/>
      <c r="D12" s="16"/>
      <c r="E12" s="23" t="s">
        <v>25</v>
      </c>
      <c r="F12" s="69">
        <v>714</v>
      </c>
      <c r="G12" s="77">
        <f t="shared" si="0"/>
        <v>9.2806700799775391E-2</v>
      </c>
      <c r="H12" s="70">
        <v>2899</v>
      </c>
      <c r="I12" s="82">
        <f t="shared" si="1"/>
        <v>-75.37081752328389</v>
      </c>
    </row>
    <row r="13" spans="1:11" ht="18" customHeight="1">
      <c r="A13" s="260"/>
      <c r="B13" s="260"/>
      <c r="C13" s="7"/>
      <c r="D13" s="33"/>
      <c r="E13" s="23" t="s">
        <v>26</v>
      </c>
      <c r="F13" s="69">
        <v>125</v>
      </c>
      <c r="G13" s="77">
        <f t="shared" si="0"/>
        <v>1.6247671708644152E-2</v>
      </c>
      <c r="H13" s="70">
        <v>119</v>
      </c>
      <c r="I13" s="82">
        <f t="shared" si="1"/>
        <v>5.0420168067226934</v>
      </c>
    </row>
    <row r="14" spans="1:11" ht="18" customHeight="1">
      <c r="A14" s="260"/>
      <c r="B14" s="260"/>
      <c r="C14" s="7"/>
      <c r="D14" s="61" t="s">
        <v>27</v>
      </c>
      <c r="E14" s="51"/>
      <c r="F14" s="65">
        <v>21063</v>
      </c>
      <c r="G14" s="75">
        <f t="shared" si="0"/>
        <v>2.737797673593374</v>
      </c>
      <c r="H14" s="66">
        <v>33476</v>
      </c>
      <c r="I14" s="83">
        <f t="shared" si="1"/>
        <v>-37.080296331700325</v>
      </c>
    </row>
    <row r="15" spans="1:11" ht="18" customHeight="1">
      <c r="A15" s="260"/>
      <c r="B15" s="260"/>
      <c r="C15" s="7"/>
      <c r="D15" s="16"/>
      <c r="E15" s="23" t="s">
        <v>28</v>
      </c>
      <c r="F15" s="69">
        <v>1815</v>
      </c>
      <c r="G15" s="77">
        <f t="shared" si="0"/>
        <v>0.2359161932095131</v>
      </c>
      <c r="H15" s="70">
        <v>2012</v>
      </c>
      <c r="I15" s="82">
        <f t="shared" si="1"/>
        <v>-9.7912524850894638</v>
      </c>
    </row>
    <row r="16" spans="1:11" ht="18" customHeight="1">
      <c r="A16" s="260"/>
      <c r="B16" s="260"/>
      <c r="C16" s="7"/>
      <c r="D16" s="16"/>
      <c r="E16" s="29" t="s">
        <v>29</v>
      </c>
      <c r="F16" s="67">
        <v>19248</v>
      </c>
      <c r="G16" s="76">
        <f t="shared" si="0"/>
        <v>2.5018814803838612</v>
      </c>
      <c r="H16" s="68">
        <v>31464</v>
      </c>
      <c r="I16" s="81">
        <f t="shared" si="1"/>
        <v>-38.825324180015251</v>
      </c>
      <c r="K16" s="109"/>
    </row>
    <row r="17" spans="1:26" ht="18" customHeight="1">
      <c r="A17" s="260"/>
      <c r="B17" s="260"/>
      <c r="C17" s="7"/>
      <c r="D17" s="262" t="s">
        <v>30</v>
      </c>
      <c r="E17" s="263"/>
      <c r="F17" s="67">
        <v>57065</v>
      </c>
      <c r="G17" s="76">
        <f t="shared" si="0"/>
        <v>7.4173870884302273</v>
      </c>
      <c r="H17" s="68">
        <v>57386</v>
      </c>
      <c r="I17" s="81">
        <f t="shared" si="1"/>
        <v>-0.5593698811556802</v>
      </c>
    </row>
    <row r="18" spans="1:26" ht="18" customHeight="1">
      <c r="A18" s="260"/>
      <c r="B18" s="260"/>
      <c r="C18" s="7"/>
      <c r="D18" s="264" t="s">
        <v>94</v>
      </c>
      <c r="E18" s="265"/>
      <c r="F18" s="69">
        <v>4020</v>
      </c>
      <c r="G18" s="77">
        <f t="shared" si="0"/>
        <v>0.52252512214999591</v>
      </c>
      <c r="H18" s="70">
        <v>4272</v>
      </c>
      <c r="I18" s="82">
        <f t="shared" si="1"/>
        <v>-5.8988764044943798</v>
      </c>
    </row>
    <row r="19" spans="1:26" ht="18" customHeight="1">
      <c r="A19" s="260"/>
      <c r="B19" s="260"/>
      <c r="C19" s="10"/>
      <c r="D19" s="264" t="s">
        <v>95</v>
      </c>
      <c r="E19" s="265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260"/>
      <c r="B20" s="260"/>
      <c r="C20" s="44" t="s">
        <v>5</v>
      </c>
      <c r="D20" s="43"/>
      <c r="E20" s="43"/>
      <c r="F20" s="69">
        <v>14485</v>
      </c>
      <c r="G20" s="77">
        <f t="shared" si="0"/>
        <v>1.8827801975976843</v>
      </c>
      <c r="H20" s="70">
        <v>21202</v>
      </c>
      <c r="I20" s="82">
        <f t="shared" si="1"/>
        <v>-31.680973493066688</v>
      </c>
    </row>
    <row r="21" spans="1:26" ht="18" customHeight="1">
      <c r="A21" s="260"/>
      <c r="B21" s="260"/>
      <c r="C21" s="44" t="s">
        <v>6</v>
      </c>
      <c r="D21" s="43"/>
      <c r="E21" s="43"/>
      <c r="F21" s="69">
        <v>215400</v>
      </c>
      <c r="G21" s="77">
        <f t="shared" si="0"/>
        <v>27.997987888335601</v>
      </c>
      <c r="H21" s="70">
        <v>209800</v>
      </c>
      <c r="I21" s="82">
        <f t="shared" si="1"/>
        <v>2.6692087702573808</v>
      </c>
    </row>
    <row r="22" spans="1:26" ht="18" customHeight="1">
      <c r="A22" s="260"/>
      <c r="B22" s="260"/>
      <c r="C22" s="44" t="s">
        <v>31</v>
      </c>
      <c r="D22" s="43"/>
      <c r="E22" s="43"/>
      <c r="F22" s="69">
        <v>15224</v>
      </c>
      <c r="G22" s="77">
        <f t="shared" si="0"/>
        <v>1.9788364327391883</v>
      </c>
      <c r="H22" s="70">
        <v>15837</v>
      </c>
      <c r="I22" s="82">
        <f t="shared" si="1"/>
        <v>-3.870682578771234</v>
      </c>
    </row>
    <row r="23" spans="1:26" ht="18" customHeight="1">
      <c r="A23" s="260"/>
      <c r="B23" s="260"/>
      <c r="C23" s="44" t="s">
        <v>7</v>
      </c>
      <c r="D23" s="43"/>
      <c r="E23" s="43"/>
      <c r="F23" s="69">
        <v>204566</v>
      </c>
      <c r="G23" s="77">
        <f t="shared" si="0"/>
        <v>26.589769686003994</v>
      </c>
      <c r="H23" s="70">
        <v>195249</v>
      </c>
      <c r="I23" s="82">
        <f t="shared" si="1"/>
        <v>4.7718554256359846</v>
      </c>
    </row>
    <row r="24" spans="1:26" ht="18" customHeight="1">
      <c r="A24" s="260"/>
      <c r="B24" s="260"/>
      <c r="C24" s="44" t="s">
        <v>32</v>
      </c>
      <c r="D24" s="43"/>
      <c r="E24" s="43"/>
      <c r="F24" s="69">
        <v>2624</v>
      </c>
      <c r="G24" s="77">
        <f t="shared" si="0"/>
        <v>0.34107112450785804</v>
      </c>
      <c r="H24" s="70">
        <v>2882</v>
      </c>
      <c r="I24" s="82">
        <f t="shared" si="1"/>
        <v>-8.9521165857043723</v>
      </c>
    </row>
    <row r="25" spans="1:26" ht="18" customHeight="1">
      <c r="A25" s="260"/>
      <c r="B25" s="260"/>
      <c r="C25" s="44" t="s">
        <v>8</v>
      </c>
      <c r="D25" s="43"/>
      <c r="E25" s="43"/>
      <c r="F25" s="69">
        <v>66113</v>
      </c>
      <c r="G25" s="77">
        <f t="shared" si="0"/>
        <v>8.5934585573887272</v>
      </c>
      <c r="H25" s="70">
        <v>49970</v>
      </c>
      <c r="I25" s="82">
        <f t="shared" si="1"/>
        <v>32.305383229937966</v>
      </c>
    </row>
    <row r="26" spans="1:26" ht="18" customHeight="1">
      <c r="A26" s="260"/>
      <c r="B26" s="260"/>
      <c r="C26" s="45" t="s">
        <v>9</v>
      </c>
      <c r="D26" s="46"/>
      <c r="E26" s="46"/>
      <c r="F26" s="71">
        <v>98864</v>
      </c>
      <c r="G26" s="78">
        <f t="shared" si="0"/>
        <v>12.850478526427164</v>
      </c>
      <c r="H26" s="72">
        <v>62802</v>
      </c>
      <c r="I26" s="84">
        <f t="shared" si="1"/>
        <v>57.421738161205063</v>
      </c>
    </row>
    <row r="27" spans="1:26" ht="18" customHeight="1">
      <c r="A27" s="260"/>
      <c r="B27" s="261"/>
      <c r="C27" s="47" t="s">
        <v>10</v>
      </c>
      <c r="D27" s="31"/>
      <c r="E27" s="31"/>
      <c r="F27" s="73">
        <f>SUM(F9,F20:F26)</f>
        <v>769341</v>
      </c>
      <c r="G27" s="79">
        <f t="shared" si="0"/>
        <v>100</v>
      </c>
      <c r="H27" s="73">
        <f>SUM(H9,H20:H26)</f>
        <v>726124</v>
      </c>
      <c r="I27" s="85">
        <f t="shared" si="1"/>
        <v>5.9517382705984057</v>
      </c>
    </row>
    <row r="28" spans="1:26" ht="18" customHeight="1">
      <c r="A28" s="260"/>
      <c r="B28" s="259" t="s">
        <v>89</v>
      </c>
      <c r="C28" s="55" t="s">
        <v>11</v>
      </c>
      <c r="D28" s="56"/>
      <c r="E28" s="56"/>
      <c r="F28" s="65">
        <v>308206</v>
      </c>
      <c r="G28" s="75">
        <f>F28/$F$45*100</f>
        <v>40.061039253075037</v>
      </c>
      <c r="H28" s="65">
        <v>305473</v>
      </c>
      <c r="I28" s="86">
        <f>(F28/H28-1)*100</f>
        <v>0.89467808938923366</v>
      </c>
    </row>
    <row r="29" spans="1:26" ht="18" customHeight="1">
      <c r="A29" s="260"/>
      <c r="B29" s="260"/>
      <c r="C29" s="7"/>
      <c r="D29" s="30" t="s">
        <v>12</v>
      </c>
      <c r="E29" s="43"/>
      <c r="F29" s="69">
        <v>205273</v>
      </c>
      <c r="G29" s="77">
        <f t="shared" ref="G29:G45" si="2">F29/$F$45*100</f>
        <v>26.681666517188084</v>
      </c>
      <c r="H29" s="69">
        <v>204511</v>
      </c>
      <c r="I29" s="87">
        <f t="shared" ref="I29:I45" si="3">(F29/H29-1)*100</f>
        <v>0.37259609507556135</v>
      </c>
    </row>
    <row r="30" spans="1:26" ht="18" customHeight="1">
      <c r="A30" s="260"/>
      <c r="B30" s="260"/>
      <c r="C30" s="7"/>
      <c r="D30" s="30" t="s">
        <v>33</v>
      </c>
      <c r="E30" s="43"/>
      <c r="F30" s="69">
        <v>37258</v>
      </c>
      <c r="G30" s="77">
        <f t="shared" si="2"/>
        <v>4.8428460201653101</v>
      </c>
      <c r="H30" s="69">
        <v>35240</v>
      </c>
      <c r="I30" s="87">
        <f t="shared" si="3"/>
        <v>5.7264472190692306</v>
      </c>
    </row>
    <row r="31" spans="1:26" ht="18" customHeight="1">
      <c r="A31" s="260"/>
      <c r="B31" s="260"/>
      <c r="C31" s="19"/>
      <c r="D31" s="30" t="s">
        <v>13</v>
      </c>
      <c r="E31" s="43"/>
      <c r="F31" s="69">
        <v>65675</v>
      </c>
      <c r="G31" s="77">
        <f t="shared" si="2"/>
        <v>8.5365267157216369</v>
      </c>
      <c r="H31" s="69">
        <v>65722</v>
      </c>
      <c r="I31" s="87">
        <f t="shared" si="3"/>
        <v>-7.1513344085694097E-2</v>
      </c>
    </row>
    <row r="32" spans="1:26" ht="18" customHeight="1">
      <c r="A32" s="260"/>
      <c r="B32" s="260"/>
      <c r="C32" s="50" t="s">
        <v>14</v>
      </c>
      <c r="D32" s="51"/>
      <c r="E32" s="51"/>
      <c r="F32" s="65">
        <v>325473</v>
      </c>
      <c r="G32" s="75">
        <f t="shared" si="2"/>
        <v>42.305427632220308</v>
      </c>
      <c r="H32" s="65">
        <v>282536</v>
      </c>
      <c r="I32" s="86">
        <f t="shared" si="3"/>
        <v>15.197001444063773</v>
      </c>
    </row>
    <row r="33" spans="1:9" ht="18" customHeight="1">
      <c r="A33" s="260"/>
      <c r="B33" s="260"/>
      <c r="C33" s="7"/>
      <c r="D33" s="30" t="s">
        <v>15</v>
      </c>
      <c r="E33" s="43"/>
      <c r="F33" s="69">
        <v>52695</v>
      </c>
      <c r="G33" s="77">
        <f t="shared" si="2"/>
        <v>6.8493684854960284</v>
      </c>
      <c r="H33" s="69">
        <v>51025</v>
      </c>
      <c r="I33" s="87">
        <f t="shared" si="3"/>
        <v>3.2729054385105316</v>
      </c>
    </row>
    <row r="34" spans="1:9" ht="18" customHeight="1">
      <c r="A34" s="260"/>
      <c r="B34" s="260"/>
      <c r="C34" s="7"/>
      <c r="D34" s="30" t="s">
        <v>34</v>
      </c>
      <c r="E34" s="43"/>
      <c r="F34" s="69">
        <v>3002</v>
      </c>
      <c r="G34" s="77">
        <f t="shared" si="2"/>
        <v>0.39020408375479793</v>
      </c>
      <c r="H34" s="69">
        <v>3510</v>
      </c>
      <c r="I34" s="87">
        <f t="shared" si="3"/>
        <v>-14.472934472934472</v>
      </c>
    </row>
    <row r="35" spans="1:9" ht="18" customHeight="1">
      <c r="A35" s="260"/>
      <c r="B35" s="260"/>
      <c r="C35" s="7"/>
      <c r="D35" s="30" t="s">
        <v>35</v>
      </c>
      <c r="E35" s="43"/>
      <c r="F35" s="69">
        <v>197230</v>
      </c>
      <c r="G35" s="77">
        <f t="shared" si="2"/>
        <v>25.636226328767087</v>
      </c>
      <c r="H35" s="69">
        <v>186972</v>
      </c>
      <c r="I35" s="87">
        <f t="shared" si="3"/>
        <v>5.4863829878270653</v>
      </c>
    </row>
    <row r="36" spans="1:9" ht="18" customHeight="1">
      <c r="A36" s="260"/>
      <c r="B36" s="260"/>
      <c r="C36" s="7"/>
      <c r="D36" s="30" t="s">
        <v>36</v>
      </c>
      <c r="E36" s="43"/>
      <c r="F36" s="69">
        <v>14586</v>
      </c>
      <c r="G36" s="77">
        <f t="shared" si="2"/>
        <v>1.8959083163382688</v>
      </c>
      <c r="H36" s="69">
        <v>15137</v>
      </c>
      <c r="I36" s="87">
        <f t="shared" si="3"/>
        <v>-3.640087203540987</v>
      </c>
    </row>
    <row r="37" spans="1:9" ht="18" customHeight="1">
      <c r="A37" s="260"/>
      <c r="B37" s="260"/>
      <c r="C37" s="7"/>
      <c r="D37" s="30" t="s">
        <v>16</v>
      </c>
      <c r="E37" s="43"/>
      <c r="F37" s="69">
        <v>4733</v>
      </c>
      <c r="G37" s="77">
        <f t="shared" si="2"/>
        <v>0.61520184157610214</v>
      </c>
      <c r="H37" s="69">
        <v>5290</v>
      </c>
      <c r="I37" s="87">
        <f t="shared" si="3"/>
        <v>-10.529300567107747</v>
      </c>
    </row>
    <row r="38" spans="1:9" ht="18" customHeight="1">
      <c r="A38" s="260"/>
      <c r="B38" s="260"/>
      <c r="C38" s="19"/>
      <c r="D38" s="30" t="s">
        <v>37</v>
      </c>
      <c r="E38" s="43"/>
      <c r="F38" s="69">
        <v>52075</v>
      </c>
      <c r="G38" s="77">
        <f t="shared" si="2"/>
        <v>6.7687800338211535</v>
      </c>
      <c r="H38" s="69">
        <v>20256</v>
      </c>
      <c r="I38" s="87">
        <f t="shared" si="3"/>
        <v>157.08432069510269</v>
      </c>
    </row>
    <row r="39" spans="1:9" ht="18" customHeight="1">
      <c r="A39" s="260"/>
      <c r="B39" s="260"/>
      <c r="C39" s="50" t="s">
        <v>17</v>
      </c>
      <c r="D39" s="51"/>
      <c r="E39" s="51"/>
      <c r="F39" s="65">
        <v>135662</v>
      </c>
      <c r="G39" s="75">
        <f t="shared" si="2"/>
        <v>17.633533114704665</v>
      </c>
      <c r="H39" s="65">
        <v>138115</v>
      </c>
      <c r="I39" s="86">
        <f t="shared" si="3"/>
        <v>-1.7760561850631684</v>
      </c>
    </row>
    <row r="40" spans="1:9" ht="18" customHeight="1">
      <c r="A40" s="260"/>
      <c r="B40" s="260"/>
      <c r="C40" s="7"/>
      <c r="D40" s="52" t="s">
        <v>18</v>
      </c>
      <c r="E40" s="53"/>
      <c r="F40" s="67">
        <v>132089</v>
      </c>
      <c r="G40" s="76">
        <f t="shared" si="2"/>
        <v>17.169109666584777</v>
      </c>
      <c r="H40" s="67">
        <v>134341</v>
      </c>
      <c r="I40" s="88">
        <f t="shared" si="3"/>
        <v>-1.6763311275038939</v>
      </c>
    </row>
    <row r="41" spans="1:9" ht="18" customHeight="1">
      <c r="A41" s="260"/>
      <c r="B41" s="260"/>
      <c r="C41" s="7"/>
      <c r="D41" s="16"/>
      <c r="E41" s="104" t="s">
        <v>92</v>
      </c>
      <c r="F41" s="69">
        <v>113734</v>
      </c>
      <c r="G41" s="77">
        <f t="shared" si="2"/>
        <v>14.783301552887471</v>
      </c>
      <c r="H41" s="69">
        <v>118465</v>
      </c>
      <c r="I41" s="89">
        <f t="shared" si="3"/>
        <v>-3.9935846030473177</v>
      </c>
    </row>
    <row r="42" spans="1:9" ht="18" customHeight="1">
      <c r="A42" s="260"/>
      <c r="B42" s="260"/>
      <c r="C42" s="7"/>
      <c r="D42" s="33"/>
      <c r="E42" s="32" t="s">
        <v>38</v>
      </c>
      <c r="F42" s="69">
        <v>18355</v>
      </c>
      <c r="G42" s="77">
        <f t="shared" si="2"/>
        <v>2.3858081136973071</v>
      </c>
      <c r="H42" s="69">
        <v>15876</v>
      </c>
      <c r="I42" s="89">
        <f t="shared" si="3"/>
        <v>15.614764424288241</v>
      </c>
    </row>
    <row r="43" spans="1:9" ht="18" customHeight="1">
      <c r="A43" s="260"/>
      <c r="B43" s="260"/>
      <c r="C43" s="7"/>
      <c r="D43" s="30" t="s">
        <v>39</v>
      </c>
      <c r="E43" s="54"/>
      <c r="F43" s="69">
        <v>3573</v>
      </c>
      <c r="G43" s="77">
        <f t="shared" si="2"/>
        <v>0.46442344811988445</v>
      </c>
      <c r="H43" s="69">
        <v>3774</v>
      </c>
      <c r="I43" s="89">
        <f t="shared" si="3"/>
        <v>-5.3259141494435553</v>
      </c>
    </row>
    <row r="44" spans="1:9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1"/>
      <c r="B45" s="261"/>
      <c r="C45" s="11" t="s">
        <v>19</v>
      </c>
      <c r="D45" s="12"/>
      <c r="E45" s="12"/>
      <c r="F45" s="74">
        <f>SUM(F28,F32,F39)</f>
        <v>769341</v>
      </c>
      <c r="G45" s="85">
        <f t="shared" si="2"/>
        <v>100</v>
      </c>
      <c r="H45" s="74">
        <f>SUM(H28,H32,H39)</f>
        <v>726124</v>
      </c>
      <c r="I45" s="85">
        <f t="shared" si="3"/>
        <v>5.9517382705984057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5.95" customHeight="1">
      <c r="A6" s="283" t="s">
        <v>49</v>
      </c>
      <c r="B6" s="284"/>
      <c r="C6" s="284"/>
      <c r="D6" s="284"/>
      <c r="E6" s="285"/>
      <c r="F6" s="274" t="s">
        <v>249</v>
      </c>
      <c r="G6" s="275"/>
      <c r="H6" s="274" t="s">
        <v>250</v>
      </c>
      <c r="I6" s="275"/>
      <c r="J6" s="274" t="s">
        <v>251</v>
      </c>
      <c r="K6" s="275"/>
      <c r="L6" s="272" t="s">
        <v>252</v>
      </c>
      <c r="M6" s="273"/>
      <c r="N6" s="270"/>
      <c r="O6" s="271"/>
    </row>
    <row r="7" spans="1:25" ht="15.95" customHeight="1">
      <c r="A7" s="286"/>
      <c r="B7" s="287"/>
      <c r="C7" s="287"/>
      <c r="D7" s="287"/>
      <c r="E7" s="288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1" t="s">
        <v>2</v>
      </c>
    </row>
    <row r="8" spans="1:25" ht="15.95" customHeight="1">
      <c r="A8" s="295" t="s">
        <v>83</v>
      </c>
      <c r="B8" s="55" t="s">
        <v>50</v>
      </c>
      <c r="C8" s="56"/>
      <c r="D8" s="56"/>
      <c r="E8" s="93" t="s">
        <v>41</v>
      </c>
      <c r="F8" s="111">
        <v>64477.280000000006</v>
      </c>
      <c r="G8" s="112">
        <v>64244</v>
      </c>
      <c r="H8" s="111">
        <v>29813</v>
      </c>
      <c r="I8" s="113">
        <v>29827</v>
      </c>
      <c r="J8" s="111">
        <v>714</v>
      </c>
      <c r="K8" s="114">
        <v>666</v>
      </c>
      <c r="L8" s="111">
        <v>11541</v>
      </c>
      <c r="M8" s="113">
        <v>11629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96"/>
      <c r="B9" s="8"/>
      <c r="C9" s="30" t="s">
        <v>51</v>
      </c>
      <c r="D9" s="43"/>
      <c r="E9" s="91" t="s">
        <v>42</v>
      </c>
      <c r="F9" s="70">
        <v>63351.444000000003</v>
      </c>
      <c r="G9" s="116">
        <v>63467</v>
      </c>
      <c r="H9" s="70">
        <v>29812</v>
      </c>
      <c r="I9" s="117">
        <v>29713</v>
      </c>
      <c r="J9" s="70">
        <v>714</v>
      </c>
      <c r="K9" s="118">
        <v>665</v>
      </c>
      <c r="L9" s="70">
        <v>11541</v>
      </c>
      <c r="M9" s="117">
        <v>11629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96"/>
      <c r="B10" s="10"/>
      <c r="C10" s="30" t="s">
        <v>52</v>
      </c>
      <c r="D10" s="43"/>
      <c r="E10" s="91" t="s">
        <v>43</v>
      </c>
      <c r="F10" s="70">
        <v>1125.836</v>
      </c>
      <c r="G10" s="116">
        <v>778</v>
      </c>
      <c r="H10" s="70">
        <v>1</v>
      </c>
      <c r="I10" s="117">
        <v>114</v>
      </c>
      <c r="J10" s="119">
        <v>0</v>
      </c>
      <c r="K10" s="120">
        <v>1</v>
      </c>
      <c r="L10" s="70"/>
      <c r="M10" s="117">
        <v>0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96"/>
      <c r="B11" s="50" t="s">
        <v>53</v>
      </c>
      <c r="C11" s="63"/>
      <c r="D11" s="63"/>
      <c r="E11" s="90" t="s">
        <v>44</v>
      </c>
      <c r="F11" s="121">
        <v>66880.031000000003</v>
      </c>
      <c r="G11" s="122">
        <v>67480</v>
      </c>
      <c r="H11" s="121">
        <v>29621</v>
      </c>
      <c r="I11" s="123">
        <v>29642</v>
      </c>
      <c r="J11" s="121">
        <v>659</v>
      </c>
      <c r="K11" s="124">
        <v>712</v>
      </c>
      <c r="L11" s="121">
        <v>11503</v>
      </c>
      <c r="M11" s="123">
        <v>11792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96"/>
      <c r="B12" s="7"/>
      <c r="C12" s="30" t="s">
        <v>54</v>
      </c>
      <c r="D12" s="43"/>
      <c r="E12" s="91" t="s">
        <v>45</v>
      </c>
      <c r="F12" s="70">
        <v>65859.55</v>
      </c>
      <c r="G12" s="116">
        <v>65774</v>
      </c>
      <c r="H12" s="121">
        <v>29617</v>
      </c>
      <c r="I12" s="117">
        <v>29556</v>
      </c>
      <c r="J12" s="121">
        <v>658</v>
      </c>
      <c r="K12" s="118">
        <v>711</v>
      </c>
      <c r="L12" s="70">
        <v>11503</v>
      </c>
      <c r="M12" s="117">
        <v>11628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96"/>
      <c r="B13" s="8"/>
      <c r="C13" s="52" t="s">
        <v>55</v>
      </c>
      <c r="D13" s="53"/>
      <c r="E13" s="95" t="s">
        <v>46</v>
      </c>
      <c r="F13" s="67">
        <v>1020.481</v>
      </c>
      <c r="G13" s="125">
        <v>1705</v>
      </c>
      <c r="H13" s="119">
        <v>4</v>
      </c>
      <c r="I13" s="120">
        <v>86</v>
      </c>
      <c r="J13" s="119">
        <v>0</v>
      </c>
      <c r="K13" s="120">
        <v>1</v>
      </c>
      <c r="L13" s="68"/>
      <c r="M13" s="126">
        <v>164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96"/>
      <c r="B14" s="44" t="s">
        <v>56</v>
      </c>
      <c r="C14" s="43"/>
      <c r="D14" s="43"/>
      <c r="E14" s="91" t="s">
        <v>97</v>
      </c>
      <c r="F14" s="69">
        <f t="shared" ref="F14:O14" si="0">F9-F12</f>
        <v>-2508.1059999999998</v>
      </c>
      <c r="G14" s="128">
        <f t="shared" si="0"/>
        <v>-2307</v>
      </c>
      <c r="H14" s="69">
        <f t="shared" si="0"/>
        <v>195</v>
      </c>
      <c r="I14" s="128">
        <f t="shared" si="0"/>
        <v>157</v>
      </c>
      <c r="J14" s="69">
        <f t="shared" si="0"/>
        <v>56</v>
      </c>
      <c r="K14" s="128">
        <f t="shared" si="0"/>
        <v>-46</v>
      </c>
      <c r="L14" s="69">
        <f t="shared" si="0"/>
        <v>38</v>
      </c>
      <c r="M14" s="128">
        <f t="shared" si="0"/>
        <v>1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96"/>
      <c r="B15" s="44" t="s">
        <v>57</v>
      </c>
      <c r="C15" s="43"/>
      <c r="D15" s="43"/>
      <c r="E15" s="91" t="s">
        <v>98</v>
      </c>
      <c r="F15" s="69">
        <f t="shared" ref="F15:O15" si="1">F10-F13</f>
        <v>105.35500000000002</v>
      </c>
      <c r="G15" s="128">
        <f t="shared" si="1"/>
        <v>-927</v>
      </c>
      <c r="H15" s="69">
        <f t="shared" si="1"/>
        <v>-3</v>
      </c>
      <c r="I15" s="128">
        <f t="shared" si="1"/>
        <v>28</v>
      </c>
      <c r="J15" s="69">
        <f t="shared" si="1"/>
        <v>0</v>
      </c>
      <c r="K15" s="128">
        <f t="shared" si="1"/>
        <v>0</v>
      </c>
      <c r="L15" s="69">
        <f t="shared" si="1"/>
        <v>0</v>
      </c>
      <c r="M15" s="128">
        <f t="shared" si="1"/>
        <v>-164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96"/>
      <c r="B16" s="44" t="s">
        <v>58</v>
      </c>
      <c r="C16" s="43"/>
      <c r="D16" s="43"/>
      <c r="E16" s="91" t="s">
        <v>99</v>
      </c>
      <c r="F16" s="67">
        <f t="shared" ref="F16:O16" si="2">F8-F11</f>
        <v>-2402.7509999999966</v>
      </c>
      <c r="G16" s="125">
        <f t="shared" si="2"/>
        <v>-3236</v>
      </c>
      <c r="H16" s="67">
        <f t="shared" si="2"/>
        <v>192</v>
      </c>
      <c r="I16" s="125">
        <f t="shared" si="2"/>
        <v>185</v>
      </c>
      <c r="J16" s="67">
        <f t="shared" si="2"/>
        <v>55</v>
      </c>
      <c r="K16" s="125">
        <f t="shared" si="2"/>
        <v>-46</v>
      </c>
      <c r="L16" s="67">
        <f t="shared" si="2"/>
        <v>38</v>
      </c>
      <c r="M16" s="125">
        <f t="shared" si="2"/>
        <v>-163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96"/>
      <c r="B17" s="44" t="s">
        <v>59</v>
      </c>
      <c r="C17" s="43"/>
      <c r="D17" s="43"/>
      <c r="E17" s="34"/>
      <c r="F17" s="69">
        <v>13341.391</v>
      </c>
      <c r="G17" s="128">
        <v>11240</v>
      </c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297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96" t="s">
        <v>84</v>
      </c>
      <c r="B19" s="50" t="s">
        <v>61</v>
      </c>
      <c r="C19" s="51"/>
      <c r="D19" s="51"/>
      <c r="E19" s="96"/>
      <c r="F19" s="65">
        <v>4436</v>
      </c>
      <c r="G19" s="135">
        <v>5290</v>
      </c>
      <c r="H19" s="66">
        <v>11415</v>
      </c>
      <c r="I19" s="136">
        <v>12287</v>
      </c>
      <c r="J19" s="66">
        <v>130</v>
      </c>
      <c r="K19" s="137">
        <v>90</v>
      </c>
      <c r="L19" s="66">
        <v>6857</v>
      </c>
      <c r="M19" s="136">
        <v>6531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96"/>
      <c r="B20" s="19"/>
      <c r="C20" s="30" t="s">
        <v>62</v>
      </c>
      <c r="D20" s="43"/>
      <c r="E20" s="91"/>
      <c r="F20" s="69">
        <v>2449</v>
      </c>
      <c r="G20" s="128">
        <v>3597</v>
      </c>
      <c r="H20" s="70">
        <v>2173</v>
      </c>
      <c r="I20" s="117">
        <v>2227</v>
      </c>
      <c r="J20" s="70">
        <v>0</v>
      </c>
      <c r="K20" s="120">
        <v>0</v>
      </c>
      <c r="L20" s="70">
        <v>1340</v>
      </c>
      <c r="M20" s="117">
        <v>1381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96"/>
      <c r="B21" s="9" t="s">
        <v>63</v>
      </c>
      <c r="C21" s="63"/>
      <c r="D21" s="63"/>
      <c r="E21" s="90" t="s">
        <v>100</v>
      </c>
      <c r="F21" s="138">
        <v>4436</v>
      </c>
      <c r="G21" s="139">
        <v>5290</v>
      </c>
      <c r="H21" s="121">
        <v>11415</v>
      </c>
      <c r="I21" s="123">
        <v>12287</v>
      </c>
      <c r="J21" s="121">
        <v>130</v>
      </c>
      <c r="K21" s="124">
        <v>90</v>
      </c>
      <c r="L21" s="121">
        <v>6857</v>
      </c>
      <c r="M21" s="123">
        <v>6531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96"/>
      <c r="B22" s="50" t="s">
        <v>64</v>
      </c>
      <c r="C22" s="51"/>
      <c r="D22" s="51"/>
      <c r="E22" s="96" t="s">
        <v>101</v>
      </c>
      <c r="F22" s="65">
        <v>6233</v>
      </c>
      <c r="G22" s="135">
        <v>6070</v>
      </c>
      <c r="H22" s="66">
        <v>16121</v>
      </c>
      <c r="I22" s="136">
        <v>17183</v>
      </c>
      <c r="J22" s="66">
        <v>177</v>
      </c>
      <c r="K22" s="137">
        <v>103</v>
      </c>
      <c r="L22" s="66">
        <v>8138</v>
      </c>
      <c r="M22" s="136">
        <v>7761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96"/>
      <c r="B23" s="7" t="s">
        <v>65</v>
      </c>
      <c r="C23" s="52" t="s">
        <v>66</v>
      </c>
      <c r="D23" s="53"/>
      <c r="E23" s="95"/>
      <c r="F23" s="67">
        <v>3525</v>
      </c>
      <c r="G23" s="125">
        <v>2769</v>
      </c>
      <c r="H23" s="68">
        <v>3904</v>
      </c>
      <c r="I23" s="126">
        <v>4016</v>
      </c>
      <c r="J23" s="68">
        <v>42</v>
      </c>
      <c r="K23" s="127">
        <v>41</v>
      </c>
      <c r="L23" s="68">
        <v>1154</v>
      </c>
      <c r="M23" s="126">
        <v>111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96"/>
      <c r="B24" s="44" t="s">
        <v>102</v>
      </c>
      <c r="C24" s="43"/>
      <c r="D24" s="43"/>
      <c r="E24" s="91" t="s">
        <v>103</v>
      </c>
      <c r="F24" s="69">
        <f t="shared" ref="F24:O24" si="3">F21-F22</f>
        <v>-1797</v>
      </c>
      <c r="G24" s="128">
        <f t="shared" si="3"/>
        <v>-780</v>
      </c>
      <c r="H24" s="69">
        <f t="shared" si="3"/>
        <v>-4706</v>
      </c>
      <c r="I24" s="128">
        <f t="shared" si="3"/>
        <v>-4896</v>
      </c>
      <c r="J24" s="69">
        <f t="shared" si="3"/>
        <v>-47</v>
      </c>
      <c r="K24" s="128">
        <f>K21-K22+1</f>
        <v>-12</v>
      </c>
      <c r="L24" s="69">
        <f t="shared" si="3"/>
        <v>-1281</v>
      </c>
      <c r="M24" s="128">
        <f t="shared" si="3"/>
        <v>-1230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96"/>
      <c r="B25" s="101" t="s">
        <v>67</v>
      </c>
      <c r="C25" s="53"/>
      <c r="D25" s="53"/>
      <c r="E25" s="298" t="s">
        <v>104</v>
      </c>
      <c r="F25" s="278">
        <v>1797</v>
      </c>
      <c r="G25" s="268">
        <v>780</v>
      </c>
      <c r="H25" s="266">
        <v>4706</v>
      </c>
      <c r="I25" s="268">
        <v>4896</v>
      </c>
      <c r="J25" s="266">
        <v>47</v>
      </c>
      <c r="K25" s="268">
        <v>12</v>
      </c>
      <c r="L25" s="266">
        <v>1281</v>
      </c>
      <c r="M25" s="268">
        <v>1230</v>
      </c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96"/>
      <c r="B26" s="9" t="s">
        <v>68</v>
      </c>
      <c r="C26" s="63"/>
      <c r="D26" s="63"/>
      <c r="E26" s="299"/>
      <c r="F26" s="279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297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89" t="s">
        <v>69</v>
      </c>
      <c r="B30" s="290"/>
      <c r="C30" s="290"/>
      <c r="D30" s="290"/>
      <c r="E30" s="291"/>
      <c r="F30" s="272" t="s">
        <v>253</v>
      </c>
      <c r="G30" s="273"/>
      <c r="H30" s="276" t="s">
        <v>254</v>
      </c>
      <c r="I30" s="277"/>
      <c r="J30" s="272" t="s">
        <v>255</v>
      </c>
      <c r="K30" s="273"/>
      <c r="L30" s="276" t="s">
        <v>256</v>
      </c>
      <c r="M30" s="277"/>
      <c r="N30" s="276" t="s">
        <v>257</v>
      </c>
      <c r="O30" s="277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2"/>
      <c r="B31" s="293"/>
      <c r="C31" s="293"/>
      <c r="D31" s="293"/>
      <c r="E31" s="294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363</v>
      </c>
      <c r="G32" s="148">
        <v>376</v>
      </c>
      <c r="H32" s="111">
        <v>401</v>
      </c>
      <c r="I32" s="113">
        <v>362</v>
      </c>
      <c r="J32" s="111">
        <v>167</v>
      </c>
      <c r="K32" s="114">
        <v>211</v>
      </c>
      <c r="L32" s="66">
        <v>440</v>
      </c>
      <c r="M32" s="148">
        <v>483</v>
      </c>
      <c r="N32" s="111">
        <v>174</v>
      </c>
      <c r="O32" s="149">
        <v>132</v>
      </c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0"/>
      <c r="B33" s="8"/>
      <c r="C33" s="52" t="s">
        <v>70</v>
      </c>
      <c r="D33" s="53"/>
      <c r="E33" s="99"/>
      <c r="F33" s="68">
        <v>297</v>
      </c>
      <c r="G33" s="151">
        <v>309</v>
      </c>
      <c r="H33" s="68">
        <v>401</v>
      </c>
      <c r="I33" s="126">
        <v>362</v>
      </c>
      <c r="J33" s="68">
        <v>167</v>
      </c>
      <c r="K33" s="127">
        <v>195</v>
      </c>
      <c r="L33" s="68">
        <v>440</v>
      </c>
      <c r="M33" s="151">
        <v>483</v>
      </c>
      <c r="N33" s="68">
        <v>174</v>
      </c>
      <c r="O33" s="125">
        <v>116</v>
      </c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0"/>
      <c r="B34" s="8"/>
      <c r="C34" s="24"/>
      <c r="D34" s="30" t="s">
        <v>71</v>
      </c>
      <c r="E34" s="94"/>
      <c r="F34" s="70">
        <v>226</v>
      </c>
      <c r="G34" s="116">
        <v>236</v>
      </c>
      <c r="H34" s="70">
        <v>354</v>
      </c>
      <c r="I34" s="117">
        <v>328</v>
      </c>
      <c r="J34" s="70">
        <v>167</v>
      </c>
      <c r="K34" s="118">
        <v>195</v>
      </c>
      <c r="L34" s="70">
        <v>337</v>
      </c>
      <c r="M34" s="116">
        <v>339</v>
      </c>
      <c r="N34" s="70">
        <v>174</v>
      </c>
      <c r="O34" s="128">
        <v>116</v>
      </c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0"/>
      <c r="B35" s="10"/>
      <c r="C35" s="62" t="s">
        <v>72</v>
      </c>
      <c r="D35" s="63"/>
      <c r="E35" s="100"/>
      <c r="F35" s="121">
        <v>66</v>
      </c>
      <c r="G35" s="122">
        <v>67</v>
      </c>
      <c r="H35" s="121">
        <v>0</v>
      </c>
      <c r="I35" s="123" t="s">
        <v>259</v>
      </c>
      <c r="J35" s="152">
        <v>0</v>
      </c>
      <c r="K35" s="153">
        <v>16</v>
      </c>
      <c r="L35" s="121" t="s">
        <v>275</v>
      </c>
      <c r="M35" s="122" t="s">
        <v>259</v>
      </c>
      <c r="N35" s="121">
        <v>0</v>
      </c>
      <c r="O35" s="139">
        <v>16</v>
      </c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0"/>
      <c r="B36" s="50" t="s">
        <v>53</v>
      </c>
      <c r="C36" s="51"/>
      <c r="D36" s="51"/>
      <c r="E36" s="15" t="s">
        <v>42</v>
      </c>
      <c r="F36" s="65">
        <v>345</v>
      </c>
      <c r="G36" s="125">
        <v>358</v>
      </c>
      <c r="H36" s="66">
        <v>141</v>
      </c>
      <c r="I36" s="136">
        <v>137</v>
      </c>
      <c r="J36" s="66">
        <v>100</v>
      </c>
      <c r="K36" s="137">
        <v>122</v>
      </c>
      <c r="L36" s="66">
        <v>361</v>
      </c>
      <c r="M36" s="148">
        <v>473</v>
      </c>
      <c r="N36" s="66">
        <v>48</v>
      </c>
      <c r="O36" s="135">
        <v>47</v>
      </c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0"/>
      <c r="B37" s="8"/>
      <c r="C37" s="30" t="s">
        <v>73</v>
      </c>
      <c r="D37" s="43"/>
      <c r="E37" s="94"/>
      <c r="F37" s="69">
        <v>343</v>
      </c>
      <c r="G37" s="128">
        <v>355</v>
      </c>
      <c r="H37" s="70">
        <v>134</v>
      </c>
      <c r="I37" s="117">
        <v>136</v>
      </c>
      <c r="J37" s="70">
        <v>90</v>
      </c>
      <c r="K37" s="118">
        <v>106</v>
      </c>
      <c r="L37" s="70">
        <v>350</v>
      </c>
      <c r="M37" s="116">
        <v>472</v>
      </c>
      <c r="N37" s="70">
        <v>34</v>
      </c>
      <c r="O37" s="128">
        <v>31</v>
      </c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0"/>
      <c r="B38" s="10"/>
      <c r="C38" s="30" t="s">
        <v>74</v>
      </c>
      <c r="D38" s="43"/>
      <c r="E38" s="94"/>
      <c r="F38" s="69">
        <v>2</v>
      </c>
      <c r="G38" s="128">
        <v>3</v>
      </c>
      <c r="H38" s="70">
        <v>7</v>
      </c>
      <c r="I38" s="117">
        <v>1</v>
      </c>
      <c r="J38" s="70">
        <v>10</v>
      </c>
      <c r="K38" s="153">
        <v>16</v>
      </c>
      <c r="L38" s="70">
        <v>11</v>
      </c>
      <c r="M38" s="116">
        <v>1</v>
      </c>
      <c r="N38" s="70">
        <v>14</v>
      </c>
      <c r="O38" s="128">
        <v>16</v>
      </c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1"/>
      <c r="B39" s="11" t="s">
        <v>75</v>
      </c>
      <c r="C39" s="12"/>
      <c r="D39" s="12"/>
      <c r="E39" s="98" t="s">
        <v>108</v>
      </c>
      <c r="F39" s="73">
        <f>F32-F36</f>
        <v>18</v>
      </c>
      <c r="G39" s="140">
        <f t="shared" ref="G39:O39" si="5">G32-G36</f>
        <v>18</v>
      </c>
      <c r="H39" s="73">
        <f t="shared" si="5"/>
        <v>260</v>
      </c>
      <c r="I39" s="140">
        <f t="shared" si="5"/>
        <v>225</v>
      </c>
      <c r="J39" s="73">
        <f t="shared" si="5"/>
        <v>67</v>
      </c>
      <c r="K39" s="140">
        <f t="shared" si="5"/>
        <v>89</v>
      </c>
      <c r="L39" s="73">
        <f t="shared" si="5"/>
        <v>79</v>
      </c>
      <c r="M39" s="140">
        <f t="shared" si="5"/>
        <v>10</v>
      </c>
      <c r="N39" s="73">
        <f t="shared" si="5"/>
        <v>126</v>
      </c>
      <c r="O39" s="140">
        <f t="shared" si="5"/>
        <v>85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18</v>
      </c>
      <c r="G40" s="135">
        <v>18</v>
      </c>
      <c r="H40" s="66">
        <v>362</v>
      </c>
      <c r="I40" s="136">
        <v>517</v>
      </c>
      <c r="J40" s="66">
        <v>161</v>
      </c>
      <c r="K40" s="137">
        <v>372</v>
      </c>
      <c r="L40" s="66">
        <v>51</v>
      </c>
      <c r="M40" s="148">
        <v>0</v>
      </c>
      <c r="N40" s="66">
        <v>0</v>
      </c>
      <c r="O40" s="135">
        <v>93</v>
      </c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2"/>
      <c r="B41" s="10"/>
      <c r="C41" s="30" t="s">
        <v>77</v>
      </c>
      <c r="D41" s="43"/>
      <c r="E41" s="94"/>
      <c r="F41" s="154"/>
      <c r="G41" s="155" t="s">
        <v>258</v>
      </c>
      <c r="H41" s="152">
        <v>362</v>
      </c>
      <c r="I41" s="153">
        <v>517</v>
      </c>
      <c r="J41" s="70">
        <v>128</v>
      </c>
      <c r="K41" s="118">
        <v>287</v>
      </c>
      <c r="L41" s="70">
        <v>51</v>
      </c>
      <c r="M41" s="116">
        <v>0</v>
      </c>
      <c r="N41" s="70">
        <v>0</v>
      </c>
      <c r="O41" s="128">
        <v>29</v>
      </c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2"/>
      <c r="B42" s="50" t="s">
        <v>64</v>
      </c>
      <c r="C42" s="51"/>
      <c r="D42" s="51"/>
      <c r="E42" s="15" t="s">
        <v>45</v>
      </c>
      <c r="F42" s="65">
        <v>36</v>
      </c>
      <c r="G42" s="135">
        <v>36</v>
      </c>
      <c r="H42" s="66">
        <v>623</v>
      </c>
      <c r="I42" s="136">
        <v>742</v>
      </c>
      <c r="J42" s="66">
        <v>297</v>
      </c>
      <c r="K42" s="137">
        <v>468</v>
      </c>
      <c r="L42" s="66">
        <v>131</v>
      </c>
      <c r="M42" s="148">
        <v>11</v>
      </c>
      <c r="N42" s="66">
        <v>139</v>
      </c>
      <c r="O42" s="135">
        <v>179</v>
      </c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2"/>
      <c r="B43" s="10"/>
      <c r="C43" s="30" t="s">
        <v>78</v>
      </c>
      <c r="D43" s="43"/>
      <c r="E43" s="94"/>
      <c r="F43" s="69">
        <v>36</v>
      </c>
      <c r="G43" s="128">
        <v>36</v>
      </c>
      <c r="H43" s="70">
        <v>623</v>
      </c>
      <c r="I43" s="117">
        <v>742</v>
      </c>
      <c r="J43" s="152">
        <v>297</v>
      </c>
      <c r="K43" s="153">
        <v>468</v>
      </c>
      <c r="L43" s="70">
        <v>63</v>
      </c>
      <c r="M43" s="116">
        <v>11</v>
      </c>
      <c r="N43" s="70">
        <v>139</v>
      </c>
      <c r="O43" s="128">
        <v>179</v>
      </c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03"/>
      <c r="B44" s="47" t="s">
        <v>75</v>
      </c>
      <c r="C44" s="31"/>
      <c r="D44" s="31"/>
      <c r="E44" s="98" t="s">
        <v>109</v>
      </c>
      <c r="F44" s="130">
        <f>F40-F42</f>
        <v>-18</v>
      </c>
      <c r="G44" s="131">
        <f t="shared" ref="G44:O44" si="6">G40-G42</f>
        <v>-18</v>
      </c>
      <c r="H44" s="130">
        <f t="shared" si="6"/>
        <v>-261</v>
      </c>
      <c r="I44" s="131">
        <f t="shared" si="6"/>
        <v>-225</v>
      </c>
      <c r="J44" s="130">
        <f t="shared" si="6"/>
        <v>-136</v>
      </c>
      <c r="K44" s="131">
        <f t="shared" si="6"/>
        <v>-96</v>
      </c>
      <c r="L44" s="130">
        <f t="shared" si="6"/>
        <v>-80</v>
      </c>
      <c r="M44" s="131">
        <f t="shared" si="6"/>
        <v>-11</v>
      </c>
      <c r="N44" s="130">
        <f t="shared" si="6"/>
        <v>-139</v>
      </c>
      <c r="O44" s="131">
        <f t="shared" si="6"/>
        <v>-86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0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t="shared" ref="G45:O45" si="7">G39+G44</f>
        <v>0</v>
      </c>
      <c r="H45" s="156">
        <f t="shared" si="7"/>
        <v>-1</v>
      </c>
      <c r="I45" s="157">
        <f t="shared" si="7"/>
        <v>0</v>
      </c>
      <c r="J45" s="156">
        <f t="shared" si="7"/>
        <v>-69</v>
      </c>
      <c r="K45" s="157">
        <f t="shared" si="7"/>
        <v>-7</v>
      </c>
      <c r="L45" s="156">
        <f t="shared" si="7"/>
        <v>-1</v>
      </c>
      <c r="M45" s="157">
        <v>0</v>
      </c>
      <c r="N45" s="156">
        <f t="shared" si="7"/>
        <v>-13</v>
      </c>
      <c r="O45" s="157">
        <f t="shared" si="7"/>
        <v>-1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1"/>
      <c r="B46" s="44" t="s">
        <v>80</v>
      </c>
      <c r="C46" s="43"/>
      <c r="D46" s="43"/>
      <c r="E46" s="43"/>
      <c r="F46" s="154"/>
      <c r="G46" s="155"/>
      <c r="H46" s="152"/>
      <c r="I46" s="153"/>
      <c r="J46" s="152">
        <v>70</v>
      </c>
      <c r="K46" s="153">
        <v>7</v>
      </c>
      <c r="L46" s="70"/>
      <c r="M46" s="116"/>
      <c r="N46" s="152">
        <v>13</v>
      </c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1"/>
      <c r="B47" s="44" t="s">
        <v>81</v>
      </c>
      <c r="C47" s="43"/>
      <c r="D47" s="43"/>
      <c r="E47" s="43"/>
      <c r="F47" s="69"/>
      <c r="G47" s="128"/>
      <c r="H47" s="70"/>
      <c r="I47" s="117"/>
      <c r="J47" s="70">
        <v>0</v>
      </c>
      <c r="K47" s="118">
        <v>0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2"/>
      <c r="B48" s="47" t="s">
        <v>82</v>
      </c>
      <c r="C48" s="31"/>
      <c r="D48" s="31"/>
      <c r="E48" s="31"/>
      <c r="F48" s="74"/>
      <c r="G48" s="158"/>
      <c r="H48" s="74"/>
      <c r="I48" s="159"/>
      <c r="J48" s="74">
        <v>0</v>
      </c>
      <c r="K48" s="160">
        <v>0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6" orientation="portrait" r:id="rId1"/>
  <headerFooter alignWithMargins="0">
    <oddHeader>&amp;R&amp;"明朝,斜体"&amp;9都道府県－2</oddHeader>
  </headerFooter>
  <colBreaks count="1" manualBreakCount="1">
    <brk id="1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5.95" customHeight="1">
      <c r="A6" s="283" t="s">
        <v>49</v>
      </c>
      <c r="B6" s="284"/>
      <c r="C6" s="284"/>
      <c r="D6" s="284"/>
      <c r="E6" s="285"/>
      <c r="F6" s="274"/>
      <c r="G6" s="275"/>
      <c r="H6" s="274"/>
      <c r="I6" s="275"/>
      <c r="J6" s="274"/>
      <c r="K6" s="275"/>
      <c r="L6" s="272"/>
      <c r="M6" s="273"/>
      <c r="N6" s="270"/>
      <c r="O6" s="271"/>
    </row>
    <row r="7" spans="1:25" ht="15.95" customHeight="1">
      <c r="A7" s="286"/>
      <c r="B7" s="287"/>
      <c r="C7" s="287"/>
      <c r="D7" s="287"/>
      <c r="E7" s="288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1" t="s">
        <v>2</v>
      </c>
    </row>
    <row r="8" spans="1:25" ht="15.95" customHeight="1">
      <c r="A8" s="295" t="s">
        <v>83</v>
      </c>
      <c r="B8" s="55" t="s">
        <v>50</v>
      </c>
      <c r="C8" s="56"/>
      <c r="D8" s="56"/>
      <c r="E8" s="93" t="s">
        <v>41</v>
      </c>
      <c r="F8" s="111"/>
      <c r="G8" s="112"/>
      <c r="H8" s="111"/>
      <c r="I8" s="113"/>
      <c r="J8" s="111"/>
      <c r="K8" s="114"/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96"/>
      <c r="B9" s="8"/>
      <c r="C9" s="254" t="s">
        <v>51</v>
      </c>
      <c r="D9" s="43"/>
      <c r="E9" s="91" t="s">
        <v>42</v>
      </c>
      <c r="F9" s="70"/>
      <c r="G9" s="116"/>
      <c r="H9" s="70"/>
      <c r="I9" s="117"/>
      <c r="J9" s="70"/>
      <c r="K9" s="118"/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96"/>
      <c r="B10" s="10"/>
      <c r="C10" s="254" t="s">
        <v>52</v>
      </c>
      <c r="D10" s="43"/>
      <c r="E10" s="91" t="s">
        <v>43</v>
      </c>
      <c r="F10" s="70"/>
      <c r="G10" s="116"/>
      <c r="H10" s="70"/>
      <c r="I10" s="117"/>
      <c r="J10" s="119"/>
      <c r="K10" s="120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96"/>
      <c r="B11" s="50" t="s">
        <v>53</v>
      </c>
      <c r="C11" s="63"/>
      <c r="D11" s="63"/>
      <c r="E11" s="90" t="s">
        <v>44</v>
      </c>
      <c r="F11" s="121"/>
      <c r="G11" s="122"/>
      <c r="H11" s="121"/>
      <c r="I11" s="123"/>
      <c r="J11" s="121"/>
      <c r="K11" s="124"/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96"/>
      <c r="B12" s="7"/>
      <c r="C12" s="254" t="s">
        <v>54</v>
      </c>
      <c r="D12" s="43"/>
      <c r="E12" s="91" t="s">
        <v>45</v>
      </c>
      <c r="F12" s="70"/>
      <c r="G12" s="116"/>
      <c r="H12" s="121"/>
      <c r="I12" s="117"/>
      <c r="J12" s="121"/>
      <c r="K12" s="118"/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96"/>
      <c r="B13" s="8"/>
      <c r="C13" s="253" t="s">
        <v>55</v>
      </c>
      <c r="D13" s="53"/>
      <c r="E13" s="255" t="s">
        <v>46</v>
      </c>
      <c r="F13" s="258"/>
      <c r="G13" s="257"/>
      <c r="H13" s="119"/>
      <c r="I13" s="120"/>
      <c r="J13" s="119"/>
      <c r="K13" s="120"/>
      <c r="L13" s="256"/>
      <c r="M13" s="126"/>
      <c r="N13" s="256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96"/>
      <c r="B14" s="44" t="s">
        <v>56</v>
      </c>
      <c r="C14" s="43"/>
      <c r="D14" s="43"/>
      <c r="E14" s="91" t="s">
        <v>97</v>
      </c>
      <c r="F14" s="69">
        <f t="shared" ref="F14:O15" si="0">F9-F12</f>
        <v>0</v>
      </c>
      <c r="G14" s="128">
        <f t="shared" si="0"/>
        <v>0</v>
      </c>
      <c r="H14" s="69">
        <f t="shared" si="0"/>
        <v>0</v>
      </c>
      <c r="I14" s="128">
        <f t="shared" si="0"/>
        <v>0</v>
      </c>
      <c r="J14" s="69">
        <f t="shared" si="0"/>
        <v>0</v>
      </c>
      <c r="K14" s="128">
        <f t="shared" si="0"/>
        <v>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96"/>
      <c r="B15" s="44" t="s">
        <v>57</v>
      </c>
      <c r="C15" s="43"/>
      <c r="D15" s="43"/>
      <c r="E15" s="91" t="s">
        <v>98</v>
      </c>
      <c r="F15" s="69">
        <f t="shared" si="0"/>
        <v>0</v>
      </c>
      <c r="G15" s="128">
        <f t="shared" si="0"/>
        <v>0</v>
      </c>
      <c r="H15" s="69">
        <f t="shared" si="0"/>
        <v>0</v>
      </c>
      <c r="I15" s="128">
        <f t="shared" si="0"/>
        <v>0</v>
      </c>
      <c r="J15" s="69">
        <f t="shared" si="0"/>
        <v>0</v>
      </c>
      <c r="K15" s="128">
        <f t="shared" si="0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96"/>
      <c r="B16" s="44" t="s">
        <v>58</v>
      </c>
      <c r="C16" s="43"/>
      <c r="D16" s="43"/>
      <c r="E16" s="91" t="s">
        <v>99</v>
      </c>
      <c r="F16" s="258">
        <f t="shared" ref="F16:O16" si="1">F8-F11</f>
        <v>0</v>
      </c>
      <c r="G16" s="257">
        <f t="shared" si="1"/>
        <v>0</v>
      </c>
      <c r="H16" s="258">
        <f t="shared" si="1"/>
        <v>0</v>
      </c>
      <c r="I16" s="257">
        <f t="shared" si="1"/>
        <v>0</v>
      </c>
      <c r="J16" s="258">
        <f t="shared" si="1"/>
        <v>0</v>
      </c>
      <c r="K16" s="257">
        <f t="shared" si="1"/>
        <v>0</v>
      </c>
      <c r="L16" s="258">
        <f t="shared" si="1"/>
        <v>0</v>
      </c>
      <c r="M16" s="257">
        <f t="shared" si="1"/>
        <v>0</v>
      </c>
      <c r="N16" s="258">
        <f t="shared" si="1"/>
        <v>0</v>
      </c>
      <c r="O16" s="257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96"/>
      <c r="B17" s="44" t="s">
        <v>59</v>
      </c>
      <c r="C17" s="43"/>
      <c r="D17" s="43"/>
      <c r="E17" s="34"/>
      <c r="F17" s="69"/>
      <c r="G17" s="128"/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297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96" t="s">
        <v>84</v>
      </c>
      <c r="B19" s="50" t="s">
        <v>61</v>
      </c>
      <c r="C19" s="51"/>
      <c r="D19" s="51"/>
      <c r="E19" s="96"/>
      <c r="F19" s="65"/>
      <c r="G19" s="135"/>
      <c r="H19" s="66"/>
      <c r="I19" s="136"/>
      <c r="J19" s="66"/>
      <c r="K19" s="137"/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96"/>
      <c r="B20" s="19"/>
      <c r="C20" s="254" t="s">
        <v>62</v>
      </c>
      <c r="D20" s="43"/>
      <c r="E20" s="91"/>
      <c r="F20" s="69"/>
      <c r="G20" s="128"/>
      <c r="H20" s="70"/>
      <c r="I20" s="117"/>
      <c r="J20" s="70"/>
      <c r="K20" s="120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96"/>
      <c r="B21" s="9" t="s">
        <v>63</v>
      </c>
      <c r="C21" s="63"/>
      <c r="D21" s="63"/>
      <c r="E21" s="90" t="s">
        <v>100</v>
      </c>
      <c r="F21" s="138"/>
      <c r="G21" s="139"/>
      <c r="H21" s="121"/>
      <c r="I21" s="123"/>
      <c r="J21" s="121"/>
      <c r="K21" s="124"/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96"/>
      <c r="B22" s="50" t="s">
        <v>64</v>
      </c>
      <c r="C22" s="51"/>
      <c r="D22" s="51"/>
      <c r="E22" s="96" t="s">
        <v>101</v>
      </c>
      <c r="F22" s="65"/>
      <c r="G22" s="135"/>
      <c r="H22" s="66"/>
      <c r="I22" s="136"/>
      <c r="J22" s="66"/>
      <c r="K22" s="137"/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96"/>
      <c r="B23" s="7" t="s">
        <v>65</v>
      </c>
      <c r="C23" s="253" t="s">
        <v>66</v>
      </c>
      <c r="D23" s="53"/>
      <c r="E23" s="255"/>
      <c r="F23" s="258"/>
      <c r="G23" s="257"/>
      <c r="H23" s="256"/>
      <c r="I23" s="126"/>
      <c r="J23" s="256"/>
      <c r="K23" s="127"/>
      <c r="L23" s="256"/>
      <c r="M23" s="126"/>
      <c r="N23" s="256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96"/>
      <c r="B24" s="44" t="s">
        <v>102</v>
      </c>
      <c r="C24" s="43"/>
      <c r="D24" s="43"/>
      <c r="E24" s="91" t="s">
        <v>103</v>
      </c>
      <c r="F24" s="69">
        <f t="shared" ref="F24:O24" si="2">F21-F22</f>
        <v>0</v>
      </c>
      <c r="G24" s="128">
        <f t="shared" si="2"/>
        <v>0</v>
      </c>
      <c r="H24" s="69">
        <f t="shared" si="2"/>
        <v>0</v>
      </c>
      <c r="I24" s="128">
        <f t="shared" si="2"/>
        <v>0</v>
      </c>
      <c r="J24" s="69">
        <f t="shared" si="2"/>
        <v>0</v>
      </c>
      <c r="K24" s="128">
        <f t="shared" si="2"/>
        <v>0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96"/>
      <c r="B25" s="101" t="s">
        <v>67</v>
      </c>
      <c r="C25" s="53"/>
      <c r="D25" s="53"/>
      <c r="E25" s="298" t="s">
        <v>104</v>
      </c>
      <c r="F25" s="278"/>
      <c r="G25" s="268"/>
      <c r="H25" s="266"/>
      <c r="I25" s="268"/>
      <c r="J25" s="266"/>
      <c r="K25" s="268"/>
      <c r="L25" s="266"/>
      <c r="M25" s="268"/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96"/>
      <c r="B26" s="9" t="s">
        <v>68</v>
      </c>
      <c r="C26" s="63"/>
      <c r="D26" s="63"/>
      <c r="E26" s="299"/>
      <c r="F26" s="279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297"/>
      <c r="B27" s="47" t="s">
        <v>105</v>
      </c>
      <c r="C27" s="31"/>
      <c r="D27" s="31"/>
      <c r="E27" s="92" t="s">
        <v>106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89" t="s">
        <v>69</v>
      </c>
      <c r="B30" s="290"/>
      <c r="C30" s="290"/>
      <c r="D30" s="290"/>
      <c r="E30" s="291"/>
      <c r="F30" s="276" t="s">
        <v>260</v>
      </c>
      <c r="G30" s="277"/>
      <c r="H30" s="276" t="s">
        <v>261</v>
      </c>
      <c r="I30" s="277"/>
      <c r="J30" s="276" t="s">
        <v>262</v>
      </c>
      <c r="K30" s="277"/>
      <c r="L30" s="304"/>
      <c r="M30" s="305"/>
      <c r="N30" s="304"/>
      <c r="O30" s="305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2"/>
      <c r="B31" s="293"/>
      <c r="C31" s="293"/>
      <c r="D31" s="293"/>
      <c r="E31" s="294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82</v>
      </c>
      <c r="G32" s="148">
        <v>68</v>
      </c>
      <c r="H32" s="111">
        <v>75.099999999999994</v>
      </c>
      <c r="I32" s="113">
        <v>75</v>
      </c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0"/>
      <c r="B33" s="8"/>
      <c r="C33" s="253" t="s">
        <v>70</v>
      </c>
      <c r="D33" s="53"/>
      <c r="E33" s="99"/>
      <c r="F33" s="256">
        <v>81</v>
      </c>
      <c r="G33" s="151">
        <v>50</v>
      </c>
      <c r="H33" s="256">
        <v>75.099999999999994</v>
      </c>
      <c r="I33" s="126">
        <v>75</v>
      </c>
      <c r="J33" s="256"/>
      <c r="K33" s="127"/>
      <c r="L33" s="256"/>
      <c r="M33" s="151"/>
      <c r="N33" s="256"/>
      <c r="O33" s="257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0"/>
      <c r="B34" s="8"/>
      <c r="C34" s="24"/>
      <c r="D34" s="254" t="s">
        <v>71</v>
      </c>
      <c r="E34" s="94"/>
      <c r="F34" s="70">
        <v>81</v>
      </c>
      <c r="G34" s="116">
        <v>50</v>
      </c>
      <c r="H34" s="70">
        <v>0</v>
      </c>
      <c r="I34" s="117" t="s">
        <v>258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0"/>
      <c r="B35" s="10"/>
      <c r="C35" s="62" t="s">
        <v>72</v>
      </c>
      <c r="D35" s="63"/>
      <c r="E35" s="100"/>
      <c r="F35" s="121">
        <v>1</v>
      </c>
      <c r="G35" s="122">
        <v>18</v>
      </c>
      <c r="H35" s="121">
        <v>0</v>
      </c>
      <c r="I35" s="123" t="s">
        <v>258</v>
      </c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0"/>
      <c r="B36" s="50" t="s">
        <v>53</v>
      </c>
      <c r="C36" s="51"/>
      <c r="D36" s="51"/>
      <c r="E36" s="15" t="s">
        <v>42</v>
      </c>
      <c r="F36" s="65">
        <v>58</v>
      </c>
      <c r="G36" s="257">
        <v>69</v>
      </c>
      <c r="H36" s="66">
        <v>5.6</v>
      </c>
      <c r="I36" s="136">
        <v>8</v>
      </c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0"/>
      <c r="B37" s="8"/>
      <c r="C37" s="254" t="s">
        <v>73</v>
      </c>
      <c r="D37" s="43"/>
      <c r="E37" s="94"/>
      <c r="F37" s="69">
        <v>50</v>
      </c>
      <c r="G37" s="128">
        <v>60</v>
      </c>
      <c r="H37" s="70">
        <v>5.5</v>
      </c>
      <c r="I37" s="117">
        <v>8</v>
      </c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0"/>
      <c r="B38" s="10"/>
      <c r="C38" s="254" t="s">
        <v>74</v>
      </c>
      <c r="D38" s="43"/>
      <c r="E38" s="94"/>
      <c r="F38" s="69">
        <v>8</v>
      </c>
      <c r="G38" s="128">
        <v>9</v>
      </c>
      <c r="H38" s="70">
        <v>0.1</v>
      </c>
      <c r="I38" s="117">
        <v>0</v>
      </c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1"/>
      <c r="B39" s="11" t="s">
        <v>75</v>
      </c>
      <c r="C39" s="12"/>
      <c r="D39" s="12"/>
      <c r="E39" s="98" t="s">
        <v>108</v>
      </c>
      <c r="F39" s="73">
        <f>F32-F36</f>
        <v>24</v>
      </c>
      <c r="G39" s="140">
        <f t="shared" ref="G39:O39" si="4">G32-G36</f>
        <v>-1</v>
      </c>
      <c r="H39" s="73">
        <f t="shared" si="4"/>
        <v>69.5</v>
      </c>
      <c r="I39" s="140">
        <f t="shared" si="4"/>
        <v>67</v>
      </c>
      <c r="J39" s="73">
        <f t="shared" si="4"/>
        <v>0</v>
      </c>
      <c r="K39" s="140">
        <f t="shared" si="4"/>
        <v>0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135">
        <v>76</v>
      </c>
      <c r="H40" s="66">
        <v>0</v>
      </c>
      <c r="I40" s="136"/>
      <c r="J40" s="66">
        <v>162</v>
      </c>
      <c r="K40" s="137">
        <v>409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2"/>
      <c r="B41" s="10"/>
      <c r="C41" s="254" t="s">
        <v>77</v>
      </c>
      <c r="D41" s="43"/>
      <c r="E41" s="94"/>
      <c r="F41" s="154">
        <v>0</v>
      </c>
      <c r="G41" s="155">
        <v>15</v>
      </c>
      <c r="H41" s="152">
        <v>0</v>
      </c>
      <c r="I41" s="153"/>
      <c r="J41" s="70">
        <v>162</v>
      </c>
      <c r="K41" s="118">
        <v>409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2"/>
      <c r="B42" s="50" t="s">
        <v>64</v>
      </c>
      <c r="C42" s="51"/>
      <c r="D42" s="51"/>
      <c r="E42" s="15" t="s">
        <v>45</v>
      </c>
      <c r="F42" s="65">
        <v>213</v>
      </c>
      <c r="G42" s="135">
        <v>175</v>
      </c>
      <c r="H42" s="66">
        <v>69.5</v>
      </c>
      <c r="I42" s="136">
        <v>67</v>
      </c>
      <c r="J42" s="66">
        <v>162</v>
      </c>
      <c r="K42" s="137">
        <v>409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2"/>
      <c r="B43" s="10"/>
      <c r="C43" s="254" t="s">
        <v>78</v>
      </c>
      <c r="D43" s="43"/>
      <c r="E43" s="94"/>
      <c r="F43" s="69">
        <v>82</v>
      </c>
      <c r="G43" s="128">
        <v>76</v>
      </c>
      <c r="H43" s="70">
        <v>3.2</v>
      </c>
      <c r="I43" s="117">
        <v>3</v>
      </c>
      <c r="J43" s="152">
        <v>155</v>
      </c>
      <c r="K43" s="153">
        <v>363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03"/>
      <c r="B44" s="47" t="s">
        <v>75</v>
      </c>
      <c r="C44" s="31"/>
      <c r="D44" s="31"/>
      <c r="E44" s="98" t="s">
        <v>109</v>
      </c>
      <c r="F44" s="130">
        <f>F40-F42</f>
        <v>-213</v>
      </c>
      <c r="G44" s="131">
        <f t="shared" ref="G44:O44" si="5">G40-G42</f>
        <v>-99</v>
      </c>
      <c r="H44" s="130">
        <f t="shared" si="5"/>
        <v>-69.5</v>
      </c>
      <c r="I44" s="131">
        <f t="shared" si="5"/>
        <v>-67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0" t="s">
        <v>87</v>
      </c>
      <c r="B45" s="25" t="s">
        <v>79</v>
      </c>
      <c r="C45" s="20"/>
      <c r="D45" s="20"/>
      <c r="E45" s="97" t="s">
        <v>110</v>
      </c>
      <c r="F45" s="156">
        <f>F39+F44</f>
        <v>-189</v>
      </c>
      <c r="G45" s="157">
        <f t="shared" ref="G45:O45" si="6">G39+G44</f>
        <v>-100</v>
      </c>
      <c r="H45" s="156">
        <f t="shared" si="6"/>
        <v>0</v>
      </c>
      <c r="I45" s="157">
        <f t="shared" si="6"/>
        <v>0</v>
      </c>
      <c r="J45" s="156">
        <f t="shared" si="6"/>
        <v>0</v>
      </c>
      <c r="K45" s="157">
        <f t="shared" si="6"/>
        <v>0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1"/>
      <c r="B46" s="44" t="s">
        <v>80</v>
      </c>
      <c r="C46" s="43"/>
      <c r="D46" s="43"/>
      <c r="E46" s="43"/>
      <c r="F46" s="154">
        <v>188</v>
      </c>
      <c r="G46" s="155">
        <v>99</v>
      </c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1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2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6" orientation="portrait" r:id="rId1"/>
  <headerFooter alignWithMargins="0">
    <oddHeader>&amp;R&amp;"明朝,斜体"&amp;9都道府県－2</oddHeader>
  </headerFooter>
  <colBreaks count="1" manualBreakCount="1">
    <brk id="1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102" t="s">
        <v>263</v>
      </c>
      <c r="F1" s="1"/>
    </row>
    <row r="3" spans="1:9" ht="14.25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9" t="s">
        <v>88</v>
      </c>
      <c r="B9" s="259" t="s">
        <v>90</v>
      </c>
      <c r="C9" s="55" t="s">
        <v>4</v>
      </c>
      <c r="D9" s="56"/>
      <c r="E9" s="56"/>
      <c r="F9" s="65">
        <v>160298</v>
      </c>
      <c r="G9" s="75">
        <f>F9/$F$27*100</f>
        <v>22.44340774426237</v>
      </c>
      <c r="H9" s="66">
        <v>156767</v>
      </c>
      <c r="I9" s="80">
        <f t="shared" ref="I9:I45" si="0">(F9/H9-1)*100</f>
        <v>2.2523873008987838</v>
      </c>
    </row>
    <row r="10" spans="1:9" ht="18" customHeight="1">
      <c r="A10" s="260"/>
      <c r="B10" s="260"/>
      <c r="C10" s="7"/>
      <c r="D10" s="52" t="s">
        <v>23</v>
      </c>
      <c r="E10" s="53"/>
      <c r="F10" s="67">
        <v>46029</v>
      </c>
      <c r="G10" s="76">
        <f t="shared" ref="G10:G27" si="1">F10/$F$27*100</f>
        <v>6.4445446297561579</v>
      </c>
      <c r="H10" s="68">
        <v>44671</v>
      </c>
      <c r="I10" s="81">
        <f t="shared" si="0"/>
        <v>3.040003581742079</v>
      </c>
    </row>
    <row r="11" spans="1:9" ht="18" customHeight="1">
      <c r="A11" s="260"/>
      <c r="B11" s="260"/>
      <c r="C11" s="7"/>
      <c r="D11" s="16"/>
      <c r="E11" s="23" t="s">
        <v>24</v>
      </c>
      <c r="F11" s="69">
        <v>38856</v>
      </c>
      <c r="G11" s="77">
        <f t="shared" si="1"/>
        <v>5.4402491067328267</v>
      </c>
      <c r="H11" s="70">
        <v>37582</v>
      </c>
      <c r="I11" s="82">
        <f t="shared" si="0"/>
        <v>3.3899207067213055</v>
      </c>
    </row>
    <row r="12" spans="1:9" ht="18" customHeight="1">
      <c r="A12" s="260"/>
      <c r="B12" s="260"/>
      <c r="C12" s="7"/>
      <c r="D12" s="16"/>
      <c r="E12" s="23" t="s">
        <v>25</v>
      </c>
      <c r="F12" s="69">
        <v>3826</v>
      </c>
      <c r="G12" s="77">
        <f t="shared" si="1"/>
        <v>0.53568028315729344</v>
      </c>
      <c r="H12" s="70">
        <v>3769</v>
      </c>
      <c r="I12" s="82">
        <f t="shared" si="0"/>
        <v>1.5123374900504194</v>
      </c>
    </row>
    <row r="13" spans="1:9" ht="18" customHeight="1">
      <c r="A13" s="260"/>
      <c r="B13" s="260"/>
      <c r="C13" s="7"/>
      <c r="D13" s="33"/>
      <c r="E13" s="23" t="s">
        <v>26</v>
      </c>
      <c r="F13" s="69">
        <v>123</v>
      </c>
      <c r="G13" s="77">
        <f t="shared" si="1"/>
        <v>1.7221295041387114E-2</v>
      </c>
      <c r="H13" s="70">
        <v>195</v>
      </c>
      <c r="I13" s="82">
        <f t="shared" si="0"/>
        <v>-36.923076923076927</v>
      </c>
    </row>
    <row r="14" spans="1:9" ht="18" customHeight="1">
      <c r="A14" s="260"/>
      <c r="B14" s="260"/>
      <c r="C14" s="7"/>
      <c r="D14" s="61" t="s">
        <v>27</v>
      </c>
      <c r="E14" s="51"/>
      <c r="F14" s="65">
        <v>32456</v>
      </c>
      <c r="G14" s="75">
        <f t="shared" si="1"/>
        <v>4.5441817224655301</v>
      </c>
      <c r="H14" s="66">
        <v>30269</v>
      </c>
      <c r="I14" s="83">
        <f t="shared" si="0"/>
        <v>7.2252139152267914</v>
      </c>
    </row>
    <row r="15" spans="1:9" ht="18" customHeight="1">
      <c r="A15" s="260"/>
      <c r="B15" s="260"/>
      <c r="C15" s="7"/>
      <c r="D15" s="16"/>
      <c r="E15" s="23" t="s">
        <v>28</v>
      </c>
      <c r="F15" s="69">
        <v>1931</v>
      </c>
      <c r="G15" s="77">
        <f t="shared" si="1"/>
        <v>0.27036033109689844</v>
      </c>
      <c r="H15" s="70">
        <v>1725</v>
      </c>
      <c r="I15" s="82">
        <f t="shared" si="0"/>
        <v>11.942028985507246</v>
      </c>
    </row>
    <row r="16" spans="1:9" ht="18" customHeight="1">
      <c r="A16" s="260"/>
      <c r="B16" s="260"/>
      <c r="C16" s="7"/>
      <c r="D16" s="16"/>
      <c r="E16" s="29" t="s">
        <v>29</v>
      </c>
      <c r="F16" s="67">
        <v>30525</v>
      </c>
      <c r="G16" s="76">
        <f t="shared" si="1"/>
        <v>4.2738213913686307</v>
      </c>
      <c r="H16" s="68">
        <v>28544</v>
      </c>
      <c r="I16" s="81">
        <f t="shared" si="0"/>
        <v>6.9401625560538083</v>
      </c>
    </row>
    <row r="17" spans="1:9" ht="18" customHeight="1">
      <c r="A17" s="260"/>
      <c r="B17" s="260"/>
      <c r="C17" s="7"/>
      <c r="D17" s="264" t="s">
        <v>30</v>
      </c>
      <c r="E17" s="306"/>
      <c r="F17" s="67">
        <v>25431</v>
      </c>
      <c r="G17" s="76">
        <f t="shared" si="1"/>
        <v>3.5606077577033797</v>
      </c>
      <c r="H17" s="68">
        <v>24294</v>
      </c>
      <c r="I17" s="81">
        <f t="shared" si="0"/>
        <v>4.6801679427018961</v>
      </c>
    </row>
    <row r="18" spans="1:9" ht="18" customHeight="1">
      <c r="A18" s="260"/>
      <c r="B18" s="260"/>
      <c r="C18" s="7"/>
      <c r="D18" s="264" t="s">
        <v>94</v>
      </c>
      <c r="E18" s="265"/>
      <c r="F18" s="69">
        <v>4667</v>
      </c>
      <c r="G18" s="77">
        <f t="shared" si="1"/>
        <v>0.65342913787116796</v>
      </c>
      <c r="H18" s="70">
        <v>4250</v>
      </c>
      <c r="I18" s="82">
        <f t="shared" si="0"/>
        <v>9.811764705882343</v>
      </c>
    </row>
    <row r="19" spans="1:9" ht="18" customHeight="1">
      <c r="A19" s="260"/>
      <c r="B19" s="260"/>
      <c r="C19" s="10"/>
      <c r="D19" s="264" t="s">
        <v>95</v>
      </c>
      <c r="E19" s="265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0"/>
      <c r="B20" s="260"/>
      <c r="C20" s="44" t="s">
        <v>5</v>
      </c>
      <c r="D20" s="43"/>
      <c r="E20" s="43"/>
      <c r="F20" s="69">
        <v>22441</v>
      </c>
      <c r="G20" s="77">
        <f t="shared" si="1"/>
        <v>3.1419762766160013</v>
      </c>
      <c r="H20" s="70">
        <v>22861</v>
      </c>
      <c r="I20" s="82">
        <f t="shared" si="0"/>
        <v>-1.8371899741918551</v>
      </c>
    </row>
    <row r="21" spans="1:9" ht="18" customHeight="1">
      <c r="A21" s="260"/>
      <c r="B21" s="260"/>
      <c r="C21" s="44" t="s">
        <v>6</v>
      </c>
      <c r="D21" s="43"/>
      <c r="E21" s="43"/>
      <c r="F21" s="69">
        <v>211074</v>
      </c>
      <c r="G21" s="77">
        <f t="shared" si="1"/>
        <v>29.552582354193035</v>
      </c>
      <c r="H21" s="70">
        <v>208078</v>
      </c>
      <c r="I21" s="82">
        <f t="shared" si="0"/>
        <v>1.439844673632007</v>
      </c>
    </row>
    <row r="22" spans="1:9" ht="18" customHeight="1">
      <c r="A22" s="260"/>
      <c r="B22" s="260"/>
      <c r="C22" s="44" t="s">
        <v>31</v>
      </c>
      <c r="D22" s="43"/>
      <c r="E22" s="43"/>
      <c r="F22" s="69">
        <v>15971</v>
      </c>
      <c r="G22" s="77">
        <f t="shared" si="1"/>
        <v>2.2361081553332811</v>
      </c>
      <c r="H22" s="70">
        <v>15544</v>
      </c>
      <c r="I22" s="82">
        <f t="shared" si="0"/>
        <v>2.7470406587750906</v>
      </c>
    </row>
    <row r="23" spans="1:9" ht="18" customHeight="1">
      <c r="A23" s="260"/>
      <c r="B23" s="260"/>
      <c r="C23" s="44" t="s">
        <v>7</v>
      </c>
      <c r="D23" s="43"/>
      <c r="E23" s="43"/>
      <c r="F23" s="69">
        <v>186711</v>
      </c>
      <c r="G23" s="77">
        <f t="shared" si="1"/>
        <v>26.141505841239258</v>
      </c>
      <c r="H23" s="70">
        <v>193393</v>
      </c>
      <c r="I23" s="82">
        <f t="shared" si="0"/>
        <v>-3.4551405686865655</v>
      </c>
    </row>
    <row r="24" spans="1:9" ht="18" customHeight="1">
      <c r="A24" s="260"/>
      <c r="B24" s="260"/>
      <c r="C24" s="44" t="s">
        <v>32</v>
      </c>
      <c r="D24" s="43"/>
      <c r="E24" s="43"/>
      <c r="F24" s="69">
        <v>5830</v>
      </c>
      <c r="G24" s="77">
        <f t="shared" si="1"/>
        <v>0.8162613828559907</v>
      </c>
      <c r="H24" s="70">
        <v>4937</v>
      </c>
      <c r="I24" s="82">
        <f t="shared" si="0"/>
        <v>18.087907636216329</v>
      </c>
    </row>
    <row r="25" spans="1:9" ht="18" customHeight="1">
      <c r="A25" s="260"/>
      <c r="B25" s="260"/>
      <c r="C25" s="44" t="s">
        <v>8</v>
      </c>
      <c r="D25" s="43"/>
      <c r="E25" s="43"/>
      <c r="F25" s="69">
        <v>43903</v>
      </c>
      <c r="G25" s="77">
        <f t="shared" si="1"/>
        <v>6.1468822455448651</v>
      </c>
      <c r="H25" s="70">
        <v>50278</v>
      </c>
      <c r="I25" s="82">
        <f t="shared" si="0"/>
        <v>-12.679501969052065</v>
      </c>
    </row>
    <row r="26" spans="1:9" ht="18" customHeight="1">
      <c r="A26" s="260"/>
      <c r="B26" s="260"/>
      <c r="C26" s="45" t="s">
        <v>9</v>
      </c>
      <c r="D26" s="46"/>
      <c r="E26" s="46"/>
      <c r="F26" s="71">
        <v>68004</v>
      </c>
      <c r="G26" s="78">
        <f t="shared" si="1"/>
        <v>9.521275999955197</v>
      </c>
      <c r="H26" s="72">
        <v>63631</v>
      </c>
      <c r="I26" s="84">
        <f t="shared" si="0"/>
        <v>6.8724363910672492</v>
      </c>
    </row>
    <row r="27" spans="1:9" ht="18" customHeight="1">
      <c r="A27" s="260"/>
      <c r="B27" s="261"/>
      <c r="C27" s="47" t="s">
        <v>10</v>
      </c>
      <c r="D27" s="31"/>
      <c r="E27" s="31"/>
      <c r="F27" s="73">
        <f>SUM(F9,F20:F26)</f>
        <v>714232</v>
      </c>
      <c r="G27" s="79">
        <f t="shared" si="1"/>
        <v>100</v>
      </c>
      <c r="H27" s="73">
        <f>SUM(H9,H20:H26)</f>
        <v>715489</v>
      </c>
      <c r="I27" s="85">
        <f t="shared" si="0"/>
        <v>-0.17568404266172788</v>
      </c>
    </row>
    <row r="28" spans="1:9" ht="18" customHeight="1">
      <c r="A28" s="260"/>
      <c r="B28" s="259" t="s">
        <v>89</v>
      </c>
      <c r="C28" s="55" t="s">
        <v>11</v>
      </c>
      <c r="D28" s="56"/>
      <c r="E28" s="56"/>
      <c r="F28" s="65">
        <v>295731</v>
      </c>
      <c r="G28" s="75">
        <f t="shared" ref="G28:G45" si="2">F28/$F$45*100</f>
        <v>42.062271807293349</v>
      </c>
      <c r="H28" s="65">
        <v>290653</v>
      </c>
      <c r="I28" s="86">
        <f t="shared" si="0"/>
        <v>1.7471004944039858</v>
      </c>
    </row>
    <row r="29" spans="1:9" ht="18" customHeight="1">
      <c r="A29" s="260"/>
      <c r="B29" s="260"/>
      <c r="C29" s="7"/>
      <c r="D29" s="30" t="s">
        <v>12</v>
      </c>
      <c r="E29" s="43"/>
      <c r="F29" s="69">
        <v>198850</v>
      </c>
      <c r="G29" s="77">
        <f t="shared" si="2"/>
        <v>28.282739208538445</v>
      </c>
      <c r="H29" s="69">
        <v>195625</v>
      </c>
      <c r="I29" s="87">
        <f t="shared" si="0"/>
        <v>1.6485623003194894</v>
      </c>
    </row>
    <row r="30" spans="1:9" ht="18" customHeight="1">
      <c r="A30" s="260"/>
      <c r="B30" s="260"/>
      <c r="C30" s="7"/>
      <c r="D30" s="30" t="s">
        <v>33</v>
      </c>
      <c r="E30" s="43"/>
      <c r="F30" s="69">
        <v>29514</v>
      </c>
      <c r="G30" s="77">
        <f t="shared" si="2"/>
        <v>4.1978212974644391</v>
      </c>
      <c r="H30" s="69">
        <v>28003</v>
      </c>
      <c r="I30" s="87">
        <f t="shared" si="0"/>
        <v>5.3958504445952293</v>
      </c>
    </row>
    <row r="31" spans="1:9" ht="18" customHeight="1">
      <c r="A31" s="260"/>
      <c r="B31" s="260"/>
      <c r="C31" s="19"/>
      <c r="D31" s="30" t="s">
        <v>13</v>
      </c>
      <c r="E31" s="43"/>
      <c r="F31" s="69">
        <v>67367</v>
      </c>
      <c r="G31" s="77">
        <f t="shared" si="2"/>
        <v>9.5817113012904667</v>
      </c>
      <c r="H31" s="69">
        <v>67025</v>
      </c>
      <c r="I31" s="87">
        <f t="shared" si="0"/>
        <v>0.51025736665424315</v>
      </c>
    </row>
    <row r="32" spans="1:9" ht="18" customHeight="1">
      <c r="A32" s="260"/>
      <c r="B32" s="260"/>
      <c r="C32" s="50" t="s">
        <v>14</v>
      </c>
      <c r="D32" s="51"/>
      <c r="E32" s="51"/>
      <c r="F32" s="65">
        <v>281683</v>
      </c>
      <c r="G32" s="75">
        <f t="shared" si="2"/>
        <v>40.064203311434419</v>
      </c>
      <c r="H32" s="65">
        <v>275747</v>
      </c>
      <c r="I32" s="86">
        <f t="shared" si="0"/>
        <v>2.1526979441299554</v>
      </c>
    </row>
    <row r="33" spans="1:9" ht="18" customHeight="1">
      <c r="A33" s="260"/>
      <c r="B33" s="260"/>
      <c r="C33" s="7"/>
      <c r="D33" s="30" t="s">
        <v>15</v>
      </c>
      <c r="E33" s="43"/>
      <c r="F33" s="69">
        <v>48880</v>
      </c>
      <c r="G33" s="77">
        <f t="shared" si="2"/>
        <v>6.9522770556367064</v>
      </c>
      <c r="H33" s="69">
        <v>44097</v>
      </c>
      <c r="I33" s="87">
        <f t="shared" si="0"/>
        <v>10.846542848719864</v>
      </c>
    </row>
    <row r="34" spans="1:9" ht="18" customHeight="1">
      <c r="A34" s="260"/>
      <c r="B34" s="260"/>
      <c r="C34" s="7"/>
      <c r="D34" s="30" t="s">
        <v>34</v>
      </c>
      <c r="E34" s="43"/>
      <c r="F34" s="69">
        <v>3509</v>
      </c>
      <c r="G34" s="77">
        <f t="shared" si="2"/>
        <v>0.49909042938275788</v>
      </c>
      <c r="H34" s="69">
        <v>3688</v>
      </c>
      <c r="I34" s="87">
        <f t="shared" si="0"/>
        <v>-4.8535791757049918</v>
      </c>
    </row>
    <row r="35" spans="1:9" ht="18" customHeight="1">
      <c r="A35" s="260"/>
      <c r="B35" s="260"/>
      <c r="C35" s="7"/>
      <c r="D35" s="30" t="s">
        <v>35</v>
      </c>
      <c r="E35" s="43"/>
      <c r="F35" s="69">
        <v>177621</v>
      </c>
      <c r="G35" s="77">
        <f t="shared" si="2"/>
        <v>25.263306114960056</v>
      </c>
      <c r="H35" s="69">
        <v>175468</v>
      </c>
      <c r="I35" s="87">
        <f t="shared" si="0"/>
        <v>1.2270043540702602</v>
      </c>
    </row>
    <row r="36" spans="1:9" ht="18" customHeight="1">
      <c r="A36" s="260"/>
      <c r="B36" s="260"/>
      <c r="C36" s="7"/>
      <c r="D36" s="30" t="s">
        <v>36</v>
      </c>
      <c r="E36" s="43"/>
      <c r="F36" s="69">
        <v>15279</v>
      </c>
      <c r="G36" s="77">
        <f t="shared" si="2"/>
        <v>2.1731555059957701</v>
      </c>
      <c r="H36" s="69">
        <v>15621</v>
      </c>
      <c r="I36" s="87">
        <f t="shared" si="0"/>
        <v>-2.1893604762819319</v>
      </c>
    </row>
    <row r="37" spans="1:9" ht="18" customHeight="1">
      <c r="A37" s="260"/>
      <c r="B37" s="260"/>
      <c r="C37" s="7"/>
      <c r="D37" s="30" t="s">
        <v>16</v>
      </c>
      <c r="E37" s="43"/>
      <c r="F37" s="69">
        <v>16149</v>
      </c>
      <c r="G37" s="77">
        <f t="shared" si="2"/>
        <v>2.2968969347683545</v>
      </c>
      <c r="H37" s="69">
        <v>18941</v>
      </c>
      <c r="I37" s="87">
        <f t="shared" si="0"/>
        <v>-14.740510004751595</v>
      </c>
    </row>
    <row r="38" spans="1:9" ht="18" customHeight="1">
      <c r="A38" s="260"/>
      <c r="B38" s="260"/>
      <c r="C38" s="19"/>
      <c r="D38" s="30" t="s">
        <v>37</v>
      </c>
      <c r="E38" s="43"/>
      <c r="F38" s="69">
        <v>20245</v>
      </c>
      <c r="G38" s="77">
        <f t="shared" si="2"/>
        <v>2.8794772706907756</v>
      </c>
      <c r="H38" s="69">
        <v>17933</v>
      </c>
      <c r="I38" s="87">
        <f t="shared" si="0"/>
        <v>12.892432944850274</v>
      </c>
    </row>
    <row r="39" spans="1:9" ht="18" customHeight="1">
      <c r="A39" s="260"/>
      <c r="B39" s="260"/>
      <c r="C39" s="50" t="s">
        <v>17</v>
      </c>
      <c r="D39" s="51"/>
      <c r="E39" s="51"/>
      <c r="F39" s="65">
        <v>125665</v>
      </c>
      <c r="G39" s="75">
        <f t="shared" si="2"/>
        <v>17.873524881272232</v>
      </c>
      <c r="H39" s="65">
        <v>135645</v>
      </c>
      <c r="I39" s="86">
        <f t="shared" si="0"/>
        <v>-7.357440377455859</v>
      </c>
    </row>
    <row r="40" spans="1:9" ht="18" customHeight="1">
      <c r="A40" s="260"/>
      <c r="B40" s="260"/>
      <c r="C40" s="7"/>
      <c r="D40" s="52" t="s">
        <v>18</v>
      </c>
      <c r="E40" s="53"/>
      <c r="F40" s="67">
        <v>124390</v>
      </c>
      <c r="G40" s="76">
        <f t="shared" si="2"/>
        <v>17.692179683933102</v>
      </c>
      <c r="H40" s="67">
        <v>134964</v>
      </c>
      <c r="I40" s="88">
        <f t="shared" si="0"/>
        <v>-7.8346818410835457</v>
      </c>
    </row>
    <row r="41" spans="1:9" ht="18" customHeight="1">
      <c r="A41" s="260"/>
      <c r="B41" s="260"/>
      <c r="C41" s="7"/>
      <c r="D41" s="16"/>
      <c r="E41" s="104" t="s">
        <v>92</v>
      </c>
      <c r="F41" s="69">
        <v>112523</v>
      </c>
      <c r="G41" s="77">
        <f t="shared" si="2"/>
        <v>16.004318149169581</v>
      </c>
      <c r="H41" s="69">
        <v>120998</v>
      </c>
      <c r="I41" s="89">
        <f t="shared" si="0"/>
        <v>-7.004248004099245</v>
      </c>
    </row>
    <row r="42" spans="1:9" ht="18" customHeight="1">
      <c r="A42" s="260"/>
      <c r="B42" s="260"/>
      <c r="C42" s="7"/>
      <c r="D42" s="33"/>
      <c r="E42" s="32" t="s">
        <v>38</v>
      </c>
      <c r="F42" s="69">
        <v>11866</v>
      </c>
      <c r="G42" s="77">
        <f t="shared" si="2"/>
        <v>1.6877193032361939</v>
      </c>
      <c r="H42" s="69">
        <v>13966</v>
      </c>
      <c r="I42" s="89">
        <f t="shared" si="0"/>
        <v>-15.036517256193616</v>
      </c>
    </row>
    <row r="43" spans="1:9" ht="18" customHeight="1">
      <c r="A43" s="260"/>
      <c r="B43" s="260"/>
      <c r="C43" s="7"/>
      <c r="D43" s="30" t="s">
        <v>39</v>
      </c>
      <c r="E43" s="54"/>
      <c r="F43" s="69">
        <v>1276</v>
      </c>
      <c r="G43" s="77">
        <f t="shared" si="2"/>
        <v>0.18148742886645738</v>
      </c>
      <c r="H43" s="67">
        <v>681</v>
      </c>
      <c r="I43" s="161">
        <f t="shared" si="0"/>
        <v>87.371512481644629</v>
      </c>
    </row>
    <row r="44" spans="1:9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1"/>
      <c r="B45" s="261"/>
      <c r="C45" s="11" t="s">
        <v>19</v>
      </c>
      <c r="D45" s="12"/>
      <c r="E45" s="12"/>
      <c r="F45" s="74">
        <f>SUM(F28,F32,F39)</f>
        <v>703079</v>
      </c>
      <c r="G45" s="79">
        <f t="shared" si="2"/>
        <v>100</v>
      </c>
      <c r="H45" s="74">
        <f>SUM(H28,H32,H39)</f>
        <v>702045</v>
      </c>
      <c r="I45" s="162">
        <f t="shared" si="0"/>
        <v>0.14728400601100589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63" t="s">
        <v>0</v>
      </c>
      <c r="B1" s="163"/>
      <c r="C1" s="102" t="s">
        <v>263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07" t="s">
        <v>117</v>
      </c>
      <c r="B7" s="55" t="s">
        <v>118</v>
      </c>
      <c r="C7" s="56"/>
      <c r="D7" s="93" t="s">
        <v>119</v>
      </c>
      <c r="E7" s="171">
        <v>745035</v>
      </c>
      <c r="F7" s="172">
        <v>747747</v>
      </c>
      <c r="G7" s="172">
        <v>735773</v>
      </c>
      <c r="H7" s="172">
        <v>715489</v>
      </c>
      <c r="I7" s="172">
        <v>714232</v>
      </c>
    </row>
    <row r="8" spans="1:9" ht="27" customHeight="1">
      <c r="A8" s="260"/>
      <c r="B8" s="9"/>
      <c r="C8" s="30" t="s">
        <v>120</v>
      </c>
      <c r="D8" s="91" t="s">
        <v>42</v>
      </c>
      <c r="E8" s="173">
        <v>369766</v>
      </c>
      <c r="F8" s="173">
        <v>371461</v>
      </c>
      <c r="G8" s="173">
        <v>378241</v>
      </c>
      <c r="H8" s="173">
        <v>388447</v>
      </c>
      <c r="I8" s="174">
        <v>396457</v>
      </c>
    </row>
    <row r="9" spans="1:9" ht="27" customHeight="1">
      <c r="A9" s="260"/>
      <c r="B9" s="44" t="s">
        <v>121</v>
      </c>
      <c r="C9" s="43"/>
      <c r="D9" s="94"/>
      <c r="E9" s="175">
        <v>724892</v>
      </c>
      <c r="F9" s="175">
        <v>732879</v>
      </c>
      <c r="G9" s="175">
        <v>723856</v>
      </c>
      <c r="H9" s="175">
        <v>702045</v>
      </c>
      <c r="I9" s="176">
        <v>703079</v>
      </c>
    </row>
    <row r="10" spans="1:9" ht="27" customHeight="1">
      <c r="A10" s="260"/>
      <c r="B10" s="44" t="s">
        <v>122</v>
      </c>
      <c r="C10" s="43"/>
      <c r="D10" s="94"/>
      <c r="E10" s="175">
        <v>20143</v>
      </c>
      <c r="F10" s="175">
        <v>14869</v>
      </c>
      <c r="G10" s="175">
        <v>11918</v>
      </c>
      <c r="H10" s="175">
        <v>13443</v>
      </c>
      <c r="I10" s="176">
        <v>11154</v>
      </c>
    </row>
    <row r="11" spans="1:9" ht="27" customHeight="1">
      <c r="A11" s="260"/>
      <c r="B11" s="44" t="s">
        <v>123</v>
      </c>
      <c r="C11" s="43"/>
      <c r="D11" s="94"/>
      <c r="E11" s="175">
        <v>16468</v>
      </c>
      <c r="F11" s="175">
        <v>11404</v>
      </c>
      <c r="G11" s="175">
        <v>8365</v>
      </c>
      <c r="H11" s="175">
        <v>9373</v>
      </c>
      <c r="I11" s="176">
        <v>8093</v>
      </c>
    </row>
    <row r="12" spans="1:9" ht="27" customHeight="1">
      <c r="A12" s="260"/>
      <c r="B12" s="44" t="s">
        <v>124</v>
      </c>
      <c r="C12" s="43"/>
      <c r="D12" s="94"/>
      <c r="E12" s="175">
        <v>3675</v>
      </c>
      <c r="F12" s="175">
        <v>3465</v>
      </c>
      <c r="G12" s="175">
        <v>3553</v>
      </c>
      <c r="H12" s="175">
        <v>4070</v>
      </c>
      <c r="I12" s="176">
        <v>3061</v>
      </c>
    </row>
    <row r="13" spans="1:9" ht="27" customHeight="1">
      <c r="A13" s="260"/>
      <c r="B13" s="44" t="s">
        <v>125</v>
      </c>
      <c r="C13" s="43"/>
      <c r="D13" s="99"/>
      <c r="E13" s="177">
        <v>210</v>
      </c>
      <c r="F13" s="177" t="s">
        <v>264</v>
      </c>
      <c r="G13" s="177">
        <v>88</v>
      </c>
      <c r="H13" s="177">
        <v>517</v>
      </c>
      <c r="I13" s="178">
        <v>-1009</v>
      </c>
    </row>
    <row r="14" spans="1:9" ht="27" customHeight="1">
      <c r="A14" s="260"/>
      <c r="B14" s="101" t="s">
        <v>126</v>
      </c>
      <c r="C14" s="53"/>
      <c r="D14" s="99"/>
      <c r="E14" s="177">
        <v>1320</v>
      </c>
      <c r="F14" s="177" t="s">
        <v>265</v>
      </c>
      <c r="G14" s="177">
        <v>0</v>
      </c>
      <c r="H14" s="177">
        <v>0</v>
      </c>
      <c r="I14" s="178">
        <v>0</v>
      </c>
    </row>
    <row r="15" spans="1:9" ht="27" customHeight="1">
      <c r="A15" s="260"/>
      <c r="B15" s="45" t="s">
        <v>127</v>
      </c>
      <c r="C15" s="46"/>
      <c r="D15" s="179"/>
      <c r="E15" s="180">
        <v>278</v>
      </c>
      <c r="F15" s="180" t="s">
        <v>266</v>
      </c>
      <c r="G15" s="180" t="s">
        <v>267</v>
      </c>
      <c r="H15" s="180">
        <v>-585</v>
      </c>
      <c r="I15" s="181">
        <v>-29</v>
      </c>
    </row>
    <row r="16" spans="1:9" ht="27" customHeight="1">
      <c r="A16" s="260"/>
      <c r="B16" s="182" t="s">
        <v>128</v>
      </c>
      <c r="C16" s="183"/>
      <c r="D16" s="184" t="s">
        <v>43</v>
      </c>
      <c r="E16" s="185">
        <v>117338</v>
      </c>
      <c r="F16" s="185">
        <v>115511</v>
      </c>
      <c r="G16" s="185">
        <v>109333</v>
      </c>
      <c r="H16" s="185">
        <v>107013</v>
      </c>
      <c r="I16" s="186">
        <v>105982</v>
      </c>
    </row>
    <row r="17" spans="1:9" ht="27" customHeight="1">
      <c r="A17" s="260"/>
      <c r="B17" s="44" t="s">
        <v>129</v>
      </c>
      <c r="C17" s="43"/>
      <c r="D17" s="91" t="s">
        <v>44</v>
      </c>
      <c r="E17" s="175">
        <v>50977</v>
      </c>
      <c r="F17" s="175">
        <v>59293</v>
      </c>
      <c r="G17" s="175">
        <v>35432</v>
      </c>
      <c r="H17" s="175">
        <v>41988</v>
      </c>
      <c r="I17" s="176">
        <v>44563</v>
      </c>
    </row>
    <row r="18" spans="1:9" ht="27" customHeight="1">
      <c r="A18" s="260"/>
      <c r="B18" s="44" t="s">
        <v>130</v>
      </c>
      <c r="C18" s="43"/>
      <c r="D18" s="91" t="s">
        <v>45</v>
      </c>
      <c r="E18" s="175">
        <v>662979</v>
      </c>
      <c r="F18" s="175">
        <v>655196</v>
      </c>
      <c r="G18" s="175">
        <v>636456</v>
      </c>
      <c r="H18" s="175">
        <v>623784</v>
      </c>
      <c r="I18" s="176">
        <v>603698</v>
      </c>
    </row>
    <row r="19" spans="1:9" ht="27" customHeight="1">
      <c r="A19" s="260"/>
      <c r="B19" s="44" t="s">
        <v>131</v>
      </c>
      <c r="C19" s="43"/>
      <c r="D19" s="91" t="s">
        <v>132</v>
      </c>
      <c r="E19" s="175">
        <f>E17+E18-E16</f>
        <v>596618</v>
      </c>
      <c r="F19" s="175">
        <f>F17+F18-F16</f>
        <v>598978</v>
      </c>
      <c r="G19" s="175">
        <f>G17+G18-G16</f>
        <v>562555</v>
      </c>
      <c r="H19" s="175">
        <f>H17+H18-H16</f>
        <v>558759</v>
      </c>
      <c r="I19" s="175">
        <f>I17+I18-I16</f>
        <v>542279</v>
      </c>
    </row>
    <row r="20" spans="1:9" ht="27" customHeight="1">
      <c r="A20" s="260"/>
      <c r="B20" s="44" t="s">
        <v>133</v>
      </c>
      <c r="C20" s="43"/>
      <c r="D20" s="94" t="s">
        <v>134</v>
      </c>
      <c r="E20" s="187">
        <f>E18/E8</f>
        <v>1.7929690669234055</v>
      </c>
      <c r="F20" s="187">
        <f>F18/F8</f>
        <v>1.7638352343853057</v>
      </c>
      <c r="G20" s="187">
        <f>G18/G8</f>
        <v>1.6826732162827405</v>
      </c>
      <c r="H20" s="187">
        <f>H18/H8</f>
        <v>1.6058406938398289</v>
      </c>
      <c r="I20" s="187">
        <f>I18/I8</f>
        <v>1.5227326040402869</v>
      </c>
    </row>
    <row r="21" spans="1:9" ht="27" customHeight="1">
      <c r="A21" s="260"/>
      <c r="B21" s="44" t="s">
        <v>135</v>
      </c>
      <c r="C21" s="43"/>
      <c r="D21" s="94" t="s">
        <v>136</v>
      </c>
      <c r="E21" s="187">
        <f>E19/E8</f>
        <v>1.6135015117669012</v>
      </c>
      <c r="F21" s="187">
        <f>F19/F8</f>
        <v>1.612492293942029</v>
      </c>
      <c r="G21" s="187">
        <f>G19/G8</f>
        <v>1.487292493410286</v>
      </c>
      <c r="H21" s="187">
        <f>H19/H8</f>
        <v>1.4384433397606367</v>
      </c>
      <c r="I21" s="187">
        <f>I19/I8</f>
        <v>1.3678129027864308</v>
      </c>
    </row>
    <row r="22" spans="1:9" ht="27" customHeight="1">
      <c r="A22" s="260"/>
      <c r="B22" s="44" t="s">
        <v>137</v>
      </c>
      <c r="C22" s="43"/>
      <c r="D22" s="94" t="s">
        <v>138</v>
      </c>
      <c r="E22" s="175">
        <f>E18/E24*1000000</f>
        <v>462468.41791727761</v>
      </c>
      <c r="F22" s="175">
        <f>F18/F24*1000000</f>
        <v>457039.29920212948</v>
      </c>
      <c r="G22" s="175">
        <f>G18/G24*1000000</f>
        <v>443967.00256563007</v>
      </c>
      <c r="H22" s="175">
        <f>H18/H24*1000000</f>
        <v>435127.50720929488</v>
      </c>
      <c r="I22" s="175">
        <f>I18/I24*1000000</f>
        <v>421116.29321565939</v>
      </c>
    </row>
    <row r="23" spans="1:9" ht="27" customHeight="1">
      <c r="A23" s="260"/>
      <c r="B23" s="44" t="s">
        <v>139</v>
      </c>
      <c r="C23" s="43"/>
      <c r="D23" s="94" t="s">
        <v>140</v>
      </c>
      <c r="E23" s="175">
        <f>E19/E24*1000000</f>
        <v>416177.56001467671</v>
      </c>
      <c r="F23" s="175">
        <f>F19/F24*1000000</f>
        <v>417823.80441500427</v>
      </c>
      <c r="G23" s="175">
        <f>G19/G24*1000000</f>
        <v>392416.53331621987</v>
      </c>
      <c r="H23" s="175">
        <f>H19/H24*1000000</f>
        <v>389768.59105196409</v>
      </c>
      <c r="I23" s="175">
        <f>I19/I24*1000000</f>
        <v>378272.78269713424</v>
      </c>
    </row>
    <row r="24" spans="1:9" ht="27" customHeight="1">
      <c r="A24" s="260"/>
      <c r="B24" s="188" t="s">
        <v>141</v>
      </c>
      <c r="C24" s="189"/>
      <c r="D24" s="190" t="s">
        <v>142</v>
      </c>
      <c r="E24" s="180">
        <v>1433566</v>
      </c>
      <c r="F24" s="180">
        <f>E24</f>
        <v>1433566</v>
      </c>
      <c r="G24" s="180">
        <f>F24</f>
        <v>1433566</v>
      </c>
      <c r="H24" s="181">
        <f>G24</f>
        <v>1433566</v>
      </c>
      <c r="I24" s="181">
        <f>H24</f>
        <v>1433566</v>
      </c>
    </row>
    <row r="25" spans="1:9" ht="27" customHeight="1">
      <c r="A25" s="260"/>
      <c r="B25" s="10" t="s">
        <v>143</v>
      </c>
      <c r="C25" s="191"/>
      <c r="D25" s="192"/>
      <c r="E25" s="173">
        <v>369064</v>
      </c>
      <c r="F25" s="173">
        <v>367179</v>
      </c>
      <c r="G25" s="173">
        <v>373832</v>
      </c>
      <c r="H25" s="173">
        <v>378096</v>
      </c>
      <c r="I25" s="193">
        <v>382997</v>
      </c>
    </row>
    <row r="26" spans="1:9" ht="27" customHeight="1">
      <c r="A26" s="260"/>
      <c r="B26" s="194" t="s">
        <v>144</v>
      </c>
      <c r="C26" s="195"/>
      <c r="D26" s="196"/>
      <c r="E26" s="197">
        <v>0.315</v>
      </c>
      <c r="F26" s="197">
        <v>0.33200000000000002</v>
      </c>
      <c r="G26" s="197">
        <v>0.34799999999999998</v>
      </c>
      <c r="H26" s="197">
        <v>0.35599999999999998</v>
      </c>
      <c r="I26" s="198">
        <v>0.36602000000000001</v>
      </c>
    </row>
    <row r="27" spans="1:9" ht="27" customHeight="1">
      <c r="A27" s="260"/>
      <c r="B27" s="194" t="s">
        <v>145</v>
      </c>
      <c r="C27" s="195"/>
      <c r="D27" s="196"/>
      <c r="E27" s="199">
        <v>1</v>
      </c>
      <c r="F27" s="199">
        <v>0.9</v>
      </c>
      <c r="G27" s="199">
        <v>1</v>
      </c>
      <c r="H27" s="199">
        <v>1.1000000000000001</v>
      </c>
      <c r="I27" s="200">
        <v>0.8</v>
      </c>
    </row>
    <row r="28" spans="1:9" ht="27" customHeight="1">
      <c r="A28" s="260"/>
      <c r="B28" s="194" t="s">
        <v>146</v>
      </c>
      <c r="C28" s="195"/>
      <c r="D28" s="196"/>
      <c r="E28" s="199">
        <v>93.5</v>
      </c>
      <c r="F28" s="199">
        <v>94.7</v>
      </c>
      <c r="G28" s="199">
        <v>96.5</v>
      </c>
      <c r="H28" s="199">
        <v>95.7</v>
      </c>
      <c r="I28" s="200">
        <v>97.1</v>
      </c>
    </row>
    <row r="29" spans="1:9" ht="27" customHeight="1">
      <c r="A29" s="260"/>
      <c r="B29" s="201" t="s">
        <v>147</v>
      </c>
      <c r="C29" s="202"/>
      <c r="D29" s="203"/>
      <c r="E29" s="204">
        <v>28.9</v>
      </c>
      <c r="F29" s="204">
        <v>30</v>
      </c>
      <c r="G29" s="204">
        <v>32.6</v>
      </c>
      <c r="H29" s="204">
        <v>33.6</v>
      </c>
      <c r="I29" s="205">
        <v>34.700000000000003</v>
      </c>
    </row>
    <row r="30" spans="1:9" ht="27" customHeight="1">
      <c r="A30" s="260"/>
      <c r="B30" s="307" t="s">
        <v>148</v>
      </c>
      <c r="C30" s="25" t="s">
        <v>149</v>
      </c>
      <c r="D30" s="206"/>
      <c r="E30" s="207" t="s">
        <v>265</v>
      </c>
      <c r="F30" s="207" t="s">
        <v>265</v>
      </c>
      <c r="G30" s="207" t="s">
        <v>268</v>
      </c>
      <c r="H30" s="207">
        <v>0</v>
      </c>
      <c r="I30" s="208">
        <v>0</v>
      </c>
    </row>
    <row r="31" spans="1:9" ht="27" customHeight="1">
      <c r="A31" s="260"/>
      <c r="B31" s="260"/>
      <c r="C31" s="194" t="s">
        <v>150</v>
      </c>
      <c r="D31" s="196"/>
      <c r="E31" s="199" t="s">
        <v>265</v>
      </c>
      <c r="F31" s="199" t="s">
        <v>265</v>
      </c>
      <c r="G31" s="199" t="s">
        <v>268</v>
      </c>
      <c r="H31" s="199">
        <v>0</v>
      </c>
      <c r="I31" s="200">
        <v>0</v>
      </c>
    </row>
    <row r="32" spans="1:9" ht="27" customHeight="1">
      <c r="A32" s="260"/>
      <c r="B32" s="260"/>
      <c r="C32" s="194" t="s">
        <v>151</v>
      </c>
      <c r="D32" s="196"/>
      <c r="E32" s="199">
        <v>11.4</v>
      </c>
      <c r="F32" s="199">
        <v>9.5</v>
      </c>
      <c r="G32" s="199">
        <v>9</v>
      </c>
      <c r="H32" s="199">
        <v>8.4</v>
      </c>
      <c r="I32" s="200">
        <v>7.9</v>
      </c>
    </row>
    <row r="33" spans="1:9" ht="27" customHeight="1">
      <c r="A33" s="261"/>
      <c r="B33" s="261"/>
      <c r="C33" s="201" t="s">
        <v>152</v>
      </c>
      <c r="D33" s="203"/>
      <c r="E33" s="204">
        <v>50.8</v>
      </c>
      <c r="F33" s="204">
        <v>51.1</v>
      </c>
      <c r="G33" s="204">
        <v>47.5</v>
      </c>
      <c r="H33" s="204">
        <v>45</v>
      </c>
      <c r="I33" s="209">
        <v>42.6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&amp;R&amp;"明朝,斜体"&amp;9都道府県－3-2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263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5.95" customHeight="1">
      <c r="A6" s="283" t="s">
        <v>49</v>
      </c>
      <c r="B6" s="284"/>
      <c r="C6" s="284"/>
      <c r="D6" s="284"/>
      <c r="E6" s="285"/>
      <c r="F6" s="313" t="s">
        <v>249</v>
      </c>
      <c r="G6" s="314"/>
      <c r="H6" s="313" t="s">
        <v>250</v>
      </c>
      <c r="I6" s="314"/>
      <c r="J6" s="313" t="s">
        <v>251</v>
      </c>
      <c r="K6" s="314"/>
      <c r="L6" s="270"/>
      <c r="M6" s="271"/>
      <c r="N6" s="270"/>
      <c r="O6" s="271"/>
    </row>
    <row r="7" spans="1:25" ht="15.95" customHeight="1">
      <c r="A7" s="286"/>
      <c r="B7" s="287"/>
      <c r="C7" s="287"/>
      <c r="D7" s="287"/>
      <c r="E7" s="288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1" t="s">
        <v>2</v>
      </c>
    </row>
    <row r="8" spans="1:25" ht="15.95" customHeight="1">
      <c r="A8" s="295" t="s">
        <v>83</v>
      </c>
      <c r="B8" s="55" t="s">
        <v>50</v>
      </c>
      <c r="C8" s="56"/>
      <c r="D8" s="56"/>
      <c r="E8" s="93" t="s">
        <v>41</v>
      </c>
      <c r="F8" s="111">
        <v>59154</v>
      </c>
      <c r="G8" s="112">
        <v>55973</v>
      </c>
      <c r="H8" s="111">
        <v>28691</v>
      </c>
      <c r="I8" s="113">
        <v>28729</v>
      </c>
      <c r="J8" s="111">
        <v>644</v>
      </c>
      <c r="K8" s="114">
        <v>642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96"/>
      <c r="B9" s="8"/>
      <c r="C9" s="30" t="s">
        <v>51</v>
      </c>
      <c r="D9" s="43"/>
      <c r="E9" s="91" t="s">
        <v>42</v>
      </c>
      <c r="F9" s="70">
        <v>58934</v>
      </c>
      <c r="G9" s="116">
        <v>55756</v>
      </c>
      <c r="H9" s="70">
        <v>28588</v>
      </c>
      <c r="I9" s="117">
        <v>28584</v>
      </c>
      <c r="J9" s="70">
        <v>644</v>
      </c>
      <c r="K9" s="118">
        <v>642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96"/>
      <c r="B10" s="10"/>
      <c r="C10" s="30" t="s">
        <v>52</v>
      </c>
      <c r="D10" s="43"/>
      <c r="E10" s="91" t="s">
        <v>43</v>
      </c>
      <c r="F10" s="70">
        <v>220</v>
      </c>
      <c r="G10" s="116">
        <v>217</v>
      </c>
      <c r="H10" s="70">
        <v>103</v>
      </c>
      <c r="I10" s="117">
        <v>145</v>
      </c>
      <c r="J10" s="119">
        <v>0</v>
      </c>
      <c r="K10" s="120">
        <v>0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96"/>
      <c r="B11" s="50" t="s">
        <v>53</v>
      </c>
      <c r="C11" s="63"/>
      <c r="D11" s="63"/>
      <c r="E11" s="90" t="s">
        <v>44</v>
      </c>
      <c r="F11" s="121">
        <v>58780</v>
      </c>
      <c r="G11" s="122">
        <v>56451</v>
      </c>
      <c r="H11" s="121">
        <v>27780</v>
      </c>
      <c r="I11" s="123">
        <v>28331</v>
      </c>
      <c r="J11" s="121">
        <v>604</v>
      </c>
      <c r="K11" s="124">
        <v>625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96"/>
      <c r="B12" s="7"/>
      <c r="C12" s="30" t="s">
        <v>54</v>
      </c>
      <c r="D12" s="43"/>
      <c r="E12" s="91" t="s">
        <v>45</v>
      </c>
      <c r="F12" s="70">
        <v>58499</v>
      </c>
      <c r="G12" s="116">
        <v>56215</v>
      </c>
      <c r="H12" s="121">
        <v>27750</v>
      </c>
      <c r="I12" s="117">
        <v>28230</v>
      </c>
      <c r="J12" s="121">
        <v>604</v>
      </c>
      <c r="K12" s="118">
        <v>624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96"/>
      <c r="B13" s="8"/>
      <c r="C13" s="52" t="s">
        <v>55</v>
      </c>
      <c r="D13" s="53"/>
      <c r="E13" s="95" t="s">
        <v>46</v>
      </c>
      <c r="F13" s="68">
        <v>280</v>
      </c>
      <c r="G13" s="151">
        <v>236</v>
      </c>
      <c r="H13" s="119">
        <v>30</v>
      </c>
      <c r="I13" s="120">
        <v>101</v>
      </c>
      <c r="J13" s="119">
        <v>0</v>
      </c>
      <c r="K13" s="120">
        <v>1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96"/>
      <c r="B14" s="44" t="s">
        <v>56</v>
      </c>
      <c r="C14" s="43"/>
      <c r="D14" s="43"/>
      <c r="E14" s="91" t="s">
        <v>154</v>
      </c>
      <c r="F14" s="69">
        <f t="shared" ref="F14:O15" si="0">F9-F12</f>
        <v>435</v>
      </c>
      <c r="G14" s="128">
        <f t="shared" si="0"/>
        <v>-459</v>
      </c>
      <c r="H14" s="69">
        <f t="shared" si="0"/>
        <v>838</v>
      </c>
      <c r="I14" s="128">
        <f t="shared" si="0"/>
        <v>354</v>
      </c>
      <c r="J14" s="69">
        <f t="shared" si="0"/>
        <v>40</v>
      </c>
      <c r="K14" s="128">
        <f t="shared" si="0"/>
        <v>18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96"/>
      <c r="B15" s="44" t="s">
        <v>57</v>
      </c>
      <c r="C15" s="43"/>
      <c r="D15" s="43"/>
      <c r="E15" s="91" t="s">
        <v>155</v>
      </c>
      <c r="F15" s="69">
        <f t="shared" si="0"/>
        <v>-60</v>
      </c>
      <c r="G15" s="128">
        <f t="shared" si="0"/>
        <v>-19</v>
      </c>
      <c r="H15" s="69">
        <f t="shared" si="0"/>
        <v>73</v>
      </c>
      <c r="I15" s="128">
        <f t="shared" si="0"/>
        <v>44</v>
      </c>
      <c r="J15" s="69">
        <f t="shared" si="0"/>
        <v>0</v>
      </c>
      <c r="K15" s="128">
        <f t="shared" si="0"/>
        <v>-1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96"/>
      <c r="B16" s="44" t="s">
        <v>58</v>
      </c>
      <c r="C16" s="43"/>
      <c r="D16" s="43"/>
      <c r="E16" s="91" t="s">
        <v>156</v>
      </c>
      <c r="F16" s="69">
        <f t="shared" ref="F16:O16" si="1">F8-F11</f>
        <v>374</v>
      </c>
      <c r="G16" s="128">
        <f t="shared" si="1"/>
        <v>-478</v>
      </c>
      <c r="H16" s="69">
        <f t="shared" si="1"/>
        <v>911</v>
      </c>
      <c r="I16" s="128">
        <f t="shared" si="1"/>
        <v>398</v>
      </c>
      <c r="J16" s="69">
        <f t="shared" si="1"/>
        <v>40</v>
      </c>
      <c r="K16" s="128">
        <f t="shared" si="1"/>
        <v>17</v>
      </c>
      <c r="L16" s="69">
        <f t="shared" si="1"/>
        <v>0</v>
      </c>
      <c r="M16" s="128">
        <f t="shared" si="1"/>
        <v>0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96"/>
      <c r="B17" s="44" t="s">
        <v>59</v>
      </c>
      <c r="C17" s="43"/>
      <c r="D17" s="43"/>
      <c r="E17" s="34"/>
      <c r="F17" s="214">
        <v>8952</v>
      </c>
      <c r="G17" s="215">
        <v>9326</v>
      </c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297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96" t="s">
        <v>84</v>
      </c>
      <c r="B19" s="50" t="s">
        <v>61</v>
      </c>
      <c r="C19" s="51"/>
      <c r="D19" s="51"/>
      <c r="E19" s="96"/>
      <c r="F19" s="65">
        <v>6152</v>
      </c>
      <c r="G19" s="135">
        <v>9194</v>
      </c>
      <c r="H19" s="66">
        <v>11756</v>
      </c>
      <c r="I19" s="136">
        <v>10446</v>
      </c>
      <c r="J19" s="66">
        <v>101</v>
      </c>
      <c r="K19" s="137">
        <v>21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96"/>
      <c r="B20" s="19"/>
      <c r="C20" s="30" t="s">
        <v>62</v>
      </c>
      <c r="D20" s="43"/>
      <c r="E20" s="91"/>
      <c r="F20" s="69">
        <v>4522</v>
      </c>
      <c r="G20" s="128">
        <v>5553</v>
      </c>
      <c r="H20" s="70">
        <v>2435</v>
      </c>
      <c r="I20" s="117">
        <v>2151</v>
      </c>
      <c r="J20" s="70">
        <v>0</v>
      </c>
      <c r="K20" s="120">
        <v>0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96"/>
      <c r="B21" s="9" t="s">
        <v>63</v>
      </c>
      <c r="C21" s="63"/>
      <c r="D21" s="63"/>
      <c r="E21" s="90" t="s">
        <v>157</v>
      </c>
      <c r="F21" s="138">
        <v>6152</v>
      </c>
      <c r="G21" s="139">
        <v>9194</v>
      </c>
      <c r="H21" s="121">
        <v>11756</v>
      </c>
      <c r="I21" s="123">
        <v>10446</v>
      </c>
      <c r="J21" s="121">
        <v>101</v>
      </c>
      <c r="K21" s="124">
        <v>21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96"/>
      <c r="B22" s="50" t="s">
        <v>64</v>
      </c>
      <c r="C22" s="51"/>
      <c r="D22" s="51"/>
      <c r="E22" s="96" t="s">
        <v>158</v>
      </c>
      <c r="F22" s="65">
        <v>8035</v>
      </c>
      <c r="G22" s="135">
        <v>11176</v>
      </c>
      <c r="H22" s="66">
        <v>16391</v>
      </c>
      <c r="I22" s="136">
        <v>15246</v>
      </c>
      <c r="J22" s="66">
        <v>135</v>
      </c>
      <c r="K22" s="137">
        <v>100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96"/>
      <c r="B23" s="7" t="s">
        <v>65</v>
      </c>
      <c r="C23" s="52" t="s">
        <v>66</v>
      </c>
      <c r="D23" s="53"/>
      <c r="E23" s="95"/>
      <c r="F23" s="67">
        <v>2642</v>
      </c>
      <c r="G23" s="125">
        <v>2541</v>
      </c>
      <c r="H23" s="68">
        <v>4062</v>
      </c>
      <c r="I23" s="126">
        <v>4238</v>
      </c>
      <c r="J23" s="68">
        <v>43</v>
      </c>
      <c r="K23" s="127">
        <v>45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96"/>
      <c r="B24" s="44" t="s">
        <v>159</v>
      </c>
      <c r="C24" s="43"/>
      <c r="D24" s="43"/>
      <c r="E24" s="91" t="s">
        <v>160</v>
      </c>
      <c r="F24" s="69">
        <f t="shared" ref="F24:O24" si="2">F21-F22</f>
        <v>-1883</v>
      </c>
      <c r="G24" s="128">
        <f t="shared" si="2"/>
        <v>-1982</v>
      </c>
      <c r="H24" s="69">
        <f t="shared" si="2"/>
        <v>-4635</v>
      </c>
      <c r="I24" s="128">
        <f t="shared" si="2"/>
        <v>-4800</v>
      </c>
      <c r="J24" s="69">
        <f t="shared" si="2"/>
        <v>-34</v>
      </c>
      <c r="K24" s="128">
        <f t="shared" si="2"/>
        <v>-79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96"/>
      <c r="B25" s="101" t="s">
        <v>67</v>
      </c>
      <c r="C25" s="53"/>
      <c r="D25" s="53"/>
      <c r="E25" s="298" t="s">
        <v>161</v>
      </c>
      <c r="F25" s="278">
        <v>1883</v>
      </c>
      <c r="G25" s="268">
        <v>1982</v>
      </c>
      <c r="H25" s="266">
        <v>4635</v>
      </c>
      <c r="I25" s="268">
        <v>4800</v>
      </c>
      <c r="J25" s="266">
        <v>34</v>
      </c>
      <c r="K25" s="268">
        <v>79</v>
      </c>
      <c r="L25" s="266"/>
      <c r="M25" s="268"/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96"/>
      <c r="B26" s="9" t="s">
        <v>68</v>
      </c>
      <c r="C26" s="63"/>
      <c r="D26" s="63"/>
      <c r="E26" s="299"/>
      <c r="F26" s="279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297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89" t="s">
        <v>69</v>
      </c>
      <c r="B30" s="290"/>
      <c r="C30" s="290"/>
      <c r="D30" s="290"/>
      <c r="E30" s="291"/>
      <c r="F30" s="308" t="s">
        <v>269</v>
      </c>
      <c r="G30" s="309"/>
      <c r="H30" s="308" t="s">
        <v>253</v>
      </c>
      <c r="I30" s="309"/>
      <c r="J30" s="310" t="s">
        <v>254</v>
      </c>
      <c r="K30" s="311"/>
      <c r="L30" s="308" t="s">
        <v>255</v>
      </c>
      <c r="M30" s="309"/>
      <c r="N30" s="310" t="s">
        <v>256</v>
      </c>
      <c r="O30" s="312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2"/>
      <c r="B31" s="293"/>
      <c r="C31" s="293"/>
      <c r="D31" s="293"/>
      <c r="E31" s="294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4957</v>
      </c>
      <c r="G32" s="148">
        <v>5307</v>
      </c>
      <c r="H32" s="111">
        <v>335</v>
      </c>
      <c r="I32" s="113">
        <v>382</v>
      </c>
      <c r="J32" s="111">
        <v>823</v>
      </c>
      <c r="K32" s="114">
        <v>1166</v>
      </c>
      <c r="L32" s="66">
        <v>234</v>
      </c>
      <c r="M32" s="148">
        <v>252</v>
      </c>
      <c r="N32" s="111">
        <v>450</v>
      </c>
      <c r="O32" s="149">
        <v>475</v>
      </c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0"/>
      <c r="B33" s="8"/>
      <c r="C33" s="52" t="s">
        <v>70</v>
      </c>
      <c r="D33" s="53"/>
      <c r="E33" s="99"/>
      <c r="F33" s="68">
        <v>4550</v>
      </c>
      <c r="G33" s="151">
        <v>4877</v>
      </c>
      <c r="H33" s="68">
        <v>301</v>
      </c>
      <c r="I33" s="126">
        <v>301</v>
      </c>
      <c r="J33" s="68">
        <v>823</v>
      </c>
      <c r="K33" s="127">
        <v>1166</v>
      </c>
      <c r="L33" s="68">
        <v>217</v>
      </c>
      <c r="M33" s="151">
        <v>221</v>
      </c>
      <c r="N33" s="68">
        <v>450</v>
      </c>
      <c r="O33" s="125">
        <v>475</v>
      </c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0"/>
      <c r="B34" s="8"/>
      <c r="C34" s="24"/>
      <c r="D34" s="30" t="s">
        <v>71</v>
      </c>
      <c r="E34" s="94"/>
      <c r="F34" s="70"/>
      <c r="G34" s="116" t="s">
        <v>258</v>
      </c>
      <c r="H34" s="70">
        <v>231</v>
      </c>
      <c r="I34" s="117">
        <v>229</v>
      </c>
      <c r="J34" s="70">
        <v>775</v>
      </c>
      <c r="K34" s="118">
        <v>1133</v>
      </c>
      <c r="L34" s="70">
        <v>217</v>
      </c>
      <c r="M34" s="116">
        <v>221</v>
      </c>
      <c r="N34" s="70">
        <v>347</v>
      </c>
      <c r="O34" s="128">
        <v>364</v>
      </c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0"/>
      <c r="B35" s="10"/>
      <c r="C35" s="62" t="s">
        <v>72</v>
      </c>
      <c r="D35" s="63"/>
      <c r="E35" s="100"/>
      <c r="F35" s="121">
        <v>407</v>
      </c>
      <c r="G35" s="122">
        <v>430</v>
      </c>
      <c r="H35" s="121">
        <v>34</v>
      </c>
      <c r="I35" s="123">
        <v>81</v>
      </c>
      <c r="J35" s="152">
        <v>41</v>
      </c>
      <c r="K35" s="153" t="s">
        <v>270</v>
      </c>
      <c r="L35" s="121">
        <v>17</v>
      </c>
      <c r="M35" s="122">
        <v>31</v>
      </c>
      <c r="N35" s="121" t="s">
        <v>258</v>
      </c>
      <c r="O35" s="139" t="s">
        <v>258</v>
      </c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0"/>
      <c r="B36" s="50" t="s">
        <v>53</v>
      </c>
      <c r="C36" s="51"/>
      <c r="D36" s="51"/>
      <c r="E36" s="15" t="s">
        <v>42</v>
      </c>
      <c r="F36" s="66">
        <v>4446</v>
      </c>
      <c r="G36" s="148">
        <v>4897</v>
      </c>
      <c r="H36" s="66">
        <v>321</v>
      </c>
      <c r="I36" s="136">
        <v>357</v>
      </c>
      <c r="J36" s="66">
        <v>152</v>
      </c>
      <c r="K36" s="137">
        <v>111</v>
      </c>
      <c r="L36" s="66">
        <v>132</v>
      </c>
      <c r="M36" s="148">
        <v>100</v>
      </c>
      <c r="N36" s="66">
        <v>300</v>
      </c>
      <c r="O36" s="135">
        <v>318</v>
      </c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0"/>
      <c r="B37" s="8"/>
      <c r="C37" s="30" t="s">
        <v>73</v>
      </c>
      <c r="D37" s="43"/>
      <c r="E37" s="94"/>
      <c r="F37" s="70">
        <v>4052</v>
      </c>
      <c r="G37" s="116">
        <v>4424</v>
      </c>
      <c r="H37" s="70">
        <v>317</v>
      </c>
      <c r="I37" s="117">
        <v>352</v>
      </c>
      <c r="J37" s="70">
        <v>149</v>
      </c>
      <c r="K37" s="118">
        <v>104</v>
      </c>
      <c r="L37" s="70">
        <v>116</v>
      </c>
      <c r="M37" s="116">
        <v>80</v>
      </c>
      <c r="N37" s="70">
        <v>286</v>
      </c>
      <c r="O37" s="128">
        <v>304</v>
      </c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0"/>
      <c r="B38" s="10"/>
      <c r="C38" s="30" t="s">
        <v>74</v>
      </c>
      <c r="D38" s="43"/>
      <c r="E38" s="94"/>
      <c r="F38" s="69">
        <v>394</v>
      </c>
      <c r="G38" s="128">
        <v>473</v>
      </c>
      <c r="H38" s="70">
        <v>4</v>
      </c>
      <c r="I38" s="117">
        <v>5</v>
      </c>
      <c r="J38" s="70">
        <v>2</v>
      </c>
      <c r="K38" s="153">
        <v>7</v>
      </c>
      <c r="L38" s="70">
        <v>16</v>
      </c>
      <c r="M38" s="116">
        <v>20</v>
      </c>
      <c r="N38" s="70">
        <v>13</v>
      </c>
      <c r="O38" s="128">
        <v>14</v>
      </c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1"/>
      <c r="B39" s="11" t="s">
        <v>75</v>
      </c>
      <c r="C39" s="12"/>
      <c r="D39" s="12"/>
      <c r="E39" s="98" t="s">
        <v>165</v>
      </c>
      <c r="F39" s="73">
        <f t="shared" ref="F39:O39" si="4">F32-F36</f>
        <v>511</v>
      </c>
      <c r="G39" s="140">
        <f t="shared" si="4"/>
        <v>410</v>
      </c>
      <c r="H39" s="73">
        <f t="shared" si="4"/>
        <v>14</v>
      </c>
      <c r="I39" s="140">
        <f t="shared" si="4"/>
        <v>25</v>
      </c>
      <c r="J39" s="73">
        <f t="shared" si="4"/>
        <v>671</v>
      </c>
      <c r="K39" s="140">
        <f t="shared" si="4"/>
        <v>1055</v>
      </c>
      <c r="L39" s="73">
        <f t="shared" si="4"/>
        <v>102</v>
      </c>
      <c r="M39" s="140">
        <f t="shared" si="4"/>
        <v>152</v>
      </c>
      <c r="N39" s="73">
        <f t="shared" si="4"/>
        <v>150</v>
      </c>
      <c r="O39" s="140">
        <f t="shared" si="4"/>
        <v>157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6925</v>
      </c>
      <c r="G40" s="135">
        <v>4732</v>
      </c>
      <c r="H40" s="66">
        <v>46</v>
      </c>
      <c r="I40" s="136">
        <v>26</v>
      </c>
      <c r="J40" s="66">
        <v>88</v>
      </c>
      <c r="K40" s="137"/>
      <c r="L40" s="66">
        <v>381</v>
      </c>
      <c r="M40" s="148">
        <v>372</v>
      </c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2"/>
      <c r="B41" s="10"/>
      <c r="C41" s="30" t="s">
        <v>77</v>
      </c>
      <c r="D41" s="43"/>
      <c r="E41" s="94"/>
      <c r="F41" s="154">
        <v>950</v>
      </c>
      <c r="G41" s="155">
        <v>605</v>
      </c>
      <c r="H41" s="152">
        <v>16</v>
      </c>
      <c r="I41" s="153" t="s">
        <v>258</v>
      </c>
      <c r="J41" s="70">
        <v>0</v>
      </c>
      <c r="K41" s="118"/>
      <c r="L41" s="70">
        <v>307</v>
      </c>
      <c r="M41" s="116">
        <v>342</v>
      </c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2"/>
      <c r="B42" s="50" t="s">
        <v>64</v>
      </c>
      <c r="C42" s="51"/>
      <c r="D42" s="51"/>
      <c r="E42" s="15" t="s">
        <v>45</v>
      </c>
      <c r="F42" s="65">
        <v>5420</v>
      </c>
      <c r="G42" s="135">
        <v>5123</v>
      </c>
      <c r="H42" s="66">
        <v>68</v>
      </c>
      <c r="I42" s="136">
        <v>53</v>
      </c>
      <c r="J42" s="66">
        <v>342</v>
      </c>
      <c r="K42" s="137">
        <v>3425</v>
      </c>
      <c r="L42" s="66">
        <v>477</v>
      </c>
      <c r="M42" s="148">
        <v>503</v>
      </c>
      <c r="N42" s="66">
        <v>99</v>
      </c>
      <c r="O42" s="135">
        <v>80</v>
      </c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2"/>
      <c r="B43" s="10"/>
      <c r="C43" s="30" t="s">
        <v>78</v>
      </c>
      <c r="D43" s="43"/>
      <c r="E43" s="94"/>
      <c r="F43" s="69">
        <v>1078</v>
      </c>
      <c r="G43" s="128">
        <v>1044</v>
      </c>
      <c r="H43" s="70">
        <v>45</v>
      </c>
      <c r="I43" s="117">
        <v>53</v>
      </c>
      <c r="J43" s="152">
        <v>342</v>
      </c>
      <c r="K43" s="153">
        <v>3425</v>
      </c>
      <c r="L43" s="70">
        <v>477</v>
      </c>
      <c r="M43" s="116">
        <v>503</v>
      </c>
      <c r="N43" s="70">
        <v>11</v>
      </c>
      <c r="O43" s="128">
        <v>11</v>
      </c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03"/>
      <c r="B44" s="47" t="s">
        <v>75</v>
      </c>
      <c r="C44" s="31"/>
      <c r="D44" s="31"/>
      <c r="E44" s="98" t="s">
        <v>166</v>
      </c>
      <c r="F44" s="130">
        <f t="shared" ref="F44:O44" si="5">F40-F42</f>
        <v>1505</v>
      </c>
      <c r="G44" s="131">
        <f t="shared" si="5"/>
        <v>-391</v>
      </c>
      <c r="H44" s="130">
        <f t="shared" si="5"/>
        <v>-22</v>
      </c>
      <c r="I44" s="131">
        <f t="shared" si="5"/>
        <v>-27</v>
      </c>
      <c r="J44" s="130">
        <f t="shared" si="5"/>
        <v>-254</v>
      </c>
      <c r="K44" s="131">
        <f t="shared" si="5"/>
        <v>-3425</v>
      </c>
      <c r="L44" s="130">
        <f t="shared" si="5"/>
        <v>-96</v>
      </c>
      <c r="M44" s="131">
        <f t="shared" si="5"/>
        <v>-131</v>
      </c>
      <c r="N44" s="130">
        <f t="shared" si="5"/>
        <v>-99</v>
      </c>
      <c r="O44" s="131">
        <f t="shared" si="5"/>
        <v>-80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0" t="s">
        <v>87</v>
      </c>
      <c r="B45" s="25" t="s">
        <v>79</v>
      </c>
      <c r="C45" s="20"/>
      <c r="D45" s="20"/>
      <c r="E45" s="97" t="s">
        <v>167</v>
      </c>
      <c r="F45" s="156">
        <f t="shared" ref="F45:O45" si="6">F39+F44</f>
        <v>2016</v>
      </c>
      <c r="G45" s="157">
        <f t="shared" si="6"/>
        <v>19</v>
      </c>
      <c r="H45" s="156">
        <f t="shared" si="6"/>
        <v>-8</v>
      </c>
      <c r="I45" s="157">
        <f t="shared" si="6"/>
        <v>-2</v>
      </c>
      <c r="J45" s="156">
        <f t="shared" si="6"/>
        <v>417</v>
      </c>
      <c r="K45" s="157">
        <f t="shared" si="6"/>
        <v>-2370</v>
      </c>
      <c r="L45" s="156">
        <f t="shared" si="6"/>
        <v>6</v>
      </c>
      <c r="M45" s="157">
        <f t="shared" si="6"/>
        <v>21</v>
      </c>
      <c r="N45" s="156">
        <f t="shared" si="6"/>
        <v>51</v>
      </c>
      <c r="O45" s="157">
        <f t="shared" si="6"/>
        <v>77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1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>
        <v>108</v>
      </c>
      <c r="M46" s="116">
        <v>86</v>
      </c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1"/>
      <c r="B47" s="44" t="s">
        <v>81</v>
      </c>
      <c r="C47" s="43"/>
      <c r="D47" s="43"/>
      <c r="E47" s="43"/>
      <c r="F47" s="70"/>
      <c r="G47" s="116"/>
      <c r="H47" s="70">
        <v>1</v>
      </c>
      <c r="I47" s="117">
        <v>9</v>
      </c>
      <c r="J47" s="70">
        <v>887</v>
      </c>
      <c r="K47" s="118">
        <v>470</v>
      </c>
      <c r="L47" s="70">
        <v>114</v>
      </c>
      <c r="M47" s="116">
        <v>108</v>
      </c>
      <c r="N47" s="70">
        <v>331</v>
      </c>
      <c r="O47" s="128">
        <v>279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2"/>
      <c r="B48" s="47" t="s">
        <v>82</v>
      </c>
      <c r="C48" s="31"/>
      <c r="D48" s="31"/>
      <c r="E48" s="31"/>
      <c r="F48" s="74"/>
      <c r="G48" s="158"/>
      <c r="H48" s="74">
        <v>1</v>
      </c>
      <c r="I48" s="159">
        <v>9</v>
      </c>
      <c r="J48" s="74">
        <v>887</v>
      </c>
      <c r="K48" s="160">
        <v>470</v>
      </c>
      <c r="L48" s="74">
        <v>114</v>
      </c>
      <c r="M48" s="158">
        <v>108</v>
      </c>
      <c r="N48" s="74">
        <v>331</v>
      </c>
      <c r="O48" s="140">
        <v>279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95" customHeight="1">
      <c r="A49" s="13" t="s">
        <v>168</v>
      </c>
      <c r="O49" s="6"/>
    </row>
    <row r="50" spans="1:15" ht="15.95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6" orientation="portrait" r:id="rId1"/>
  <headerFooter alignWithMargins="0">
    <oddHeader>&amp;R&amp;"明朝,斜体"&amp;9都道府県－4</oddHeader>
  </headerFooter>
  <colBreaks count="1" manualBreakCount="1">
    <brk id="1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263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5.95" customHeight="1">
      <c r="A6" s="283" t="s">
        <v>49</v>
      </c>
      <c r="B6" s="284"/>
      <c r="C6" s="284"/>
      <c r="D6" s="284"/>
      <c r="E6" s="285"/>
      <c r="F6" s="270"/>
      <c r="G6" s="271"/>
      <c r="H6" s="270"/>
      <c r="I6" s="271"/>
      <c r="J6" s="270"/>
      <c r="K6" s="271"/>
      <c r="L6" s="270"/>
      <c r="M6" s="271"/>
      <c r="N6" s="270"/>
      <c r="O6" s="271"/>
    </row>
    <row r="7" spans="1:25" ht="15.95" customHeight="1">
      <c r="A7" s="286"/>
      <c r="B7" s="287"/>
      <c r="C7" s="287"/>
      <c r="D7" s="287"/>
      <c r="E7" s="288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1" t="s">
        <v>2</v>
      </c>
    </row>
    <row r="8" spans="1:25" ht="15.95" customHeight="1">
      <c r="A8" s="295" t="s">
        <v>83</v>
      </c>
      <c r="B8" s="55" t="s">
        <v>50</v>
      </c>
      <c r="C8" s="56"/>
      <c r="D8" s="56"/>
      <c r="E8" s="93" t="s">
        <v>41</v>
      </c>
      <c r="F8" s="111"/>
      <c r="G8" s="112"/>
      <c r="H8" s="111"/>
      <c r="I8" s="113"/>
      <c r="J8" s="111"/>
      <c r="K8" s="114"/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296"/>
      <c r="B9" s="8"/>
      <c r="C9" s="254" t="s">
        <v>51</v>
      </c>
      <c r="D9" s="43"/>
      <c r="E9" s="91" t="s">
        <v>42</v>
      </c>
      <c r="F9" s="70"/>
      <c r="G9" s="116"/>
      <c r="H9" s="70"/>
      <c r="I9" s="117"/>
      <c r="J9" s="70"/>
      <c r="K9" s="118"/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296"/>
      <c r="B10" s="10"/>
      <c r="C10" s="254" t="s">
        <v>52</v>
      </c>
      <c r="D10" s="43"/>
      <c r="E10" s="91" t="s">
        <v>43</v>
      </c>
      <c r="F10" s="70"/>
      <c r="G10" s="116"/>
      <c r="H10" s="70"/>
      <c r="I10" s="117"/>
      <c r="J10" s="119"/>
      <c r="K10" s="120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296"/>
      <c r="B11" s="50" t="s">
        <v>53</v>
      </c>
      <c r="C11" s="63"/>
      <c r="D11" s="63"/>
      <c r="E11" s="90" t="s">
        <v>44</v>
      </c>
      <c r="F11" s="121"/>
      <c r="G11" s="122"/>
      <c r="H11" s="121"/>
      <c r="I11" s="123"/>
      <c r="J11" s="121"/>
      <c r="K11" s="124"/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296"/>
      <c r="B12" s="7"/>
      <c r="C12" s="254" t="s">
        <v>54</v>
      </c>
      <c r="D12" s="43"/>
      <c r="E12" s="91" t="s">
        <v>45</v>
      </c>
      <c r="F12" s="70"/>
      <c r="G12" s="116"/>
      <c r="H12" s="121"/>
      <c r="I12" s="117"/>
      <c r="J12" s="121"/>
      <c r="K12" s="118"/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296"/>
      <c r="B13" s="8"/>
      <c r="C13" s="253" t="s">
        <v>55</v>
      </c>
      <c r="D13" s="53"/>
      <c r="E13" s="255" t="s">
        <v>46</v>
      </c>
      <c r="F13" s="256"/>
      <c r="G13" s="151"/>
      <c r="H13" s="119"/>
      <c r="I13" s="120"/>
      <c r="J13" s="119"/>
      <c r="K13" s="120"/>
      <c r="L13" s="256"/>
      <c r="M13" s="126"/>
      <c r="N13" s="256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296"/>
      <c r="B14" s="44" t="s">
        <v>56</v>
      </c>
      <c r="C14" s="43"/>
      <c r="D14" s="43"/>
      <c r="E14" s="91" t="s">
        <v>97</v>
      </c>
      <c r="F14" s="69">
        <f t="shared" ref="F14:O15" si="0">F9-F12</f>
        <v>0</v>
      </c>
      <c r="G14" s="128">
        <f t="shared" si="0"/>
        <v>0</v>
      </c>
      <c r="H14" s="69">
        <f t="shared" si="0"/>
        <v>0</v>
      </c>
      <c r="I14" s="128">
        <f t="shared" si="0"/>
        <v>0</v>
      </c>
      <c r="J14" s="69">
        <f t="shared" si="0"/>
        <v>0</v>
      </c>
      <c r="K14" s="128">
        <f t="shared" si="0"/>
        <v>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296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8">
        <f t="shared" si="0"/>
        <v>0</v>
      </c>
      <c r="H15" s="69">
        <f t="shared" si="0"/>
        <v>0</v>
      </c>
      <c r="I15" s="128">
        <f t="shared" si="0"/>
        <v>0</v>
      </c>
      <c r="J15" s="69">
        <f t="shared" si="0"/>
        <v>0</v>
      </c>
      <c r="K15" s="128">
        <f t="shared" si="0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296"/>
      <c r="B16" s="44" t="s">
        <v>58</v>
      </c>
      <c r="C16" s="43"/>
      <c r="D16" s="43"/>
      <c r="E16" s="91" t="s">
        <v>99</v>
      </c>
      <c r="F16" s="69">
        <f t="shared" ref="F16:O16" si="1">F8-F11</f>
        <v>0</v>
      </c>
      <c r="G16" s="128">
        <f t="shared" si="1"/>
        <v>0</v>
      </c>
      <c r="H16" s="69">
        <f t="shared" si="1"/>
        <v>0</v>
      </c>
      <c r="I16" s="128">
        <f t="shared" si="1"/>
        <v>0</v>
      </c>
      <c r="J16" s="69">
        <f t="shared" si="1"/>
        <v>0</v>
      </c>
      <c r="K16" s="128">
        <f t="shared" si="1"/>
        <v>0</v>
      </c>
      <c r="L16" s="69">
        <f t="shared" si="1"/>
        <v>0</v>
      </c>
      <c r="M16" s="128">
        <f t="shared" si="1"/>
        <v>0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296"/>
      <c r="B17" s="44" t="s">
        <v>59</v>
      </c>
      <c r="C17" s="43"/>
      <c r="D17" s="43"/>
      <c r="E17" s="34"/>
      <c r="F17" s="214"/>
      <c r="G17" s="215"/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297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296" t="s">
        <v>84</v>
      </c>
      <c r="B19" s="50" t="s">
        <v>61</v>
      </c>
      <c r="C19" s="51"/>
      <c r="D19" s="51"/>
      <c r="E19" s="96"/>
      <c r="F19" s="65"/>
      <c r="G19" s="135"/>
      <c r="H19" s="66"/>
      <c r="I19" s="136"/>
      <c r="J19" s="66"/>
      <c r="K19" s="137"/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296"/>
      <c r="B20" s="19"/>
      <c r="C20" s="254" t="s">
        <v>62</v>
      </c>
      <c r="D20" s="43"/>
      <c r="E20" s="91"/>
      <c r="F20" s="69"/>
      <c r="G20" s="128"/>
      <c r="H20" s="70"/>
      <c r="I20" s="117"/>
      <c r="J20" s="70"/>
      <c r="K20" s="120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296"/>
      <c r="B21" s="9" t="s">
        <v>63</v>
      </c>
      <c r="C21" s="63"/>
      <c r="D21" s="63"/>
      <c r="E21" s="90" t="s">
        <v>100</v>
      </c>
      <c r="F21" s="138"/>
      <c r="G21" s="139"/>
      <c r="H21" s="121"/>
      <c r="I21" s="123"/>
      <c r="J21" s="121"/>
      <c r="K21" s="124"/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296"/>
      <c r="B22" s="50" t="s">
        <v>64</v>
      </c>
      <c r="C22" s="51"/>
      <c r="D22" s="51"/>
      <c r="E22" s="96" t="s">
        <v>158</v>
      </c>
      <c r="F22" s="65"/>
      <c r="G22" s="135"/>
      <c r="H22" s="66"/>
      <c r="I22" s="136"/>
      <c r="J22" s="66"/>
      <c r="K22" s="137"/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296"/>
      <c r="B23" s="7" t="s">
        <v>65</v>
      </c>
      <c r="C23" s="253" t="s">
        <v>66</v>
      </c>
      <c r="D23" s="53"/>
      <c r="E23" s="255"/>
      <c r="F23" s="258"/>
      <c r="G23" s="257"/>
      <c r="H23" s="256"/>
      <c r="I23" s="126"/>
      <c r="J23" s="256"/>
      <c r="K23" s="127"/>
      <c r="L23" s="256"/>
      <c r="M23" s="126"/>
      <c r="N23" s="256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296"/>
      <c r="B24" s="44" t="s">
        <v>102</v>
      </c>
      <c r="C24" s="43"/>
      <c r="D24" s="43"/>
      <c r="E24" s="91" t="s">
        <v>103</v>
      </c>
      <c r="F24" s="69">
        <f t="shared" ref="F24:O24" si="2">F21-F22</f>
        <v>0</v>
      </c>
      <c r="G24" s="128">
        <f t="shared" si="2"/>
        <v>0</v>
      </c>
      <c r="H24" s="69">
        <f t="shared" si="2"/>
        <v>0</v>
      </c>
      <c r="I24" s="128">
        <f t="shared" si="2"/>
        <v>0</v>
      </c>
      <c r="J24" s="69">
        <f t="shared" si="2"/>
        <v>0</v>
      </c>
      <c r="K24" s="128">
        <f t="shared" si="2"/>
        <v>0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296"/>
      <c r="B25" s="101" t="s">
        <v>67</v>
      </c>
      <c r="C25" s="53"/>
      <c r="D25" s="53"/>
      <c r="E25" s="298" t="s">
        <v>161</v>
      </c>
      <c r="F25" s="278"/>
      <c r="G25" s="268"/>
      <c r="H25" s="266"/>
      <c r="I25" s="268"/>
      <c r="J25" s="266"/>
      <c r="K25" s="268"/>
      <c r="L25" s="266"/>
      <c r="M25" s="268"/>
      <c r="N25" s="266"/>
      <c r="O25" s="26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296"/>
      <c r="B26" s="9" t="s">
        <v>68</v>
      </c>
      <c r="C26" s="63"/>
      <c r="D26" s="63"/>
      <c r="E26" s="299"/>
      <c r="F26" s="279"/>
      <c r="G26" s="269"/>
      <c r="H26" s="267"/>
      <c r="I26" s="269"/>
      <c r="J26" s="267"/>
      <c r="K26" s="269"/>
      <c r="L26" s="267"/>
      <c r="M26" s="269"/>
      <c r="N26" s="267"/>
      <c r="O26" s="2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297"/>
      <c r="B27" s="47" t="s">
        <v>105</v>
      </c>
      <c r="C27" s="31"/>
      <c r="D27" s="31"/>
      <c r="E27" s="92" t="s">
        <v>106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89" t="s">
        <v>69</v>
      </c>
      <c r="B30" s="290"/>
      <c r="C30" s="290"/>
      <c r="D30" s="290"/>
      <c r="E30" s="291"/>
      <c r="F30" s="310" t="s">
        <v>257</v>
      </c>
      <c r="G30" s="311"/>
      <c r="H30" s="310" t="s">
        <v>260</v>
      </c>
      <c r="I30" s="311"/>
      <c r="J30" s="310" t="s">
        <v>261</v>
      </c>
      <c r="K30" s="311"/>
      <c r="L30" s="310" t="s">
        <v>262</v>
      </c>
      <c r="M30" s="311"/>
      <c r="N30" s="304"/>
      <c r="O30" s="305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2"/>
      <c r="B31" s="293"/>
      <c r="C31" s="293"/>
      <c r="D31" s="293"/>
      <c r="E31" s="294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295" t="s">
        <v>85</v>
      </c>
      <c r="B32" s="55" t="s">
        <v>50</v>
      </c>
      <c r="C32" s="56"/>
      <c r="D32" s="56"/>
      <c r="E32" s="15" t="s">
        <v>41</v>
      </c>
      <c r="F32" s="66">
        <v>158</v>
      </c>
      <c r="G32" s="148">
        <v>145</v>
      </c>
      <c r="H32" s="111">
        <v>110</v>
      </c>
      <c r="I32" s="113">
        <v>100</v>
      </c>
      <c r="J32" s="111">
        <v>83.4</v>
      </c>
      <c r="K32" s="114">
        <v>79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0"/>
      <c r="B33" s="8"/>
      <c r="C33" s="253" t="s">
        <v>70</v>
      </c>
      <c r="D33" s="53"/>
      <c r="E33" s="99"/>
      <c r="F33" s="256">
        <v>140</v>
      </c>
      <c r="G33" s="151">
        <v>124</v>
      </c>
      <c r="H33" s="256">
        <v>66</v>
      </c>
      <c r="I33" s="126">
        <v>50</v>
      </c>
      <c r="J33" s="256">
        <v>83.4</v>
      </c>
      <c r="K33" s="127">
        <v>79</v>
      </c>
      <c r="L33" s="256"/>
      <c r="M33" s="151"/>
      <c r="N33" s="256"/>
      <c r="O33" s="257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0"/>
      <c r="B34" s="8"/>
      <c r="C34" s="24"/>
      <c r="D34" s="254" t="s">
        <v>71</v>
      </c>
      <c r="E34" s="94"/>
      <c r="F34" s="70">
        <v>140</v>
      </c>
      <c r="G34" s="116">
        <v>124</v>
      </c>
      <c r="H34" s="70">
        <v>66</v>
      </c>
      <c r="I34" s="117">
        <v>50</v>
      </c>
      <c r="J34" s="70">
        <v>0</v>
      </c>
      <c r="K34" s="118" t="s">
        <v>258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0"/>
      <c r="B35" s="10"/>
      <c r="C35" s="62" t="s">
        <v>72</v>
      </c>
      <c r="D35" s="63"/>
      <c r="E35" s="100"/>
      <c r="F35" s="121">
        <v>18</v>
      </c>
      <c r="G35" s="122">
        <v>21</v>
      </c>
      <c r="H35" s="121">
        <v>44</v>
      </c>
      <c r="I35" s="123">
        <v>50</v>
      </c>
      <c r="J35" s="152">
        <v>0</v>
      </c>
      <c r="K35" s="153" t="s">
        <v>258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0"/>
      <c r="B36" s="50" t="s">
        <v>53</v>
      </c>
      <c r="C36" s="51"/>
      <c r="D36" s="51"/>
      <c r="E36" s="15" t="s">
        <v>42</v>
      </c>
      <c r="F36" s="66">
        <v>36</v>
      </c>
      <c r="G36" s="148">
        <v>42</v>
      </c>
      <c r="H36" s="66">
        <v>89</v>
      </c>
      <c r="I36" s="136">
        <v>64</v>
      </c>
      <c r="J36" s="66">
        <v>5.7</v>
      </c>
      <c r="K36" s="137">
        <v>5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0"/>
      <c r="B37" s="8"/>
      <c r="C37" s="254" t="s">
        <v>73</v>
      </c>
      <c r="D37" s="43"/>
      <c r="E37" s="94"/>
      <c r="F37" s="70">
        <v>18</v>
      </c>
      <c r="G37" s="116">
        <v>21</v>
      </c>
      <c r="H37" s="70">
        <v>79</v>
      </c>
      <c r="I37" s="117">
        <v>53</v>
      </c>
      <c r="J37" s="70">
        <v>5.6</v>
      </c>
      <c r="K37" s="118">
        <v>5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0"/>
      <c r="B38" s="10"/>
      <c r="C38" s="254" t="s">
        <v>74</v>
      </c>
      <c r="D38" s="43"/>
      <c r="E38" s="94"/>
      <c r="F38" s="69">
        <v>18</v>
      </c>
      <c r="G38" s="128">
        <v>21</v>
      </c>
      <c r="H38" s="70">
        <v>10</v>
      </c>
      <c r="I38" s="117">
        <v>11</v>
      </c>
      <c r="J38" s="70">
        <v>0.2</v>
      </c>
      <c r="K38" s="153">
        <v>0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1"/>
      <c r="B39" s="11" t="s">
        <v>75</v>
      </c>
      <c r="C39" s="12"/>
      <c r="D39" s="12"/>
      <c r="E39" s="98" t="s">
        <v>108</v>
      </c>
      <c r="F39" s="73">
        <f t="shared" ref="F39:O39" si="4">F32-F36</f>
        <v>122</v>
      </c>
      <c r="G39" s="140">
        <f t="shared" si="4"/>
        <v>103</v>
      </c>
      <c r="H39" s="73">
        <f t="shared" si="4"/>
        <v>21</v>
      </c>
      <c r="I39" s="140">
        <f t="shared" si="4"/>
        <v>36</v>
      </c>
      <c r="J39" s="73">
        <f t="shared" si="4"/>
        <v>77.7</v>
      </c>
      <c r="K39" s="140">
        <f t="shared" si="4"/>
        <v>74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295" t="s">
        <v>86</v>
      </c>
      <c r="B40" s="50" t="s">
        <v>76</v>
      </c>
      <c r="C40" s="51"/>
      <c r="D40" s="51"/>
      <c r="E40" s="15" t="s">
        <v>44</v>
      </c>
      <c r="F40" s="65">
        <v>260</v>
      </c>
      <c r="G40" s="135">
        <v>317</v>
      </c>
      <c r="H40" s="66">
        <v>56</v>
      </c>
      <c r="I40" s="136">
        <v>69</v>
      </c>
      <c r="J40" s="66">
        <v>0</v>
      </c>
      <c r="K40" s="137">
        <v>0</v>
      </c>
      <c r="L40" s="66">
        <v>320</v>
      </c>
      <c r="M40" s="148">
        <v>516</v>
      </c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2"/>
      <c r="B41" s="10"/>
      <c r="C41" s="254" t="s">
        <v>77</v>
      </c>
      <c r="D41" s="43"/>
      <c r="E41" s="94"/>
      <c r="F41" s="154">
        <v>48</v>
      </c>
      <c r="G41" s="155" t="s">
        <v>258</v>
      </c>
      <c r="H41" s="152">
        <v>14</v>
      </c>
      <c r="I41" s="153">
        <v>13</v>
      </c>
      <c r="J41" s="70">
        <v>0</v>
      </c>
      <c r="K41" s="118">
        <v>0</v>
      </c>
      <c r="L41" s="70">
        <v>320</v>
      </c>
      <c r="M41" s="116">
        <v>516</v>
      </c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2"/>
      <c r="B42" s="50" t="s">
        <v>64</v>
      </c>
      <c r="C42" s="51"/>
      <c r="D42" s="51"/>
      <c r="E42" s="15" t="s">
        <v>45</v>
      </c>
      <c r="F42" s="65">
        <v>394</v>
      </c>
      <c r="G42" s="135">
        <v>438</v>
      </c>
      <c r="H42" s="66">
        <v>126</v>
      </c>
      <c r="I42" s="136">
        <v>93</v>
      </c>
      <c r="J42" s="66">
        <v>7.4</v>
      </c>
      <c r="K42" s="137">
        <v>7</v>
      </c>
      <c r="L42" s="66">
        <v>320</v>
      </c>
      <c r="M42" s="148">
        <v>516</v>
      </c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2"/>
      <c r="B43" s="10"/>
      <c r="C43" s="254" t="s">
        <v>78</v>
      </c>
      <c r="D43" s="43"/>
      <c r="E43" s="94"/>
      <c r="F43" s="69">
        <v>205</v>
      </c>
      <c r="G43" s="128">
        <v>171</v>
      </c>
      <c r="H43" s="70">
        <v>70</v>
      </c>
      <c r="I43" s="117">
        <v>69</v>
      </c>
      <c r="J43" s="152">
        <v>7.4</v>
      </c>
      <c r="K43" s="153">
        <v>5</v>
      </c>
      <c r="L43" s="70">
        <v>283</v>
      </c>
      <c r="M43" s="116">
        <v>204</v>
      </c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03"/>
      <c r="B44" s="47" t="s">
        <v>75</v>
      </c>
      <c r="C44" s="31"/>
      <c r="D44" s="31"/>
      <c r="E44" s="98" t="s">
        <v>109</v>
      </c>
      <c r="F44" s="130">
        <f t="shared" ref="F44:O44" si="5">F40-F42</f>
        <v>-134</v>
      </c>
      <c r="G44" s="131">
        <f t="shared" si="5"/>
        <v>-121</v>
      </c>
      <c r="H44" s="130">
        <f t="shared" si="5"/>
        <v>-70</v>
      </c>
      <c r="I44" s="131">
        <f t="shared" si="5"/>
        <v>-24</v>
      </c>
      <c r="J44" s="130">
        <f t="shared" si="5"/>
        <v>-7.4</v>
      </c>
      <c r="K44" s="131">
        <f t="shared" si="5"/>
        <v>-7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0" t="s">
        <v>87</v>
      </c>
      <c r="B45" s="25" t="s">
        <v>79</v>
      </c>
      <c r="C45" s="20"/>
      <c r="D45" s="20"/>
      <c r="E45" s="97" t="s">
        <v>110</v>
      </c>
      <c r="F45" s="156">
        <f t="shared" ref="F45:O45" si="6">F39+F44</f>
        <v>-12</v>
      </c>
      <c r="G45" s="157">
        <f t="shared" si="6"/>
        <v>-18</v>
      </c>
      <c r="H45" s="156">
        <f t="shared" si="6"/>
        <v>-49</v>
      </c>
      <c r="I45" s="157">
        <f t="shared" si="6"/>
        <v>12</v>
      </c>
      <c r="J45" s="156">
        <f t="shared" si="6"/>
        <v>70.3</v>
      </c>
      <c r="K45" s="157">
        <f t="shared" si="6"/>
        <v>67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1"/>
      <c r="B46" s="44" t="s">
        <v>80</v>
      </c>
      <c r="C46" s="43"/>
      <c r="D46" s="43"/>
      <c r="E46" s="43"/>
      <c r="F46" s="154">
        <v>63</v>
      </c>
      <c r="G46" s="155">
        <v>81</v>
      </c>
      <c r="H46" s="152">
        <v>323</v>
      </c>
      <c r="I46" s="153">
        <v>311</v>
      </c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1"/>
      <c r="B47" s="44" t="s">
        <v>81</v>
      </c>
      <c r="C47" s="43"/>
      <c r="D47" s="43"/>
      <c r="E47" s="43"/>
      <c r="F47" s="70">
        <v>51</v>
      </c>
      <c r="G47" s="116">
        <v>63</v>
      </c>
      <c r="H47" s="70">
        <v>274</v>
      </c>
      <c r="I47" s="117">
        <v>323</v>
      </c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2"/>
      <c r="B48" s="47" t="s">
        <v>82</v>
      </c>
      <c r="C48" s="31"/>
      <c r="D48" s="31"/>
      <c r="E48" s="31"/>
      <c r="F48" s="74">
        <v>23</v>
      </c>
      <c r="G48" s="158">
        <v>60</v>
      </c>
      <c r="H48" s="74">
        <v>274</v>
      </c>
      <c r="I48" s="159">
        <v>292</v>
      </c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95" customHeight="1">
      <c r="A49" s="13" t="s">
        <v>111</v>
      </c>
      <c r="O49" s="6"/>
    </row>
    <row r="50" spans="1:15" ht="15.95" customHeight="1">
      <c r="A50" s="13"/>
      <c r="O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6" orientation="portrait" r:id="rId1"/>
  <headerFooter alignWithMargins="0">
    <oddHeader>&amp;R&amp;"明朝,斜体"&amp;9都道府県－4</oddHeader>
  </headerFooter>
  <colBreaks count="1" manualBreakCount="1">
    <brk id="11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7"/>
  <sheetViews>
    <sheetView view="pageBreakPreview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163" t="s">
        <v>0</v>
      </c>
      <c r="B1" s="163"/>
      <c r="C1" s="216"/>
      <c r="D1" s="217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246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17" t="s">
        <v>271</v>
      </c>
      <c r="F6" s="318"/>
      <c r="G6" s="317" t="s">
        <v>272</v>
      </c>
      <c r="H6" s="318"/>
      <c r="I6" s="317" t="s">
        <v>273</v>
      </c>
      <c r="J6" s="323"/>
      <c r="K6" s="319" t="s">
        <v>274</v>
      </c>
      <c r="L6" s="320"/>
      <c r="M6" s="321"/>
      <c r="N6" s="322"/>
    </row>
    <row r="7" spans="1:14" ht="15" customHeight="1">
      <c r="A7" s="59"/>
      <c r="B7" s="60"/>
      <c r="C7" s="60"/>
      <c r="D7" s="60"/>
      <c r="E7" s="221" t="s">
        <v>242</v>
      </c>
      <c r="F7" s="222" t="s">
        <v>2</v>
      </c>
      <c r="G7" s="221" t="s">
        <v>242</v>
      </c>
      <c r="H7" s="222" t="s">
        <v>2</v>
      </c>
      <c r="I7" s="221" t="s">
        <v>242</v>
      </c>
      <c r="J7" s="222" t="s">
        <v>2</v>
      </c>
      <c r="K7" s="221" t="s">
        <v>242</v>
      </c>
      <c r="L7" s="222" t="s">
        <v>2</v>
      </c>
      <c r="M7" s="221" t="s">
        <v>242</v>
      </c>
      <c r="N7" s="252" t="s">
        <v>2</v>
      </c>
    </row>
    <row r="8" spans="1:14" ht="18" customHeight="1">
      <c r="A8" s="259" t="s">
        <v>171</v>
      </c>
      <c r="B8" s="223" t="s">
        <v>172</v>
      </c>
      <c r="C8" s="224"/>
      <c r="D8" s="224"/>
      <c r="E8" s="225">
        <v>1</v>
      </c>
      <c r="F8" s="226">
        <v>1</v>
      </c>
      <c r="G8" s="225">
        <v>1</v>
      </c>
      <c r="H8" s="227">
        <v>1</v>
      </c>
      <c r="I8" s="225">
        <v>16</v>
      </c>
      <c r="J8" s="226">
        <v>16</v>
      </c>
      <c r="K8" s="225">
        <v>8</v>
      </c>
      <c r="L8" s="227">
        <v>8</v>
      </c>
      <c r="M8" s="225"/>
      <c r="N8" s="227"/>
    </row>
    <row r="9" spans="1:14" ht="18" customHeight="1">
      <c r="A9" s="260"/>
      <c r="B9" s="259" t="s">
        <v>173</v>
      </c>
      <c r="C9" s="182" t="s">
        <v>174</v>
      </c>
      <c r="D9" s="183"/>
      <c r="E9" s="228">
        <v>1015</v>
      </c>
      <c r="F9" s="229">
        <v>1015</v>
      </c>
      <c r="G9" s="228">
        <v>20</v>
      </c>
      <c r="H9" s="230">
        <v>20</v>
      </c>
      <c r="I9" s="228">
        <v>10</v>
      </c>
      <c r="J9" s="229">
        <v>10</v>
      </c>
      <c r="K9" s="228">
        <v>786</v>
      </c>
      <c r="L9" s="230">
        <v>736</v>
      </c>
      <c r="M9" s="228"/>
      <c r="N9" s="230"/>
    </row>
    <row r="10" spans="1:14" ht="18" customHeight="1">
      <c r="A10" s="260"/>
      <c r="B10" s="260"/>
      <c r="C10" s="44" t="s">
        <v>175</v>
      </c>
      <c r="D10" s="43"/>
      <c r="E10" s="231">
        <v>1015</v>
      </c>
      <c r="F10" s="232">
        <v>1015</v>
      </c>
      <c r="G10" s="231">
        <v>20</v>
      </c>
      <c r="H10" s="233">
        <v>20</v>
      </c>
      <c r="I10" s="231">
        <v>5</v>
      </c>
      <c r="J10" s="232">
        <v>5</v>
      </c>
      <c r="K10" s="231">
        <v>340</v>
      </c>
      <c r="L10" s="233">
        <v>340</v>
      </c>
      <c r="M10" s="231"/>
      <c r="N10" s="233"/>
    </row>
    <row r="11" spans="1:14" ht="18" customHeight="1">
      <c r="A11" s="260"/>
      <c r="B11" s="260"/>
      <c r="C11" s="44" t="s">
        <v>176</v>
      </c>
      <c r="D11" s="43"/>
      <c r="E11" s="231">
        <v>0</v>
      </c>
      <c r="F11" s="232">
        <v>0</v>
      </c>
      <c r="G11" s="231">
        <v>0</v>
      </c>
      <c r="H11" s="233">
        <v>0</v>
      </c>
      <c r="I11" s="231">
        <v>1</v>
      </c>
      <c r="J11" s="232">
        <v>1</v>
      </c>
      <c r="K11" s="231">
        <v>0</v>
      </c>
      <c r="L11" s="233">
        <v>0</v>
      </c>
      <c r="M11" s="231"/>
      <c r="N11" s="233"/>
    </row>
    <row r="12" spans="1:14" ht="18" customHeight="1">
      <c r="A12" s="260"/>
      <c r="B12" s="260"/>
      <c r="C12" s="44" t="s">
        <v>177</v>
      </c>
      <c r="D12" s="43"/>
      <c r="E12" s="231">
        <v>0</v>
      </c>
      <c r="F12" s="232">
        <v>0</v>
      </c>
      <c r="G12" s="231">
        <v>0</v>
      </c>
      <c r="H12" s="233">
        <v>0</v>
      </c>
      <c r="I12" s="231">
        <v>4</v>
      </c>
      <c r="J12" s="232">
        <v>4</v>
      </c>
      <c r="K12" s="231">
        <v>46</v>
      </c>
      <c r="L12" s="233">
        <v>46</v>
      </c>
      <c r="M12" s="231"/>
      <c r="N12" s="233"/>
    </row>
    <row r="13" spans="1:14" ht="18" customHeight="1">
      <c r="A13" s="260"/>
      <c r="B13" s="260"/>
      <c r="C13" s="44" t="s">
        <v>178</v>
      </c>
      <c r="D13" s="43"/>
      <c r="E13" s="231">
        <v>0</v>
      </c>
      <c r="F13" s="232">
        <v>0</v>
      </c>
      <c r="G13" s="231">
        <v>0</v>
      </c>
      <c r="H13" s="233">
        <v>0</v>
      </c>
      <c r="I13" s="231">
        <v>0</v>
      </c>
      <c r="J13" s="232">
        <v>0</v>
      </c>
      <c r="K13" s="231">
        <v>0</v>
      </c>
      <c r="L13" s="233">
        <v>0</v>
      </c>
      <c r="M13" s="231"/>
      <c r="N13" s="233"/>
    </row>
    <row r="14" spans="1:14" ht="18" customHeight="1">
      <c r="A14" s="261"/>
      <c r="B14" s="261"/>
      <c r="C14" s="47" t="s">
        <v>179</v>
      </c>
      <c r="D14" s="31"/>
      <c r="E14" s="234">
        <v>0</v>
      </c>
      <c r="F14" s="235">
        <v>0</v>
      </c>
      <c r="G14" s="234">
        <v>0</v>
      </c>
      <c r="H14" s="236">
        <v>0</v>
      </c>
      <c r="I14" s="234">
        <v>0</v>
      </c>
      <c r="J14" s="235">
        <v>0</v>
      </c>
      <c r="K14" s="234">
        <v>400</v>
      </c>
      <c r="L14" s="236">
        <v>350</v>
      </c>
      <c r="M14" s="234"/>
      <c r="N14" s="236"/>
    </row>
    <row r="15" spans="1:14" ht="18" customHeight="1">
      <c r="A15" s="307" t="s">
        <v>180</v>
      </c>
      <c r="B15" s="259" t="s">
        <v>181</v>
      </c>
      <c r="C15" s="182" t="s">
        <v>182</v>
      </c>
      <c r="D15" s="183"/>
      <c r="E15" s="237">
        <v>1959</v>
      </c>
      <c r="F15" s="238">
        <v>1984</v>
      </c>
      <c r="G15" s="237">
        <v>10395</v>
      </c>
      <c r="H15" s="157">
        <v>10417</v>
      </c>
      <c r="I15" s="237">
        <v>625</v>
      </c>
      <c r="J15" s="238">
        <v>797</v>
      </c>
      <c r="K15" s="237">
        <v>388</v>
      </c>
      <c r="L15" s="157">
        <v>251</v>
      </c>
      <c r="M15" s="237"/>
      <c r="N15" s="157"/>
    </row>
    <row r="16" spans="1:14" ht="18" customHeight="1">
      <c r="A16" s="260"/>
      <c r="B16" s="260"/>
      <c r="C16" s="44" t="s">
        <v>183</v>
      </c>
      <c r="D16" s="43"/>
      <c r="E16" s="70">
        <v>4539</v>
      </c>
      <c r="F16" s="117">
        <v>3727</v>
      </c>
      <c r="G16" s="70">
        <v>17667</v>
      </c>
      <c r="H16" s="128">
        <v>16692</v>
      </c>
      <c r="I16" s="70">
        <v>2106</v>
      </c>
      <c r="J16" s="117">
        <v>1675</v>
      </c>
      <c r="K16" s="70">
        <v>607</v>
      </c>
      <c r="L16" s="128">
        <v>1942</v>
      </c>
      <c r="M16" s="70"/>
      <c r="N16" s="128"/>
    </row>
    <row r="17" spans="1:15" ht="18" customHeight="1">
      <c r="A17" s="260"/>
      <c r="B17" s="260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>
        <v>0</v>
      </c>
      <c r="J17" s="117">
        <v>0</v>
      </c>
      <c r="K17" s="70">
        <v>0</v>
      </c>
      <c r="L17" s="128">
        <v>0</v>
      </c>
      <c r="M17" s="70"/>
      <c r="N17" s="128"/>
    </row>
    <row r="18" spans="1:15" ht="18" customHeight="1">
      <c r="A18" s="260"/>
      <c r="B18" s="261"/>
      <c r="C18" s="47" t="s">
        <v>185</v>
      </c>
      <c r="D18" s="31"/>
      <c r="E18" s="73">
        <v>6498</v>
      </c>
      <c r="F18" s="239">
        <v>5711</v>
      </c>
      <c r="G18" s="73">
        <v>28062</v>
      </c>
      <c r="H18" s="239">
        <v>27109</v>
      </c>
      <c r="I18" s="73">
        <v>2731</v>
      </c>
      <c r="J18" s="239">
        <v>2472</v>
      </c>
      <c r="K18" s="73">
        <v>996</v>
      </c>
      <c r="L18" s="239">
        <v>2193</v>
      </c>
      <c r="M18" s="73"/>
      <c r="N18" s="239"/>
    </row>
    <row r="19" spans="1:15" ht="18" customHeight="1">
      <c r="A19" s="260"/>
      <c r="B19" s="259" t="s">
        <v>186</v>
      </c>
      <c r="C19" s="182" t="s">
        <v>187</v>
      </c>
      <c r="D19" s="183"/>
      <c r="E19" s="156">
        <v>897</v>
      </c>
      <c r="F19" s="157">
        <v>506</v>
      </c>
      <c r="G19" s="156">
        <v>4782</v>
      </c>
      <c r="H19" s="157">
        <v>3568</v>
      </c>
      <c r="I19" s="156">
        <v>469</v>
      </c>
      <c r="J19" s="157">
        <v>416</v>
      </c>
      <c r="K19" s="156">
        <v>411</v>
      </c>
      <c r="L19" s="157">
        <v>1336</v>
      </c>
      <c r="M19" s="156"/>
      <c r="N19" s="157"/>
    </row>
    <row r="20" spans="1:15" ht="18" customHeight="1">
      <c r="A20" s="260"/>
      <c r="B20" s="260"/>
      <c r="C20" s="44" t="s">
        <v>188</v>
      </c>
      <c r="D20" s="43"/>
      <c r="E20" s="69">
        <v>1771</v>
      </c>
      <c r="F20" s="128">
        <v>1406</v>
      </c>
      <c r="G20" s="69">
        <v>4394</v>
      </c>
      <c r="H20" s="128">
        <v>4660</v>
      </c>
      <c r="I20" s="69">
        <v>1773</v>
      </c>
      <c r="J20" s="128">
        <v>1421</v>
      </c>
      <c r="K20" s="69">
        <v>121</v>
      </c>
      <c r="L20" s="128">
        <v>391</v>
      </c>
      <c r="M20" s="69"/>
      <c r="N20" s="128"/>
    </row>
    <row r="21" spans="1:15" s="244" customFormat="1" ht="18" customHeight="1">
      <c r="A21" s="260"/>
      <c r="B21" s="260"/>
      <c r="C21" s="240" t="s">
        <v>189</v>
      </c>
      <c r="D21" s="241"/>
      <c r="E21" s="242">
        <v>0</v>
      </c>
      <c r="F21" s="243">
        <v>0</v>
      </c>
      <c r="G21" s="242">
        <v>0</v>
      </c>
      <c r="H21" s="243">
        <v>0</v>
      </c>
      <c r="I21" s="242">
        <v>0</v>
      </c>
      <c r="J21" s="243">
        <v>0</v>
      </c>
      <c r="K21" s="242">
        <v>0</v>
      </c>
      <c r="L21" s="243">
        <v>0</v>
      </c>
      <c r="M21" s="242"/>
      <c r="N21" s="243"/>
    </row>
    <row r="22" spans="1:15" ht="18" customHeight="1">
      <c r="A22" s="260"/>
      <c r="B22" s="261"/>
      <c r="C22" s="11" t="s">
        <v>190</v>
      </c>
      <c r="D22" s="12"/>
      <c r="E22" s="73">
        <v>2667</v>
      </c>
      <c r="F22" s="140">
        <v>1912</v>
      </c>
      <c r="G22" s="73">
        <v>9176</v>
      </c>
      <c r="H22" s="140">
        <v>8228</v>
      </c>
      <c r="I22" s="73">
        <v>2242</v>
      </c>
      <c r="J22" s="140">
        <v>1837</v>
      </c>
      <c r="K22" s="73">
        <v>532</v>
      </c>
      <c r="L22" s="140">
        <v>1726</v>
      </c>
      <c r="M22" s="73"/>
      <c r="N22" s="140"/>
    </row>
    <row r="23" spans="1:15" ht="18" customHeight="1">
      <c r="A23" s="260"/>
      <c r="B23" s="259" t="s">
        <v>191</v>
      </c>
      <c r="C23" s="182" t="s">
        <v>192</v>
      </c>
      <c r="D23" s="183"/>
      <c r="E23" s="156">
        <v>1015</v>
      </c>
      <c r="F23" s="157">
        <v>1015</v>
      </c>
      <c r="G23" s="156">
        <v>20</v>
      </c>
      <c r="H23" s="157">
        <v>20</v>
      </c>
      <c r="I23" s="156">
        <v>10</v>
      </c>
      <c r="J23" s="157">
        <v>10</v>
      </c>
      <c r="K23" s="156">
        <v>786</v>
      </c>
      <c r="L23" s="157">
        <v>736</v>
      </c>
      <c r="M23" s="156"/>
      <c r="N23" s="157"/>
    </row>
    <row r="24" spans="1:15" ht="18" customHeight="1">
      <c r="A24" s="260"/>
      <c r="B24" s="260"/>
      <c r="C24" s="44" t="s">
        <v>193</v>
      </c>
      <c r="D24" s="43"/>
      <c r="E24" s="69">
        <v>2816</v>
      </c>
      <c r="F24" s="128">
        <v>2785</v>
      </c>
      <c r="G24" s="69">
        <v>0</v>
      </c>
      <c r="H24" s="128">
        <v>0</v>
      </c>
      <c r="I24" s="69">
        <v>479</v>
      </c>
      <c r="J24" s="128">
        <v>626</v>
      </c>
      <c r="K24" s="69">
        <v>-322</v>
      </c>
      <c r="L24" s="128">
        <v>-270</v>
      </c>
      <c r="M24" s="69"/>
      <c r="N24" s="128"/>
    </row>
    <row r="25" spans="1:15" ht="18" customHeight="1">
      <c r="A25" s="260"/>
      <c r="B25" s="260"/>
      <c r="C25" s="44" t="s">
        <v>194</v>
      </c>
      <c r="D25" s="43"/>
      <c r="E25" s="69">
        <v>0</v>
      </c>
      <c r="F25" s="128">
        <v>0</v>
      </c>
      <c r="G25" s="69">
        <v>18866</v>
      </c>
      <c r="H25" s="128">
        <v>18861</v>
      </c>
      <c r="I25" s="69">
        <v>0</v>
      </c>
      <c r="J25" s="128">
        <v>0</v>
      </c>
      <c r="K25" s="69">
        <v>0</v>
      </c>
      <c r="L25" s="128">
        <v>0</v>
      </c>
      <c r="M25" s="69"/>
      <c r="N25" s="128"/>
    </row>
    <row r="26" spans="1:15" ht="18" customHeight="1">
      <c r="A26" s="260"/>
      <c r="B26" s="261"/>
      <c r="C26" s="45" t="s">
        <v>195</v>
      </c>
      <c r="D26" s="46"/>
      <c r="E26" s="71">
        <v>3831</v>
      </c>
      <c r="F26" s="140">
        <v>3800</v>
      </c>
      <c r="G26" s="71">
        <v>18886</v>
      </c>
      <c r="H26" s="140">
        <v>18881</v>
      </c>
      <c r="I26" s="159">
        <v>489</v>
      </c>
      <c r="J26" s="140">
        <v>635</v>
      </c>
      <c r="K26" s="71">
        <v>464</v>
      </c>
      <c r="L26" s="140">
        <v>466</v>
      </c>
      <c r="M26" s="71"/>
      <c r="N26" s="140"/>
    </row>
    <row r="27" spans="1:15" ht="18" customHeight="1">
      <c r="A27" s="261"/>
      <c r="B27" s="47" t="s">
        <v>196</v>
      </c>
      <c r="C27" s="31"/>
      <c r="D27" s="31"/>
      <c r="E27" s="245">
        <v>6498</v>
      </c>
      <c r="F27" s="140">
        <v>5711</v>
      </c>
      <c r="G27" s="73">
        <v>28062</v>
      </c>
      <c r="H27" s="140">
        <v>27109</v>
      </c>
      <c r="I27" s="245">
        <v>2731</v>
      </c>
      <c r="J27" s="140">
        <v>2472</v>
      </c>
      <c r="K27" s="73">
        <v>996</v>
      </c>
      <c r="L27" s="140">
        <v>2193</v>
      </c>
      <c r="M27" s="73"/>
      <c r="N27" s="140"/>
    </row>
    <row r="28" spans="1:15" ht="18" customHeight="1">
      <c r="A28" s="259" t="s">
        <v>197</v>
      </c>
      <c r="B28" s="259" t="s">
        <v>198</v>
      </c>
      <c r="C28" s="182" t="s">
        <v>199</v>
      </c>
      <c r="D28" s="246" t="s">
        <v>41</v>
      </c>
      <c r="E28" s="156">
        <v>2561</v>
      </c>
      <c r="F28" s="157">
        <v>2029</v>
      </c>
      <c r="G28" s="156">
        <v>3729</v>
      </c>
      <c r="H28" s="157">
        <v>3516</v>
      </c>
      <c r="I28" s="156">
        <v>533</v>
      </c>
      <c r="J28" s="157">
        <v>19763</v>
      </c>
      <c r="K28" s="156">
        <v>10.5</v>
      </c>
      <c r="L28" s="157">
        <v>0</v>
      </c>
      <c r="M28" s="156"/>
      <c r="N28" s="157"/>
    </row>
    <row r="29" spans="1:15" ht="18" customHeight="1">
      <c r="A29" s="260"/>
      <c r="B29" s="260"/>
      <c r="C29" s="44" t="s">
        <v>200</v>
      </c>
      <c r="D29" s="247" t="s">
        <v>42</v>
      </c>
      <c r="E29" s="69">
        <v>2636</v>
      </c>
      <c r="F29" s="128">
        <v>1997</v>
      </c>
      <c r="G29" s="69">
        <v>3720</v>
      </c>
      <c r="H29" s="128">
        <v>3539</v>
      </c>
      <c r="I29" s="69">
        <v>643</v>
      </c>
      <c r="J29" s="128">
        <v>19532</v>
      </c>
      <c r="K29" s="69">
        <v>26.9</v>
      </c>
      <c r="L29" s="128">
        <v>0</v>
      </c>
      <c r="M29" s="69"/>
      <c r="N29" s="128"/>
    </row>
    <row r="30" spans="1:15" ht="18" customHeight="1">
      <c r="A30" s="260"/>
      <c r="B30" s="260"/>
      <c r="C30" s="44" t="s">
        <v>201</v>
      </c>
      <c r="D30" s="247" t="s">
        <v>202</v>
      </c>
      <c r="E30" s="69">
        <v>13</v>
      </c>
      <c r="F30" s="128">
        <v>6</v>
      </c>
      <c r="G30" s="70">
        <v>164</v>
      </c>
      <c r="H30" s="128">
        <v>198</v>
      </c>
      <c r="I30" s="69">
        <v>29</v>
      </c>
      <c r="J30" s="128">
        <v>28</v>
      </c>
      <c r="K30" s="69">
        <v>61.2</v>
      </c>
      <c r="L30" s="128">
        <v>51</v>
      </c>
      <c r="M30" s="69"/>
      <c r="N30" s="128"/>
    </row>
    <row r="31" spans="1:15" ht="18" customHeight="1">
      <c r="A31" s="260"/>
      <c r="B31" s="260"/>
      <c r="C31" s="11" t="s">
        <v>203</v>
      </c>
      <c r="D31" s="248" t="s">
        <v>204</v>
      </c>
      <c r="E31" s="73">
        <f t="shared" ref="E31:N31" si="0">E28-E29-E30</f>
        <v>-88</v>
      </c>
      <c r="F31" s="239">
        <f t="shared" si="0"/>
        <v>26</v>
      </c>
      <c r="G31" s="73">
        <f t="shared" si="0"/>
        <v>-155</v>
      </c>
      <c r="H31" s="239">
        <f t="shared" si="0"/>
        <v>-221</v>
      </c>
      <c r="I31" s="73">
        <f t="shared" si="0"/>
        <v>-139</v>
      </c>
      <c r="J31" s="249">
        <f t="shared" si="0"/>
        <v>203</v>
      </c>
      <c r="K31" s="73">
        <f t="shared" si="0"/>
        <v>-77.599999999999994</v>
      </c>
      <c r="L31" s="249">
        <f t="shared" si="0"/>
        <v>-51</v>
      </c>
      <c r="M31" s="73">
        <f t="shared" si="0"/>
        <v>0</v>
      </c>
      <c r="N31" s="239">
        <f t="shared" si="0"/>
        <v>0</v>
      </c>
      <c r="O31" s="7"/>
    </row>
    <row r="32" spans="1:15" ht="18" customHeight="1">
      <c r="A32" s="260"/>
      <c r="B32" s="260"/>
      <c r="C32" s="182" t="s">
        <v>205</v>
      </c>
      <c r="D32" s="246" t="s">
        <v>206</v>
      </c>
      <c r="E32" s="156">
        <v>3</v>
      </c>
      <c r="F32" s="157">
        <v>3</v>
      </c>
      <c r="G32" s="156">
        <v>128</v>
      </c>
      <c r="H32" s="157">
        <v>124</v>
      </c>
      <c r="I32" s="156">
        <v>7</v>
      </c>
      <c r="J32" s="157">
        <v>588</v>
      </c>
      <c r="K32" s="156">
        <v>0.93</v>
      </c>
      <c r="L32" s="157">
        <v>1E-3</v>
      </c>
      <c r="M32" s="156"/>
      <c r="N32" s="157"/>
    </row>
    <row r="33" spans="1:14" ht="18" customHeight="1">
      <c r="A33" s="260"/>
      <c r="B33" s="260"/>
      <c r="C33" s="44" t="s">
        <v>207</v>
      </c>
      <c r="D33" s="247" t="s">
        <v>208</v>
      </c>
      <c r="E33" s="69">
        <v>50</v>
      </c>
      <c r="F33" s="128">
        <v>20</v>
      </c>
      <c r="G33" s="69">
        <v>0</v>
      </c>
      <c r="H33" s="128">
        <v>0</v>
      </c>
      <c r="I33" s="69">
        <v>15</v>
      </c>
      <c r="J33" s="128">
        <v>8</v>
      </c>
      <c r="K33" s="69">
        <v>0</v>
      </c>
      <c r="L33" s="128">
        <v>0</v>
      </c>
      <c r="M33" s="69"/>
      <c r="N33" s="128"/>
    </row>
    <row r="34" spans="1:14" ht="18" customHeight="1">
      <c r="A34" s="260"/>
      <c r="B34" s="261"/>
      <c r="C34" s="11" t="s">
        <v>209</v>
      </c>
      <c r="D34" s="248" t="s">
        <v>210</v>
      </c>
      <c r="E34" s="73">
        <f t="shared" ref="E34:N34" si="1">E31+E32-E33</f>
        <v>-135</v>
      </c>
      <c r="F34" s="140">
        <f t="shared" si="1"/>
        <v>9</v>
      </c>
      <c r="G34" s="73">
        <f t="shared" si="1"/>
        <v>-27</v>
      </c>
      <c r="H34" s="140">
        <f t="shared" si="1"/>
        <v>-97</v>
      </c>
      <c r="I34" s="73">
        <f t="shared" si="1"/>
        <v>-147</v>
      </c>
      <c r="J34" s="140">
        <f t="shared" si="1"/>
        <v>783</v>
      </c>
      <c r="K34" s="73">
        <f t="shared" si="1"/>
        <v>-76.669999999999987</v>
      </c>
      <c r="L34" s="140">
        <f t="shared" si="1"/>
        <v>-50.999000000000002</v>
      </c>
      <c r="M34" s="73">
        <f t="shared" si="1"/>
        <v>0</v>
      </c>
      <c r="N34" s="140">
        <f t="shared" si="1"/>
        <v>0</v>
      </c>
    </row>
    <row r="35" spans="1:14" ht="18" customHeight="1">
      <c r="A35" s="260"/>
      <c r="B35" s="259" t="s">
        <v>211</v>
      </c>
      <c r="C35" s="182" t="s">
        <v>212</v>
      </c>
      <c r="D35" s="246" t="s">
        <v>213</v>
      </c>
      <c r="E35" s="156">
        <v>210</v>
      </c>
      <c r="F35" s="157">
        <v>749</v>
      </c>
      <c r="G35" s="156">
        <v>32</v>
      </c>
      <c r="H35" s="157">
        <v>1098</v>
      </c>
      <c r="I35" s="156">
        <v>1</v>
      </c>
      <c r="J35" s="157">
        <v>0</v>
      </c>
      <c r="K35" s="156">
        <v>3415</v>
      </c>
      <c r="L35" s="157">
        <v>0</v>
      </c>
      <c r="M35" s="156"/>
      <c r="N35" s="157"/>
    </row>
    <row r="36" spans="1:14" ht="18" customHeight="1">
      <c r="A36" s="260"/>
      <c r="B36" s="260"/>
      <c r="C36" s="44" t="s">
        <v>214</v>
      </c>
      <c r="D36" s="247" t="s">
        <v>215</v>
      </c>
      <c r="E36" s="69">
        <v>43</v>
      </c>
      <c r="F36" s="128">
        <v>744</v>
      </c>
      <c r="G36" s="69">
        <v>0</v>
      </c>
      <c r="H36" s="128">
        <v>1000</v>
      </c>
      <c r="I36" s="69">
        <v>0.1</v>
      </c>
      <c r="J36" s="128">
        <v>0.1</v>
      </c>
      <c r="K36" s="69">
        <v>3390</v>
      </c>
      <c r="L36" s="128">
        <v>0</v>
      </c>
      <c r="M36" s="69"/>
      <c r="N36" s="128"/>
    </row>
    <row r="37" spans="1:14" ht="18" customHeight="1">
      <c r="A37" s="260"/>
      <c r="B37" s="260"/>
      <c r="C37" s="44" t="s">
        <v>216</v>
      </c>
      <c r="D37" s="247" t="s">
        <v>217</v>
      </c>
      <c r="E37" s="69">
        <f t="shared" ref="E37:N37" si="2">E34+E35-E36</f>
        <v>32</v>
      </c>
      <c r="F37" s="128">
        <f t="shared" si="2"/>
        <v>14</v>
      </c>
      <c r="G37" s="69">
        <f t="shared" si="2"/>
        <v>5</v>
      </c>
      <c r="H37" s="128">
        <f t="shared" si="2"/>
        <v>1</v>
      </c>
      <c r="I37" s="69">
        <f t="shared" si="2"/>
        <v>-146.1</v>
      </c>
      <c r="J37" s="128">
        <f t="shared" si="2"/>
        <v>782.9</v>
      </c>
      <c r="K37" s="69">
        <f t="shared" si="2"/>
        <v>-51.670000000000073</v>
      </c>
      <c r="L37" s="128">
        <f t="shared" si="2"/>
        <v>-50.999000000000002</v>
      </c>
      <c r="M37" s="69">
        <f t="shared" si="2"/>
        <v>0</v>
      </c>
      <c r="N37" s="128">
        <f t="shared" si="2"/>
        <v>0</v>
      </c>
    </row>
    <row r="38" spans="1:14" ht="18" customHeight="1">
      <c r="A38" s="260"/>
      <c r="B38" s="260"/>
      <c r="C38" s="44" t="s">
        <v>218</v>
      </c>
      <c r="D38" s="247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>
        <v>0</v>
      </c>
      <c r="L38" s="128">
        <v>0</v>
      </c>
      <c r="M38" s="69"/>
      <c r="N38" s="128"/>
    </row>
    <row r="39" spans="1:14" ht="18" customHeight="1">
      <c r="A39" s="260"/>
      <c r="B39" s="260"/>
      <c r="C39" s="44" t="s">
        <v>220</v>
      </c>
      <c r="D39" s="247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>
        <v>0</v>
      </c>
      <c r="L39" s="128">
        <v>0</v>
      </c>
      <c r="M39" s="69"/>
      <c r="N39" s="128"/>
    </row>
    <row r="40" spans="1:14" ht="18" customHeight="1">
      <c r="A40" s="260"/>
      <c r="B40" s="260"/>
      <c r="C40" s="44" t="s">
        <v>222</v>
      </c>
      <c r="D40" s="247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0.1</v>
      </c>
      <c r="J40" s="128">
        <v>286</v>
      </c>
      <c r="K40" s="69">
        <v>0.28999999999999998</v>
      </c>
      <c r="L40" s="128"/>
      <c r="M40" s="69"/>
      <c r="N40" s="128"/>
    </row>
    <row r="41" spans="1:14" ht="18" customHeight="1">
      <c r="A41" s="260"/>
      <c r="B41" s="260"/>
      <c r="C41" s="194" t="s">
        <v>224</v>
      </c>
      <c r="D41" s="247" t="s">
        <v>225</v>
      </c>
      <c r="E41" s="69">
        <f t="shared" ref="E41:N41" si="3">E34+E35-E36-E40</f>
        <v>32</v>
      </c>
      <c r="F41" s="128">
        <f t="shared" si="3"/>
        <v>14</v>
      </c>
      <c r="G41" s="69">
        <f t="shared" si="3"/>
        <v>5</v>
      </c>
      <c r="H41" s="128">
        <f t="shared" si="3"/>
        <v>1</v>
      </c>
      <c r="I41" s="69">
        <f t="shared" si="3"/>
        <v>-146.19999999999999</v>
      </c>
      <c r="J41" s="128">
        <f t="shared" si="3"/>
        <v>496.9</v>
      </c>
      <c r="K41" s="69">
        <f t="shared" si="3"/>
        <v>-51.960000000000072</v>
      </c>
      <c r="L41" s="128">
        <f t="shared" si="3"/>
        <v>-50.999000000000002</v>
      </c>
      <c r="M41" s="69">
        <f t="shared" si="3"/>
        <v>0</v>
      </c>
      <c r="N41" s="128">
        <f t="shared" si="3"/>
        <v>0</v>
      </c>
    </row>
    <row r="42" spans="1:14" ht="18" customHeight="1">
      <c r="A42" s="260"/>
      <c r="B42" s="260"/>
      <c r="C42" s="315" t="s">
        <v>226</v>
      </c>
      <c r="D42" s="316"/>
      <c r="E42" s="70">
        <f t="shared" ref="E42:N42" si="4">E37+E38-E39-E40</f>
        <v>32</v>
      </c>
      <c r="F42" s="116">
        <f t="shared" si="4"/>
        <v>14</v>
      </c>
      <c r="G42" s="70">
        <f t="shared" si="4"/>
        <v>5</v>
      </c>
      <c r="H42" s="116">
        <f t="shared" si="4"/>
        <v>1</v>
      </c>
      <c r="I42" s="70">
        <f t="shared" si="4"/>
        <v>-146.19999999999999</v>
      </c>
      <c r="J42" s="116">
        <f t="shared" si="4"/>
        <v>496.9</v>
      </c>
      <c r="K42" s="70">
        <f t="shared" si="4"/>
        <v>-51.960000000000072</v>
      </c>
      <c r="L42" s="116">
        <f t="shared" si="4"/>
        <v>-50.999000000000002</v>
      </c>
      <c r="M42" s="70">
        <f t="shared" si="4"/>
        <v>0</v>
      </c>
      <c r="N42" s="128">
        <f t="shared" si="4"/>
        <v>0</v>
      </c>
    </row>
    <row r="43" spans="1:14" ht="18" customHeight="1">
      <c r="A43" s="260"/>
      <c r="B43" s="260"/>
      <c r="C43" s="44" t="s">
        <v>227</v>
      </c>
      <c r="D43" s="247" t="s">
        <v>228</v>
      </c>
      <c r="E43" s="69">
        <v>0</v>
      </c>
      <c r="F43" s="128">
        <v>0</v>
      </c>
      <c r="G43" s="69">
        <v>0</v>
      </c>
      <c r="H43" s="128">
        <v>0</v>
      </c>
      <c r="I43" s="69">
        <v>0</v>
      </c>
      <c r="J43" s="128">
        <v>0</v>
      </c>
      <c r="K43" s="69">
        <v>0</v>
      </c>
      <c r="L43" s="128">
        <v>0</v>
      </c>
      <c r="M43" s="69"/>
      <c r="N43" s="128"/>
    </row>
    <row r="44" spans="1:14" ht="18" customHeight="1">
      <c r="A44" s="261"/>
      <c r="B44" s="261"/>
      <c r="C44" s="11" t="s">
        <v>229</v>
      </c>
      <c r="D44" s="98" t="s">
        <v>230</v>
      </c>
      <c r="E44" s="73">
        <f t="shared" ref="E44:N44" si="5">E41+E43</f>
        <v>32</v>
      </c>
      <c r="F44" s="140">
        <f t="shared" si="5"/>
        <v>14</v>
      </c>
      <c r="G44" s="73">
        <f t="shared" si="5"/>
        <v>5</v>
      </c>
      <c r="H44" s="140">
        <f t="shared" si="5"/>
        <v>1</v>
      </c>
      <c r="I44" s="73">
        <f t="shared" si="5"/>
        <v>-146.19999999999999</v>
      </c>
      <c r="J44" s="140">
        <f t="shared" si="5"/>
        <v>496.9</v>
      </c>
      <c r="K44" s="73">
        <f t="shared" si="5"/>
        <v>-51.960000000000072</v>
      </c>
      <c r="L44" s="140">
        <f t="shared" si="5"/>
        <v>-50.999000000000002</v>
      </c>
      <c r="M44" s="73">
        <f t="shared" si="5"/>
        <v>0</v>
      </c>
      <c r="N44" s="140">
        <f t="shared" si="5"/>
        <v>0</v>
      </c>
    </row>
    <row r="45" spans="1:14" ht="14.1" customHeight="1">
      <c r="A45" s="13" t="s">
        <v>231</v>
      </c>
    </row>
    <row r="46" spans="1:14" ht="14.1" customHeight="1">
      <c r="A46" s="13" t="s">
        <v>232</v>
      </c>
    </row>
    <row r="47" spans="1:14">
      <c r="A47" s="250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55" orientation="portrait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1.普通会計予算</vt:lpstr>
      <vt:lpstr>2.公営企業会計予算</vt:lpstr>
      <vt:lpstr>2.公営企業会計予算 (2)</vt:lpstr>
      <vt:lpstr>3.(1)普通会計決算</vt:lpstr>
      <vt:lpstr>3.(2)財政指標等</vt:lpstr>
      <vt:lpstr>4.公営企業会計決算</vt:lpstr>
      <vt:lpstr>4.公営企業会計決算 (2)</vt:lpstr>
      <vt:lpstr>5.三セク決算</vt:lpstr>
      <vt:lpstr>'1.普通会計予算'!Print_Area</vt:lpstr>
      <vt:lpstr>'2.公営企業会計予算'!Print_Area</vt:lpstr>
      <vt:lpstr>'2.公営企業会計予算 (2)'!Print_Area</vt:lpstr>
      <vt:lpstr>'3.(1)普通会計決算'!Print_Area</vt:lpstr>
      <vt:lpstr>'3.(2)財政指標等'!Print_Area</vt:lpstr>
      <vt:lpstr>'4.公営企業会計決算'!Print_Area</vt:lpstr>
      <vt:lpstr>'4.公営企業会計決算 (2)'!Print_Area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dcterms:created xsi:type="dcterms:W3CDTF">2021-09-27T00:26:09Z</dcterms:created>
  <dcterms:modified xsi:type="dcterms:W3CDTF">2021-09-27T00:26:09Z</dcterms:modified>
</cp:coreProperties>
</file>