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7　香川県\"/>
    </mc:Choice>
  </mc:AlternateContent>
  <xr:revisionPtr revIDLastSave="0" documentId="8_{8AC5088E-E9AF-4B4A-BF64-09FD13448C8F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P44" i="7" l="1"/>
  <c r="N44" i="7"/>
  <c r="L44" i="7"/>
  <c r="J44" i="7"/>
  <c r="H44" i="7"/>
  <c r="F44" i="7"/>
  <c r="P39" i="7"/>
  <c r="P45" i="7" s="1"/>
  <c r="N39" i="7"/>
  <c r="N45" i="7" s="1"/>
  <c r="L39" i="7"/>
  <c r="J39" i="7"/>
  <c r="H39" i="7"/>
  <c r="F39" i="7"/>
  <c r="Q24" i="7"/>
  <c r="Q27" i="7" s="1"/>
  <c r="P24" i="7"/>
  <c r="P27" i="7" s="1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Q16" i="7"/>
  <c r="P16" i="7"/>
  <c r="O16" i="7"/>
  <c r="N16" i="7"/>
  <c r="M16" i="7"/>
  <c r="L16" i="7"/>
  <c r="K16" i="7"/>
  <c r="J16" i="7"/>
  <c r="I16" i="7"/>
  <c r="H16" i="7"/>
  <c r="G16" i="7"/>
  <c r="F16" i="7"/>
  <c r="Q15" i="7"/>
  <c r="P15" i="7"/>
  <c r="O15" i="7"/>
  <c r="N15" i="7"/>
  <c r="M15" i="7"/>
  <c r="L15" i="7"/>
  <c r="K15" i="7"/>
  <c r="J15" i="7"/>
  <c r="I15" i="7"/>
  <c r="H15" i="7"/>
  <c r="G15" i="7"/>
  <c r="F15" i="7"/>
  <c r="Q14" i="7"/>
  <c r="P14" i="7"/>
  <c r="O14" i="7"/>
  <c r="N14" i="7"/>
  <c r="M14" i="7"/>
  <c r="L14" i="7"/>
  <c r="K14" i="7"/>
  <c r="J14" i="7"/>
  <c r="I14" i="7"/>
  <c r="H14" i="7"/>
  <c r="G14" i="7"/>
  <c r="F14" i="7"/>
  <c r="O44" i="4"/>
  <c r="N44" i="4"/>
  <c r="M44" i="4"/>
  <c r="L44" i="4"/>
  <c r="K44" i="4"/>
  <c r="J44" i="4"/>
  <c r="I44" i="4"/>
  <c r="H44" i="4"/>
  <c r="G44" i="4"/>
  <c r="F44" i="4"/>
  <c r="O39" i="4"/>
  <c r="O45" i="4" s="1"/>
  <c r="N39" i="4"/>
  <c r="N45" i="4" s="1"/>
  <c r="M39" i="4"/>
  <c r="L39" i="4"/>
  <c r="K39" i="4"/>
  <c r="K45" i="4" s="1"/>
  <c r="J39" i="4"/>
  <c r="J45" i="4" s="1"/>
  <c r="I39" i="4"/>
  <c r="I45" i="4" s="1"/>
  <c r="H39" i="4"/>
  <c r="H45" i="4" s="1"/>
  <c r="G39" i="4"/>
  <c r="G45" i="4" s="1"/>
  <c r="F39" i="4"/>
  <c r="F45" i="4" s="1"/>
  <c r="O24" i="4"/>
  <c r="O27" i="4" s="1"/>
  <c r="N24" i="4"/>
  <c r="N27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O16" i="4"/>
  <c r="N16" i="4"/>
  <c r="M16" i="4"/>
  <c r="L16" i="4"/>
  <c r="K16" i="4"/>
  <c r="J16" i="4"/>
  <c r="I16" i="4"/>
  <c r="H16" i="4"/>
  <c r="G16" i="4"/>
  <c r="F16" i="4"/>
  <c r="O15" i="4"/>
  <c r="N15" i="4"/>
  <c r="M15" i="4"/>
  <c r="L15" i="4"/>
  <c r="K15" i="4"/>
  <c r="J15" i="4"/>
  <c r="I15" i="4"/>
  <c r="H15" i="4"/>
  <c r="G15" i="4"/>
  <c r="F15" i="4"/>
  <c r="O14" i="4"/>
  <c r="N14" i="4"/>
  <c r="M14" i="4"/>
  <c r="L14" i="4"/>
  <c r="K14" i="4"/>
  <c r="J14" i="4"/>
  <c r="I14" i="4"/>
  <c r="H14" i="4"/>
  <c r="G14" i="4"/>
  <c r="F14" i="4"/>
  <c r="F45" i="7" l="1"/>
  <c r="H45" i="7"/>
  <c r="L45" i="4"/>
  <c r="J45" i="7"/>
  <c r="M45" i="4"/>
  <c r="L45" i="7"/>
  <c r="F27" i="5"/>
  <c r="F24" i="6" l="1"/>
  <c r="G24" i="6" s="1"/>
  <c r="H24" i="6" s="1"/>
  <c r="F22" i="6" l="1"/>
  <c r="E22" i="6"/>
  <c r="E19" i="6"/>
  <c r="E23" i="6"/>
  <c r="H45" i="5"/>
  <c r="F45" i="5"/>
  <c r="G44" i="5" s="1"/>
  <c r="H27" i="5"/>
  <c r="G19" i="5"/>
  <c r="F27" i="2"/>
  <c r="G18" i="2" s="1"/>
  <c r="H27" i="2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I20" i="6"/>
  <c r="H20" i="6"/>
  <c r="G20" i="6"/>
  <c r="F20" i="6"/>
  <c r="E20" i="6"/>
  <c r="I19" i="6"/>
  <c r="I21" i="6" s="1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E21" i="6"/>
  <c r="F23" i="6"/>
  <c r="J37" i="8"/>
  <c r="J42" i="8" s="1"/>
  <c r="G29" i="5"/>
  <c r="G35" i="5"/>
  <c r="G41" i="5"/>
  <c r="G33" i="5"/>
  <c r="G37" i="5"/>
  <c r="G39" i="5"/>
  <c r="G43" i="5"/>
  <c r="I45" i="5"/>
  <c r="G45" i="5"/>
  <c r="G28" i="5"/>
  <c r="G30" i="5"/>
  <c r="G32" i="5"/>
  <c r="G34" i="5"/>
  <c r="G36" i="5"/>
  <c r="G38" i="5"/>
  <c r="G40" i="5"/>
  <c r="G42" i="5"/>
  <c r="G37" i="8" l="1"/>
  <c r="G42" i="8" s="1"/>
  <c r="G31" i="5"/>
  <c r="G39" i="2"/>
  <c r="G36" i="2"/>
  <c r="G45" i="2"/>
  <c r="G30" i="2"/>
  <c r="G32" i="2"/>
  <c r="G29" i="2"/>
  <c r="G41" i="2"/>
  <c r="G38" i="2"/>
  <c r="G40" i="2"/>
  <c r="G43" i="2"/>
  <c r="G31" i="2"/>
  <c r="G21" i="2"/>
  <c r="G16" i="2"/>
  <c r="G9" i="2"/>
  <c r="G14" i="2"/>
  <c r="G19" i="2"/>
  <c r="G25" i="2"/>
  <c r="G27" i="2"/>
  <c r="G24" i="2"/>
  <c r="G26" i="2"/>
  <c r="G12" i="2"/>
  <c r="G11" i="2"/>
  <c r="G13" i="2"/>
  <c r="I27" i="2"/>
  <c r="G20" i="2"/>
  <c r="G22" i="2"/>
  <c r="G17" i="2"/>
  <c r="G15" i="2"/>
  <c r="G10" i="2"/>
  <c r="G23" i="2"/>
  <c r="I24" i="6"/>
  <c r="I22" i="6" s="1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<sst xmlns="http://schemas.openxmlformats.org/spreadsheetml/2006/main" count="450" uniqueCount="251">
  <si>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</si>
  <si>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</si>
  <si>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</si>
  <si>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</si>
  <si>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</si>
  <si>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</si>
  <si>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</si>
  <si>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</si>
  <si>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</si>
  <si>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</si>
  <si>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</si>
  <si>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</si>
  <si>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</si>
  <si>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</si>
  <si>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</si>
  <si>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</si>
  <si>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</si>
  <si>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</si>
  <si>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</si>
  <si>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</si>
  <si>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</si>
  <si>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</si>
  <si>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</si>
  <si>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</si>
  <si>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</si>
  <si>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</si>
  <si>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</si>
  <si>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</si>
  <si>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</si>
  <si>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</si>
  <si>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</si>
  <si>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</si>
  <si>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</si>
  <si>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</si>
  <si>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</si>
  <si>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</si>
  <si>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</si>
  <si>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</si>
  <si>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</si>
  <si>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</si>
  <si>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</si>
  <si>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</si>
  <si>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</si>
  <si>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</si>
  <si>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</si>
  <si>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</si>
  <si>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</si>
  <si>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</si>
  <si>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</si>
  <si>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</si>
  <si>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</si>
  <si>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</si>
  <si>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</si>
  <si>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</si>
  <si>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</si>
  <si>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</si>
  <si>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</si>
  <si>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</si>
  <si>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</si>
  <si>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</si>
  <si>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</si>
  <si>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</si>
  <si>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</si>
  <si>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</si>
  <si>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</si>
  <si>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</si>
  <si>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</si>
  <si>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</si>
  <si>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</si>
  <si>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</si>
  <si>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</si>
  <si>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</si>
  <si>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</si>
  <si>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</si>
  <si>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</si>
  <si>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</si>
  <si>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</si>
  <si>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</si>
  <si>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</si>
  <si>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</si>
  <si>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</si>
  <si>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</si>
  <si>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</si>
  <si>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</si>
  <si>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</si>
  <si>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</si>
  <si>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</si>
  <si>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</si>
  <si>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</si>
  <si>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</si>
  <si>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</si>
  <si>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</si>
  <si>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</si>
  <si>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</si>
  <si>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</si>
  <si>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</si>
  <si>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</si>
  <si>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</si>
  <si>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</si>
  <si>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</si>
  <si>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</si>
  <si>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</si>
  <si>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</si>
  <si>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</si>
  <si>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</si>
  <si>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</si>
  <si>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</si>
  <si>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</si>
  <si>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</si>
  <si>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</si>
  <si>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</si>
  <si>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</si>
  <si>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</si>
  <si>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</si>
  <si>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</si>
  <si>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</si>
  <si>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</si>
  <si>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</si>
  <si>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</si>
  <si>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</si>
  <si>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</si>
  <si>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</si>
  <si>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</si>
  <si>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</si>
  <si>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</si>
  <si>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</si>
  <si>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</si>
  <si>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</si>
  <si>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</si>
  <si>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</si>
  <si>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</si>
  <si>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</si>
  <si>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</si>
  <si>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</si>
  <si>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</si>
  <si>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</si>
  <si>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</si>
  <si>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</si>
  <si>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</si>
  <si>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</si>
  <si>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</si>
  <si>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</si>
  <si>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</si>
  <si>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</si>
  <si>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</si>
  <si>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</si>
  <si>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</si>
  <si>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</si>
  <si>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</si>
  <si>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</si>
  <si>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</si>
  <si>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</si>
  <si>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</si>
  <si>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</si>
  <si>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</si>
  <si>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</si>
  <si>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</si>
  <si>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</si>
  <si>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</si>
  <si>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</si>
  <si>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</si>
  <si>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</si>
  <si>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</si>
  <si>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</si>
  <si>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</si>
  <si>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</si>
  <si>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</si>
  <si>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</si>
  <si>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</si>
  <si>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</si>
  <si>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</si>
  <si>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</si>
  <si>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</si>
  <si>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</si>
  <si>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</si>
  <si>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</si>
  <si>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</si>
  <si>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</si>
  <si>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</si>
  <si>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</si>
  <si>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</si>
  <si>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</si>
  <si>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</si>
  <si>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</si>
  <si>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</si>
  <si>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</si>
  <si>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</si>
  <si>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</si>
  <si>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</si>
  <si>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</si>
  <si>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</si>
  <si>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</si>
  <si>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</si>
  <si>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</si>
  <si>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</si>
  <si>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</si>
  <si>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</si>
  <si>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</si>
  <si>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</si>
  <si>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</si>
  <si>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</si>
  <si>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</si>
  <si>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</si>
  <si>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</si>
  <si>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</si>
  <si>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</si>
  <si>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</si>
  <si>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</si>
  <si>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</si>
  <si>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</si>
  <si>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</si>
  <si>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</si>
  <si>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</si>
  <si>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</si>
  <si>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</si>
  <si>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</si>
  <si>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</si>
  <si>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</si>
  <si>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</si>
  <si>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</si>
  <si>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</si>
  <si>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</si>
  <si>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</si>
  <si>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</si>
  <si>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</si>
  <si>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</si>
  <si>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</si>
  <si>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</si>
  <si>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</si>
  <si>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</si>
  <si>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</si>
  <si>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</si>
  <si>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-</t>
    <phoneticPr fontId="14"/>
  </si>
  <si>
    <t>香川県</t>
    <rPh sb="0" eb="3">
      <t>カガワケン</t>
    </rPh>
    <phoneticPr fontId="9"/>
  </si>
  <si>
    <t>香川県</t>
    <rPh sb="0" eb="3">
      <t>カガワケン</t>
    </rPh>
    <phoneticPr fontId="16"/>
  </si>
  <si>
    <t>病院事業</t>
    <rPh sb="0" eb="2">
      <t>ビョウイン</t>
    </rPh>
    <rPh sb="2" eb="4">
      <t>ジギョウ</t>
    </rPh>
    <phoneticPr fontId="9"/>
  </si>
  <si>
    <t>団体名  香川県</t>
    <rPh sb="5" eb="8">
      <t>カガワケン</t>
    </rPh>
    <phoneticPr fontId="9"/>
  </si>
  <si>
    <t>下水道事業</t>
    <rPh sb="0" eb="3">
      <t>ゲスイドウ</t>
    </rPh>
    <rPh sb="3" eb="5">
      <t>ジギョウ</t>
    </rPh>
    <phoneticPr fontId="10"/>
  </si>
  <si>
    <t>港湾整備事業</t>
    <rPh sb="0" eb="2">
      <t>コウワン</t>
    </rPh>
    <rPh sb="2" eb="4">
      <t>セイビ</t>
    </rPh>
    <rPh sb="4" eb="6">
      <t>ジギョウ</t>
    </rPh>
    <phoneticPr fontId="10"/>
  </si>
  <si>
    <t>観光施設事業(その他観光施設)</t>
    <rPh sb="0" eb="2">
      <t>カンコウ</t>
    </rPh>
    <rPh sb="2" eb="4">
      <t>シセツ</t>
    </rPh>
    <rPh sb="4" eb="6">
      <t>ジギョウ</t>
    </rPh>
    <rPh sb="9" eb="10">
      <t>タ</t>
    </rPh>
    <rPh sb="10" eb="12">
      <t>カンコウ</t>
    </rPh>
    <rPh sb="12" eb="14">
      <t>シセツ</t>
    </rPh>
    <phoneticPr fontId="10"/>
  </si>
  <si>
    <t>宅地造成事業(臨海土地造成)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10"/>
  </si>
  <si>
    <t>宅地造成事業(その他)</t>
    <rPh sb="0" eb="2">
      <t>タクチ</t>
    </rPh>
    <rPh sb="2" eb="4">
      <t>ゾウセイ</t>
    </rPh>
    <rPh sb="4" eb="6">
      <t>ジギョウ</t>
    </rPh>
    <rPh sb="9" eb="10">
      <t>タ</t>
    </rPh>
    <phoneticPr fontId="10"/>
  </si>
  <si>
    <t>駐車場事業</t>
    <rPh sb="0" eb="3">
      <t>チュウシャジョウ</t>
    </rPh>
    <rPh sb="3" eb="5">
      <t>ジギョウ</t>
    </rPh>
    <phoneticPr fontId="9"/>
  </si>
  <si>
    <t>-</t>
    <phoneticPr fontId="9"/>
  </si>
  <si>
    <t>下水道事業</t>
    <rPh sb="0" eb="3">
      <t>ゲスイドウ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</si>
  <si>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</si>
  <si>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観光施設事業(その他観光施設)</t>
    <rPh sb="0" eb="2">
      <t>カンコウ</t>
    </rPh>
    <rPh sb="2" eb="4">
      <t>シセツ</t>
    </rPh>
    <rPh sb="4" eb="6">
      <t>ジギョウ</t>
    </rPh>
    <rPh sb="9" eb="10">
      <t>タ</t>
    </rPh>
    <rPh sb="10" eb="12">
      <t>カンコウ</t>
    </rPh>
    <rPh sb="12" eb="14">
      <t>シセツ</t>
    </rPh>
    <phoneticPr fontId="8"/>
  </si>
  <si>
    <t>宅地造成事業(臨海土地造成)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8"/>
  </si>
  <si>
    <t>宅地造成事業(その他)</t>
    <rPh sb="0" eb="2">
      <t>タクチ</t>
    </rPh>
    <rPh sb="2" eb="4">
      <t>ゾウセイ</t>
    </rPh>
    <rPh sb="4" eb="6">
      <t>ジギョウ</t>
    </rPh>
    <rPh sb="9" eb="10">
      <t>タ</t>
    </rPh>
    <phoneticPr fontId="8"/>
  </si>
  <si>
    <t>駐車場事業</t>
    <rPh sb="0" eb="3">
      <t>チュウシャジョウ</t>
    </rPh>
    <rPh sb="3" eb="5">
      <t>ジギョウ</t>
    </rPh>
    <phoneticPr fontId="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</si>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</sst>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7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0" fillId="0" borderId="52" xfId="1" applyNumberFormat="1" applyFont="1" applyFill="1" applyBorder="1" applyAlignment="1">
      <alignment horizontal="right" vertical="center"/>
    </xf>
    <xf numFmtId="177" fontId="0" fillId="0" borderId="53" xfId="1" applyNumberFormat="1" applyFont="1" applyBorder="1" applyAlignment="1">
      <alignment horizontal="right" vertical="center"/>
    </xf>
    <xf numFmtId="177" fontId="0" fillId="0" borderId="54" xfId="1" applyNumberFormat="1" applyFont="1" applyBorder="1" applyAlignment="1">
      <alignment horizontal="right" vertical="center"/>
    </xf>
    <xf numFmtId="177" fontId="0" fillId="0" borderId="55" xfId="1" applyNumberFormat="1" applyFont="1" applyBorder="1" applyAlignment="1">
      <alignment horizontal="right" vertical="center"/>
    </xf>
    <xf numFmtId="177" fontId="0" fillId="0" borderId="51" xfId="1" applyNumberFormat="1" applyFont="1" applyBorder="1" applyAlignment="1">
      <alignment horizontal="right" vertical="center"/>
    </xf>
    <xf numFmtId="177" fontId="0" fillId="0" borderId="52" xfId="1" applyNumberFormat="1" applyFont="1" applyBorder="1" applyAlignment="1">
      <alignment vertical="center"/>
    </xf>
    <xf numFmtId="182" fontId="0" fillId="0" borderId="53" xfId="1" applyNumberFormat="1" applyFont="1" applyBorder="1" applyAlignment="1">
      <alignment vertical="center"/>
    </xf>
    <xf numFmtId="178" fontId="0" fillId="0" borderId="53" xfId="1" applyNumberFormat="1" applyFont="1" applyBorder="1" applyAlignment="1">
      <alignment vertical="center"/>
    </xf>
    <xf numFmtId="178" fontId="0" fillId="0" borderId="55" xfId="1" applyNumberFormat="1" applyFont="1" applyBorder="1" applyAlignment="1">
      <alignment vertical="center"/>
    </xf>
    <xf numFmtId="178" fontId="0" fillId="0" borderId="51" xfId="1" applyNumberFormat="1" applyFont="1" applyBorder="1" applyAlignment="1">
      <alignment horizontal="right" vertical="center"/>
    </xf>
    <xf numFmtId="178" fontId="0" fillId="0" borderId="53" xfId="1" applyNumberFormat="1" applyFont="1" applyBorder="1" applyAlignment="1">
      <alignment horizontal="right" vertical="center"/>
    </xf>
    <xf numFmtId="178" fontId="0" fillId="0" borderId="55" xfId="1" applyNumberFormat="1" applyFont="1" applyFill="1" applyBorder="1" applyAlignment="1">
      <alignment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2" fillId="0" borderId="19" xfId="1" applyNumberFormat="1" applyFill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2" fillId="0" borderId="9" xfId="1" applyNumberFormat="1" applyFill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177" fontId="2" fillId="0" borderId="30" xfId="1" applyNumberFormat="1" applyFill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32" xfId="0" quotePrefix="1" applyNumberFormat="1" applyFill="1" applyBorder="1" applyAlignment="1">
      <alignment horizontal="right" vertical="center"/>
    </xf>
    <xf numFmtId="177" fontId="2" fillId="0" borderId="5" xfId="1" quotePrefix="1" applyNumberFormat="1" applyFont="1" applyFill="1" applyBorder="1" applyAlignment="1">
      <alignment horizontal="right" vertical="center"/>
    </xf>
    <xf numFmtId="177" fontId="0" fillId="0" borderId="5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Fill="1" applyBorder="1" applyAlignment="1">
      <alignment horizontal="right" vertical="center"/>
    </xf>
    <xf numFmtId="177" fontId="0" fillId="0" borderId="20" xfId="1" quotePrefix="1" applyNumberFormat="1" applyFont="1" applyBorder="1" applyAlignment="1">
      <alignment horizontal="right" vertical="center"/>
    </xf>
    <xf numFmtId="177" fontId="2" fillId="0" borderId="3" xfId="1" applyNumberFormat="1" applyFill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2" fillId="0" borderId="29" xfId="1" applyNumberFormat="1" applyFill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7" fontId="2" fillId="0" borderId="4" xfId="1" applyNumberFormat="1" applyFill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177" fontId="0" fillId="0" borderId="19" xfId="1" applyNumberFormat="1" applyFont="1" applyFill="1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31" xfId="1" applyNumberFormat="1" applyFont="1" applyFill="1" applyBorder="1" applyAlignment="1">
      <alignment horizontal="right" vertical="center"/>
    </xf>
    <xf numFmtId="177" fontId="0" fillId="0" borderId="31" xfId="1" applyNumberFormat="1" applyFont="1" applyBorder="1" applyAlignment="1">
      <alignment horizontal="right" vertical="center"/>
    </xf>
    <xf numFmtId="177" fontId="0" fillId="0" borderId="32" xfId="1" applyNumberFormat="1" applyFont="1" applyFill="1" applyBorder="1" applyAlignment="1">
      <alignment horizontal="right" vertical="center"/>
    </xf>
    <xf numFmtId="177" fontId="0" fillId="0" borderId="32" xfId="1" applyNumberFormat="1" applyFont="1" applyBorder="1" applyAlignment="1">
      <alignment horizontal="right" vertical="center"/>
    </xf>
    <xf numFmtId="177" fontId="0" fillId="0" borderId="32" xfId="1" quotePrefix="1" applyNumberFormat="1" applyFont="1" applyBorder="1" applyAlignment="1">
      <alignment horizontal="right" vertical="center"/>
    </xf>
    <xf numFmtId="177" fontId="2" fillId="0" borderId="32" xfId="1" quotePrefix="1" applyNumberFormat="1" applyFont="1" applyFill="1" applyBorder="1" applyAlignment="1">
      <alignment horizontal="right" vertical="center"/>
    </xf>
    <xf numFmtId="177" fontId="2" fillId="0" borderId="9" xfId="1" applyNumberFormat="1" applyFill="1" applyBorder="1" applyAlignment="1">
      <alignment horizontal="right" vertical="center"/>
    </xf>
    <xf numFmtId="177" fontId="0" fillId="0" borderId="9" xfId="1" applyNumberFormat="1" applyFont="1" applyFill="1" applyBorder="1" applyAlignment="1">
      <alignment vertical="center"/>
    </xf>
    <xf numFmtId="177" fontId="2" fillId="0" borderId="29" xfId="1" applyNumberFormat="1" applyFill="1" applyBorder="1" applyAlignment="1">
      <alignment horizontal="right" vertical="center"/>
    </xf>
    <xf numFmtId="177" fontId="2" fillId="0" borderId="32" xfId="1" applyNumberFormat="1" applyFill="1" applyBorder="1" applyAlignment="1">
      <alignment horizontal="right" vertical="center"/>
    </xf>
    <xf numFmtId="177" fontId="2" fillId="0" borderId="5" xfId="1" applyNumberFormat="1" applyFill="1" applyBorder="1" applyAlignment="1">
      <alignment horizontal="right" vertical="center"/>
    </xf>
    <xf numFmtId="177" fontId="0" fillId="0" borderId="29" xfId="1" applyNumberFormat="1" applyFont="1" applyFill="1" applyBorder="1" applyAlignment="1">
      <alignment horizontal="right" vertical="center"/>
    </xf>
    <xf numFmtId="177" fontId="2" fillId="0" borderId="29" xfId="1" applyNumberFormat="1" applyFont="1" applyFill="1" applyBorder="1" applyAlignment="1">
      <alignment vertical="center"/>
    </xf>
    <xf numFmtId="177" fontId="2" fillId="0" borderId="24" xfId="1" quotePrefix="1" applyNumberFormat="1" applyFont="1" applyFill="1" applyBorder="1" applyAlignment="1">
      <alignment horizontal="right" vertical="center"/>
    </xf>
    <xf numFmtId="177" fontId="2" fillId="0" borderId="32" xfId="1" applyNumberFormat="1" applyFont="1" applyFill="1" applyBorder="1" applyAlignment="1">
      <alignment vertical="center"/>
    </xf>
    <xf numFmtId="177" fontId="2" fillId="0" borderId="11" xfId="1" applyNumberFormat="1" applyFill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24" xfId="1" quotePrefix="1" applyNumberFormat="1" applyFont="1" applyBorder="1" applyAlignment="1">
      <alignment horizontal="right" vertical="center"/>
    </xf>
    <xf numFmtId="177" fontId="2" fillId="0" borderId="20" xfId="1" applyNumberFormat="1" applyFill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2" fillId="0" borderId="1" xfId="1" applyNumberFormat="1" applyFill="1" applyBorder="1" applyAlignment="1">
      <alignment vertical="center"/>
    </xf>
    <xf numFmtId="177" fontId="0" fillId="0" borderId="21" xfId="1" applyNumberFormat="1" applyFon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177" fontId="0" fillId="0" borderId="45" xfId="1" applyNumberFormat="1" applyFont="1" applyBorder="1" applyAlignment="1">
      <alignment vertical="center"/>
    </xf>
    <xf numFmtId="177" fontId="0" fillId="0" borderId="41" xfId="1" applyNumberFormat="1" applyFont="1" applyBorder="1" applyAlignment="1">
      <alignment vertical="center"/>
    </xf>
    <xf numFmtId="177" fontId="0" fillId="0" borderId="12" xfId="0" quotePrefix="1" applyNumberFormat="1" applyFill="1" applyBorder="1" applyAlignment="1">
      <alignment horizontal="right" vertical="center"/>
    </xf>
    <xf numFmtId="177" fontId="0" fillId="0" borderId="22" xfId="1" quotePrefix="1" applyNumberFormat="1" applyFont="1" applyBorder="1" applyAlignment="1">
      <alignment horizontal="right" vertical="center"/>
    </xf>
    <xf numFmtId="177" fontId="0" fillId="0" borderId="40" xfId="1" applyNumberFormat="1" applyFont="1" applyBorder="1" applyAlignment="1">
      <alignment vertical="center"/>
    </xf>
    <xf numFmtId="177" fontId="0" fillId="0" borderId="22" xfId="1" applyNumberFormat="1" applyFont="1" applyBorder="1" applyAlignment="1">
      <alignment vertical="center"/>
    </xf>
    <xf numFmtId="177" fontId="0" fillId="0" borderId="32" xfId="1" applyNumberFormat="1" applyFon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77" fontId="2" fillId="0" borderId="30" xfId="1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2" fillId="0" borderId="31" xfId="1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7" fontId="0" fillId="0" borderId="41" xfId="1" applyNumberFormat="1" applyFon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324970</xdr:colOff>
      <xdr:row>17</xdr:row>
      <xdr:rowOff>156882</xdr:rowOff>
    </xdr:from>
    <xdr:to>
      <xdr:col>12</xdr:col>
      <xdr:colOff>156882</xdr:colOff>
      <xdr:row>31</xdr:row>
      <xdr:rowOff>112059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97823" y="3944470"/>
          <a:ext cx="6577853" cy="3092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8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1" t="s">
        <v>233</v>
      </c>
      <c r="F1" s="1"/>
    </row>
    <row r="3" spans="1:11" ht="14.25">
      <c r="A3" s="27" t="s">
        <v>93</v>
      </c>
    </row>
    <row r="5" spans="1:11">
      <c r="A5" s="58" t="s">
        <v>219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220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18" t="s">
        <v>88</v>
      </c>
      <c r="B9" s="318" t="s">
        <v>90</v>
      </c>
      <c r="C9" s="55" t="s">
        <v>4</v>
      </c>
      <c r="D9" s="56"/>
      <c r="E9" s="56"/>
      <c r="F9" s="65">
        <v>126710</v>
      </c>
      <c r="G9" s="75">
        <f>F9/$F$27*100</f>
        <v>28.338704663328318</v>
      </c>
      <c r="H9" s="66">
        <v>137971</v>
      </c>
      <c r="I9" s="80">
        <f>(F9/H9-1)*100</f>
        <v>-8.1618601010357228</v>
      </c>
      <c r="K9" s="106"/>
    </row>
    <row r="10" spans="1:11" ht="18" customHeight="1">
      <c r="A10" s="319"/>
      <c r="B10" s="319"/>
      <c r="C10" s="7"/>
      <c r="D10" s="52" t="s">
        <v>23</v>
      </c>
      <c r="E10" s="53"/>
      <c r="F10" s="67">
        <v>35914</v>
      </c>
      <c r="G10" s="76">
        <f t="shared" ref="G10:G27" si="0">F10/$F$27*100</f>
        <v>8.0321698309428875</v>
      </c>
      <c r="H10" s="68">
        <v>38717</v>
      </c>
      <c r="I10" s="81">
        <f t="shared" ref="I10:I27" si="1">(F10/H10-1)*100</f>
        <v>-7.2397138208022298</v>
      </c>
    </row>
    <row r="11" spans="1:11" ht="18" customHeight="1">
      <c r="A11" s="319"/>
      <c r="B11" s="319"/>
      <c r="C11" s="7"/>
      <c r="D11" s="16"/>
      <c r="E11" s="23" t="s">
        <v>24</v>
      </c>
      <c r="F11" s="69">
        <v>33062</v>
      </c>
      <c r="G11" s="77">
        <f t="shared" si="0"/>
        <v>7.3943197346615168</v>
      </c>
      <c r="H11" s="70">
        <v>34203</v>
      </c>
      <c r="I11" s="82">
        <f t="shared" si="1"/>
        <v>-3.3359646814606903</v>
      </c>
    </row>
    <row r="12" spans="1:11" ht="18" customHeight="1">
      <c r="A12" s="319"/>
      <c r="B12" s="319"/>
      <c r="C12" s="7"/>
      <c r="D12" s="16"/>
      <c r="E12" s="23" t="s">
        <v>25</v>
      </c>
      <c r="F12" s="69">
        <v>2536</v>
      </c>
      <c r="G12" s="77">
        <f t="shared" si="0"/>
        <v>0.56717666345356021</v>
      </c>
      <c r="H12" s="70">
        <v>4197</v>
      </c>
      <c r="I12" s="82">
        <f t="shared" si="1"/>
        <v>-39.575887538718135</v>
      </c>
    </row>
    <row r="13" spans="1:11" ht="18" customHeight="1">
      <c r="A13" s="319"/>
      <c r="B13" s="319"/>
      <c r="C13" s="7"/>
      <c r="D13" s="33"/>
      <c r="E13" s="23" t="s">
        <v>26</v>
      </c>
      <c r="F13" s="69">
        <v>316</v>
      </c>
      <c r="G13" s="77">
        <f t="shared" si="0"/>
        <v>7.0673432827809551E-2</v>
      </c>
      <c r="H13" s="70">
        <v>317</v>
      </c>
      <c r="I13" s="82">
        <f t="shared" si="1"/>
        <v>-0.3154574132492094</v>
      </c>
    </row>
    <row r="14" spans="1:11" ht="18" customHeight="1">
      <c r="A14" s="319"/>
      <c r="B14" s="319"/>
      <c r="C14" s="7"/>
      <c r="D14" s="61" t="s">
        <v>27</v>
      </c>
      <c r="E14" s="51"/>
      <c r="F14" s="65">
        <v>23324</v>
      </c>
      <c r="G14" s="75">
        <f t="shared" si="0"/>
        <v>5.2164150230247781</v>
      </c>
      <c r="H14" s="66">
        <v>27033</v>
      </c>
      <c r="I14" s="83">
        <f t="shared" si="1"/>
        <v>-13.720267820811605</v>
      </c>
    </row>
    <row r="15" spans="1:11" ht="18" customHeight="1">
      <c r="A15" s="319"/>
      <c r="B15" s="319"/>
      <c r="C15" s="7"/>
      <c r="D15" s="16"/>
      <c r="E15" s="23" t="s">
        <v>28</v>
      </c>
      <c r="F15" s="69">
        <v>873</v>
      </c>
      <c r="G15" s="77">
        <f t="shared" si="0"/>
        <v>0.19524654069201816</v>
      </c>
      <c r="H15" s="70">
        <v>875</v>
      </c>
      <c r="I15" s="82">
        <f t="shared" si="1"/>
        <v>-0.22857142857143353</v>
      </c>
    </row>
    <row r="16" spans="1:11" ht="18" customHeight="1">
      <c r="A16" s="319"/>
      <c r="B16" s="319"/>
      <c r="C16" s="7"/>
      <c r="D16" s="16"/>
      <c r="E16" s="29" t="s">
        <v>29</v>
      </c>
      <c r="F16" s="67">
        <v>22451</v>
      </c>
      <c r="G16" s="76">
        <f t="shared" si="0"/>
        <v>5.0211684823327598</v>
      </c>
      <c r="H16" s="68">
        <v>26158</v>
      </c>
      <c r="I16" s="81">
        <f t="shared" si="1"/>
        <v>-14.17157275021026</v>
      </c>
      <c r="K16" s="107"/>
    </row>
    <row r="17" spans="1:26" ht="18" customHeight="1">
      <c r="A17" s="319"/>
      <c r="B17" s="319"/>
      <c r="C17" s="7"/>
      <c r="D17" s="321" t="s">
        <v>30</v>
      </c>
      <c r="E17" s="322"/>
      <c r="F17" s="67">
        <v>30049</v>
      </c>
      <c r="G17" s="76">
        <f t="shared" si="0"/>
        <v>6.7204619716545855</v>
      </c>
      <c r="H17" s="68">
        <v>32391</v>
      </c>
      <c r="I17" s="81">
        <f t="shared" si="1"/>
        <v>-7.2304035071470434</v>
      </c>
    </row>
    <row r="18" spans="1:26" ht="18" customHeight="1">
      <c r="A18" s="319"/>
      <c r="B18" s="319"/>
      <c r="C18" s="7"/>
      <c r="D18" s="323" t="s">
        <v>94</v>
      </c>
      <c r="E18" s="324"/>
      <c r="F18" s="69">
        <v>2335</v>
      </c>
      <c r="G18" s="77">
        <f t="shared" si="0"/>
        <v>0.52222299257258009</v>
      </c>
      <c r="H18" s="70">
        <v>3038</v>
      </c>
      <c r="I18" s="82">
        <f t="shared" si="1"/>
        <v>-23.140223831468077</v>
      </c>
    </row>
    <row r="19" spans="1:26" ht="18" customHeight="1">
      <c r="A19" s="319"/>
      <c r="B19" s="319"/>
      <c r="C19" s="10"/>
      <c r="D19" s="323" t="s">
        <v>95</v>
      </c>
      <c r="E19" s="324"/>
      <c r="F19" s="262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319"/>
      <c r="B20" s="319"/>
      <c r="C20" s="44" t="s">
        <v>5</v>
      </c>
      <c r="D20" s="43"/>
      <c r="E20" s="43"/>
      <c r="F20" s="69">
        <v>12024</v>
      </c>
      <c r="G20" s="77">
        <f t="shared" si="0"/>
        <v>2.6891688491189303</v>
      </c>
      <c r="H20" s="70">
        <v>18400</v>
      </c>
      <c r="I20" s="82">
        <f t="shared" si="1"/>
        <v>-34.652173913043484</v>
      </c>
    </row>
    <row r="21" spans="1:26" ht="18" customHeight="1">
      <c r="A21" s="319"/>
      <c r="B21" s="319"/>
      <c r="C21" s="44" t="s">
        <v>6</v>
      </c>
      <c r="D21" s="43"/>
      <c r="E21" s="43"/>
      <c r="F21" s="69">
        <v>115300</v>
      </c>
      <c r="G21" s="77">
        <f t="shared" si="0"/>
        <v>25.786856977995065</v>
      </c>
      <c r="H21" s="70">
        <v>112000</v>
      </c>
      <c r="I21" s="82">
        <f t="shared" si="1"/>
        <v>2.9464285714285721</v>
      </c>
    </row>
    <row r="22" spans="1:26" ht="18" customHeight="1">
      <c r="A22" s="319"/>
      <c r="B22" s="319"/>
      <c r="C22" s="44" t="s">
        <v>31</v>
      </c>
      <c r="D22" s="43"/>
      <c r="E22" s="43"/>
      <c r="F22" s="69">
        <v>6359</v>
      </c>
      <c r="G22" s="77">
        <f t="shared" si="0"/>
        <v>1.4221910106077245</v>
      </c>
      <c r="H22" s="70">
        <v>6644</v>
      </c>
      <c r="I22" s="82">
        <f t="shared" si="1"/>
        <v>-4.2895845875978278</v>
      </c>
    </row>
    <row r="23" spans="1:26" ht="18" customHeight="1">
      <c r="A23" s="319"/>
      <c r="B23" s="319"/>
      <c r="C23" s="44" t="s">
        <v>7</v>
      </c>
      <c r="D23" s="43"/>
      <c r="E23" s="43"/>
      <c r="F23" s="69">
        <v>55256</v>
      </c>
      <c r="G23" s="77">
        <f t="shared" si="0"/>
        <v>12.358010140295709</v>
      </c>
      <c r="H23" s="70">
        <v>50327</v>
      </c>
      <c r="I23" s="82">
        <f t="shared" si="1"/>
        <v>9.7939475828084266</v>
      </c>
    </row>
    <row r="24" spans="1:26" ht="18" customHeight="1">
      <c r="A24" s="319"/>
      <c r="B24" s="319"/>
      <c r="C24" s="44" t="s">
        <v>32</v>
      </c>
      <c r="D24" s="43"/>
      <c r="E24" s="43"/>
      <c r="F24" s="69">
        <v>645</v>
      </c>
      <c r="G24" s="77">
        <f t="shared" si="0"/>
        <v>0.14425431700613023</v>
      </c>
      <c r="H24" s="70">
        <v>684</v>
      </c>
      <c r="I24" s="82">
        <f t="shared" si="1"/>
        <v>-5.7017543859649074</v>
      </c>
    </row>
    <row r="25" spans="1:26" ht="18" customHeight="1">
      <c r="A25" s="319"/>
      <c r="B25" s="319"/>
      <c r="C25" s="44" t="s">
        <v>8</v>
      </c>
      <c r="D25" s="43"/>
      <c r="E25" s="43"/>
      <c r="F25" s="69">
        <v>58518</v>
      </c>
      <c r="G25" s="77">
        <f t="shared" si="0"/>
        <v>13.087556779170123</v>
      </c>
      <c r="H25" s="70">
        <v>45308</v>
      </c>
      <c r="I25" s="82">
        <f t="shared" si="1"/>
        <v>29.15599894058445</v>
      </c>
    </row>
    <row r="26" spans="1:26" ht="18" customHeight="1">
      <c r="A26" s="319"/>
      <c r="B26" s="319"/>
      <c r="C26" s="45" t="s">
        <v>9</v>
      </c>
      <c r="D26" s="46"/>
      <c r="E26" s="46"/>
      <c r="F26" s="71">
        <v>72315</v>
      </c>
      <c r="G26" s="78">
        <f t="shared" si="0"/>
        <v>16.173257262478</v>
      </c>
      <c r="H26" s="72">
        <v>70183</v>
      </c>
      <c r="I26" s="84">
        <f t="shared" si="1"/>
        <v>3.0377726799937221</v>
      </c>
    </row>
    <row r="27" spans="1:26" ht="18" customHeight="1">
      <c r="A27" s="319"/>
      <c r="B27" s="320"/>
      <c r="C27" s="47" t="s">
        <v>10</v>
      </c>
      <c r="D27" s="31"/>
      <c r="E27" s="31"/>
      <c r="F27" s="73">
        <f>SUM(F9,F20:F26)</f>
        <v>447127</v>
      </c>
      <c r="G27" s="79">
        <f t="shared" si="0"/>
        <v>100</v>
      </c>
      <c r="H27" s="73">
        <f>SUM(H9,H20:H26)</f>
        <v>441517</v>
      </c>
      <c r="I27" s="85">
        <f t="shared" si="1"/>
        <v>1.270619251353855</v>
      </c>
    </row>
    <row r="28" spans="1:26" ht="18" customHeight="1">
      <c r="A28" s="319"/>
      <c r="B28" s="318" t="s">
        <v>89</v>
      </c>
      <c r="C28" s="55" t="s">
        <v>11</v>
      </c>
      <c r="D28" s="56"/>
      <c r="E28" s="56"/>
      <c r="F28" s="65">
        <v>239694</v>
      </c>
      <c r="G28" s="75">
        <f>F28/$F$45*100</f>
        <v>53.607588000724625</v>
      </c>
      <c r="H28" s="65">
        <v>239419</v>
      </c>
      <c r="I28" s="86">
        <f>(F28/H28-1)*100</f>
        <v>0.11486139362373304</v>
      </c>
    </row>
    <row r="29" spans="1:26" ht="18" customHeight="1">
      <c r="A29" s="319"/>
      <c r="B29" s="319"/>
      <c r="C29" s="7"/>
      <c r="D29" s="30" t="s">
        <v>12</v>
      </c>
      <c r="E29" s="43"/>
      <c r="F29" s="69">
        <v>126842</v>
      </c>
      <c r="G29" s="77">
        <f t="shared" ref="G29:G45" si="2">F29/$F$45*100</f>
        <v>28.368226477041198</v>
      </c>
      <c r="H29" s="69">
        <v>127678</v>
      </c>
      <c r="I29" s="87">
        <f t="shared" ref="I29:I45" si="3">(F29/H29-1)*100</f>
        <v>-0.65477216121806459</v>
      </c>
    </row>
    <row r="30" spans="1:26" ht="18" customHeight="1">
      <c r="A30" s="319"/>
      <c r="B30" s="319"/>
      <c r="C30" s="7"/>
      <c r="D30" s="30" t="s">
        <v>33</v>
      </c>
      <c r="E30" s="43"/>
      <c r="F30" s="69">
        <v>51601</v>
      </c>
      <c r="G30" s="77">
        <f t="shared" si="2"/>
        <v>11.540569010594306</v>
      </c>
      <c r="H30" s="69">
        <v>50532</v>
      </c>
      <c r="I30" s="87">
        <f t="shared" si="3"/>
        <v>2.1154911739096116</v>
      </c>
    </row>
    <row r="31" spans="1:26" ht="18" customHeight="1">
      <c r="A31" s="319"/>
      <c r="B31" s="319"/>
      <c r="C31" s="19"/>
      <c r="D31" s="30" t="s">
        <v>13</v>
      </c>
      <c r="E31" s="43"/>
      <c r="F31" s="69">
        <v>61251</v>
      </c>
      <c r="G31" s="77">
        <f t="shared" si="2"/>
        <v>13.698792513089122</v>
      </c>
      <c r="H31" s="69">
        <v>61209</v>
      </c>
      <c r="I31" s="87">
        <f t="shared" si="3"/>
        <v>6.8617360192124721E-2</v>
      </c>
    </row>
    <row r="32" spans="1:26" ht="18" customHeight="1">
      <c r="A32" s="319"/>
      <c r="B32" s="319"/>
      <c r="C32" s="50" t="s">
        <v>14</v>
      </c>
      <c r="D32" s="51"/>
      <c r="E32" s="51"/>
      <c r="F32" s="65">
        <v>149996</v>
      </c>
      <c r="G32" s="75">
        <f t="shared" si="2"/>
        <v>33.546620982405443</v>
      </c>
      <c r="H32" s="65">
        <v>141980</v>
      </c>
      <c r="I32" s="86">
        <f t="shared" si="3"/>
        <v>5.645865614875345</v>
      </c>
    </row>
    <row r="33" spans="1:9" ht="18" customHeight="1">
      <c r="A33" s="319"/>
      <c r="B33" s="319"/>
      <c r="C33" s="7"/>
      <c r="D33" s="30" t="s">
        <v>15</v>
      </c>
      <c r="E33" s="43"/>
      <c r="F33" s="69">
        <v>20680</v>
      </c>
      <c r="G33" s="77">
        <f t="shared" si="2"/>
        <v>4.6250841483515863</v>
      </c>
      <c r="H33" s="69">
        <v>19843</v>
      </c>
      <c r="I33" s="87">
        <f t="shared" si="3"/>
        <v>4.2181121806178501</v>
      </c>
    </row>
    <row r="34" spans="1:9" ht="18" customHeight="1">
      <c r="A34" s="319"/>
      <c r="B34" s="319"/>
      <c r="C34" s="7"/>
      <c r="D34" s="30" t="s">
        <v>34</v>
      </c>
      <c r="E34" s="43"/>
      <c r="F34" s="69">
        <v>4441</v>
      </c>
      <c r="G34" s="77">
        <f t="shared" si="2"/>
        <v>0.99323011135538675</v>
      </c>
      <c r="H34" s="69">
        <v>4088</v>
      </c>
      <c r="I34" s="87">
        <f t="shared" si="3"/>
        <v>8.6350293542074361</v>
      </c>
    </row>
    <row r="35" spans="1:9" ht="18" customHeight="1">
      <c r="A35" s="319"/>
      <c r="B35" s="319"/>
      <c r="C35" s="7"/>
      <c r="D35" s="30" t="s">
        <v>35</v>
      </c>
      <c r="E35" s="43"/>
      <c r="F35" s="69">
        <v>75585</v>
      </c>
      <c r="G35" s="77">
        <f t="shared" si="2"/>
        <v>16.904593102183497</v>
      </c>
      <c r="H35" s="69">
        <v>64826</v>
      </c>
      <c r="I35" s="87">
        <f t="shared" si="3"/>
        <v>16.596735877579995</v>
      </c>
    </row>
    <row r="36" spans="1:9" ht="18" customHeight="1">
      <c r="A36" s="319"/>
      <c r="B36" s="319"/>
      <c r="C36" s="7"/>
      <c r="D36" s="30" t="s">
        <v>36</v>
      </c>
      <c r="E36" s="43"/>
      <c r="F36" s="69">
        <v>6082</v>
      </c>
      <c r="G36" s="77">
        <f t="shared" si="2"/>
        <v>1.3602399318314484</v>
      </c>
      <c r="H36" s="69">
        <v>6453</v>
      </c>
      <c r="I36" s="87">
        <f t="shared" si="3"/>
        <v>-5.7492639082597279</v>
      </c>
    </row>
    <row r="37" spans="1:9" ht="18" customHeight="1">
      <c r="A37" s="319"/>
      <c r="B37" s="319"/>
      <c r="C37" s="7"/>
      <c r="D37" s="30" t="s">
        <v>16</v>
      </c>
      <c r="E37" s="43"/>
      <c r="F37" s="69">
        <v>2470</v>
      </c>
      <c r="G37" s="77">
        <f t="shared" si="2"/>
        <v>0.55241575659711895</v>
      </c>
      <c r="H37" s="69">
        <v>5674</v>
      </c>
      <c r="I37" s="87">
        <f t="shared" si="3"/>
        <v>-56.468100105745499</v>
      </c>
    </row>
    <row r="38" spans="1:9" ht="18" customHeight="1">
      <c r="A38" s="319"/>
      <c r="B38" s="319"/>
      <c r="C38" s="19"/>
      <c r="D38" s="30" t="s">
        <v>37</v>
      </c>
      <c r="E38" s="43"/>
      <c r="F38" s="69">
        <v>40688</v>
      </c>
      <c r="G38" s="77">
        <f t="shared" si="2"/>
        <v>9.0998754268921367</v>
      </c>
      <c r="H38" s="69">
        <v>41046</v>
      </c>
      <c r="I38" s="87">
        <f t="shared" si="3"/>
        <v>-0.87219217463333498</v>
      </c>
    </row>
    <row r="39" spans="1:9" ht="18" customHeight="1">
      <c r="A39" s="319"/>
      <c r="B39" s="319"/>
      <c r="C39" s="50" t="s">
        <v>17</v>
      </c>
      <c r="D39" s="51"/>
      <c r="E39" s="51"/>
      <c r="F39" s="65">
        <v>57437</v>
      </c>
      <c r="G39" s="75">
        <f t="shared" si="2"/>
        <v>12.845791016869928</v>
      </c>
      <c r="H39" s="65">
        <v>60118</v>
      </c>
      <c r="I39" s="86">
        <f t="shared" si="3"/>
        <v>-4.4595628597092425</v>
      </c>
    </row>
    <row r="40" spans="1:9" ht="18" customHeight="1">
      <c r="A40" s="319"/>
      <c r="B40" s="319"/>
      <c r="C40" s="7"/>
      <c r="D40" s="52" t="s">
        <v>18</v>
      </c>
      <c r="E40" s="53"/>
      <c r="F40" s="67">
        <v>51516</v>
      </c>
      <c r="G40" s="76">
        <f t="shared" si="2"/>
        <v>11.52155875176404</v>
      </c>
      <c r="H40" s="67">
        <v>54280</v>
      </c>
      <c r="I40" s="88">
        <f t="shared" si="3"/>
        <v>-5.0921149594694182</v>
      </c>
    </row>
    <row r="41" spans="1:9" ht="18" customHeight="1">
      <c r="A41" s="319"/>
      <c r="B41" s="319"/>
      <c r="C41" s="7"/>
      <c r="D41" s="16"/>
      <c r="E41" s="103" t="s">
        <v>92</v>
      </c>
      <c r="F41" s="69">
        <v>31915</v>
      </c>
      <c r="G41" s="77">
        <f t="shared" si="2"/>
        <v>7.1377930655048782</v>
      </c>
      <c r="H41" s="69">
        <v>37423</v>
      </c>
      <c r="I41" s="89">
        <f t="shared" si="3"/>
        <v>-14.718221414638055</v>
      </c>
    </row>
    <row r="42" spans="1:9" ht="18" customHeight="1">
      <c r="A42" s="319"/>
      <c r="B42" s="319"/>
      <c r="C42" s="7"/>
      <c r="D42" s="33"/>
      <c r="E42" s="32" t="s">
        <v>38</v>
      </c>
      <c r="F42" s="69">
        <v>19601</v>
      </c>
      <c r="G42" s="77">
        <f t="shared" si="2"/>
        <v>4.383765686259161</v>
      </c>
      <c r="H42" s="69">
        <v>16857</v>
      </c>
      <c r="I42" s="89">
        <f t="shared" si="3"/>
        <v>16.278104051729247</v>
      </c>
    </row>
    <row r="43" spans="1:9" ht="18" customHeight="1">
      <c r="A43" s="319"/>
      <c r="B43" s="319"/>
      <c r="C43" s="7"/>
      <c r="D43" s="30" t="s">
        <v>39</v>
      </c>
      <c r="E43" s="54"/>
      <c r="F43" s="69">
        <v>5921</v>
      </c>
      <c r="G43" s="77">
        <f t="shared" si="2"/>
        <v>1.3242322651058871</v>
      </c>
      <c r="H43" s="69">
        <v>5837</v>
      </c>
      <c r="I43" s="89">
        <f t="shared" si="3"/>
        <v>1.4390954257323951</v>
      </c>
    </row>
    <row r="44" spans="1:9" ht="18" customHeight="1">
      <c r="A44" s="319"/>
      <c r="B44" s="31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74">
        <f>SUM(F28,F32,F39)</f>
        <v>447127</v>
      </c>
      <c r="G45" s="85">
        <f t="shared" si="2"/>
        <v>100</v>
      </c>
      <c r="H45" s="74">
        <f>SUM(H28,H32,H39)</f>
        <v>441517</v>
      </c>
      <c r="I45" s="85">
        <f t="shared" si="3"/>
        <v>1.270619251353855</v>
      </c>
    </row>
    <row r="46" spans="1:9">
      <c r="A46" s="104" t="s">
        <v>20</v>
      </c>
    </row>
    <row r="47" spans="1:9">
      <c r="A47" s="105" t="s">
        <v>21</v>
      </c>
    </row>
    <row r="48" spans="1:9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236</v>
      </c>
      <c r="B1" s="28"/>
      <c r="C1" s="28"/>
      <c r="D1" s="102"/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221</v>
      </c>
      <c r="B5" s="31"/>
      <c r="C5" s="31"/>
      <c r="D5" s="31"/>
      <c r="K5" s="37"/>
      <c r="O5" s="37" t="s">
        <v>48</v>
      </c>
    </row>
    <row r="6" spans="1:25" ht="15.95" customHeight="1">
      <c r="A6" s="345" t="s">
        <v>49</v>
      </c>
      <c r="B6" s="346"/>
      <c r="C6" s="346"/>
      <c r="D6" s="346"/>
      <c r="E6" s="347"/>
      <c r="F6" s="333" t="s">
        <v>235</v>
      </c>
      <c r="G6" s="334"/>
      <c r="H6" s="333" t="s">
        <v>237</v>
      </c>
      <c r="I6" s="334"/>
      <c r="J6" s="329"/>
      <c r="K6" s="330"/>
      <c r="L6" s="329"/>
      <c r="M6" s="330"/>
      <c r="N6" s="329"/>
      <c r="O6" s="330"/>
    </row>
    <row r="7" spans="1:25" ht="15.95" customHeight="1">
      <c r="A7" s="348"/>
      <c r="B7" s="349"/>
      <c r="C7" s="349"/>
      <c r="D7" s="349"/>
      <c r="E7" s="350"/>
      <c r="F7" s="108" t="s">
        <v>220</v>
      </c>
      <c r="G7" s="38" t="s">
        <v>2</v>
      </c>
      <c r="H7" s="108" t="s">
        <v>220</v>
      </c>
      <c r="I7" s="38" t="s">
        <v>2</v>
      </c>
      <c r="J7" s="108" t="s">
        <v>220</v>
      </c>
      <c r="K7" s="38" t="s">
        <v>2</v>
      </c>
      <c r="L7" s="108" t="s">
        <v>220</v>
      </c>
      <c r="M7" s="38" t="s">
        <v>2</v>
      </c>
      <c r="N7" s="108" t="s">
        <v>220</v>
      </c>
      <c r="O7" s="242" t="s">
        <v>2</v>
      </c>
    </row>
    <row r="8" spans="1:25" ht="15.95" customHeight="1">
      <c r="A8" s="357" t="s">
        <v>83</v>
      </c>
      <c r="B8" s="55" t="s">
        <v>50</v>
      </c>
      <c r="C8" s="56"/>
      <c r="D8" s="56"/>
      <c r="E8" s="93" t="s">
        <v>41</v>
      </c>
      <c r="F8" s="263">
        <v>26857</v>
      </c>
      <c r="G8" s="264">
        <v>27406</v>
      </c>
      <c r="H8" s="263">
        <v>2119</v>
      </c>
      <c r="I8" s="264">
        <v>2200</v>
      </c>
      <c r="J8" s="109"/>
      <c r="K8" s="111"/>
      <c r="L8" s="109"/>
      <c r="M8" s="110"/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95" customHeight="1">
      <c r="A9" s="358"/>
      <c r="B9" s="8"/>
      <c r="C9" s="257" t="s">
        <v>51</v>
      </c>
      <c r="D9" s="43"/>
      <c r="E9" s="91" t="s">
        <v>42</v>
      </c>
      <c r="F9" s="265">
        <v>26837</v>
      </c>
      <c r="G9" s="266">
        <v>27394</v>
      </c>
      <c r="H9" s="265">
        <v>2119</v>
      </c>
      <c r="I9" s="266">
        <v>2192</v>
      </c>
      <c r="J9" s="70"/>
      <c r="K9" s="115"/>
      <c r="L9" s="70"/>
      <c r="M9" s="114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95" customHeight="1">
      <c r="A10" s="358"/>
      <c r="B10" s="10"/>
      <c r="C10" s="257" t="s">
        <v>52</v>
      </c>
      <c r="D10" s="43"/>
      <c r="E10" s="91" t="s">
        <v>43</v>
      </c>
      <c r="F10" s="265">
        <v>20</v>
      </c>
      <c r="G10" s="266">
        <v>12</v>
      </c>
      <c r="H10" s="265">
        <v>0</v>
      </c>
      <c r="I10" s="266">
        <v>7</v>
      </c>
      <c r="J10" s="116"/>
      <c r="K10" s="117"/>
      <c r="L10" s="70"/>
      <c r="M10" s="114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95" customHeight="1">
      <c r="A11" s="358"/>
      <c r="B11" s="50" t="s">
        <v>53</v>
      </c>
      <c r="C11" s="63"/>
      <c r="D11" s="63"/>
      <c r="E11" s="90" t="s">
        <v>44</v>
      </c>
      <c r="F11" s="267">
        <v>27947</v>
      </c>
      <c r="G11" s="268">
        <v>28364</v>
      </c>
      <c r="H11" s="267">
        <v>2119</v>
      </c>
      <c r="I11" s="268">
        <v>2200</v>
      </c>
      <c r="J11" s="118"/>
      <c r="K11" s="121"/>
      <c r="L11" s="118"/>
      <c r="M11" s="120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95" customHeight="1">
      <c r="A12" s="358"/>
      <c r="B12" s="7"/>
      <c r="C12" s="257" t="s">
        <v>54</v>
      </c>
      <c r="D12" s="43"/>
      <c r="E12" s="91" t="s">
        <v>45</v>
      </c>
      <c r="F12" s="265">
        <v>27934</v>
      </c>
      <c r="G12" s="266">
        <v>28352</v>
      </c>
      <c r="H12" s="267">
        <v>2119</v>
      </c>
      <c r="I12" s="268">
        <v>2198</v>
      </c>
      <c r="J12" s="118"/>
      <c r="K12" s="115"/>
      <c r="L12" s="70"/>
      <c r="M12" s="114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95" customHeight="1">
      <c r="A13" s="358"/>
      <c r="B13" s="8"/>
      <c r="C13" s="256" t="s">
        <v>55</v>
      </c>
      <c r="D13" s="53"/>
      <c r="E13" s="258" t="s">
        <v>46</v>
      </c>
      <c r="F13" s="269">
        <v>13</v>
      </c>
      <c r="G13" s="270">
        <v>12</v>
      </c>
      <c r="H13" s="271">
        <v>0</v>
      </c>
      <c r="I13" s="116">
        <v>2</v>
      </c>
      <c r="J13" s="116"/>
      <c r="K13" s="117"/>
      <c r="L13" s="259"/>
      <c r="M13" s="122"/>
      <c r="N13" s="259"/>
      <c r="O13" s="123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95" customHeight="1">
      <c r="A14" s="358"/>
      <c r="B14" s="44" t="s">
        <v>56</v>
      </c>
      <c r="C14" s="43"/>
      <c r="D14" s="43"/>
      <c r="E14" s="91" t="s">
        <v>97</v>
      </c>
      <c r="F14" s="233">
        <f t="shared" ref="F14:O15" si="0">F9-F12</f>
        <v>-1097</v>
      </c>
      <c r="G14" s="262">
        <f t="shared" si="0"/>
        <v>-958</v>
      </c>
      <c r="H14" s="233">
        <f t="shared" si="0"/>
        <v>0</v>
      </c>
      <c r="I14" s="262">
        <f t="shared" si="0"/>
        <v>-6</v>
      </c>
      <c r="J14" s="69">
        <f t="shared" si="0"/>
        <v>0</v>
      </c>
      <c r="K14" s="124">
        <f t="shared" si="0"/>
        <v>0</v>
      </c>
      <c r="L14" s="69">
        <f t="shared" si="0"/>
        <v>0</v>
      </c>
      <c r="M14" s="124">
        <f t="shared" si="0"/>
        <v>0</v>
      </c>
      <c r="N14" s="69">
        <f t="shared" si="0"/>
        <v>0</v>
      </c>
      <c r="O14" s="124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95" customHeight="1">
      <c r="A15" s="358"/>
      <c r="B15" s="44" t="s">
        <v>57</v>
      </c>
      <c r="C15" s="43"/>
      <c r="D15" s="43"/>
      <c r="E15" s="91" t="s">
        <v>98</v>
      </c>
      <c r="F15" s="233">
        <f t="shared" si="0"/>
        <v>7</v>
      </c>
      <c r="G15" s="262">
        <f>G10-G13</f>
        <v>0</v>
      </c>
      <c r="H15" s="233">
        <f t="shared" si="0"/>
        <v>0</v>
      </c>
      <c r="I15" s="262">
        <f>I10-I13</f>
        <v>5</v>
      </c>
      <c r="J15" s="69">
        <f t="shared" si="0"/>
        <v>0</v>
      </c>
      <c r="K15" s="124">
        <f t="shared" si="0"/>
        <v>0</v>
      </c>
      <c r="L15" s="69">
        <f t="shared" si="0"/>
        <v>0</v>
      </c>
      <c r="M15" s="124">
        <f t="shared" si="0"/>
        <v>0</v>
      </c>
      <c r="N15" s="69">
        <f t="shared" si="0"/>
        <v>0</v>
      </c>
      <c r="O15" s="124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95" customHeight="1">
      <c r="A16" s="358"/>
      <c r="B16" s="44" t="s">
        <v>58</v>
      </c>
      <c r="C16" s="43"/>
      <c r="D16" s="43"/>
      <c r="E16" s="91" t="s">
        <v>99</v>
      </c>
      <c r="F16" s="269">
        <f t="shared" ref="F16" si="1">F8-F11</f>
        <v>-1090</v>
      </c>
      <c r="G16" s="270">
        <f>G8-G11</f>
        <v>-958</v>
      </c>
      <c r="H16" s="269">
        <f t="shared" ref="H16" si="2">H8-H11</f>
        <v>0</v>
      </c>
      <c r="I16" s="270">
        <f>I8-I11</f>
        <v>0</v>
      </c>
      <c r="J16" s="261">
        <f t="shared" ref="J16:O16" si="3">J8-J11</f>
        <v>0</v>
      </c>
      <c r="K16" s="260">
        <f t="shared" si="3"/>
        <v>0</v>
      </c>
      <c r="L16" s="261">
        <f t="shared" si="3"/>
        <v>0</v>
      </c>
      <c r="M16" s="260">
        <f t="shared" si="3"/>
        <v>0</v>
      </c>
      <c r="N16" s="261">
        <f t="shared" si="3"/>
        <v>0</v>
      </c>
      <c r="O16" s="260">
        <f t="shared" si="3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95" customHeight="1">
      <c r="A17" s="358"/>
      <c r="B17" s="44" t="s">
        <v>59</v>
      </c>
      <c r="C17" s="43"/>
      <c r="D17" s="43"/>
      <c r="E17" s="34"/>
      <c r="F17" s="233">
        <v>7917</v>
      </c>
      <c r="G17" s="262">
        <v>6708</v>
      </c>
      <c r="H17" s="271">
        <v>0</v>
      </c>
      <c r="I17" s="116">
        <v>0</v>
      </c>
      <c r="J17" s="70"/>
      <c r="K17" s="115"/>
      <c r="L17" s="70"/>
      <c r="M17" s="114"/>
      <c r="N17" s="116"/>
      <c r="O17" s="125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95" customHeight="1">
      <c r="A18" s="359"/>
      <c r="B18" s="47" t="s">
        <v>60</v>
      </c>
      <c r="C18" s="31"/>
      <c r="D18" s="31"/>
      <c r="E18" s="17"/>
      <c r="F18" s="272">
        <v>0</v>
      </c>
      <c r="G18" s="273">
        <v>0</v>
      </c>
      <c r="H18" s="274">
        <v>0</v>
      </c>
      <c r="I18" s="275">
        <v>0</v>
      </c>
      <c r="J18" s="127"/>
      <c r="K18" s="128"/>
      <c r="L18" s="127"/>
      <c r="M18" s="128"/>
      <c r="N18" s="127"/>
      <c r="O18" s="129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95" customHeight="1">
      <c r="A19" s="358" t="s">
        <v>84</v>
      </c>
      <c r="B19" s="50" t="s">
        <v>61</v>
      </c>
      <c r="C19" s="51"/>
      <c r="D19" s="51"/>
      <c r="E19" s="95"/>
      <c r="F19" s="276">
        <v>3124</v>
      </c>
      <c r="G19" s="277">
        <v>1722</v>
      </c>
      <c r="H19" s="278">
        <v>724</v>
      </c>
      <c r="I19" s="279">
        <v>912</v>
      </c>
      <c r="J19" s="66"/>
      <c r="K19" s="132"/>
      <c r="L19" s="66"/>
      <c r="M19" s="131"/>
      <c r="N19" s="66"/>
      <c r="O19" s="13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95" customHeight="1">
      <c r="A20" s="358"/>
      <c r="B20" s="19"/>
      <c r="C20" s="257" t="s">
        <v>62</v>
      </c>
      <c r="D20" s="43"/>
      <c r="E20" s="91"/>
      <c r="F20" s="233">
        <v>2124</v>
      </c>
      <c r="G20" s="262">
        <v>734</v>
      </c>
      <c r="H20" s="265">
        <v>129</v>
      </c>
      <c r="I20" s="266">
        <v>278</v>
      </c>
      <c r="J20" s="70"/>
      <c r="K20" s="117"/>
      <c r="L20" s="70"/>
      <c r="M20" s="114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95" customHeight="1">
      <c r="A21" s="358"/>
      <c r="B21" s="9" t="s">
        <v>63</v>
      </c>
      <c r="C21" s="63"/>
      <c r="D21" s="63"/>
      <c r="E21" s="90" t="s">
        <v>100</v>
      </c>
      <c r="F21" s="280">
        <v>3124</v>
      </c>
      <c r="G21" s="281">
        <v>1722</v>
      </c>
      <c r="H21" s="267">
        <v>724</v>
      </c>
      <c r="I21" s="268">
        <v>912</v>
      </c>
      <c r="J21" s="118"/>
      <c r="K21" s="121"/>
      <c r="L21" s="118"/>
      <c r="M21" s="120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95" customHeight="1">
      <c r="A22" s="358"/>
      <c r="B22" s="50" t="s">
        <v>64</v>
      </c>
      <c r="C22" s="51"/>
      <c r="D22" s="51"/>
      <c r="E22" s="95" t="s">
        <v>101</v>
      </c>
      <c r="F22" s="276">
        <v>3843</v>
      </c>
      <c r="G22" s="277">
        <v>2187</v>
      </c>
      <c r="H22" s="278">
        <v>974</v>
      </c>
      <c r="I22" s="279">
        <v>1159</v>
      </c>
      <c r="J22" s="66"/>
      <c r="K22" s="132"/>
      <c r="L22" s="66"/>
      <c r="M22" s="131"/>
      <c r="N22" s="66"/>
      <c r="O22" s="132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95" customHeight="1">
      <c r="A23" s="358"/>
      <c r="B23" s="7" t="s">
        <v>65</v>
      </c>
      <c r="C23" s="256" t="s">
        <v>66</v>
      </c>
      <c r="D23" s="53"/>
      <c r="E23" s="258"/>
      <c r="F23" s="269">
        <v>1402</v>
      </c>
      <c r="G23" s="270">
        <v>1221</v>
      </c>
      <c r="H23" s="282">
        <v>250</v>
      </c>
      <c r="I23" s="283">
        <v>358</v>
      </c>
      <c r="J23" s="259"/>
      <c r="K23" s="123"/>
      <c r="L23" s="259"/>
      <c r="M23" s="122"/>
      <c r="N23" s="259"/>
      <c r="O23" s="123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95" customHeight="1">
      <c r="A24" s="358"/>
      <c r="B24" s="44" t="s">
        <v>102</v>
      </c>
      <c r="C24" s="43"/>
      <c r="D24" s="43"/>
      <c r="E24" s="91" t="s">
        <v>103</v>
      </c>
      <c r="F24" s="233">
        <f t="shared" ref="F24" si="4">F21-F22</f>
        <v>-719</v>
      </c>
      <c r="G24" s="262">
        <f>G21-G22</f>
        <v>-465</v>
      </c>
      <c r="H24" s="233">
        <f t="shared" ref="H24" si="5">H21-H22</f>
        <v>-250</v>
      </c>
      <c r="I24" s="262">
        <f>I21-I22</f>
        <v>-247</v>
      </c>
      <c r="J24" s="69">
        <f t="shared" ref="J24:O24" si="6">J21-J22</f>
        <v>0</v>
      </c>
      <c r="K24" s="124">
        <f t="shared" si="6"/>
        <v>0</v>
      </c>
      <c r="L24" s="69">
        <f t="shared" si="6"/>
        <v>0</v>
      </c>
      <c r="M24" s="124">
        <f t="shared" si="6"/>
        <v>0</v>
      </c>
      <c r="N24" s="69">
        <f t="shared" si="6"/>
        <v>0</v>
      </c>
      <c r="O24" s="124">
        <f t="shared" si="6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95" customHeight="1">
      <c r="A25" s="358"/>
      <c r="B25" s="100" t="s">
        <v>67</v>
      </c>
      <c r="C25" s="53"/>
      <c r="D25" s="53"/>
      <c r="E25" s="360" t="s">
        <v>104</v>
      </c>
      <c r="F25" s="335">
        <v>719</v>
      </c>
      <c r="G25" s="337">
        <v>465</v>
      </c>
      <c r="H25" s="339">
        <v>250</v>
      </c>
      <c r="I25" s="341">
        <v>247</v>
      </c>
      <c r="J25" s="325"/>
      <c r="K25" s="327"/>
      <c r="L25" s="325"/>
      <c r="M25" s="327"/>
      <c r="N25" s="325"/>
      <c r="O25" s="327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95" customHeight="1">
      <c r="A26" s="358"/>
      <c r="B26" s="9" t="s">
        <v>68</v>
      </c>
      <c r="C26" s="63"/>
      <c r="D26" s="63"/>
      <c r="E26" s="361"/>
      <c r="F26" s="336"/>
      <c r="G26" s="338"/>
      <c r="H26" s="340"/>
      <c r="I26" s="326"/>
      <c r="J26" s="326"/>
      <c r="K26" s="328"/>
      <c r="L26" s="326"/>
      <c r="M26" s="328"/>
      <c r="N26" s="326"/>
      <c r="O26" s="328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95" customHeight="1">
      <c r="A27" s="359"/>
      <c r="B27" s="47" t="s">
        <v>105</v>
      </c>
      <c r="C27" s="31"/>
      <c r="D27" s="31"/>
      <c r="E27" s="92" t="s">
        <v>106</v>
      </c>
      <c r="F27" s="284">
        <f t="shared" ref="F27" si="7">F24+F25</f>
        <v>0</v>
      </c>
      <c r="G27" s="285">
        <f>G24+G25</f>
        <v>0</v>
      </c>
      <c r="H27" s="284">
        <f t="shared" ref="H27" si="8">H24+H25</f>
        <v>0</v>
      </c>
      <c r="I27" s="285">
        <f>I24+I25</f>
        <v>0</v>
      </c>
      <c r="J27" s="73">
        <f t="shared" ref="J27:O27" si="9">J24+J25</f>
        <v>0</v>
      </c>
      <c r="K27" s="134">
        <f t="shared" si="9"/>
        <v>0</v>
      </c>
      <c r="L27" s="73">
        <f t="shared" si="9"/>
        <v>0</v>
      </c>
      <c r="M27" s="134">
        <f t="shared" si="9"/>
        <v>0</v>
      </c>
      <c r="N27" s="73">
        <f t="shared" si="9"/>
        <v>0</v>
      </c>
      <c r="O27" s="134">
        <f t="shared" si="9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95" customHeight="1">
      <c r="A28" s="13"/>
      <c r="F28" s="112"/>
      <c r="G28" s="112"/>
      <c r="H28" s="112"/>
      <c r="I28" s="112"/>
      <c r="J28" s="112"/>
      <c r="K28" s="112"/>
      <c r="L28" s="135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95" customHeight="1">
      <c r="A29" s="31"/>
      <c r="F29" s="112"/>
      <c r="G29" s="112"/>
      <c r="H29" s="112"/>
      <c r="I29" s="112"/>
      <c r="J29" s="136"/>
      <c r="K29" s="136"/>
      <c r="L29" s="135"/>
      <c r="M29" s="112"/>
      <c r="N29" s="112"/>
      <c r="O29" s="136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6"/>
    </row>
    <row r="30" spans="1:25" ht="15.95" customHeight="1">
      <c r="A30" s="351" t="s">
        <v>69</v>
      </c>
      <c r="B30" s="352"/>
      <c r="C30" s="352"/>
      <c r="D30" s="352"/>
      <c r="E30" s="353"/>
      <c r="F30" s="331" t="s">
        <v>238</v>
      </c>
      <c r="G30" s="332"/>
      <c r="H30" s="331" t="s">
        <v>239</v>
      </c>
      <c r="I30" s="332"/>
      <c r="J30" s="331" t="s">
        <v>240</v>
      </c>
      <c r="K30" s="332"/>
      <c r="L30" s="331" t="s">
        <v>241</v>
      </c>
      <c r="M30" s="332"/>
      <c r="N30" s="331" t="s">
        <v>242</v>
      </c>
      <c r="O30" s="332"/>
      <c r="P30" s="137"/>
      <c r="Q30" s="135"/>
      <c r="R30" s="137"/>
      <c r="S30" s="135"/>
      <c r="T30" s="137"/>
      <c r="U30" s="135"/>
      <c r="V30" s="137"/>
      <c r="W30" s="135"/>
      <c r="X30" s="137"/>
      <c r="Y30" s="135"/>
    </row>
    <row r="31" spans="1:25" ht="15.95" customHeight="1">
      <c r="A31" s="354"/>
      <c r="B31" s="355"/>
      <c r="C31" s="355"/>
      <c r="D31" s="355"/>
      <c r="E31" s="356"/>
      <c r="F31" s="108" t="s">
        <v>220</v>
      </c>
      <c r="G31" s="138" t="s">
        <v>2</v>
      </c>
      <c r="H31" s="108" t="s">
        <v>220</v>
      </c>
      <c r="I31" s="138" t="s">
        <v>2</v>
      </c>
      <c r="J31" s="108" t="s">
        <v>220</v>
      </c>
      <c r="K31" s="139" t="s">
        <v>2</v>
      </c>
      <c r="L31" s="108" t="s">
        <v>220</v>
      </c>
      <c r="M31" s="138" t="s">
        <v>2</v>
      </c>
      <c r="N31" s="108" t="s">
        <v>220</v>
      </c>
      <c r="O31" s="140" t="s">
        <v>2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.95" customHeight="1">
      <c r="A32" s="357" t="s">
        <v>85</v>
      </c>
      <c r="B32" s="55" t="s">
        <v>50</v>
      </c>
      <c r="C32" s="56"/>
      <c r="D32" s="56"/>
      <c r="E32" s="15" t="s">
        <v>41</v>
      </c>
      <c r="F32" s="278">
        <v>644</v>
      </c>
      <c r="G32" s="264">
        <v>828</v>
      </c>
      <c r="H32" s="263">
        <v>14</v>
      </c>
      <c r="I32" s="264">
        <v>14</v>
      </c>
      <c r="J32" s="263">
        <v>2578</v>
      </c>
      <c r="K32" s="279">
        <v>129</v>
      </c>
      <c r="L32" s="278">
        <v>41</v>
      </c>
      <c r="M32" s="286">
        <v>41</v>
      </c>
      <c r="N32" s="263">
        <v>388</v>
      </c>
      <c r="O32" s="287">
        <v>225</v>
      </c>
      <c r="P32" s="142"/>
      <c r="Q32" s="142"/>
      <c r="R32" s="142"/>
      <c r="S32" s="142"/>
      <c r="T32" s="144"/>
      <c r="U32" s="144"/>
      <c r="V32" s="142"/>
      <c r="W32" s="142"/>
      <c r="X32" s="144"/>
      <c r="Y32" s="144"/>
    </row>
    <row r="33" spans="1:25" ht="15.95" customHeight="1">
      <c r="A33" s="362"/>
      <c r="B33" s="8"/>
      <c r="C33" s="256" t="s">
        <v>70</v>
      </c>
      <c r="D33" s="53"/>
      <c r="E33" s="98"/>
      <c r="F33" s="282">
        <v>146</v>
      </c>
      <c r="G33" s="283">
        <v>137</v>
      </c>
      <c r="H33" s="282">
        <v>11</v>
      </c>
      <c r="I33" s="283">
        <v>11</v>
      </c>
      <c r="J33" s="282">
        <v>2470</v>
      </c>
      <c r="K33" s="283">
        <v>88</v>
      </c>
      <c r="L33" s="288">
        <v>0</v>
      </c>
      <c r="M33" s="289" t="s">
        <v>232</v>
      </c>
      <c r="N33" s="282">
        <v>135</v>
      </c>
      <c r="O33" s="270">
        <v>214</v>
      </c>
      <c r="P33" s="142"/>
      <c r="Q33" s="142"/>
      <c r="R33" s="142"/>
      <c r="S33" s="142"/>
      <c r="T33" s="144"/>
      <c r="U33" s="144"/>
      <c r="V33" s="142"/>
      <c r="W33" s="142"/>
      <c r="X33" s="144"/>
      <c r="Y33" s="144"/>
    </row>
    <row r="34" spans="1:25" ht="15.95" customHeight="1">
      <c r="A34" s="362"/>
      <c r="B34" s="8"/>
      <c r="C34" s="24"/>
      <c r="D34" s="257" t="s">
        <v>71</v>
      </c>
      <c r="E34" s="94"/>
      <c r="F34" s="265">
        <v>146</v>
      </c>
      <c r="G34" s="266">
        <v>137</v>
      </c>
      <c r="H34" s="265">
        <v>11</v>
      </c>
      <c r="I34" s="266">
        <v>11</v>
      </c>
      <c r="J34" s="265">
        <v>2470</v>
      </c>
      <c r="K34" s="266">
        <v>88</v>
      </c>
      <c r="L34" s="290">
        <v>0</v>
      </c>
      <c r="M34" s="291" t="s">
        <v>232</v>
      </c>
      <c r="N34" s="265">
        <v>135</v>
      </c>
      <c r="O34" s="270">
        <v>209</v>
      </c>
      <c r="P34" s="142"/>
      <c r="Q34" s="142"/>
      <c r="R34" s="142"/>
      <c r="S34" s="142"/>
      <c r="T34" s="144"/>
      <c r="U34" s="144"/>
      <c r="V34" s="142"/>
      <c r="W34" s="142"/>
      <c r="X34" s="144"/>
      <c r="Y34" s="144"/>
    </row>
    <row r="35" spans="1:25" ht="15.95" customHeight="1">
      <c r="A35" s="362"/>
      <c r="B35" s="10"/>
      <c r="C35" s="62" t="s">
        <v>72</v>
      </c>
      <c r="D35" s="63"/>
      <c r="E35" s="99"/>
      <c r="F35" s="267">
        <v>498</v>
      </c>
      <c r="G35" s="268">
        <v>691</v>
      </c>
      <c r="H35" s="267">
        <v>4</v>
      </c>
      <c r="I35" s="292">
        <v>4</v>
      </c>
      <c r="J35" s="293">
        <v>108</v>
      </c>
      <c r="K35" s="268">
        <v>41</v>
      </c>
      <c r="L35" s="294">
        <v>41</v>
      </c>
      <c r="M35" s="295">
        <v>41</v>
      </c>
      <c r="N35" s="267">
        <v>253</v>
      </c>
      <c r="O35" s="270">
        <v>11</v>
      </c>
      <c r="P35" s="142"/>
      <c r="Q35" s="142"/>
      <c r="R35" s="142"/>
      <c r="S35" s="142"/>
      <c r="T35" s="144"/>
      <c r="U35" s="144"/>
      <c r="V35" s="142"/>
      <c r="W35" s="142"/>
      <c r="X35" s="144"/>
      <c r="Y35" s="144"/>
    </row>
    <row r="36" spans="1:25" ht="15.95" customHeight="1">
      <c r="A36" s="362"/>
      <c r="B36" s="50" t="s">
        <v>53</v>
      </c>
      <c r="C36" s="51"/>
      <c r="D36" s="51"/>
      <c r="E36" s="15" t="s">
        <v>42</v>
      </c>
      <c r="F36" s="276">
        <v>344</v>
      </c>
      <c r="G36" s="279">
        <v>366</v>
      </c>
      <c r="H36" s="278">
        <v>9</v>
      </c>
      <c r="I36" s="279">
        <v>9</v>
      </c>
      <c r="J36" s="278">
        <v>382</v>
      </c>
      <c r="K36" s="279">
        <v>294</v>
      </c>
      <c r="L36" s="296">
        <v>15</v>
      </c>
      <c r="M36" s="279">
        <v>15</v>
      </c>
      <c r="N36" s="278">
        <v>161</v>
      </c>
      <c r="O36" s="270">
        <v>206</v>
      </c>
      <c r="P36" s="142"/>
      <c r="Q36" s="142"/>
      <c r="R36" s="142"/>
      <c r="S36" s="142"/>
      <c r="T36" s="142"/>
      <c r="U36" s="142"/>
      <c r="V36" s="142"/>
      <c r="W36" s="142"/>
      <c r="X36" s="144"/>
      <c r="Y36" s="144"/>
    </row>
    <row r="37" spans="1:25" ht="15.95" customHeight="1">
      <c r="A37" s="362"/>
      <c r="B37" s="8"/>
      <c r="C37" s="257" t="s">
        <v>73</v>
      </c>
      <c r="D37" s="43"/>
      <c r="E37" s="94"/>
      <c r="F37" s="233">
        <v>285</v>
      </c>
      <c r="G37" s="266">
        <v>301</v>
      </c>
      <c r="H37" s="265">
        <v>9</v>
      </c>
      <c r="I37" s="266">
        <v>9</v>
      </c>
      <c r="J37" s="265">
        <v>357</v>
      </c>
      <c r="K37" s="266">
        <v>271</v>
      </c>
      <c r="L37" s="297">
        <v>15</v>
      </c>
      <c r="M37" s="266">
        <v>14</v>
      </c>
      <c r="N37" s="265">
        <v>160</v>
      </c>
      <c r="O37" s="270">
        <v>195</v>
      </c>
      <c r="P37" s="142"/>
      <c r="Q37" s="142"/>
      <c r="R37" s="142"/>
      <c r="S37" s="142"/>
      <c r="T37" s="142"/>
      <c r="U37" s="142"/>
      <c r="V37" s="142"/>
      <c r="W37" s="142"/>
      <c r="X37" s="144"/>
      <c r="Y37" s="144"/>
    </row>
    <row r="38" spans="1:25" ht="15.95" customHeight="1">
      <c r="A38" s="362"/>
      <c r="B38" s="10"/>
      <c r="C38" s="257" t="s">
        <v>74</v>
      </c>
      <c r="D38" s="43"/>
      <c r="E38" s="94"/>
      <c r="F38" s="233">
        <v>59</v>
      </c>
      <c r="G38" s="266">
        <v>65</v>
      </c>
      <c r="H38" s="290" t="s">
        <v>243</v>
      </c>
      <c r="I38" s="266">
        <v>0</v>
      </c>
      <c r="J38" s="265">
        <v>25</v>
      </c>
      <c r="K38" s="266">
        <v>23</v>
      </c>
      <c r="L38" s="290" t="s">
        <v>243</v>
      </c>
      <c r="M38" s="266">
        <v>1</v>
      </c>
      <c r="N38" s="265">
        <v>1</v>
      </c>
      <c r="O38" s="266">
        <v>11</v>
      </c>
      <c r="P38" s="142"/>
      <c r="Q38" s="142"/>
      <c r="R38" s="144"/>
      <c r="S38" s="144"/>
      <c r="T38" s="142"/>
      <c r="U38" s="142"/>
      <c r="V38" s="142"/>
      <c r="W38" s="142"/>
      <c r="X38" s="144"/>
      <c r="Y38" s="144"/>
    </row>
    <row r="39" spans="1:25" ht="15.95" customHeight="1">
      <c r="A39" s="363"/>
      <c r="B39" s="11" t="s">
        <v>75</v>
      </c>
      <c r="C39" s="12"/>
      <c r="D39" s="12"/>
      <c r="E39" s="97" t="s">
        <v>108</v>
      </c>
      <c r="F39" s="284">
        <f>F32-F36</f>
        <v>300</v>
      </c>
      <c r="G39" s="285">
        <f t="shared" ref="G39:N39" si="10">G32-G36</f>
        <v>462</v>
      </c>
      <c r="H39" s="284">
        <f t="shared" si="10"/>
        <v>5</v>
      </c>
      <c r="I39" s="285">
        <f t="shared" si="10"/>
        <v>5</v>
      </c>
      <c r="J39" s="284">
        <f t="shared" si="10"/>
        <v>2196</v>
      </c>
      <c r="K39" s="285">
        <f t="shared" si="10"/>
        <v>-165</v>
      </c>
      <c r="L39" s="298">
        <f t="shared" si="10"/>
        <v>26</v>
      </c>
      <c r="M39" s="285">
        <f>M32-M36</f>
        <v>26</v>
      </c>
      <c r="N39" s="284">
        <f t="shared" si="10"/>
        <v>227</v>
      </c>
      <c r="O39" s="285">
        <f>O32-O36</f>
        <v>19</v>
      </c>
      <c r="P39" s="142"/>
      <c r="Q39" s="142"/>
      <c r="R39" s="142"/>
      <c r="S39" s="142"/>
      <c r="T39" s="142"/>
      <c r="U39" s="142"/>
      <c r="V39" s="142"/>
      <c r="W39" s="142"/>
      <c r="X39" s="144"/>
      <c r="Y39" s="144"/>
    </row>
    <row r="40" spans="1:25" ht="15.95" customHeight="1">
      <c r="A40" s="357" t="s">
        <v>86</v>
      </c>
      <c r="B40" s="50" t="s">
        <v>76</v>
      </c>
      <c r="C40" s="51"/>
      <c r="D40" s="51"/>
      <c r="E40" s="15" t="s">
        <v>44</v>
      </c>
      <c r="F40" s="276">
        <v>218</v>
      </c>
      <c r="G40" s="279">
        <v>294</v>
      </c>
      <c r="H40" s="278">
        <v>0</v>
      </c>
      <c r="I40" s="279">
        <v>0</v>
      </c>
      <c r="J40" s="278">
        <v>835</v>
      </c>
      <c r="K40" s="279">
        <v>1343</v>
      </c>
      <c r="L40" s="299">
        <v>0</v>
      </c>
      <c r="M40" s="300">
        <v>0</v>
      </c>
      <c r="N40" s="278">
        <v>4</v>
      </c>
      <c r="O40" s="277">
        <v>206</v>
      </c>
      <c r="P40" s="142"/>
      <c r="Q40" s="142"/>
      <c r="R40" s="142"/>
      <c r="S40" s="142"/>
      <c r="T40" s="144"/>
      <c r="U40" s="144"/>
      <c r="V40" s="144"/>
      <c r="W40" s="144"/>
      <c r="X40" s="142"/>
      <c r="Y40" s="142"/>
    </row>
    <row r="41" spans="1:25" ht="15.95" customHeight="1">
      <c r="A41" s="364"/>
      <c r="B41" s="10"/>
      <c r="C41" s="257" t="s">
        <v>77</v>
      </c>
      <c r="D41" s="43"/>
      <c r="E41" s="94"/>
      <c r="F41" s="301">
        <v>218</v>
      </c>
      <c r="G41" s="292">
        <v>294</v>
      </c>
      <c r="H41" s="293">
        <v>0</v>
      </c>
      <c r="I41" s="266">
        <v>0</v>
      </c>
      <c r="J41" s="265">
        <v>531</v>
      </c>
      <c r="K41" s="266">
        <v>1226</v>
      </c>
      <c r="L41" s="290">
        <v>0</v>
      </c>
      <c r="M41" s="266">
        <v>0</v>
      </c>
      <c r="N41" s="265">
        <v>0</v>
      </c>
      <c r="O41" s="262">
        <v>0</v>
      </c>
      <c r="P41" s="144"/>
      <c r="Q41" s="144"/>
      <c r="R41" s="144"/>
      <c r="S41" s="144"/>
      <c r="T41" s="144"/>
      <c r="U41" s="144"/>
      <c r="V41" s="144"/>
      <c r="W41" s="144"/>
      <c r="X41" s="142"/>
      <c r="Y41" s="142"/>
    </row>
    <row r="42" spans="1:25" ht="15.95" customHeight="1">
      <c r="A42" s="364"/>
      <c r="B42" s="50" t="s">
        <v>64</v>
      </c>
      <c r="C42" s="51"/>
      <c r="D42" s="51"/>
      <c r="E42" s="15" t="s">
        <v>45</v>
      </c>
      <c r="F42" s="276">
        <v>518</v>
      </c>
      <c r="G42" s="279">
        <v>756</v>
      </c>
      <c r="H42" s="278">
        <v>5</v>
      </c>
      <c r="I42" s="279">
        <v>5</v>
      </c>
      <c r="J42" s="278">
        <v>3017</v>
      </c>
      <c r="K42" s="279">
        <v>1121</v>
      </c>
      <c r="L42" s="299">
        <v>0</v>
      </c>
      <c r="M42" s="300">
        <v>14</v>
      </c>
      <c r="N42" s="278">
        <v>231</v>
      </c>
      <c r="O42" s="277">
        <v>225</v>
      </c>
      <c r="P42" s="142"/>
      <c r="Q42" s="142"/>
      <c r="R42" s="142"/>
      <c r="S42" s="142"/>
      <c r="T42" s="144"/>
      <c r="U42" s="144"/>
      <c r="V42" s="142"/>
      <c r="W42" s="142"/>
      <c r="X42" s="142"/>
      <c r="Y42" s="142"/>
    </row>
    <row r="43" spans="1:25" ht="15.95" customHeight="1">
      <c r="A43" s="364"/>
      <c r="B43" s="10"/>
      <c r="C43" s="257" t="s">
        <v>78</v>
      </c>
      <c r="D43" s="43"/>
      <c r="E43" s="94"/>
      <c r="F43" s="233">
        <v>332</v>
      </c>
      <c r="G43" s="266">
        <v>504</v>
      </c>
      <c r="H43" s="265">
        <v>5</v>
      </c>
      <c r="I43" s="292">
        <v>5</v>
      </c>
      <c r="J43" s="293">
        <v>65</v>
      </c>
      <c r="K43" s="266">
        <v>96</v>
      </c>
      <c r="L43" s="290">
        <v>0</v>
      </c>
      <c r="M43" s="302">
        <v>14</v>
      </c>
      <c r="N43" s="265">
        <v>231</v>
      </c>
      <c r="O43" s="262">
        <v>225</v>
      </c>
      <c r="P43" s="142"/>
      <c r="Q43" s="142"/>
      <c r="R43" s="144"/>
      <c r="S43" s="142"/>
      <c r="T43" s="144"/>
      <c r="U43" s="144"/>
      <c r="V43" s="142"/>
      <c r="W43" s="142"/>
      <c r="X43" s="144"/>
      <c r="Y43" s="144"/>
    </row>
    <row r="44" spans="1:25" ht="15.95" customHeight="1">
      <c r="A44" s="365"/>
      <c r="B44" s="47" t="s">
        <v>75</v>
      </c>
      <c r="C44" s="31"/>
      <c r="D44" s="31"/>
      <c r="E44" s="97" t="s">
        <v>109</v>
      </c>
      <c r="F44" s="272">
        <f>F40-F42</f>
        <v>-300</v>
      </c>
      <c r="G44" s="273">
        <f t="shared" ref="G44:N44" si="11">G40-G42</f>
        <v>-462</v>
      </c>
      <c r="H44" s="272">
        <f t="shared" si="11"/>
        <v>-5</v>
      </c>
      <c r="I44" s="273">
        <f t="shared" si="11"/>
        <v>-5</v>
      </c>
      <c r="J44" s="272">
        <f t="shared" si="11"/>
        <v>-2182</v>
      </c>
      <c r="K44" s="273">
        <f t="shared" si="11"/>
        <v>222</v>
      </c>
      <c r="L44" s="272">
        <f t="shared" si="11"/>
        <v>0</v>
      </c>
      <c r="M44" s="273">
        <f>M40-M42</f>
        <v>-14</v>
      </c>
      <c r="N44" s="272">
        <f t="shared" si="11"/>
        <v>-227</v>
      </c>
      <c r="O44" s="273">
        <f>O40-O42</f>
        <v>-19</v>
      </c>
      <c r="P44" s="144"/>
      <c r="Q44" s="144"/>
      <c r="R44" s="142"/>
      <c r="S44" s="142"/>
      <c r="T44" s="144"/>
      <c r="U44" s="144"/>
      <c r="V44" s="142"/>
      <c r="W44" s="142"/>
      <c r="X44" s="142"/>
      <c r="Y44" s="142"/>
    </row>
    <row r="45" spans="1:25" ht="15.95" customHeight="1">
      <c r="A45" s="342" t="s">
        <v>87</v>
      </c>
      <c r="B45" s="25" t="s">
        <v>79</v>
      </c>
      <c r="C45" s="20"/>
      <c r="D45" s="20"/>
      <c r="E45" s="96" t="s">
        <v>110</v>
      </c>
      <c r="F45" s="303">
        <f>F39+F44</f>
        <v>0</v>
      </c>
      <c r="G45" s="304">
        <f t="shared" ref="G45:N45" si="12">G39+G44</f>
        <v>0</v>
      </c>
      <c r="H45" s="303">
        <f t="shared" si="12"/>
        <v>0</v>
      </c>
      <c r="I45" s="304">
        <f t="shared" si="12"/>
        <v>0</v>
      </c>
      <c r="J45" s="303">
        <f t="shared" si="12"/>
        <v>14</v>
      </c>
      <c r="K45" s="304">
        <f t="shared" si="12"/>
        <v>57</v>
      </c>
      <c r="L45" s="303">
        <f t="shared" si="12"/>
        <v>26</v>
      </c>
      <c r="M45" s="304">
        <f>M39+M44</f>
        <v>12</v>
      </c>
      <c r="N45" s="303">
        <f t="shared" si="12"/>
        <v>0</v>
      </c>
      <c r="O45" s="304">
        <f>O39+O44</f>
        <v>0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46" spans="1:25" ht="15.95" customHeight="1">
      <c r="A46" s="343"/>
      <c r="B46" s="44" t="s">
        <v>80</v>
      </c>
      <c r="C46" s="43"/>
      <c r="D46" s="43"/>
      <c r="E46" s="43"/>
      <c r="F46" s="301">
        <v>0</v>
      </c>
      <c r="G46" s="292">
        <v>0</v>
      </c>
      <c r="H46" s="293">
        <v>0</v>
      </c>
      <c r="I46" s="292">
        <v>0</v>
      </c>
      <c r="J46" s="293">
        <v>14</v>
      </c>
      <c r="K46" s="266">
        <v>14</v>
      </c>
      <c r="L46" s="265">
        <v>0</v>
      </c>
      <c r="M46" s="292">
        <v>0</v>
      </c>
      <c r="N46" s="293">
        <v>0</v>
      </c>
      <c r="O46" s="305">
        <v>0</v>
      </c>
      <c r="P46" s="144"/>
      <c r="Q46" s="144"/>
      <c r="R46" s="144"/>
      <c r="S46" s="144"/>
      <c r="T46" s="144"/>
      <c r="U46" s="144"/>
      <c r="V46" s="144"/>
      <c r="W46" s="144"/>
      <c r="X46" s="144"/>
      <c r="Y46" s="144"/>
    </row>
    <row r="47" spans="1:25" ht="15.95" customHeight="1">
      <c r="A47" s="343"/>
      <c r="B47" s="44" t="s">
        <v>81</v>
      </c>
      <c r="C47" s="43"/>
      <c r="D47" s="43"/>
      <c r="E47" s="43"/>
      <c r="F47" s="233">
        <v>0</v>
      </c>
      <c r="G47" s="266">
        <v>0</v>
      </c>
      <c r="H47" s="265">
        <v>0</v>
      </c>
      <c r="I47" s="266">
        <v>0</v>
      </c>
      <c r="J47" s="265">
        <v>0</v>
      </c>
      <c r="K47" s="266">
        <v>0</v>
      </c>
      <c r="L47" s="265">
        <v>0</v>
      </c>
      <c r="M47" s="266">
        <v>0</v>
      </c>
      <c r="N47" s="265">
        <v>0</v>
      </c>
      <c r="O47" s="262">
        <v>0</v>
      </c>
      <c r="P47" s="142"/>
      <c r="Q47" s="142"/>
      <c r="R47" s="142"/>
      <c r="S47" s="142"/>
      <c r="T47" s="142"/>
      <c r="U47" s="142"/>
      <c r="V47" s="142"/>
      <c r="W47" s="142"/>
      <c r="X47" s="142"/>
      <c r="Y47" s="142"/>
    </row>
    <row r="48" spans="1:25" ht="15.95" customHeight="1">
      <c r="A48" s="344"/>
      <c r="B48" s="47" t="s">
        <v>82</v>
      </c>
      <c r="C48" s="31"/>
      <c r="D48" s="31"/>
      <c r="E48" s="31"/>
      <c r="F48" s="306">
        <v>0</v>
      </c>
      <c r="G48" s="307">
        <v>0</v>
      </c>
      <c r="H48" s="306">
        <v>0</v>
      </c>
      <c r="I48" s="307">
        <v>0</v>
      </c>
      <c r="J48" s="306">
        <v>0</v>
      </c>
      <c r="K48" s="307">
        <v>0</v>
      </c>
      <c r="L48" s="306">
        <v>0</v>
      </c>
      <c r="M48" s="307">
        <v>0</v>
      </c>
      <c r="N48" s="306">
        <v>0</v>
      </c>
      <c r="O48" s="285">
        <v>0</v>
      </c>
      <c r="P48" s="142"/>
      <c r="Q48" s="142"/>
      <c r="R48" s="142"/>
      <c r="S48" s="142"/>
      <c r="T48" s="142"/>
      <c r="U48" s="142"/>
      <c r="V48" s="142"/>
      <c r="W48" s="142"/>
      <c r="X48" s="142"/>
      <c r="Y48" s="142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4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1" t="s">
        <v>234</v>
      </c>
      <c r="F1" s="1"/>
    </row>
    <row r="3" spans="1:9" ht="14.25">
      <c r="A3" s="27" t="s">
        <v>112</v>
      </c>
    </row>
    <row r="5" spans="1:9">
      <c r="A5" s="58" t="s">
        <v>222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18" t="s">
        <v>88</v>
      </c>
      <c r="B9" s="318" t="s">
        <v>90</v>
      </c>
      <c r="C9" s="55" t="s">
        <v>4</v>
      </c>
      <c r="D9" s="56"/>
      <c r="E9" s="56"/>
      <c r="F9" s="65">
        <v>133171</v>
      </c>
      <c r="G9" s="75">
        <f>F9/$F$27*100</f>
        <v>29.798369683177935</v>
      </c>
      <c r="H9" s="66">
        <v>135053</v>
      </c>
      <c r="I9" s="80">
        <f t="shared" ref="I9:I45" si="0">(F9/H9-1)*100</f>
        <v>-1.3935269857019095</v>
      </c>
    </row>
    <row r="10" spans="1:9" ht="18" customHeight="1">
      <c r="A10" s="319"/>
      <c r="B10" s="319"/>
      <c r="C10" s="7"/>
      <c r="D10" s="52" t="s">
        <v>23</v>
      </c>
      <c r="E10" s="53"/>
      <c r="F10" s="67">
        <v>40075</v>
      </c>
      <c r="G10" s="76">
        <f t="shared" ref="G10:G27" si="1">F10/$F$27*100</f>
        <v>8.9671900417760302</v>
      </c>
      <c r="H10" s="68">
        <v>40104</v>
      </c>
      <c r="I10" s="81">
        <f t="shared" si="0"/>
        <v>-7.231198882904355E-2</v>
      </c>
    </row>
    <row r="11" spans="1:9" ht="18" customHeight="1">
      <c r="A11" s="319"/>
      <c r="B11" s="319"/>
      <c r="C11" s="7"/>
      <c r="D11" s="16"/>
      <c r="E11" s="23" t="s">
        <v>24</v>
      </c>
      <c r="F11" s="69">
        <v>31561</v>
      </c>
      <c r="G11" s="77">
        <f t="shared" si="1"/>
        <v>7.0620956932874179</v>
      </c>
      <c r="H11" s="70">
        <v>31408</v>
      </c>
      <c r="I11" s="82">
        <f t="shared" si="0"/>
        <v>0.48713703515028683</v>
      </c>
    </row>
    <row r="12" spans="1:9" ht="18" customHeight="1">
      <c r="A12" s="319"/>
      <c r="B12" s="319"/>
      <c r="C12" s="7"/>
      <c r="D12" s="16"/>
      <c r="E12" s="23" t="s">
        <v>25</v>
      </c>
      <c r="F12" s="69">
        <v>3808</v>
      </c>
      <c r="G12" s="77">
        <f t="shared" si="1"/>
        <v>0.85207884414430746</v>
      </c>
      <c r="H12" s="70">
        <v>3677</v>
      </c>
      <c r="I12" s="82">
        <f t="shared" si="0"/>
        <v>3.5626869730758681</v>
      </c>
    </row>
    <row r="13" spans="1:9" ht="18" customHeight="1">
      <c r="A13" s="319"/>
      <c r="B13" s="319"/>
      <c r="C13" s="7"/>
      <c r="D13" s="33"/>
      <c r="E13" s="23" t="s">
        <v>26</v>
      </c>
      <c r="F13" s="69">
        <v>312</v>
      </c>
      <c r="G13" s="77">
        <f t="shared" si="1"/>
        <v>6.9813182608462171E-2</v>
      </c>
      <c r="H13" s="70">
        <v>555</v>
      </c>
      <c r="I13" s="82">
        <f t="shared" si="0"/>
        <v>-43.783783783783782</v>
      </c>
    </row>
    <row r="14" spans="1:9" ht="18" customHeight="1">
      <c r="A14" s="319"/>
      <c r="B14" s="319"/>
      <c r="C14" s="7"/>
      <c r="D14" s="61" t="s">
        <v>27</v>
      </c>
      <c r="E14" s="51"/>
      <c r="F14" s="65">
        <v>29764</v>
      </c>
      <c r="G14" s="75">
        <f t="shared" si="1"/>
        <v>6.6599986126867554</v>
      </c>
      <c r="H14" s="66">
        <v>28610</v>
      </c>
      <c r="I14" s="83">
        <f t="shared" si="0"/>
        <v>4.0335547011534523</v>
      </c>
    </row>
    <row r="15" spans="1:9" ht="18" customHeight="1">
      <c r="A15" s="319"/>
      <c r="B15" s="319"/>
      <c r="C15" s="7"/>
      <c r="D15" s="16"/>
      <c r="E15" s="23" t="s">
        <v>28</v>
      </c>
      <c r="F15" s="69">
        <v>886</v>
      </c>
      <c r="G15" s="77">
        <f t="shared" si="1"/>
        <v>0.19825153779197907</v>
      </c>
      <c r="H15" s="70">
        <v>898</v>
      </c>
      <c r="I15" s="82">
        <f t="shared" si="0"/>
        <v>-1.3363028953229383</v>
      </c>
    </row>
    <row r="16" spans="1:9" ht="18" customHeight="1">
      <c r="A16" s="319"/>
      <c r="B16" s="319"/>
      <c r="C16" s="7"/>
      <c r="D16" s="16"/>
      <c r="E16" s="29" t="s">
        <v>29</v>
      </c>
      <c r="F16" s="67">
        <v>28878</v>
      </c>
      <c r="G16" s="76">
        <f t="shared" si="1"/>
        <v>6.4617470748947765</v>
      </c>
      <c r="H16" s="68">
        <v>27712</v>
      </c>
      <c r="I16" s="81">
        <f t="shared" si="0"/>
        <v>4.2075635103926201</v>
      </c>
    </row>
    <row r="17" spans="1:9" ht="18" customHeight="1">
      <c r="A17" s="319"/>
      <c r="B17" s="319"/>
      <c r="C17" s="7"/>
      <c r="D17" s="323" t="s">
        <v>30</v>
      </c>
      <c r="E17" s="366"/>
      <c r="F17" s="67">
        <v>27380</v>
      </c>
      <c r="G17" s="76">
        <f t="shared" si="1"/>
        <v>6.1265542942938911</v>
      </c>
      <c r="H17" s="68">
        <v>27477</v>
      </c>
      <c r="I17" s="81">
        <f t="shared" si="0"/>
        <v>-0.35302252793245614</v>
      </c>
    </row>
    <row r="18" spans="1:9" ht="18" customHeight="1">
      <c r="A18" s="319"/>
      <c r="B18" s="319"/>
      <c r="C18" s="7"/>
      <c r="D18" s="323" t="s">
        <v>94</v>
      </c>
      <c r="E18" s="324"/>
      <c r="F18" s="69">
        <v>1877</v>
      </c>
      <c r="G18" s="77">
        <f t="shared" si="1"/>
        <v>0.41999789665411369</v>
      </c>
      <c r="H18" s="70">
        <v>2439</v>
      </c>
      <c r="I18" s="82">
        <f t="shared" si="0"/>
        <v>-23.042230422304222</v>
      </c>
    </row>
    <row r="19" spans="1:9" ht="18" customHeight="1">
      <c r="A19" s="319"/>
      <c r="B19" s="319"/>
      <c r="C19" s="10"/>
      <c r="D19" s="323" t="s">
        <v>95</v>
      </c>
      <c r="E19" s="324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319"/>
      <c r="B20" s="319"/>
      <c r="C20" s="44" t="s">
        <v>5</v>
      </c>
      <c r="D20" s="43"/>
      <c r="E20" s="43"/>
      <c r="F20" s="69">
        <v>17342</v>
      </c>
      <c r="G20" s="77">
        <f t="shared" si="1"/>
        <v>3.8804493999870218</v>
      </c>
      <c r="H20" s="70">
        <v>17775</v>
      </c>
      <c r="I20" s="82">
        <f t="shared" si="0"/>
        <v>-2.4360056258790452</v>
      </c>
    </row>
    <row r="21" spans="1:9" ht="18" customHeight="1">
      <c r="A21" s="319"/>
      <c r="B21" s="319"/>
      <c r="C21" s="44" t="s">
        <v>6</v>
      </c>
      <c r="D21" s="43"/>
      <c r="E21" s="43"/>
      <c r="F21" s="69">
        <v>112362</v>
      </c>
      <c r="G21" s="77">
        <f t="shared" si="1"/>
        <v>25.142143667474443</v>
      </c>
      <c r="H21" s="70">
        <v>109276</v>
      </c>
      <c r="I21" s="82">
        <f t="shared" si="0"/>
        <v>2.824041875617711</v>
      </c>
    </row>
    <row r="22" spans="1:9" ht="18" customHeight="1">
      <c r="A22" s="319"/>
      <c r="B22" s="319"/>
      <c r="C22" s="44" t="s">
        <v>31</v>
      </c>
      <c r="D22" s="43"/>
      <c r="E22" s="43"/>
      <c r="F22" s="69">
        <v>6560</v>
      </c>
      <c r="G22" s="77">
        <f t="shared" si="1"/>
        <v>1.4678669163830507</v>
      </c>
      <c r="H22" s="70">
        <v>6503</v>
      </c>
      <c r="I22" s="82">
        <f t="shared" si="0"/>
        <v>0.87651852990926482</v>
      </c>
    </row>
    <row r="23" spans="1:9" ht="18" customHeight="1">
      <c r="A23" s="319"/>
      <c r="B23" s="319"/>
      <c r="C23" s="44" t="s">
        <v>7</v>
      </c>
      <c r="D23" s="43"/>
      <c r="E23" s="43"/>
      <c r="F23" s="69">
        <v>47448</v>
      </c>
      <c r="G23" s="77">
        <f t="shared" si="1"/>
        <v>10.616974001302285</v>
      </c>
      <c r="H23" s="70">
        <v>44814</v>
      </c>
      <c r="I23" s="82">
        <f t="shared" si="0"/>
        <v>5.8776275271120726</v>
      </c>
    </row>
    <row r="24" spans="1:9" ht="18" customHeight="1">
      <c r="A24" s="319"/>
      <c r="B24" s="319"/>
      <c r="C24" s="44" t="s">
        <v>32</v>
      </c>
      <c r="D24" s="43"/>
      <c r="E24" s="43"/>
      <c r="F24" s="69">
        <v>754</v>
      </c>
      <c r="G24" s="77">
        <f t="shared" si="1"/>
        <v>0.16871519130378357</v>
      </c>
      <c r="H24" s="70">
        <v>856</v>
      </c>
      <c r="I24" s="82">
        <f t="shared" si="0"/>
        <v>-11.915887850467289</v>
      </c>
    </row>
    <row r="25" spans="1:9" ht="18" customHeight="1">
      <c r="A25" s="319"/>
      <c r="B25" s="319"/>
      <c r="C25" s="44" t="s">
        <v>8</v>
      </c>
      <c r="D25" s="43"/>
      <c r="E25" s="43"/>
      <c r="F25" s="69">
        <v>52594</v>
      </c>
      <c r="G25" s="77">
        <f t="shared" si="1"/>
        <v>11.768443993940574</v>
      </c>
      <c r="H25" s="70">
        <v>53967</v>
      </c>
      <c r="I25" s="82">
        <f t="shared" si="0"/>
        <v>-2.5441473493060585</v>
      </c>
    </row>
    <row r="26" spans="1:9" ht="18" customHeight="1">
      <c r="A26" s="319"/>
      <c r="B26" s="319"/>
      <c r="C26" s="45" t="s">
        <v>9</v>
      </c>
      <c r="D26" s="46"/>
      <c r="E26" s="46"/>
      <c r="F26" s="71">
        <v>76676</v>
      </c>
      <c r="G26" s="78">
        <f t="shared" si="1"/>
        <v>17.157037146430913</v>
      </c>
      <c r="H26" s="72">
        <v>75265</v>
      </c>
      <c r="I26" s="84">
        <f t="shared" si="0"/>
        <v>1.8747093602604181</v>
      </c>
    </row>
    <row r="27" spans="1:9" ht="18" customHeight="1">
      <c r="A27" s="319"/>
      <c r="B27" s="320"/>
      <c r="C27" s="47" t="s">
        <v>10</v>
      </c>
      <c r="D27" s="31"/>
      <c r="E27" s="31"/>
      <c r="F27" s="73">
        <f>SUM(F9,F20:F26)</f>
        <v>446907</v>
      </c>
      <c r="G27" s="79">
        <f t="shared" si="1"/>
        <v>100</v>
      </c>
      <c r="H27" s="73">
        <f>SUM(H9,H20:H26)</f>
        <v>443509</v>
      </c>
      <c r="I27" s="85">
        <f t="shared" si="0"/>
        <v>0.76616258069170939</v>
      </c>
    </row>
    <row r="28" spans="1:9" ht="18" customHeight="1">
      <c r="A28" s="319"/>
      <c r="B28" s="318" t="s">
        <v>89</v>
      </c>
      <c r="C28" s="55" t="s">
        <v>11</v>
      </c>
      <c r="D28" s="56"/>
      <c r="E28" s="56"/>
      <c r="F28" s="65">
        <v>196325</v>
      </c>
      <c r="G28" s="75">
        <f t="shared" ref="G28:G45" si="2">F28/$F$45*100</f>
        <v>45.01813795855098</v>
      </c>
      <c r="H28" s="65">
        <v>194425</v>
      </c>
      <c r="I28" s="86">
        <f t="shared" si="0"/>
        <v>0.97724058120096657</v>
      </c>
    </row>
    <row r="29" spans="1:9" ht="18" customHeight="1">
      <c r="A29" s="319"/>
      <c r="B29" s="319"/>
      <c r="C29" s="7"/>
      <c r="D29" s="30" t="s">
        <v>12</v>
      </c>
      <c r="E29" s="43"/>
      <c r="F29" s="69">
        <v>124027</v>
      </c>
      <c r="G29" s="77">
        <f t="shared" si="2"/>
        <v>28.439906260461999</v>
      </c>
      <c r="H29" s="69">
        <v>124322</v>
      </c>
      <c r="I29" s="87">
        <f t="shared" si="0"/>
        <v>-0.23728704493171104</v>
      </c>
    </row>
    <row r="30" spans="1:9" ht="18" customHeight="1">
      <c r="A30" s="319"/>
      <c r="B30" s="319"/>
      <c r="C30" s="7"/>
      <c r="D30" s="30" t="s">
        <v>33</v>
      </c>
      <c r="E30" s="43"/>
      <c r="F30" s="69">
        <v>10128</v>
      </c>
      <c r="G30" s="77">
        <f t="shared" si="2"/>
        <v>2.3223924678171621</v>
      </c>
      <c r="H30" s="69">
        <v>9927</v>
      </c>
      <c r="I30" s="87">
        <f t="shared" si="0"/>
        <v>2.0247809005741857</v>
      </c>
    </row>
    <row r="31" spans="1:9" ht="18" customHeight="1">
      <c r="A31" s="319"/>
      <c r="B31" s="319"/>
      <c r="C31" s="19"/>
      <c r="D31" s="30" t="s">
        <v>13</v>
      </c>
      <c r="E31" s="43"/>
      <c r="F31" s="69">
        <v>62170</v>
      </c>
      <c r="G31" s="77">
        <f t="shared" si="2"/>
        <v>14.255839230271816</v>
      </c>
      <c r="H31" s="69">
        <v>60176</v>
      </c>
      <c r="I31" s="87">
        <f t="shared" si="0"/>
        <v>3.3136134006912954</v>
      </c>
    </row>
    <row r="32" spans="1:9" ht="18" customHeight="1">
      <c r="A32" s="319"/>
      <c r="B32" s="319"/>
      <c r="C32" s="50" t="s">
        <v>14</v>
      </c>
      <c r="D32" s="51"/>
      <c r="E32" s="51"/>
      <c r="F32" s="65">
        <v>175873</v>
      </c>
      <c r="G32" s="75">
        <f t="shared" si="2"/>
        <v>40.328409408808028</v>
      </c>
      <c r="H32" s="65">
        <v>178808</v>
      </c>
      <c r="I32" s="86">
        <f t="shared" si="0"/>
        <v>-1.6414254395776484</v>
      </c>
    </row>
    <row r="33" spans="1:9" ht="18" customHeight="1">
      <c r="A33" s="319"/>
      <c r="B33" s="319"/>
      <c r="C33" s="7"/>
      <c r="D33" s="30" t="s">
        <v>15</v>
      </c>
      <c r="E33" s="43"/>
      <c r="F33" s="69">
        <v>20569</v>
      </c>
      <c r="G33" s="77">
        <f t="shared" si="2"/>
        <v>4.7165571357159566</v>
      </c>
      <c r="H33" s="69">
        <v>20154</v>
      </c>
      <c r="I33" s="87">
        <f t="shared" si="0"/>
        <v>2.0591445866825486</v>
      </c>
    </row>
    <row r="34" spans="1:9" ht="18" customHeight="1">
      <c r="A34" s="319"/>
      <c r="B34" s="319"/>
      <c r="C34" s="7"/>
      <c r="D34" s="30" t="s">
        <v>34</v>
      </c>
      <c r="E34" s="43"/>
      <c r="F34" s="69">
        <v>7036</v>
      </c>
      <c r="G34" s="77">
        <f t="shared" si="2"/>
        <v>1.6133840248382258</v>
      </c>
      <c r="H34" s="69">
        <v>7072</v>
      </c>
      <c r="I34" s="87">
        <f t="shared" si="0"/>
        <v>-0.5090497737556543</v>
      </c>
    </row>
    <row r="35" spans="1:9" ht="18" customHeight="1">
      <c r="A35" s="319"/>
      <c r="B35" s="319"/>
      <c r="C35" s="7"/>
      <c r="D35" s="30" t="s">
        <v>35</v>
      </c>
      <c r="E35" s="43"/>
      <c r="F35" s="69">
        <v>94121</v>
      </c>
      <c r="G35" s="77">
        <f t="shared" si="2"/>
        <v>21.582336242438696</v>
      </c>
      <c r="H35" s="69">
        <v>93960</v>
      </c>
      <c r="I35" s="87">
        <f t="shared" si="0"/>
        <v>0.17134951042996338</v>
      </c>
    </row>
    <row r="36" spans="1:9" ht="18" customHeight="1">
      <c r="A36" s="319"/>
      <c r="B36" s="319"/>
      <c r="C36" s="7"/>
      <c r="D36" s="30" t="s">
        <v>36</v>
      </c>
      <c r="E36" s="43"/>
      <c r="F36" s="69">
        <v>6501</v>
      </c>
      <c r="G36" s="77">
        <f t="shared" si="2"/>
        <v>1.4907063026539662</v>
      </c>
      <c r="H36" s="69">
        <v>7076</v>
      </c>
      <c r="I36" s="87">
        <f t="shared" si="0"/>
        <v>-8.126059920859241</v>
      </c>
    </row>
    <row r="37" spans="1:9" ht="18" customHeight="1">
      <c r="A37" s="319"/>
      <c r="B37" s="319"/>
      <c r="C37" s="7"/>
      <c r="D37" s="30" t="s">
        <v>16</v>
      </c>
      <c r="E37" s="43"/>
      <c r="F37" s="69">
        <v>7468</v>
      </c>
      <c r="G37" s="77">
        <f t="shared" si="2"/>
        <v>1.7124434192000955</v>
      </c>
      <c r="H37" s="69">
        <v>7813</v>
      </c>
      <c r="I37" s="87">
        <f t="shared" si="0"/>
        <v>-4.4157173940867818</v>
      </c>
    </row>
    <row r="38" spans="1:9" ht="18" customHeight="1">
      <c r="A38" s="319"/>
      <c r="B38" s="319"/>
      <c r="C38" s="19"/>
      <c r="D38" s="30" t="s">
        <v>37</v>
      </c>
      <c r="E38" s="43"/>
      <c r="F38" s="69">
        <v>40178</v>
      </c>
      <c r="G38" s="77">
        <f t="shared" si="2"/>
        <v>9.2129822839610931</v>
      </c>
      <c r="H38" s="69">
        <v>42733</v>
      </c>
      <c r="I38" s="87">
        <f t="shared" si="0"/>
        <v>-5.9789857955210302</v>
      </c>
    </row>
    <row r="39" spans="1:9" ht="18" customHeight="1">
      <c r="A39" s="319"/>
      <c r="B39" s="319"/>
      <c r="C39" s="50" t="s">
        <v>17</v>
      </c>
      <c r="D39" s="51"/>
      <c r="E39" s="51"/>
      <c r="F39" s="65">
        <v>63904</v>
      </c>
      <c r="G39" s="75">
        <f t="shared" si="2"/>
        <v>14.653452632640986</v>
      </c>
      <c r="H39" s="65">
        <v>59858</v>
      </c>
      <c r="I39" s="86">
        <f t="shared" si="0"/>
        <v>6.7593304153162448</v>
      </c>
    </row>
    <row r="40" spans="1:9" ht="18" customHeight="1">
      <c r="A40" s="319"/>
      <c r="B40" s="319"/>
      <c r="C40" s="7"/>
      <c r="D40" s="52" t="s">
        <v>18</v>
      </c>
      <c r="E40" s="53"/>
      <c r="F40" s="67">
        <v>62231</v>
      </c>
      <c r="G40" s="76">
        <f t="shared" si="2"/>
        <v>14.269826783642358</v>
      </c>
      <c r="H40" s="67">
        <v>58305</v>
      </c>
      <c r="I40" s="88">
        <f t="shared" si="0"/>
        <v>6.7335562987736797</v>
      </c>
    </row>
    <row r="41" spans="1:9" ht="18" customHeight="1">
      <c r="A41" s="319"/>
      <c r="B41" s="319"/>
      <c r="C41" s="7"/>
      <c r="D41" s="16"/>
      <c r="E41" s="103" t="s">
        <v>92</v>
      </c>
      <c r="F41" s="69">
        <v>41091</v>
      </c>
      <c r="G41" s="77">
        <f t="shared" si="2"/>
        <v>9.4223369762119873</v>
      </c>
      <c r="H41" s="69">
        <v>38078</v>
      </c>
      <c r="I41" s="89">
        <f t="shared" si="0"/>
        <v>7.9127054992384149</v>
      </c>
    </row>
    <row r="42" spans="1:9" ht="18" customHeight="1">
      <c r="A42" s="319"/>
      <c r="B42" s="319"/>
      <c r="C42" s="7"/>
      <c r="D42" s="33"/>
      <c r="E42" s="32" t="s">
        <v>38</v>
      </c>
      <c r="F42" s="69">
        <v>21140</v>
      </c>
      <c r="G42" s="77">
        <f t="shared" si="2"/>
        <v>4.8474898074303718</v>
      </c>
      <c r="H42" s="69">
        <v>20227</v>
      </c>
      <c r="I42" s="89">
        <f t="shared" si="0"/>
        <v>4.5137687249715785</v>
      </c>
    </row>
    <row r="43" spans="1:9" ht="18" customHeight="1">
      <c r="A43" s="319"/>
      <c r="B43" s="319"/>
      <c r="C43" s="7"/>
      <c r="D43" s="30" t="s">
        <v>39</v>
      </c>
      <c r="E43" s="54"/>
      <c r="F43" s="69">
        <v>1673</v>
      </c>
      <c r="G43" s="77">
        <f t="shared" si="2"/>
        <v>0.38362584899862878</v>
      </c>
      <c r="H43" s="67">
        <v>1553</v>
      </c>
      <c r="I43" s="153">
        <f t="shared" si="0"/>
        <v>7.7269800386349008</v>
      </c>
    </row>
    <row r="44" spans="1:9" ht="18" customHeight="1">
      <c r="A44" s="319"/>
      <c r="B44" s="31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74">
        <f>SUM(F28,F32,F39)</f>
        <v>436102</v>
      </c>
      <c r="G45" s="79">
        <f t="shared" si="2"/>
        <v>100</v>
      </c>
      <c r="H45" s="74">
        <f>SUM(H28,H32,H39)</f>
        <v>433091</v>
      </c>
      <c r="I45" s="154">
        <f t="shared" si="0"/>
        <v>0.69523495062238094</v>
      </c>
    </row>
    <row r="46" spans="1:9">
      <c r="A46" s="104" t="s">
        <v>20</v>
      </c>
    </row>
    <row r="47" spans="1:9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55" t="s">
        <v>0</v>
      </c>
      <c r="B1" s="155"/>
      <c r="C1" s="101" t="s">
        <v>234</v>
      </c>
      <c r="D1" s="156"/>
      <c r="E1" s="156"/>
    </row>
    <row r="4" spans="1:9">
      <c r="A4" s="157" t="s">
        <v>114</v>
      </c>
    </row>
    <row r="5" spans="1:9">
      <c r="I5" s="14" t="s">
        <v>115</v>
      </c>
    </row>
    <row r="6" spans="1:9" s="162" customFormat="1" ht="29.25" customHeight="1">
      <c r="A6" s="158" t="s">
        <v>116</v>
      </c>
      <c r="B6" s="159"/>
      <c r="C6" s="159"/>
      <c r="D6" s="160"/>
      <c r="E6" s="161" t="s">
        <v>218</v>
      </c>
      <c r="F6" s="161" t="s">
        <v>224</v>
      </c>
      <c r="G6" s="161" t="s">
        <v>225</v>
      </c>
      <c r="H6" s="161" t="s">
        <v>226</v>
      </c>
      <c r="I6" s="161" t="s">
        <v>228</v>
      </c>
    </row>
    <row r="7" spans="1:9" ht="27" customHeight="1">
      <c r="A7" s="367" t="s">
        <v>117</v>
      </c>
      <c r="B7" s="55" t="s">
        <v>118</v>
      </c>
      <c r="C7" s="56"/>
      <c r="D7" s="93" t="s">
        <v>119</v>
      </c>
      <c r="E7" s="163">
        <v>445904</v>
      </c>
      <c r="F7" s="163">
        <v>448601</v>
      </c>
      <c r="G7" s="163">
        <v>460728</v>
      </c>
      <c r="H7" s="163">
        <v>443509</v>
      </c>
      <c r="I7" s="163">
        <v>446907</v>
      </c>
    </row>
    <row r="8" spans="1:9" ht="27" customHeight="1">
      <c r="A8" s="319"/>
      <c r="B8" s="9"/>
      <c r="C8" s="30" t="s">
        <v>120</v>
      </c>
      <c r="D8" s="91" t="s">
        <v>42</v>
      </c>
      <c r="E8" s="164">
        <v>264386</v>
      </c>
      <c r="F8" s="164">
        <v>260896</v>
      </c>
      <c r="G8" s="164">
        <v>261197</v>
      </c>
      <c r="H8" s="244">
        <v>262513</v>
      </c>
      <c r="I8" s="165">
        <v>263879</v>
      </c>
    </row>
    <row r="9" spans="1:9" ht="27" customHeight="1">
      <c r="A9" s="319"/>
      <c r="B9" s="44" t="s">
        <v>121</v>
      </c>
      <c r="C9" s="43"/>
      <c r="D9" s="94"/>
      <c r="E9" s="166">
        <v>433294</v>
      </c>
      <c r="F9" s="166">
        <v>437441</v>
      </c>
      <c r="G9" s="166">
        <v>451404</v>
      </c>
      <c r="H9" s="245">
        <v>433091</v>
      </c>
      <c r="I9" s="167">
        <v>436102</v>
      </c>
    </row>
    <row r="10" spans="1:9" ht="27" customHeight="1">
      <c r="A10" s="319"/>
      <c r="B10" s="44" t="s">
        <v>122</v>
      </c>
      <c r="C10" s="43"/>
      <c r="D10" s="94"/>
      <c r="E10" s="166">
        <v>12610</v>
      </c>
      <c r="F10" s="166">
        <v>11160</v>
      </c>
      <c r="G10" s="166">
        <v>9325</v>
      </c>
      <c r="H10" s="245">
        <v>10418</v>
      </c>
      <c r="I10" s="167">
        <v>10805</v>
      </c>
    </row>
    <row r="11" spans="1:9" ht="27" customHeight="1">
      <c r="A11" s="319"/>
      <c r="B11" s="44" t="s">
        <v>123</v>
      </c>
      <c r="C11" s="43"/>
      <c r="D11" s="94"/>
      <c r="E11" s="166">
        <v>4988</v>
      </c>
      <c r="F11" s="166">
        <v>5031</v>
      </c>
      <c r="G11" s="166">
        <v>4233</v>
      </c>
      <c r="H11" s="245">
        <v>6059</v>
      </c>
      <c r="I11" s="167">
        <v>5549</v>
      </c>
    </row>
    <row r="12" spans="1:9" ht="27" customHeight="1">
      <c r="A12" s="319"/>
      <c r="B12" s="44" t="s">
        <v>124</v>
      </c>
      <c r="C12" s="43"/>
      <c r="D12" s="94"/>
      <c r="E12" s="166">
        <v>7622</v>
      </c>
      <c r="F12" s="166">
        <v>6129</v>
      </c>
      <c r="G12" s="166">
        <v>5092</v>
      </c>
      <c r="H12" s="245">
        <v>4359</v>
      </c>
      <c r="I12" s="167">
        <v>5256</v>
      </c>
    </row>
    <row r="13" spans="1:9" ht="27" customHeight="1">
      <c r="A13" s="319"/>
      <c r="B13" s="44" t="s">
        <v>125</v>
      </c>
      <c r="C13" s="43"/>
      <c r="D13" s="98"/>
      <c r="E13" s="168">
        <v>3728</v>
      </c>
      <c r="F13" s="168">
        <v>-1494</v>
      </c>
      <c r="G13" s="168">
        <v>-1037</v>
      </c>
      <c r="H13" s="246">
        <v>-733</v>
      </c>
      <c r="I13" s="169">
        <v>897</v>
      </c>
    </row>
    <row r="14" spans="1:9" ht="27" customHeight="1">
      <c r="A14" s="319"/>
      <c r="B14" s="100" t="s">
        <v>126</v>
      </c>
      <c r="C14" s="53"/>
      <c r="D14" s="98"/>
      <c r="E14" s="168">
        <v>0</v>
      </c>
      <c r="F14" s="168">
        <v>0</v>
      </c>
      <c r="G14" s="168">
        <v>0</v>
      </c>
      <c r="H14" s="246" t="s">
        <v>232</v>
      </c>
      <c r="I14" s="169">
        <v>0</v>
      </c>
    </row>
    <row r="15" spans="1:9" ht="27" customHeight="1">
      <c r="A15" s="319"/>
      <c r="B15" s="45" t="s">
        <v>127</v>
      </c>
      <c r="C15" s="46"/>
      <c r="D15" s="170"/>
      <c r="E15" s="171">
        <v>5646</v>
      </c>
      <c r="F15" s="171">
        <v>-3123</v>
      </c>
      <c r="G15" s="171">
        <v>-22</v>
      </c>
      <c r="H15" s="247">
        <v>-5000</v>
      </c>
      <c r="I15" s="172">
        <v>574</v>
      </c>
    </row>
    <row r="16" spans="1:9" ht="27" customHeight="1">
      <c r="A16" s="319"/>
      <c r="B16" s="173" t="s">
        <v>128</v>
      </c>
      <c r="C16" s="174"/>
      <c r="D16" s="175" t="s">
        <v>43</v>
      </c>
      <c r="E16" s="176">
        <v>64386</v>
      </c>
      <c r="F16" s="176">
        <v>61481</v>
      </c>
      <c r="G16" s="176">
        <v>60287</v>
      </c>
      <c r="H16" s="248">
        <v>54299</v>
      </c>
      <c r="I16" s="177">
        <v>49231</v>
      </c>
    </row>
    <row r="17" spans="1:9" ht="27" customHeight="1">
      <c r="A17" s="319"/>
      <c r="B17" s="44" t="s">
        <v>129</v>
      </c>
      <c r="C17" s="43"/>
      <c r="D17" s="91" t="s">
        <v>44</v>
      </c>
      <c r="E17" s="166">
        <v>58025</v>
      </c>
      <c r="F17" s="166">
        <v>53338</v>
      </c>
      <c r="G17" s="166">
        <v>56788</v>
      </c>
      <c r="H17" s="245">
        <v>37252</v>
      </c>
      <c r="I17" s="167">
        <v>37516</v>
      </c>
    </row>
    <row r="18" spans="1:9" ht="27" customHeight="1">
      <c r="A18" s="319"/>
      <c r="B18" s="44" t="s">
        <v>130</v>
      </c>
      <c r="C18" s="43"/>
      <c r="D18" s="91" t="s">
        <v>45</v>
      </c>
      <c r="E18" s="166">
        <v>864769</v>
      </c>
      <c r="F18" s="166">
        <v>867524</v>
      </c>
      <c r="G18" s="166">
        <v>868470</v>
      </c>
      <c r="H18" s="245">
        <v>868659</v>
      </c>
      <c r="I18" s="167">
        <v>864730</v>
      </c>
    </row>
    <row r="19" spans="1:9" ht="27" customHeight="1">
      <c r="A19" s="319"/>
      <c r="B19" s="44" t="s">
        <v>131</v>
      </c>
      <c r="C19" s="43"/>
      <c r="D19" s="91" t="s">
        <v>132</v>
      </c>
      <c r="E19" s="166">
        <f>E17+E18-E16</f>
        <v>858408</v>
      </c>
      <c r="F19" s="166">
        <f>F17+F18-F16</f>
        <v>859381</v>
      </c>
      <c r="G19" s="166">
        <f>G17+G18-G16</f>
        <v>864971</v>
      </c>
      <c r="H19" s="166">
        <f>H17+H18-H16</f>
        <v>851612</v>
      </c>
      <c r="I19" s="166">
        <f>I17+I18-I16</f>
        <v>853015</v>
      </c>
    </row>
    <row r="20" spans="1:9" ht="27" customHeight="1">
      <c r="A20" s="319"/>
      <c r="B20" s="44" t="s">
        <v>133</v>
      </c>
      <c r="C20" s="43"/>
      <c r="D20" s="94" t="s">
        <v>134</v>
      </c>
      <c r="E20" s="178">
        <f>E18/E8</f>
        <v>3.2708577610009608</v>
      </c>
      <c r="F20" s="178">
        <f>F18/F8</f>
        <v>3.3251717159327856</v>
      </c>
      <c r="G20" s="178">
        <f>G18/G8</f>
        <v>3.3249616190078752</v>
      </c>
      <c r="H20" s="178">
        <f>H18/H8</f>
        <v>3.3090132679143509</v>
      </c>
      <c r="I20" s="178">
        <f>I18/I8</f>
        <v>3.2769943799999242</v>
      </c>
    </row>
    <row r="21" spans="1:9" ht="27" customHeight="1">
      <c r="A21" s="319"/>
      <c r="B21" s="44" t="s">
        <v>135</v>
      </c>
      <c r="C21" s="43"/>
      <c r="D21" s="94" t="s">
        <v>136</v>
      </c>
      <c r="E21" s="178">
        <f>E19/E8</f>
        <v>3.2467982419644006</v>
      </c>
      <c r="F21" s="178">
        <f>F19/F8</f>
        <v>3.2939600453820681</v>
      </c>
      <c r="G21" s="178">
        <f>G19/G8</f>
        <v>3.3115655999111779</v>
      </c>
      <c r="H21" s="178">
        <f>H19/H8</f>
        <v>3.2440755314974878</v>
      </c>
      <c r="I21" s="178">
        <f>I19/I8</f>
        <v>3.2325990321321516</v>
      </c>
    </row>
    <row r="22" spans="1:9" ht="27" customHeight="1">
      <c r="A22" s="319"/>
      <c r="B22" s="44" t="s">
        <v>137</v>
      </c>
      <c r="C22" s="43"/>
      <c r="D22" s="94" t="s">
        <v>138</v>
      </c>
      <c r="E22" s="166">
        <f>E18/E24*1000000</f>
        <v>885795.11873337417</v>
      </c>
      <c r="F22" s="166">
        <f>F18/F24*1000000</f>
        <v>888617.10420245363</v>
      </c>
      <c r="G22" s="166">
        <f>G18/G24*1000000</f>
        <v>889586.10538348777</v>
      </c>
      <c r="H22" s="166">
        <f>H18/H24*1000000</f>
        <v>889779.70075686579</v>
      </c>
      <c r="I22" s="166">
        <f>I18/I24*1000000</f>
        <v>885755.17048172466</v>
      </c>
    </row>
    <row r="23" spans="1:9" ht="27" customHeight="1">
      <c r="A23" s="319"/>
      <c r="B23" s="44" t="s">
        <v>139</v>
      </c>
      <c r="C23" s="43"/>
      <c r="D23" s="94" t="s">
        <v>140</v>
      </c>
      <c r="E23" s="166">
        <f>E19/E24*1000000</f>
        <v>879279.45645794214</v>
      </c>
      <c r="F23" s="166">
        <f>F19/F24*1000000</f>
        <v>880276.11412088748</v>
      </c>
      <c r="G23" s="166">
        <f>G19/G24*1000000</f>
        <v>886002.03019063501</v>
      </c>
      <c r="H23" s="166">
        <f>H19/H24*1000000</f>
        <v>872318.21752949769</v>
      </c>
      <c r="I23" s="166">
        <f>I19/I24*1000000</f>
        <v>873755.33027473127</v>
      </c>
    </row>
    <row r="24" spans="1:9" ht="27" customHeight="1">
      <c r="A24" s="319"/>
      <c r="B24" s="179" t="s">
        <v>141</v>
      </c>
      <c r="C24" s="180"/>
      <c r="D24" s="181" t="s">
        <v>142</v>
      </c>
      <c r="E24" s="171">
        <v>976263</v>
      </c>
      <c r="F24" s="171">
        <f>E24</f>
        <v>976263</v>
      </c>
      <c r="G24" s="171">
        <f>F24</f>
        <v>976263</v>
      </c>
      <c r="H24" s="172">
        <f>G24</f>
        <v>976263</v>
      </c>
      <c r="I24" s="172">
        <f>H24</f>
        <v>976263</v>
      </c>
    </row>
    <row r="25" spans="1:9" ht="27" customHeight="1">
      <c r="A25" s="319"/>
      <c r="B25" s="10" t="s">
        <v>143</v>
      </c>
      <c r="C25" s="182"/>
      <c r="D25" s="183"/>
      <c r="E25" s="164">
        <v>264862</v>
      </c>
      <c r="F25" s="164">
        <v>260946</v>
      </c>
      <c r="G25" s="164">
        <v>259165</v>
      </c>
      <c r="H25" s="249">
        <v>259125</v>
      </c>
      <c r="I25" s="184">
        <v>258631</v>
      </c>
    </row>
    <row r="26" spans="1:9" ht="27" customHeight="1">
      <c r="A26" s="319"/>
      <c r="B26" s="185" t="s">
        <v>144</v>
      </c>
      <c r="C26" s="186"/>
      <c r="D26" s="187"/>
      <c r="E26" s="188">
        <v>0.46100000000000002</v>
      </c>
      <c r="F26" s="188">
        <v>0.47599999999999998</v>
      </c>
      <c r="G26" s="188">
        <v>0.48699999999999999</v>
      </c>
      <c r="H26" s="250">
        <v>0.49</v>
      </c>
      <c r="I26" s="189">
        <v>0.49</v>
      </c>
    </row>
    <row r="27" spans="1:9" ht="27" customHeight="1">
      <c r="A27" s="319"/>
      <c r="B27" s="185" t="s">
        <v>145</v>
      </c>
      <c r="C27" s="186"/>
      <c r="D27" s="187"/>
      <c r="E27" s="190">
        <v>2.9</v>
      </c>
      <c r="F27" s="190">
        <v>2.2999999999999998</v>
      </c>
      <c r="G27" s="190">
        <v>2</v>
      </c>
      <c r="H27" s="251">
        <v>1.7</v>
      </c>
      <c r="I27" s="191">
        <v>2</v>
      </c>
    </row>
    <row r="28" spans="1:9" ht="27" customHeight="1">
      <c r="A28" s="319"/>
      <c r="B28" s="185" t="s">
        <v>146</v>
      </c>
      <c r="C28" s="186"/>
      <c r="D28" s="187"/>
      <c r="E28" s="190">
        <v>94.4</v>
      </c>
      <c r="F28" s="190">
        <v>96.7</v>
      </c>
      <c r="G28" s="190">
        <v>96.7</v>
      </c>
      <c r="H28" s="251">
        <v>96.4</v>
      </c>
      <c r="I28" s="191">
        <v>96.8</v>
      </c>
    </row>
    <row r="29" spans="1:9" ht="27" customHeight="1">
      <c r="A29" s="319"/>
      <c r="B29" s="192" t="s">
        <v>147</v>
      </c>
      <c r="C29" s="193"/>
      <c r="D29" s="194"/>
      <c r="E29" s="195">
        <v>48.2</v>
      </c>
      <c r="F29" s="195">
        <v>49</v>
      </c>
      <c r="G29" s="195">
        <v>49</v>
      </c>
      <c r="H29" s="252">
        <v>48.9</v>
      </c>
      <c r="I29" s="196">
        <v>48.3</v>
      </c>
    </row>
    <row r="30" spans="1:9" ht="27" customHeight="1">
      <c r="A30" s="319"/>
      <c r="B30" s="367" t="s">
        <v>148</v>
      </c>
      <c r="C30" s="25" t="s">
        <v>149</v>
      </c>
      <c r="D30" s="197"/>
      <c r="E30" s="198">
        <v>0</v>
      </c>
      <c r="F30" s="198">
        <v>0</v>
      </c>
      <c r="G30" s="198">
        <v>0</v>
      </c>
      <c r="H30" s="253" t="s">
        <v>232</v>
      </c>
      <c r="I30" s="199">
        <v>0</v>
      </c>
    </row>
    <row r="31" spans="1:9" ht="27" customHeight="1">
      <c r="A31" s="319"/>
      <c r="B31" s="319"/>
      <c r="C31" s="185" t="s">
        <v>150</v>
      </c>
      <c r="D31" s="187"/>
      <c r="E31" s="190">
        <v>0</v>
      </c>
      <c r="F31" s="190">
        <v>0</v>
      </c>
      <c r="G31" s="190">
        <v>0</v>
      </c>
      <c r="H31" s="254" t="s">
        <v>232</v>
      </c>
      <c r="I31" s="191">
        <v>0</v>
      </c>
    </row>
    <row r="32" spans="1:9" ht="27" customHeight="1">
      <c r="A32" s="319"/>
      <c r="B32" s="319"/>
      <c r="C32" s="185" t="s">
        <v>151</v>
      </c>
      <c r="D32" s="187"/>
      <c r="E32" s="190">
        <v>12</v>
      </c>
      <c r="F32" s="190">
        <v>10.8</v>
      </c>
      <c r="G32" s="190">
        <v>10.3</v>
      </c>
      <c r="H32" s="251">
        <v>10</v>
      </c>
      <c r="I32" s="191">
        <v>9.6</v>
      </c>
    </row>
    <row r="33" spans="1:9" ht="27" customHeight="1">
      <c r="A33" s="320"/>
      <c r="B33" s="320"/>
      <c r="C33" s="192" t="s">
        <v>152</v>
      </c>
      <c r="D33" s="194"/>
      <c r="E33" s="195">
        <v>190.2</v>
      </c>
      <c r="F33" s="195">
        <v>192.6</v>
      </c>
      <c r="G33" s="195">
        <v>197</v>
      </c>
      <c r="H33" s="255">
        <v>199.2</v>
      </c>
      <c r="I33" s="200">
        <v>202.9</v>
      </c>
    </row>
    <row r="34" spans="1:9" ht="27" customHeight="1">
      <c r="A34" s="2" t="s">
        <v>229</v>
      </c>
      <c r="B34" s="8"/>
      <c r="C34" s="8"/>
      <c r="D34" s="8"/>
      <c r="E34" s="201"/>
      <c r="F34" s="201"/>
      <c r="G34" s="201"/>
      <c r="H34" s="201"/>
      <c r="I34" s="202"/>
    </row>
    <row r="35" spans="1:9" ht="27" customHeight="1">
      <c r="A35" s="13" t="s">
        <v>111</v>
      </c>
    </row>
    <row r="36" spans="1:9">
      <c r="A36" s="203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64" t="s">
        <v>236</v>
      </c>
      <c r="B1" s="28"/>
      <c r="C1" s="28"/>
      <c r="D1" s="102"/>
      <c r="E1" s="35"/>
      <c r="F1" s="35"/>
      <c r="G1" s="35"/>
    </row>
    <row r="2" spans="1:27" ht="15" customHeight="1"/>
    <row r="3" spans="1:27" ht="15" customHeight="1">
      <c r="A3" s="36" t="s">
        <v>153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5.95" customHeight="1">
      <c r="A5" s="31" t="s">
        <v>230</v>
      </c>
      <c r="B5" s="31"/>
      <c r="C5" s="31"/>
      <c r="D5" s="31"/>
      <c r="K5" s="37"/>
      <c r="Q5" s="37" t="s">
        <v>48</v>
      </c>
    </row>
    <row r="6" spans="1:27" ht="15.95" customHeight="1">
      <c r="A6" s="345" t="s">
        <v>49</v>
      </c>
      <c r="B6" s="346"/>
      <c r="C6" s="346"/>
      <c r="D6" s="346"/>
      <c r="E6" s="347"/>
      <c r="F6" s="333" t="s">
        <v>235</v>
      </c>
      <c r="G6" s="334"/>
      <c r="H6" s="329"/>
      <c r="I6" s="330"/>
      <c r="J6" s="329"/>
      <c r="K6" s="330"/>
      <c r="L6" s="329"/>
      <c r="M6" s="330"/>
      <c r="N6" s="329"/>
      <c r="O6" s="330"/>
      <c r="P6" s="329"/>
      <c r="Q6" s="330"/>
    </row>
    <row r="7" spans="1:27" ht="15.95" customHeight="1">
      <c r="A7" s="348"/>
      <c r="B7" s="349"/>
      <c r="C7" s="349"/>
      <c r="D7" s="349"/>
      <c r="E7" s="350"/>
      <c r="F7" s="18" t="s">
        <v>227</v>
      </c>
      <c r="G7" s="204" t="s">
        <v>2</v>
      </c>
      <c r="H7" s="108" t="s">
        <v>227</v>
      </c>
      <c r="I7" s="38" t="s">
        <v>2</v>
      </c>
      <c r="J7" s="108" t="s">
        <v>227</v>
      </c>
      <c r="K7" s="38" t="s">
        <v>2</v>
      </c>
      <c r="L7" s="108" t="s">
        <v>227</v>
      </c>
      <c r="M7" s="38" t="s">
        <v>2</v>
      </c>
      <c r="N7" s="108" t="s">
        <v>227</v>
      </c>
      <c r="O7" s="38" t="s">
        <v>2</v>
      </c>
      <c r="P7" s="108" t="s">
        <v>227</v>
      </c>
      <c r="Q7" s="242" t="s">
        <v>2</v>
      </c>
    </row>
    <row r="8" spans="1:27" ht="15.95" customHeight="1">
      <c r="A8" s="357" t="s">
        <v>83</v>
      </c>
      <c r="B8" s="55" t="s">
        <v>50</v>
      </c>
      <c r="C8" s="56"/>
      <c r="D8" s="56"/>
      <c r="E8" s="93" t="s">
        <v>41</v>
      </c>
      <c r="F8" s="308">
        <v>26548</v>
      </c>
      <c r="G8" s="309">
        <v>25974</v>
      </c>
      <c r="H8" s="109"/>
      <c r="I8" s="110"/>
      <c r="J8" s="109"/>
      <c r="K8" s="111"/>
      <c r="L8" s="109"/>
      <c r="M8" s="110"/>
      <c r="N8" s="109"/>
      <c r="O8" s="110"/>
      <c r="P8" s="109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5.95" customHeight="1">
      <c r="A9" s="358"/>
      <c r="B9" s="8"/>
      <c r="C9" s="257" t="s">
        <v>51</v>
      </c>
      <c r="D9" s="43"/>
      <c r="E9" s="91" t="s">
        <v>42</v>
      </c>
      <c r="F9" s="233">
        <v>26541</v>
      </c>
      <c r="G9" s="310">
        <v>25964</v>
      </c>
      <c r="H9" s="70"/>
      <c r="I9" s="114"/>
      <c r="J9" s="70"/>
      <c r="K9" s="115"/>
      <c r="L9" s="70"/>
      <c r="M9" s="114"/>
      <c r="N9" s="70"/>
      <c r="O9" s="114"/>
      <c r="P9" s="70"/>
      <c r="Q9" s="115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ht="15.95" customHeight="1">
      <c r="A10" s="358"/>
      <c r="B10" s="10"/>
      <c r="C10" s="257" t="s">
        <v>52</v>
      </c>
      <c r="D10" s="43"/>
      <c r="E10" s="91" t="s">
        <v>43</v>
      </c>
      <c r="F10" s="233">
        <v>7</v>
      </c>
      <c r="G10" s="310">
        <v>10</v>
      </c>
      <c r="H10" s="70"/>
      <c r="I10" s="114"/>
      <c r="J10" s="116"/>
      <c r="K10" s="117"/>
      <c r="L10" s="70"/>
      <c r="M10" s="114"/>
      <c r="N10" s="70"/>
      <c r="O10" s="114"/>
      <c r="P10" s="70"/>
      <c r="Q10" s="115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ht="15.95" customHeight="1">
      <c r="A11" s="358"/>
      <c r="B11" s="50" t="s">
        <v>53</v>
      </c>
      <c r="C11" s="63"/>
      <c r="D11" s="63"/>
      <c r="E11" s="90" t="s">
        <v>44</v>
      </c>
      <c r="F11" s="280">
        <v>27910</v>
      </c>
      <c r="G11" s="311">
        <v>27150</v>
      </c>
      <c r="H11" s="118"/>
      <c r="I11" s="120"/>
      <c r="J11" s="118"/>
      <c r="K11" s="121"/>
      <c r="L11" s="118"/>
      <c r="M11" s="120"/>
      <c r="N11" s="118"/>
      <c r="O11" s="120"/>
      <c r="P11" s="118"/>
      <c r="Q11" s="121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5.95" customHeight="1">
      <c r="A12" s="358"/>
      <c r="B12" s="7"/>
      <c r="C12" s="257" t="s">
        <v>54</v>
      </c>
      <c r="D12" s="43"/>
      <c r="E12" s="91" t="s">
        <v>45</v>
      </c>
      <c r="F12" s="233">
        <v>27887</v>
      </c>
      <c r="G12" s="310">
        <v>27015</v>
      </c>
      <c r="H12" s="118"/>
      <c r="I12" s="114"/>
      <c r="J12" s="118"/>
      <c r="K12" s="115"/>
      <c r="L12" s="70"/>
      <c r="M12" s="114"/>
      <c r="N12" s="70"/>
      <c r="O12" s="114"/>
      <c r="P12" s="70"/>
      <c r="Q12" s="115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5.95" customHeight="1">
      <c r="A13" s="358"/>
      <c r="B13" s="8"/>
      <c r="C13" s="256" t="s">
        <v>55</v>
      </c>
      <c r="D13" s="53"/>
      <c r="E13" s="258" t="s">
        <v>46</v>
      </c>
      <c r="F13" s="269">
        <v>23</v>
      </c>
      <c r="G13" s="312">
        <v>135</v>
      </c>
      <c r="H13" s="116"/>
      <c r="I13" s="117"/>
      <c r="J13" s="116"/>
      <c r="K13" s="117"/>
      <c r="L13" s="259"/>
      <c r="M13" s="122"/>
      <c r="N13" s="259"/>
      <c r="O13" s="122"/>
      <c r="P13" s="259"/>
      <c r="Q13" s="123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5.95" customHeight="1">
      <c r="A14" s="358"/>
      <c r="B14" s="44" t="s">
        <v>56</v>
      </c>
      <c r="C14" s="43"/>
      <c r="D14" s="43"/>
      <c r="E14" s="91" t="s">
        <v>97</v>
      </c>
      <c r="F14" s="233">
        <f t="shared" ref="F14:Q15" si="0">F9-F12</f>
        <v>-1346</v>
      </c>
      <c r="G14" s="310">
        <f t="shared" si="0"/>
        <v>-1051</v>
      </c>
      <c r="H14" s="69">
        <f t="shared" si="0"/>
        <v>0</v>
      </c>
      <c r="I14" s="124">
        <f t="shared" si="0"/>
        <v>0</v>
      </c>
      <c r="J14" s="69">
        <f t="shared" si="0"/>
        <v>0</v>
      </c>
      <c r="K14" s="124">
        <f t="shared" si="0"/>
        <v>0</v>
      </c>
      <c r="L14" s="69">
        <f t="shared" si="0"/>
        <v>0</v>
      </c>
      <c r="M14" s="124">
        <f t="shared" si="0"/>
        <v>0</v>
      </c>
      <c r="N14" s="69">
        <f t="shared" si="0"/>
        <v>0</v>
      </c>
      <c r="O14" s="124">
        <f t="shared" si="0"/>
        <v>0</v>
      </c>
      <c r="P14" s="69">
        <f t="shared" si="0"/>
        <v>0</v>
      </c>
      <c r="Q14" s="124">
        <f t="shared" si="0"/>
        <v>0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5.95" customHeight="1">
      <c r="A15" s="358"/>
      <c r="B15" s="44" t="s">
        <v>57</v>
      </c>
      <c r="C15" s="43"/>
      <c r="D15" s="43"/>
      <c r="E15" s="91" t="s">
        <v>98</v>
      </c>
      <c r="F15" s="233">
        <f t="shared" si="0"/>
        <v>-16</v>
      </c>
      <c r="G15" s="310">
        <f t="shared" si="0"/>
        <v>-125</v>
      </c>
      <c r="H15" s="69">
        <f t="shared" si="0"/>
        <v>0</v>
      </c>
      <c r="I15" s="124">
        <f t="shared" si="0"/>
        <v>0</v>
      </c>
      <c r="J15" s="69">
        <f t="shared" si="0"/>
        <v>0</v>
      </c>
      <c r="K15" s="124">
        <f t="shared" si="0"/>
        <v>0</v>
      </c>
      <c r="L15" s="69">
        <f t="shared" si="0"/>
        <v>0</v>
      </c>
      <c r="M15" s="124">
        <f t="shared" si="0"/>
        <v>0</v>
      </c>
      <c r="N15" s="69">
        <f t="shared" si="0"/>
        <v>0</v>
      </c>
      <c r="O15" s="124">
        <f t="shared" si="0"/>
        <v>0</v>
      </c>
      <c r="P15" s="69">
        <f t="shared" si="0"/>
        <v>0</v>
      </c>
      <c r="Q15" s="124">
        <f t="shared" si="0"/>
        <v>0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15.95" customHeight="1">
      <c r="A16" s="358"/>
      <c r="B16" s="44" t="s">
        <v>58</v>
      </c>
      <c r="C16" s="43"/>
      <c r="D16" s="43"/>
      <c r="E16" s="91" t="s">
        <v>99</v>
      </c>
      <c r="F16" s="233">
        <f t="shared" ref="F16" si="1">F8-F11</f>
        <v>-1362</v>
      </c>
      <c r="G16" s="310">
        <f>G8-G11</f>
        <v>-1176</v>
      </c>
      <c r="H16" s="69">
        <f t="shared" ref="H16:Q16" si="2">H8-H11</f>
        <v>0</v>
      </c>
      <c r="I16" s="124">
        <f t="shared" si="2"/>
        <v>0</v>
      </c>
      <c r="J16" s="69">
        <f t="shared" si="2"/>
        <v>0</v>
      </c>
      <c r="K16" s="124">
        <f t="shared" si="2"/>
        <v>0</v>
      </c>
      <c r="L16" s="69">
        <f t="shared" si="2"/>
        <v>0</v>
      </c>
      <c r="M16" s="124">
        <f t="shared" si="2"/>
        <v>0</v>
      </c>
      <c r="N16" s="69">
        <f t="shared" si="2"/>
        <v>0</v>
      </c>
      <c r="O16" s="124">
        <f t="shared" si="2"/>
        <v>0</v>
      </c>
      <c r="P16" s="69">
        <f t="shared" si="2"/>
        <v>0</v>
      </c>
      <c r="Q16" s="124">
        <f t="shared" si="2"/>
        <v>0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5.95" customHeight="1">
      <c r="A17" s="358"/>
      <c r="B17" s="44" t="s">
        <v>59</v>
      </c>
      <c r="C17" s="43"/>
      <c r="D17" s="43"/>
      <c r="E17" s="34"/>
      <c r="F17" s="313">
        <v>5868</v>
      </c>
      <c r="G17" s="310">
        <v>4506</v>
      </c>
      <c r="H17" s="116"/>
      <c r="I17" s="117"/>
      <c r="J17" s="70"/>
      <c r="K17" s="115"/>
      <c r="L17" s="70"/>
      <c r="M17" s="114"/>
      <c r="N17" s="70"/>
      <c r="O17" s="114"/>
      <c r="P17" s="116"/>
      <c r="Q17" s="125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5.95" customHeight="1">
      <c r="A18" s="359"/>
      <c r="B18" s="47" t="s">
        <v>60</v>
      </c>
      <c r="C18" s="31"/>
      <c r="D18" s="31"/>
      <c r="E18" s="17"/>
      <c r="F18" s="272">
        <v>0</v>
      </c>
      <c r="G18" s="314">
        <v>0</v>
      </c>
      <c r="H18" s="127"/>
      <c r="I18" s="128"/>
      <c r="J18" s="127"/>
      <c r="K18" s="128"/>
      <c r="L18" s="127"/>
      <c r="M18" s="128"/>
      <c r="N18" s="127"/>
      <c r="O18" s="128"/>
      <c r="P18" s="127"/>
      <c r="Q18" s="129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15.95" customHeight="1">
      <c r="A19" s="358" t="s">
        <v>84</v>
      </c>
      <c r="B19" s="50" t="s">
        <v>61</v>
      </c>
      <c r="C19" s="51"/>
      <c r="D19" s="51"/>
      <c r="E19" s="95"/>
      <c r="F19" s="276">
        <v>1094</v>
      </c>
      <c r="G19" s="315">
        <v>4247</v>
      </c>
      <c r="H19" s="66"/>
      <c r="I19" s="131"/>
      <c r="J19" s="66"/>
      <c r="K19" s="132"/>
      <c r="L19" s="66"/>
      <c r="M19" s="131"/>
      <c r="N19" s="66"/>
      <c r="O19" s="131"/>
      <c r="P19" s="66"/>
      <c r="Q19" s="13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.95" customHeight="1">
      <c r="A20" s="358"/>
      <c r="B20" s="19"/>
      <c r="C20" s="257" t="s">
        <v>62</v>
      </c>
      <c r="D20" s="43"/>
      <c r="E20" s="91"/>
      <c r="F20" s="233">
        <v>523</v>
      </c>
      <c r="G20" s="310">
        <v>427</v>
      </c>
      <c r="H20" s="70"/>
      <c r="I20" s="114"/>
      <c r="J20" s="70"/>
      <c r="K20" s="117"/>
      <c r="L20" s="70"/>
      <c r="M20" s="114"/>
      <c r="N20" s="70"/>
      <c r="O20" s="114"/>
      <c r="P20" s="70"/>
      <c r="Q20" s="115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5.95" customHeight="1">
      <c r="A21" s="358"/>
      <c r="B21" s="9" t="s">
        <v>63</v>
      </c>
      <c r="C21" s="63"/>
      <c r="D21" s="63"/>
      <c r="E21" s="90" t="s">
        <v>100</v>
      </c>
      <c r="F21" s="280">
        <v>1094</v>
      </c>
      <c r="G21" s="315">
        <v>4247</v>
      </c>
      <c r="H21" s="118"/>
      <c r="I21" s="120"/>
      <c r="J21" s="118"/>
      <c r="K21" s="121"/>
      <c r="L21" s="118"/>
      <c r="M21" s="120"/>
      <c r="N21" s="118"/>
      <c r="O21" s="120"/>
      <c r="P21" s="118"/>
      <c r="Q21" s="121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5.95" customHeight="1">
      <c r="A22" s="358"/>
      <c r="B22" s="50" t="s">
        <v>64</v>
      </c>
      <c r="C22" s="51"/>
      <c r="D22" s="51"/>
      <c r="E22" s="95" t="s">
        <v>101</v>
      </c>
      <c r="F22" s="276">
        <v>1614</v>
      </c>
      <c r="G22" s="310">
        <v>5160</v>
      </c>
      <c r="H22" s="66"/>
      <c r="I22" s="131"/>
      <c r="J22" s="66"/>
      <c r="K22" s="132"/>
      <c r="L22" s="66"/>
      <c r="M22" s="131"/>
      <c r="N22" s="66"/>
      <c r="O22" s="131"/>
      <c r="P22" s="66"/>
      <c r="Q22" s="13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5.95" customHeight="1">
      <c r="A23" s="358"/>
      <c r="B23" s="7" t="s">
        <v>65</v>
      </c>
      <c r="C23" s="256" t="s">
        <v>66</v>
      </c>
      <c r="D23" s="53"/>
      <c r="E23" s="258"/>
      <c r="F23" s="269">
        <v>910</v>
      </c>
      <c r="G23" s="312">
        <v>1711</v>
      </c>
      <c r="H23" s="259"/>
      <c r="I23" s="122"/>
      <c r="J23" s="259"/>
      <c r="K23" s="123"/>
      <c r="L23" s="259"/>
      <c r="M23" s="122"/>
      <c r="N23" s="259"/>
      <c r="O23" s="122"/>
      <c r="P23" s="259"/>
      <c r="Q23" s="123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5.95" customHeight="1">
      <c r="A24" s="358"/>
      <c r="B24" s="44" t="s">
        <v>102</v>
      </c>
      <c r="C24" s="43"/>
      <c r="D24" s="43"/>
      <c r="E24" s="91" t="s">
        <v>103</v>
      </c>
      <c r="F24" s="233">
        <f t="shared" ref="F24" si="3">F21-F22</f>
        <v>-520</v>
      </c>
      <c r="G24" s="310">
        <f>G21-G22</f>
        <v>-913</v>
      </c>
      <c r="H24" s="69">
        <f t="shared" ref="H24:Q24" si="4">H21-H22</f>
        <v>0</v>
      </c>
      <c r="I24" s="124">
        <f t="shared" si="4"/>
        <v>0</v>
      </c>
      <c r="J24" s="69">
        <f t="shared" si="4"/>
        <v>0</v>
      </c>
      <c r="K24" s="124">
        <f t="shared" si="4"/>
        <v>0</v>
      </c>
      <c r="L24" s="69">
        <f t="shared" si="4"/>
        <v>0</v>
      </c>
      <c r="M24" s="124">
        <f t="shared" si="4"/>
        <v>0</v>
      </c>
      <c r="N24" s="69">
        <f t="shared" si="4"/>
        <v>0</v>
      </c>
      <c r="O24" s="124">
        <f t="shared" si="4"/>
        <v>0</v>
      </c>
      <c r="P24" s="69">
        <f t="shared" si="4"/>
        <v>0</v>
      </c>
      <c r="Q24" s="124">
        <f t="shared" si="4"/>
        <v>0</v>
      </c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15.95" customHeight="1">
      <c r="A25" s="358"/>
      <c r="B25" s="100" t="s">
        <v>67</v>
      </c>
      <c r="C25" s="53"/>
      <c r="D25" s="53"/>
      <c r="E25" s="360" t="s">
        <v>104</v>
      </c>
      <c r="F25" s="335">
        <v>520</v>
      </c>
      <c r="G25" s="370">
        <v>913</v>
      </c>
      <c r="H25" s="325"/>
      <c r="I25" s="327"/>
      <c r="J25" s="325"/>
      <c r="K25" s="327"/>
      <c r="L25" s="325"/>
      <c r="M25" s="327"/>
      <c r="N25" s="325"/>
      <c r="O25" s="327"/>
      <c r="P25" s="325"/>
      <c r="Q25" s="327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5.95" customHeight="1">
      <c r="A26" s="358"/>
      <c r="B26" s="9" t="s">
        <v>68</v>
      </c>
      <c r="C26" s="63"/>
      <c r="D26" s="63"/>
      <c r="E26" s="361"/>
      <c r="F26" s="336"/>
      <c r="G26" s="328"/>
      <c r="H26" s="326"/>
      <c r="I26" s="328"/>
      <c r="J26" s="326"/>
      <c r="K26" s="328"/>
      <c r="L26" s="326"/>
      <c r="M26" s="328"/>
      <c r="N26" s="326"/>
      <c r="O26" s="328"/>
      <c r="P26" s="326"/>
      <c r="Q26" s="328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5.95" customHeight="1">
      <c r="A27" s="359"/>
      <c r="B27" s="47" t="s">
        <v>105</v>
      </c>
      <c r="C27" s="31"/>
      <c r="D27" s="31"/>
      <c r="E27" s="92" t="s">
        <v>106</v>
      </c>
      <c r="F27" s="284">
        <f t="shared" ref="F27" si="5">F24+F25</f>
        <v>0</v>
      </c>
      <c r="G27" s="316">
        <f>G24+G25</f>
        <v>0</v>
      </c>
      <c r="H27" s="73">
        <f t="shared" ref="H27:Q27" si="6">H24+H25</f>
        <v>0</v>
      </c>
      <c r="I27" s="134">
        <f t="shared" si="6"/>
        <v>0</v>
      </c>
      <c r="J27" s="73">
        <f t="shared" si="6"/>
        <v>0</v>
      </c>
      <c r="K27" s="134">
        <f t="shared" si="6"/>
        <v>0</v>
      </c>
      <c r="L27" s="73">
        <f t="shared" si="6"/>
        <v>0</v>
      </c>
      <c r="M27" s="134">
        <f t="shared" si="6"/>
        <v>0</v>
      </c>
      <c r="N27" s="73">
        <f t="shared" si="6"/>
        <v>0</v>
      </c>
      <c r="O27" s="134">
        <f t="shared" si="6"/>
        <v>0</v>
      </c>
      <c r="P27" s="73">
        <f t="shared" si="6"/>
        <v>0</v>
      </c>
      <c r="Q27" s="134">
        <f t="shared" si="6"/>
        <v>0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15.95" customHeight="1">
      <c r="A28" s="13"/>
      <c r="F28" s="112"/>
      <c r="G28" s="112"/>
      <c r="H28" s="112"/>
      <c r="I28" s="112"/>
      <c r="J28" s="112"/>
      <c r="K28" s="112"/>
      <c r="L28" s="135"/>
      <c r="M28" s="112"/>
      <c r="N28" s="135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5.95" customHeight="1">
      <c r="A29" s="31"/>
      <c r="F29" s="112"/>
      <c r="G29" s="112"/>
      <c r="H29" s="112"/>
      <c r="I29" s="112"/>
      <c r="J29" s="136"/>
      <c r="K29" s="136"/>
      <c r="L29" s="135"/>
      <c r="M29" s="112"/>
      <c r="N29" s="135"/>
      <c r="O29" s="112"/>
      <c r="P29" s="112"/>
      <c r="Q29" s="136" t="s">
        <v>107</v>
      </c>
      <c r="R29" s="112"/>
      <c r="S29" s="112"/>
      <c r="T29" s="112"/>
      <c r="U29" s="112"/>
      <c r="V29" s="112"/>
      <c r="W29" s="112"/>
      <c r="X29" s="112"/>
      <c r="Y29" s="112"/>
      <c r="Z29" s="112"/>
      <c r="AA29" s="136"/>
    </row>
    <row r="30" spans="1:27" ht="15.95" customHeight="1">
      <c r="A30" s="351" t="s">
        <v>69</v>
      </c>
      <c r="B30" s="352"/>
      <c r="C30" s="352"/>
      <c r="D30" s="352"/>
      <c r="E30" s="353"/>
      <c r="F30" s="368" t="s">
        <v>244</v>
      </c>
      <c r="G30" s="369"/>
      <c r="H30" s="368" t="s">
        <v>245</v>
      </c>
      <c r="I30" s="369"/>
      <c r="J30" s="368" t="s">
        <v>246</v>
      </c>
      <c r="K30" s="369"/>
      <c r="L30" s="368" t="s">
        <v>247</v>
      </c>
      <c r="M30" s="369"/>
      <c r="N30" s="368" t="s">
        <v>248</v>
      </c>
      <c r="O30" s="369"/>
      <c r="P30" s="368" t="s">
        <v>249</v>
      </c>
      <c r="Q30" s="369"/>
      <c r="R30" s="137"/>
      <c r="S30" s="135"/>
      <c r="T30" s="137"/>
      <c r="U30" s="135"/>
      <c r="V30" s="137"/>
      <c r="W30" s="135"/>
      <c r="X30" s="137"/>
      <c r="Y30" s="135"/>
      <c r="Z30" s="137"/>
      <c r="AA30" s="135"/>
    </row>
    <row r="31" spans="1:27" ht="15.95" customHeight="1">
      <c r="A31" s="354"/>
      <c r="B31" s="355"/>
      <c r="C31" s="355"/>
      <c r="D31" s="355"/>
      <c r="E31" s="356"/>
      <c r="F31" s="108" t="s">
        <v>227</v>
      </c>
      <c r="G31" s="38" t="s">
        <v>2</v>
      </c>
      <c r="H31" s="108" t="s">
        <v>227</v>
      </c>
      <c r="I31" s="38" t="s">
        <v>2</v>
      </c>
      <c r="J31" s="108" t="s">
        <v>227</v>
      </c>
      <c r="K31" s="38" t="s">
        <v>2</v>
      </c>
      <c r="L31" s="108" t="s">
        <v>227</v>
      </c>
      <c r="M31" s="38" t="s">
        <v>2</v>
      </c>
      <c r="N31" s="108" t="s">
        <v>227</v>
      </c>
      <c r="O31" s="38" t="s">
        <v>2</v>
      </c>
      <c r="P31" s="108" t="s">
        <v>227</v>
      </c>
      <c r="Q31" s="204" t="s">
        <v>2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15.95" customHeight="1">
      <c r="A32" s="357" t="s">
        <v>85</v>
      </c>
      <c r="B32" s="55" t="s">
        <v>50</v>
      </c>
      <c r="C32" s="56"/>
      <c r="D32" s="56"/>
      <c r="E32" s="15" t="s">
        <v>41</v>
      </c>
      <c r="F32" s="278">
        <v>915</v>
      </c>
      <c r="G32" s="142">
        <v>1323</v>
      </c>
      <c r="H32" s="263">
        <v>636</v>
      </c>
      <c r="I32" s="110">
        <v>798</v>
      </c>
      <c r="J32" s="263">
        <v>14</v>
      </c>
      <c r="K32" s="111">
        <v>14</v>
      </c>
      <c r="L32" s="278">
        <v>225</v>
      </c>
      <c r="M32" s="142">
        <v>552</v>
      </c>
      <c r="N32" s="278">
        <v>41</v>
      </c>
      <c r="O32" s="142">
        <v>41</v>
      </c>
      <c r="P32" s="263">
        <v>226</v>
      </c>
      <c r="Q32" s="143">
        <v>233</v>
      </c>
      <c r="R32" s="142"/>
      <c r="S32" s="142"/>
      <c r="T32" s="142"/>
      <c r="U32" s="142"/>
      <c r="V32" s="144"/>
      <c r="W32" s="144"/>
      <c r="X32" s="142"/>
      <c r="Y32" s="142"/>
      <c r="Z32" s="144"/>
      <c r="AA32" s="144"/>
    </row>
    <row r="33" spans="1:27" ht="15.95" customHeight="1">
      <c r="A33" s="362"/>
      <c r="B33" s="8"/>
      <c r="C33" s="256" t="s">
        <v>70</v>
      </c>
      <c r="D33" s="53"/>
      <c r="E33" s="98"/>
      <c r="F33" s="282">
        <v>655</v>
      </c>
      <c r="G33" s="145">
        <v>723</v>
      </c>
      <c r="H33" s="282">
        <v>145</v>
      </c>
      <c r="I33" s="122">
        <v>146</v>
      </c>
      <c r="J33" s="282">
        <v>11</v>
      </c>
      <c r="K33" s="123">
        <v>11</v>
      </c>
      <c r="L33" s="282">
        <v>160</v>
      </c>
      <c r="M33" s="145">
        <v>404</v>
      </c>
      <c r="N33" s="288" t="s">
        <v>232</v>
      </c>
      <c r="O33" s="145" t="s">
        <v>250</v>
      </c>
      <c r="P33" s="282">
        <v>209</v>
      </c>
      <c r="Q33" s="260">
        <v>217</v>
      </c>
      <c r="R33" s="142"/>
      <c r="S33" s="142"/>
      <c r="T33" s="142"/>
      <c r="U33" s="142"/>
      <c r="V33" s="144"/>
      <c r="W33" s="144"/>
      <c r="X33" s="142"/>
      <c r="Y33" s="142"/>
      <c r="Z33" s="144"/>
      <c r="AA33" s="144"/>
    </row>
    <row r="34" spans="1:27" ht="15.95" customHeight="1">
      <c r="A34" s="362"/>
      <c r="B34" s="8"/>
      <c r="C34" s="24"/>
      <c r="D34" s="257" t="s">
        <v>71</v>
      </c>
      <c r="E34" s="94"/>
      <c r="F34" s="265">
        <v>0</v>
      </c>
      <c r="G34" s="113">
        <v>0</v>
      </c>
      <c r="H34" s="265">
        <v>145</v>
      </c>
      <c r="I34" s="114">
        <v>146</v>
      </c>
      <c r="J34" s="265">
        <v>11</v>
      </c>
      <c r="K34" s="115">
        <v>11</v>
      </c>
      <c r="L34" s="265">
        <v>160</v>
      </c>
      <c r="M34" s="113">
        <v>373</v>
      </c>
      <c r="N34" s="290" t="s">
        <v>232</v>
      </c>
      <c r="O34" s="113" t="s">
        <v>250</v>
      </c>
      <c r="P34" s="265">
        <v>209</v>
      </c>
      <c r="Q34" s="124">
        <v>217</v>
      </c>
      <c r="R34" s="142"/>
      <c r="S34" s="142"/>
      <c r="T34" s="142"/>
      <c r="U34" s="142"/>
      <c r="V34" s="144"/>
      <c r="W34" s="144"/>
      <c r="X34" s="142"/>
      <c r="Y34" s="142"/>
      <c r="Z34" s="144"/>
      <c r="AA34" s="144"/>
    </row>
    <row r="35" spans="1:27" ht="15.95" customHeight="1">
      <c r="A35" s="362"/>
      <c r="B35" s="10"/>
      <c r="C35" s="62" t="s">
        <v>72</v>
      </c>
      <c r="D35" s="63"/>
      <c r="E35" s="99"/>
      <c r="F35" s="267">
        <v>259</v>
      </c>
      <c r="G35" s="119">
        <v>601</v>
      </c>
      <c r="H35" s="267">
        <v>491</v>
      </c>
      <c r="I35" s="120">
        <v>652</v>
      </c>
      <c r="J35" s="293">
        <v>3</v>
      </c>
      <c r="K35" s="146">
        <v>3</v>
      </c>
      <c r="L35" s="267">
        <v>65</v>
      </c>
      <c r="M35" s="119">
        <v>148</v>
      </c>
      <c r="N35" s="267">
        <v>41</v>
      </c>
      <c r="O35" s="119">
        <v>41</v>
      </c>
      <c r="P35" s="267">
        <v>17</v>
      </c>
      <c r="Q35" s="133">
        <v>15</v>
      </c>
      <c r="R35" s="142"/>
      <c r="S35" s="142"/>
      <c r="T35" s="142"/>
      <c r="U35" s="142"/>
      <c r="V35" s="144"/>
      <c r="W35" s="144"/>
      <c r="X35" s="142"/>
      <c r="Y35" s="142"/>
      <c r="Z35" s="144"/>
      <c r="AA35" s="144"/>
    </row>
    <row r="36" spans="1:27" ht="15.95" customHeight="1">
      <c r="A36" s="362"/>
      <c r="B36" s="50" t="s">
        <v>53</v>
      </c>
      <c r="C36" s="51"/>
      <c r="D36" s="51"/>
      <c r="E36" s="15" t="s">
        <v>42</v>
      </c>
      <c r="F36" s="278">
        <v>794</v>
      </c>
      <c r="G36" s="142">
        <v>1341</v>
      </c>
      <c r="H36" s="278">
        <v>349</v>
      </c>
      <c r="I36" s="131">
        <v>345</v>
      </c>
      <c r="J36" s="278">
        <v>5</v>
      </c>
      <c r="K36" s="132">
        <v>12</v>
      </c>
      <c r="L36" s="278">
        <v>170</v>
      </c>
      <c r="M36" s="142">
        <v>136</v>
      </c>
      <c r="N36" s="278">
        <v>11</v>
      </c>
      <c r="O36" s="142">
        <v>13</v>
      </c>
      <c r="P36" s="278">
        <v>192</v>
      </c>
      <c r="Q36" s="130">
        <v>170</v>
      </c>
      <c r="R36" s="142"/>
      <c r="S36" s="142"/>
      <c r="T36" s="142"/>
      <c r="U36" s="142"/>
      <c r="V36" s="142"/>
      <c r="W36" s="142"/>
      <c r="X36" s="142"/>
      <c r="Y36" s="142"/>
      <c r="Z36" s="144"/>
      <c r="AA36" s="144"/>
    </row>
    <row r="37" spans="1:27" ht="15.95" customHeight="1">
      <c r="A37" s="362"/>
      <c r="B37" s="8"/>
      <c r="C37" s="257" t="s">
        <v>73</v>
      </c>
      <c r="D37" s="43"/>
      <c r="E37" s="94"/>
      <c r="F37" s="265">
        <v>735</v>
      </c>
      <c r="G37" s="113">
        <v>754</v>
      </c>
      <c r="H37" s="265">
        <v>271</v>
      </c>
      <c r="I37" s="114">
        <v>270</v>
      </c>
      <c r="J37" s="265">
        <v>5</v>
      </c>
      <c r="K37" s="115">
        <v>12</v>
      </c>
      <c r="L37" s="265">
        <v>112</v>
      </c>
      <c r="M37" s="113">
        <v>99</v>
      </c>
      <c r="N37" s="265">
        <v>11</v>
      </c>
      <c r="O37" s="113">
        <v>11</v>
      </c>
      <c r="P37" s="265">
        <v>178</v>
      </c>
      <c r="Q37" s="124">
        <v>152</v>
      </c>
      <c r="R37" s="142"/>
      <c r="S37" s="142"/>
      <c r="T37" s="142"/>
      <c r="U37" s="142"/>
      <c r="V37" s="142"/>
      <c r="W37" s="142"/>
      <c r="X37" s="142"/>
      <c r="Y37" s="142"/>
      <c r="Z37" s="144"/>
      <c r="AA37" s="144"/>
    </row>
    <row r="38" spans="1:27" ht="15.95" customHeight="1">
      <c r="A38" s="362"/>
      <c r="B38" s="10"/>
      <c r="C38" s="257" t="s">
        <v>74</v>
      </c>
      <c r="D38" s="43"/>
      <c r="E38" s="94"/>
      <c r="F38" s="233">
        <v>59</v>
      </c>
      <c r="G38" s="124">
        <v>587</v>
      </c>
      <c r="H38" s="265">
        <v>78</v>
      </c>
      <c r="I38" s="114">
        <v>76</v>
      </c>
      <c r="J38" s="265">
        <v>0</v>
      </c>
      <c r="K38" s="146">
        <v>2</v>
      </c>
      <c r="L38" s="265">
        <v>58</v>
      </c>
      <c r="M38" s="113">
        <v>36</v>
      </c>
      <c r="N38" s="265">
        <v>0</v>
      </c>
      <c r="O38" s="113">
        <v>2</v>
      </c>
      <c r="P38" s="265">
        <v>14</v>
      </c>
      <c r="Q38" s="124">
        <v>17</v>
      </c>
      <c r="R38" s="142"/>
      <c r="S38" s="142"/>
      <c r="T38" s="144"/>
      <c r="U38" s="144"/>
      <c r="V38" s="142"/>
      <c r="W38" s="142"/>
      <c r="X38" s="142"/>
      <c r="Y38" s="142"/>
      <c r="Z38" s="144"/>
      <c r="AA38" s="144"/>
    </row>
    <row r="39" spans="1:27" ht="15.95" customHeight="1">
      <c r="A39" s="363"/>
      <c r="B39" s="11" t="s">
        <v>75</v>
      </c>
      <c r="C39" s="12"/>
      <c r="D39" s="12"/>
      <c r="E39" s="97" t="s">
        <v>108</v>
      </c>
      <c r="F39" s="284">
        <f t="shared" ref="F39" si="7">F32-F36</f>
        <v>121</v>
      </c>
      <c r="G39" s="134">
        <v>-18</v>
      </c>
      <c r="H39" s="284">
        <f t="shared" ref="H39" si="8">H32-H36</f>
        <v>287</v>
      </c>
      <c r="I39" s="134">
        <v>453</v>
      </c>
      <c r="J39" s="284">
        <f t="shared" ref="J39" si="9">J32-J36</f>
        <v>9</v>
      </c>
      <c r="K39" s="134">
        <v>2</v>
      </c>
      <c r="L39" s="284">
        <f t="shared" ref="L39" si="10">L32-L36</f>
        <v>55</v>
      </c>
      <c r="M39" s="134">
        <v>416</v>
      </c>
      <c r="N39" s="284">
        <f t="shared" ref="N39" si="11">N32-N36</f>
        <v>30</v>
      </c>
      <c r="O39" s="134">
        <v>28</v>
      </c>
      <c r="P39" s="284">
        <f t="shared" ref="P39" si="12">P32-P36</f>
        <v>34</v>
      </c>
      <c r="Q39" s="134">
        <v>63</v>
      </c>
      <c r="R39" s="142"/>
      <c r="S39" s="142"/>
      <c r="T39" s="142"/>
      <c r="U39" s="142"/>
      <c r="V39" s="142"/>
      <c r="W39" s="142"/>
      <c r="X39" s="142"/>
      <c r="Y39" s="142"/>
      <c r="Z39" s="144"/>
      <c r="AA39" s="144"/>
    </row>
    <row r="40" spans="1:27" ht="15.95" customHeight="1">
      <c r="A40" s="357" t="s">
        <v>86</v>
      </c>
      <c r="B40" s="50" t="s">
        <v>76</v>
      </c>
      <c r="C40" s="51"/>
      <c r="D40" s="51"/>
      <c r="E40" s="15" t="s">
        <v>44</v>
      </c>
      <c r="F40" s="276">
        <v>1404</v>
      </c>
      <c r="G40" s="130">
        <v>1065</v>
      </c>
      <c r="H40" s="278">
        <v>416</v>
      </c>
      <c r="I40" s="131">
        <v>374</v>
      </c>
      <c r="J40" s="278">
        <v>0</v>
      </c>
      <c r="K40" s="132">
        <v>0</v>
      </c>
      <c r="L40" s="278">
        <v>317</v>
      </c>
      <c r="M40" s="142">
        <v>243</v>
      </c>
      <c r="N40" s="278">
        <v>39</v>
      </c>
      <c r="O40" s="142">
        <v>129</v>
      </c>
      <c r="P40" s="278">
        <v>192</v>
      </c>
      <c r="Q40" s="130">
        <v>194</v>
      </c>
      <c r="R40" s="142"/>
      <c r="S40" s="142"/>
      <c r="T40" s="142"/>
      <c r="U40" s="142"/>
      <c r="V40" s="144"/>
      <c r="W40" s="144"/>
      <c r="X40" s="144"/>
      <c r="Y40" s="144"/>
      <c r="Z40" s="142"/>
      <c r="AA40" s="142"/>
    </row>
    <row r="41" spans="1:27" ht="15.95" customHeight="1">
      <c r="A41" s="364"/>
      <c r="B41" s="10"/>
      <c r="C41" s="257" t="s">
        <v>77</v>
      </c>
      <c r="D41" s="43"/>
      <c r="E41" s="94"/>
      <c r="F41" s="301">
        <v>365</v>
      </c>
      <c r="G41" s="147">
        <v>253</v>
      </c>
      <c r="H41" s="293">
        <v>253</v>
      </c>
      <c r="I41" s="146">
        <v>374</v>
      </c>
      <c r="J41" s="265">
        <v>0</v>
      </c>
      <c r="K41" s="115">
        <v>0</v>
      </c>
      <c r="L41" s="265">
        <v>248</v>
      </c>
      <c r="M41" s="113">
        <v>85</v>
      </c>
      <c r="N41" s="290" t="s">
        <v>232</v>
      </c>
      <c r="O41" s="113">
        <v>0</v>
      </c>
      <c r="P41" s="317">
        <v>0</v>
      </c>
      <c r="Q41" s="124">
        <v>0</v>
      </c>
      <c r="R41" s="144"/>
      <c r="S41" s="144"/>
      <c r="T41" s="144"/>
      <c r="U41" s="144"/>
      <c r="V41" s="144"/>
      <c r="W41" s="144"/>
      <c r="X41" s="144"/>
      <c r="Y41" s="144"/>
      <c r="Z41" s="142"/>
      <c r="AA41" s="142"/>
    </row>
    <row r="42" spans="1:27" ht="15.95" customHeight="1">
      <c r="A42" s="364"/>
      <c r="B42" s="50" t="s">
        <v>64</v>
      </c>
      <c r="C42" s="51"/>
      <c r="D42" s="51"/>
      <c r="E42" s="15" t="s">
        <v>45</v>
      </c>
      <c r="F42" s="276">
        <v>1533</v>
      </c>
      <c r="G42" s="130">
        <v>1073</v>
      </c>
      <c r="H42" s="278">
        <v>703</v>
      </c>
      <c r="I42" s="131">
        <v>827</v>
      </c>
      <c r="J42" s="278">
        <v>9</v>
      </c>
      <c r="K42" s="132">
        <v>2</v>
      </c>
      <c r="L42" s="278">
        <v>352</v>
      </c>
      <c r="M42" s="142">
        <v>263</v>
      </c>
      <c r="N42" s="278">
        <v>69</v>
      </c>
      <c r="O42" s="142">
        <v>157</v>
      </c>
      <c r="P42" s="278">
        <v>264</v>
      </c>
      <c r="Q42" s="130">
        <v>218</v>
      </c>
      <c r="R42" s="142"/>
      <c r="S42" s="142"/>
      <c r="T42" s="142"/>
      <c r="U42" s="142"/>
      <c r="V42" s="144"/>
      <c r="W42" s="144"/>
      <c r="X42" s="142"/>
      <c r="Y42" s="142"/>
      <c r="Z42" s="142"/>
      <c r="AA42" s="142"/>
    </row>
    <row r="43" spans="1:27" ht="15.95" customHeight="1">
      <c r="A43" s="364"/>
      <c r="B43" s="10"/>
      <c r="C43" s="257" t="s">
        <v>78</v>
      </c>
      <c r="D43" s="43"/>
      <c r="E43" s="94"/>
      <c r="F43" s="233">
        <v>370</v>
      </c>
      <c r="G43" s="124">
        <v>437</v>
      </c>
      <c r="H43" s="265">
        <v>455</v>
      </c>
      <c r="I43" s="114">
        <v>635</v>
      </c>
      <c r="J43" s="293">
        <v>5</v>
      </c>
      <c r="K43" s="146">
        <v>2</v>
      </c>
      <c r="L43" s="265">
        <v>315</v>
      </c>
      <c r="M43" s="113">
        <v>144</v>
      </c>
      <c r="N43" s="265">
        <v>69</v>
      </c>
      <c r="O43" s="113">
        <v>157</v>
      </c>
      <c r="P43" s="265">
        <v>221</v>
      </c>
      <c r="Q43" s="124">
        <v>218</v>
      </c>
      <c r="R43" s="142"/>
      <c r="S43" s="142"/>
      <c r="T43" s="144"/>
      <c r="U43" s="142"/>
      <c r="V43" s="144"/>
      <c r="W43" s="144"/>
      <c r="X43" s="142"/>
      <c r="Y43" s="142"/>
      <c r="Z43" s="144"/>
      <c r="AA43" s="144"/>
    </row>
    <row r="44" spans="1:27" ht="15.95" customHeight="1">
      <c r="A44" s="365"/>
      <c r="B44" s="47" t="s">
        <v>75</v>
      </c>
      <c r="C44" s="31"/>
      <c r="D44" s="31"/>
      <c r="E44" s="97" t="s">
        <v>109</v>
      </c>
      <c r="F44" s="272">
        <f t="shared" ref="F44" si="13">F40-F42</f>
        <v>-129</v>
      </c>
      <c r="G44" s="126">
        <v>-8</v>
      </c>
      <c r="H44" s="272">
        <f t="shared" ref="H44" si="14">H40-H42</f>
        <v>-287</v>
      </c>
      <c r="I44" s="126">
        <v>-453</v>
      </c>
      <c r="J44" s="272">
        <f t="shared" ref="J44" si="15">J40-J42</f>
        <v>-9</v>
      </c>
      <c r="K44" s="126">
        <v>-2</v>
      </c>
      <c r="L44" s="272">
        <f t="shared" ref="L44" si="16">L40-L42</f>
        <v>-35</v>
      </c>
      <c r="M44" s="126">
        <v>-20</v>
      </c>
      <c r="N44" s="272">
        <f t="shared" ref="N44" si="17">N40-N42</f>
        <v>-30</v>
      </c>
      <c r="O44" s="126">
        <v>-28</v>
      </c>
      <c r="P44" s="272">
        <f t="shared" ref="P44" si="18">P40-P42</f>
        <v>-72</v>
      </c>
      <c r="Q44" s="126">
        <v>-24</v>
      </c>
      <c r="R44" s="144"/>
      <c r="S44" s="144"/>
      <c r="T44" s="142"/>
      <c r="U44" s="142"/>
      <c r="V44" s="144"/>
      <c r="W44" s="144"/>
      <c r="X44" s="142"/>
      <c r="Y44" s="142"/>
      <c r="Z44" s="142"/>
      <c r="AA44" s="142"/>
    </row>
    <row r="45" spans="1:27" ht="15.95" customHeight="1">
      <c r="A45" s="342" t="s">
        <v>87</v>
      </c>
      <c r="B45" s="25" t="s">
        <v>79</v>
      </c>
      <c r="C45" s="20"/>
      <c r="D45" s="20"/>
      <c r="E45" s="96" t="s">
        <v>110</v>
      </c>
      <c r="F45" s="303">
        <f t="shared" ref="F45" si="19">F39+F44</f>
        <v>-8</v>
      </c>
      <c r="G45" s="149">
        <v>-26</v>
      </c>
      <c r="H45" s="303">
        <f t="shared" ref="H45" si="20">H39+H44</f>
        <v>0</v>
      </c>
      <c r="I45" s="149">
        <v>0</v>
      </c>
      <c r="J45" s="303">
        <f t="shared" ref="J45" si="21">J39+J44</f>
        <v>0</v>
      </c>
      <c r="K45" s="149">
        <v>0</v>
      </c>
      <c r="L45" s="303">
        <f t="shared" ref="L45" si="22">L39+L44</f>
        <v>20</v>
      </c>
      <c r="M45" s="149">
        <v>396</v>
      </c>
      <c r="N45" s="303">
        <f t="shared" ref="N45" si="23">N39+N44</f>
        <v>0</v>
      </c>
      <c r="O45" s="149">
        <v>0</v>
      </c>
      <c r="P45" s="303">
        <f t="shared" ref="P45" si="24">P39+P44</f>
        <v>-38</v>
      </c>
      <c r="Q45" s="149">
        <v>39</v>
      </c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5.95" customHeight="1">
      <c r="A46" s="343"/>
      <c r="B46" s="44" t="s">
        <v>80</v>
      </c>
      <c r="C46" s="43"/>
      <c r="D46" s="43"/>
      <c r="E46" s="43"/>
      <c r="F46" s="301">
        <v>0</v>
      </c>
      <c r="G46" s="147">
        <v>0</v>
      </c>
      <c r="H46" s="293">
        <v>0</v>
      </c>
      <c r="I46" s="146">
        <v>0</v>
      </c>
      <c r="J46" s="293">
        <v>0</v>
      </c>
      <c r="K46" s="146">
        <v>0</v>
      </c>
      <c r="L46" s="265">
        <v>20</v>
      </c>
      <c r="M46" s="113">
        <v>396</v>
      </c>
      <c r="N46" s="265">
        <v>0</v>
      </c>
      <c r="O46" s="113">
        <v>0</v>
      </c>
      <c r="P46" s="293">
        <v>0</v>
      </c>
      <c r="Q46" s="125">
        <v>0</v>
      </c>
      <c r="R46" s="144"/>
      <c r="S46" s="144"/>
      <c r="T46" s="144"/>
      <c r="U46" s="144"/>
      <c r="V46" s="144"/>
      <c r="W46" s="144"/>
      <c r="X46" s="144"/>
      <c r="Y46" s="144"/>
      <c r="Z46" s="144"/>
      <c r="AA46" s="144"/>
    </row>
    <row r="47" spans="1:27" ht="15.95" customHeight="1">
      <c r="A47" s="343"/>
      <c r="B47" s="44" t="s">
        <v>81</v>
      </c>
      <c r="C47" s="43"/>
      <c r="D47" s="43"/>
      <c r="E47" s="43"/>
      <c r="F47" s="265">
        <v>47</v>
      </c>
      <c r="G47" s="113">
        <v>55</v>
      </c>
      <c r="H47" s="265">
        <v>0</v>
      </c>
      <c r="I47" s="114">
        <v>0</v>
      </c>
      <c r="J47" s="265">
        <v>0</v>
      </c>
      <c r="K47" s="115">
        <v>0</v>
      </c>
      <c r="L47" s="265">
        <v>2</v>
      </c>
      <c r="M47" s="113">
        <v>2</v>
      </c>
      <c r="N47" s="265">
        <v>0</v>
      </c>
      <c r="O47" s="113">
        <v>0</v>
      </c>
      <c r="P47" s="265">
        <v>19</v>
      </c>
      <c r="Q47" s="124">
        <v>40</v>
      </c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5.95" customHeight="1">
      <c r="A48" s="344"/>
      <c r="B48" s="47" t="s">
        <v>82</v>
      </c>
      <c r="C48" s="31"/>
      <c r="D48" s="31"/>
      <c r="E48" s="31"/>
      <c r="F48" s="306">
        <v>20</v>
      </c>
      <c r="G48" s="150">
        <v>2</v>
      </c>
      <c r="H48" s="306">
        <v>0</v>
      </c>
      <c r="I48" s="151">
        <v>0</v>
      </c>
      <c r="J48" s="306">
        <v>0</v>
      </c>
      <c r="K48" s="152">
        <v>0</v>
      </c>
      <c r="L48" s="306">
        <v>2</v>
      </c>
      <c r="M48" s="150">
        <v>2</v>
      </c>
      <c r="N48" s="306">
        <v>0</v>
      </c>
      <c r="O48" s="150">
        <v>0</v>
      </c>
      <c r="P48" s="306">
        <v>0</v>
      </c>
      <c r="Q48" s="134">
        <v>0</v>
      </c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17" ht="15.95" customHeight="1">
      <c r="A49" s="13" t="s">
        <v>111</v>
      </c>
      <c r="Q49" s="6"/>
    </row>
    <row r="50" spans="1:17" ht="15.95" customHeight="1">
      <c r="A50" s="13"/>
      <c r="Q50" s="8"/>
    </row>
  </sheetData>
  <mergeCells count="32">
    <mergeCell ref="P6:Q6"/>
    <mergeCell ref="P25:P26"/>
    <mergeCell ref="Q25:Q26"/>
    <mergeCell ref="P30:Q30"/>
    <mergeCell ref="J6:K6"/>
    <mergeCell ref="L6:M6"/>
    <mergeCell ref="N6:O6"/>
    <mergeCell ref="M25:M26"/>
    <mergeCell ref="N25:N26"/>
    <mergeCell ref="A6:E7"/>
    <mergeCell ref="F6:G6"/>
    <mergeCell ref="H6:I6"/>
    <mergeCell ref="A32:A39"/>
    <mergeCell ref="A40:A44"/>
    <mergeCell ref="H25:H26"/>
    <mergeCell ref="I25:I26"/>
    <mergeCell ref="A8:A18"/>
    <mergeCell ref="A19:A27"/>
    <mergeCell ref="E25:E26"/>
    <mergeCell ref="F25:F26"/>
    <mergeCell ref="G25:G26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8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55" t="s">
        <v>0</v>
      </c>
      <c r="B1" s="155"/>
      <c r="C1" s="205" t="s">
        <v>234</v>
      </c>
      <c r="D1" s="206"/>
    </row>
    <row r="3" spans="1:14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7"/>
      <c r="B5" s="207" t="s">
        <v>231</v>
      </c>
      <c r="C5" s="207"/>
      <c r="D5" s="207"/>
      <c r="H5" s="37"/>
      <c r="L5" s="37"/>
      <c r="N5" s="37" t="s">
        <v>155</v>
      </c>
    </row>
    <row r="6" spans="1:14" ht="15" customHeight="1">
      <c r="A6" s="208"/>
      <c r="B6" s="209"/>
      <c r="C6" s="209"/>
      <c r="D6" s="209"/>
      <c r="E6" s="373"/>
      <c r="F6" s="374"/>
      <c r="G6" s="373"/>
      <c r="H6" s="374"/>
      <c r="I6" s="210"/>
      <c r="J6" s="211"/>
      <c r="K6" s="373"/>
      <c r="L6" s="374"/>
      <c r="M6" s="373"/>
      <c r="N6" s="374"/>
    </row>
    <row r="7" spans="1:14" ht="15" customHeight="1">
      <c r="A7" s="59"/>
      <c r="B7" s="60"/>
      <c r="C7" s="60"/>
      <c r="D7" s="60"/>
      <c r="E7" s="212" t="s">
        <v>227</v>
      </c>
      <c r="F7" s="213" t="s">
        <v>2</v>
      </c>
      <c r="G7" s="212" t="s">
        <v>227</v>
      </c>
      <c r="H7" s="213" t="s">
        <v>2</v>
      </c>
      <c r="I7" s="212" t="s">
        <v>227</v>
      </c>
      <c r="J7" s="213" t="s">
        <v>2</v>
      </c>
      <c r="K7" s="212" t="s">
        <v>227</v>
      </c>
      <c r="L7" s="213" t="s">
        <v>2</v>
      </c>
      <c r="M7" s="212" t="s">
        <v>227</v>
      </c>
      <c r="N7" s="243" t="s">
        <v>2</v>
      </c>
    </row>
    <row r="8" spans="1:14" ht="18" customHeight="1">
      <c r="A8" s="318" t="s">
        <v>156</v>
      </c>
      <c r="B8" s="214" t="s">
        <v>157</v>
      </c>
      <c r="C8" s="215"/>
      <c r="D8" s="215"/>
      <c r="E8" s="216"/>
      <c r="F8" s="217"/>
      <c r="G8" s="216"/>
      <c r="H8" s="218"/>
      <c r="I8" s="216"/>
      <c r="J8" s="217"/>
      <c r="K8" s="216"/>
      <c r="L8" s="218"/>
      <c r="M8" s="216"/>
      <c r="N8" s="218"/>
    </row>
    <row r="9" spans="1:14" ht="18" customHeight="1">
      <c r="A9" s="319"/>
      <c r="B9" s="318" t="s">
        <v>158</v>
      </c>
      <c r="C9" s="173" t="s">
        <v>159</v>
      </c>
      <c r="D9" s="174"/>
      <c r="E9" s="219"/>
      <c r="F9" s="220"/>
      <c r="G9" s="219"/>
      <c r="H9" s="221"/>
      <c r="I9" s="219"/>
      <c r="J9" s="220"/>
      <c r="K9" s="219"/>
      <c r="L9" s="221"/>
      <c r="M9" s="219"/>
      <c r="N9" s="221"/>
    </row>
    <row r="10" spans="1:14" ht="18" customHeight="1">
      <c r="A10" s="319"/>
      <c r="B10" s="319"/>
      <c r="C10" s="44" t="s">
        <v>160</v>
      </c>
      <c r="D10" s="43"/>
      <c r="E10" s="222"/>
      <c r="F10" s="223"/>
      <c r="G10" s="222"/>
      <c r="H10" s="224"/>
      <c r="I10" s="222"/>
      <c r="J10" s="223"/>
      <c r="K10" s="222"/>
      <c r="L10" s="224"/>
      <c r="M10" s="222"/>
      <c r="N10" s="224"/>
    </row>
    <row r="11" spans="1:14" ht="18" customHeight="1">
      <c r="A11" s="319"/>
      <c r="B11" s="319"/>
      <c r="C11" s="44" t="s">
        <v>161</v>
      </c>
      <c r="D11" s="43"/>
      <c r="E11" s="222"/>
      <c r="F11" s="223"/>
      <c r="G11" s="222"/>
      <c r="H11" s="224"/>
      <c r="I11" s="222"/>
      <c r="J11" s="223"/>
      <c r="K11" s="222"/>
      <c r="L11" s="224"/>
      <c r="M11" s="222"/>
      <c r="N11" s="224"/>
    </row>
    <row r="12" spans="1:14" ht="18" customHeight="1">
      <c r="A12" s="319"/>
      <c r="B12" s="319"/>
      <c r="C12" s="44" t="s">
        <v>162</v>
      </c>
      <c r="D12" s="43"/>
      <c r="E12" s="222"/>
      <c r="F12" s="223"/>
      <c r="G12" s="222"/>
      <c r="H12" s="224"/>
      <c r="I12" s="222"/>
      <c r="J12" s="223"/>
      <c r="K12" s="222"/>
      <c r="L12" s="224"/>
      <c r="M12" s="222"/>
      <c r="N12" s="224"/>
    </row>
    <row r="13" spans="1:14" ht="18" customHeight="1">
      <c r="A13" s="319"/>
      <c r="B13" s="319"/>
      <c r="C13" s="44" t="s">
        <v>163</v>
      </c>
      <c r="D13" s="43"/>
      <c r="E13" s="222"/>
      <c r="F13" s="223"/>
      <c r="G13" s="222"/>
      <c r="H13" s="224"/>
      <c r="I13" s="222"/>
      <c r="J13" s="223"/>
      <c r="K13" s="222"/>
      <c r="L13" s="224"/>
      <c r="M13" s="222"/>
      <c r="N13" s="224"/>
    </row>
    <row r="14" spans="1:14" ht="18" customHeight="1">
      <c r="A14" s="320"/>
      <c r="B14" s="320"/>
      <c r="C14" s="47" t="s">
        <v>164</v>
      </c>
      <c r="D14" s="31"/>
      <c r="E14" s="225"/>
      <c r="F14" s="226"/>
      <c r="G14" s="225"/>
      <c r="H14" s="227"/>
      <c r="I14" s="225"/>
      <c r="J14" s="226"/>
      <c r="K14" s="225"/>
      <c r="L14" s="227"/>
      <c r="M14" s="225"/>
      <c r="N14" s="227"/>
    </row>
    <row r="15" spans="1:14" ht="18" customHeight="1">
      <c r="A15" s="367" t="s">
        <v>165</v>
      </c>
      <c r="B15" s="318" t="s">
        <v>166</v>
      </c>
      <c r="C15" s="173" t="s">
        <v>167</v>
      </c>
      <c r="D15" s="174"/>
      <c r="E15" s="228"/>
      <c r="F15" s="229"/>
      <c r="G15" s="228"/>
      <c r="H15" s="149"/>
      <c r="I15" s="228"/>
      <c r="J15" s="229"/>
      <c r="K15" s="228"/>
      <c r="L15" s="149"/>
      <c r="M15" s="228"/>
      <c r="N15" s="149"/>
    </row>
    <row r="16" spans="1:14" ht="18" customHeight="1">
      <c r="A16" s="319"/>
      <c r="B16" s="319"/>
      <c r="C16" s="44" t="s">
        <v>168</v>
      </c>
      <c r="D16" s="43"/>
      <c r="E16" s="70"/>
      <c r="F16" s="114"/>
      <c r="G16" s="70"/>
      <c r="H16" s="124"/>
      <c r="I16" s="70"/>
      <c r="J16" s="114"/>
      <c r="K16" s="70"/>
      <c r="L16" s="124"/>
      <c r="M16" s="70"/>
      <c r="N16" s="124"/>
    </row>
    <row r="17" spans="1:15" ht="18" customHeight="1">
      <c r="A17" s="319"/>
      <c r="B17" s="319"/>
      <c r="C17" s="44" t="s">
        <v>169</v>
      </c>
      <c r="D17" s="43"/>
      <c r="E17" s="70"/>
      <c r="F17" s="114"/>
      <c r="G17" s="70"/>
      <c r="H17" s="124"/>
      <c r="I17" s="70"/>
      <c r="J17" s="114"/>
      <c r="K17" s="70"/>
      <c r="L17" s="124"/>
      <c r="M17" s="70"/>
      <c r="N17" s="124"/>
    </row>
    <row r="18" spans="1:15" ht="18" customHeight="1">
      <c r="A18" s="319"/>
      <c r="B18" s="320"/>
      <c r="C18" s="47" t="s">
        <v>170</v>
      </c>
      <c r="D18" s="31"/>
      <c r="E18" s="73"/>
      <c r="F18" s="230"/>
      <c r="G18" s="73"/>
      <c r="H18" s="230"/>
      <c r="I18" s="73"/>
      <c r="J18" s="230"/>
      <c r="K18" s="73"/>
      <c r="L18" s="230"/>
      <c r="M18" s="73"/>
      <c r="N18" s="230"/>
    </row>
    <row r="19" spans="1:15" ht="18" customHeight="1">
      <c r="A19" s="319"/>
      <c r="B19" s="318" t="s">
        <v>171</v>
      </c>
      <c r="C19" s="173" t="s">
        <v>172</v>
      </c>
      <c r="D19" s="174"/>
      <c r="E19" s="148"/>
      <c r="F19" s="149"/>
      <c r="G19" s="148"/>
      <c r="H19" s="149"/>
      <c r="I19" s="148"/>
      <c r="J19" s="149"/>
      <c r="K19" s="148"/>
      <c r="L19" s="149"/>
      <c r="M19" s="148"/>
      <c r="N19" s="149"/>
    </row>
    <row r="20" spans="1:15" ht="18" customHeight="1">
      <c r="A20" s="319"/>
      <c r="B20" s="319"/>
      <c r="C20" s="44" t="s">
        <v>173</v>
      </c>
      <c r="D20" s="43"/>
      <c r="E20" s="69"/>
      <c r="F20" s="124"/>
      <c r="G20" s="69"/>
      <c r="H20" s="124"/>
      <c r="I20" s="69"/>
      <c r="J20" s="124"/>
      <c r="K20" s="69"/>
      <c r="L20" s="124"/>
      <c r="M20" s="69"/>
      <c r="N20" s="124"/>
    </row>
    <row r="21" spans="1:15" s="235" customFormat="1" ht="18" customHeight="1">
      <c r="A21" s="319"/>
      <c r="B21" s="319"/>
      <c r="C21" s="231" t="s">
        <v>174</v>
      </c>
      <c r="D21" s="232"/>
      <c r="E21" s="233"/>
      <c r="F21" s="234"/>
      <c r="G21" s="233"/>
      <c r="H21" s="234"/>
      <c r="I21" s="233"/>
      <c r="J21" s="234"/>
      <c r="K21" s="233"/>
      <c r="L21" s="234"/>
      <c r="M21" s="233"/>
      <c r="N21" s="234"/>
    </row>
    <row r="22" spans="1:15" ht="18" customHeight="1">
      <c r="A22" s="319"/>
      <c r="B22" s="320"/>
      <c r="C22" s="11" t="s">
        <v>175</v>
      </c>
      <c r="D22" s="12"/>
      <c r="E22" s="73"/>
      <c r="F22" s="134"/>
      <c r="G22" s="73"/>
      <c r="H22" s="134"/>
      <c r="I22" s="73"/>
      <c r="J22" s="134"/>
      <c r="K22" s="73"/>
      <c r="L22" s="134"/>
      <c r="M22" s="73"/>
      <c r="N22" s="134"/>
    </row>
    <row r="23" spans="1:15" ht="18" customHeight="1">
      <c r="A23" s="319"/>
      <c r="B23" s="318" t="s">
        <v>176</v>
      </c>
      <c r="C23" s="173" t="s">
        <v>177</v>
      </c>
      <c r="D23" s="174"/>
      <c r="E23" s="148"/>
      <c r="F23" s="149"/>
      <c r="G23" s="148"/>
      <c r="H23" s="149"/>
      <c r="I23" s="148"/>
      <c r="J23" s="149"/>
      <c r="K23" s="148"/>
      <c r="L23" s="149"/>
      <c r="M23" s="148"/>
      <c r="N23" s="149"/>
    </row>
    <row r="24" spans="1:15" ht="18" customHeight="1">
      <c r="A24" s="319"/>
      <c r="B24" s="319"/>
      <c r="C24" s="44" t="s">
        <v>178</v>
      </c>
      <c r="D24" s="43"/>
      <c r="E24" s="69"/>
      <c r="F24" s="124"/>
      <c r="G24" s="69"/>
      <c r="H24" s="124"/>
      <c r="I24" s="69"/>
      <c r="J24" s="124"/>
      <c r="K24" s="69"/>
      <c r="L24" s="124"/>
      <c r="M24" s="69"/>
      <c r="N24" s="124"/>
    </row>
    <row r="25" spans="1:15" ht="18" customHeight="1">
      <c r="A25" s="319"/>
      <c r="B25" s="319"/>
      <c r="C25" s="44" t="s">
        <v>179</v>
      </c>
      <c r="D25" s="43"/>
      <c r="E25" s="69"/>
      <c r="F25" s="124"/>
      <c r="G25" s="69"/>
      <c r="H25" s="124"/>
      <c r="I25" s="69"/>
      <c r="J25" s="124"/>
      <c r="K25" s="69"/>
      <c r="L25" s="124"/>
      <c r="M25" s="69"/>
      <c r="N25" s="124"/>
    </row>
    <row r="26" spans="1:15" ht="18" customHeight="1">
      <c r="A26" s="319"/>
      <c r="B26" s="320"/>
      <c r="C26" s="45" t="s">
        <v>180</v>
      </c>
      <c r="D26" s="46"/>
      <c r="E26" s="71"/>
      <c r="F26" s="134"/>
      <c r="G26" s="71"/>
      <c r="H26" s="134"/>
      <c r="I26" s="151"/>
      <c r="J26" s="134"/>
      <c r="K26" s="71"/>
      <c r="L26" s="134"/>
      <c r="M26" s="71"/>
      <c r="N26" s="134"/>
    </row>
    <row r="27" spans="1:15" ht="18" customHeight="1">
      <c r="A27" s="320"/>
      <c r="B27" s="47" t="s">
        <v>181</v>
      </c>
      <c r="C27" s="31"/>
      <c r="D27" s="31"/>
      <c r="E27" s="236"/>
      <c r="F27" s="134"/>
      <c r="G27" s="73"/>
      <c r="H27" s="134"/>
      <c r="I27" s="236"/>
      <c r="J27" s="134"/>
      <c r="K27" s="73"/>
      <c r="L27" s="134"/>
      <c r="M27" s="73"/>
      <c r="N27" s="134"/>
    </row>
    <row r="28" spans="1:15" ht="18" customHeight="1">
      <c r="A28" s="318" t="s">
        <v>182</v>
      </c>
      <c r="B28" s="318" t="s">
        <v>183</v>
      </c>
      <c r="C28" s="173" t="s">
        <v>184</v>
      </c>
      <c r="D28" s="237" t="s">
        <v>41</v>
      </c>
      <c r="E28" s="148"/>
      <c r="F28" s="149"/>
      <c r="G28" s="148"/>
      <c r="H28" s="149"/>
      <c r="I28" s="148"/>
      <c r="J28" s="149"/>
      <c r="K28" s="148"/>
      <c r="L28" s="149"/>
      <c r="M28" s="148"/>
      <c r="N28" s="149"/>
    </row>
    <row r="29" spans="1:15" ht="18" customHeight="1">
      <c r="A29" s="319"/>
      <c r="B29" s="319"/>
      <c r="C29" s="44" t="s">
        <v>185</v>
      </c>
      <c r="D29" s="238" t="s">
        <v>42</v>
      </c>
      <c r="E29" s="69"/>
      <c r="F29" s="124"/>
      <c r="G29" s="69"/>
      <c r="H29" s="124"/>
      <c r="I29" s="69"/>
      <c r="J29" s="124"/>
      <c r="K29" s="69"/>
      <c r="L29" s="124"/>
      <c r="M29" s="69"/>
      <c r="N29" s="124"/>
    </row>
    <row r="30" spans="1:15" ht="18" customHeight="1">
      <c r="A30" s="319"/>
      <c r="B30" s="319"/>
      <c r="C30" s="44" t="s">
        <v>186</v>
      </c>
      <c r="D30" s="238" t="s">
        <v>187</v>
      </c>
      <c r="E30" s="69"/>
      <c r="F30" s="124"/>
      <c r="G30" s="70"/>
      <c r="H30" s="124"/>
      <c r="I30" s="69"/>
      <c r="J30" s="124"/>
      <c r="K30" s="69"/>
      <c r="L30" s="124"/>
      <c r="M30" s="69"/>
      <c r="N30" s="124"/>
    </row>
    <row r="31" spans="1:15" ht="18" customHeight="1">
      <c r="A31" s="319"/>
      <c r="B31" s="319"/>
      <c r="C31" s="11" t="s">
        <v>188</v>
      </c>
      <c r="D31" s="239" t="s">
        <v>189</v>
      </c>
      <c r="E31" s="73">
        <f t="shared" ref="E31:N31" si="0">E28-E29-E30</f>
        <v>0</v>
      </c>
      <c r="F31" s="230">
        <f t="shared" si="0"/>
        <v>0</v>
      </c>
      <c r="G31" s="73">
        <f t="shared" si="0"/>
        <v>0</v>
      </c>
      <c r="H31" s="230">
        <f t="shared" si="0"/>
        <v>0</v>
      </c>
      <c r="I31" s="73">
        <f t="shared" si="0"/>
        <v>0</v>
      </c>
      <c r="J31" s="240">
        <f t="shared" si="0"/>
        <v>0</v>
      </c>
      <c r="K31" s="73">
        <f t="shared" si="0"/>
        <v>0</v>
      </c>
      <c r="L31" s="240">
        <f t="shared" si="0"/>
        <v>0</v>
      </c>
      <c r="M31" s="73">
        <f t="shared" si="0"/>
        <v>0</v>
      </c>
      <c r="N31" s="230">
        <f t="shared" si="0"/>
        <v>0</v>
      </c>
      <c r="O31" s="7"/>
    </row>
    <row r="32" spans="1:15" ht="18" customHeight="1">
      <c r="A32" s="319"/>
      <c r="B32" s="319"/>
      <c r="C32" s="173" t="s">
        <v>190</v>
      </c>
      <c r="D32" s="237" t="s">
        <v>191</v>
      </c>
      <c r="E32" s="148"/>
      <c r="F32" s="149"/>
      <c r="G32" s="148"/>
      <c r="H32" s="149"/>
      <c r="I32" s="148"/>
      <c r="J32" s="149"/>
      <c r="K32" s="148"/>
      <c r="L32" s="149"/>
      <c r="M32" s="148"/>
      <c r="N32" s="149"/>
    </row>
    <row r="33" spans="1:14" ht="18" customHeight="1">
      <c r="A33" s="319"/>
      <c r="B33" s="319"/>
      <c r="C33" s="44" t="s">
        <v>192</v>
      </c>
      <c r="D33" s="238" t="s">
        <v>193</v>
      </c>
      <c r="E33" s="69"/>
      <c r="F33" s="124"/>
      <c r="G33" s="69"/>
      <c r="H33" s="124"/>
      <c r="I33" s="69"/>
      <c r="J33" s="124"/>
      <c r="K33" s="69"/>
      <c r="L33" s="124"/>
      <c r="M33" s="69"/>
      <c r="N33" s="124"/>
    </row>
    <row r="34" spans="1:14" ht="18" customHeight="1">
      <c r="A34" s="319"/>
      <c r="B34" s="320"/>
      <c r="C34" s="11" t="s">
        <v>194</v>
      </c>
      <c r="D34" s="239" t="s">
        <v>195</v>
      </c>
      <c r="E34" s="73">
        <f t="shared" ref="E34:N34" si="1">E31+E32-E33</f>
        <v>0</v>
      </c>
      <c r="F34" s="134">
        <f t="shared" si="1"/>
        <v>0</v>
      </c>
      <c r="G34" s="73">
        <f t="shared" si="1"/>
        <v>0</v>
      </c>
      <c r="H34" s="134">
        <f t="shared" si="1"/>
        <v>0</v>
      </c>
      <c r="I34" s="73">
        <f t="shared" si="1"/>
        <v>0</v>
      </c>
      <c r="J34" s="134">
        <f t="shared" si="1"/>
        <v>0</v>
      </c>
      <c r="K34" s="73">
        <f t="shared" si="1"/>
        <v>0</v>
      </c>
      <c r="L34" s="134">
        <f t="shared" si="1"/>
        <v>0</v>
      </c>
      <c r="M34" s="73">
        <f t="shared" si="1"/>
        <v>0</v>
      </c>
      <c r="N34" s="134">
        <f t="shared" si="1"/>
        <v>0</v>
      </c>
    </row>
    <row r="35" spans="1:14" ht="18" customHeight="1">
      <c r="A35" s="319"/>
      <c r="B35" s="318" t="s">
        <v>196</v>
      </c>
      <c r="C35" s="173" t="s">
        <v>197</v>
      </c>
      <c r="D35" s="237" t="s">
        <v>198</v>
      </c>
      <c r="E35" s="148"/>
      <c r="F35" s="149"/>
      <c r="G35" s="148"/>
      <c r="H35" s="149"/>
      <c r="I35" s="148"/>
      <c r="J35" s="149"/>
      <c r="K35" s="148"/>
      <c r="L35" s="149"/>
      <c r="M35" s="148"/>
      <c r="N35" s="149"/>
    </row>
    <row r="36" spans="1:14" ht="18" customHeight="1">
      <c r="A36" s="319"/>
      <c r="B36" s="319"/>
      <c r="C36" s="44" t="s">
        <v>199</v>
      </c>
      <c r="D36" s="238" t="s">
        <v>200</v>
      </c>
      <c r="E36" s="69"/>
      <c r="F36" s="124"/>
      <c r="G36" s="69"/>
      <c r="H36" s="124"/>
      <c r="I36" s="69"/>
      <c r="J36" s="124"/>
      <c r="K36" s="69"/>
      <c r="L36" s="124"/>
      <c r="M36" s="69"/>
      <c r="N36" s="124"/>
    </row>
    <row r="37" spans="1:14" ht="18" customHeight="1">
      <c r="A37" s="319"/>
      <c r="B37" s="319"/>
      <c r="C37" s="44" t="s">
        <v>201</v>
      </c>
      <c r="D37" s="238" t="s">
        <v>202</v>
      </c>
      <c r="E37" s="69">
        <f t="shared" ref="E37:N37" si="2">E34+E35-E36</f>
        <v>0</v>
      </c>
      <c r="F37" s="124">
        <f t="shared" si="2"/>
        <v>0</v>
      </c>
      <c r="G37" s="69">
        <f t="shared" si="2"/>
        <v>0</v>
      </c>
      <c r="H37" s="124">
        <f t="shared" si="2"/>
        <v>0</v>
      </c>
      <c r="I37" s="69">
        <f t="shared" si="2"/>
        <v>0</v>
      </c>
      <c r="J37" s="124">
        <f t="shared" si="2"/>
        <v>0</v>
      </c>
      <c r="K37" s="69">
        <f t="shared" si="2"/>
        <v>0</v>
      </c>
      <c r="L37" s="124">
        <f t="shared" si="2"/>
        <v>0</v>
      </c>
      <c r="M37" s="69">
        <f t="shared" si="2"/>
        <v>0</v>
      </c>
      <c r="N37" s="124">
        <f t="shared" si="2"/>
        <v>0</v>
      </c>
    </row>
    <row r="38" spans="1:14" ht="18" customHeight="1">
      <c r="A38" s="319"/>
      <c r="B38" s="319"/>
      <c r="C38" s="44" t="s">
        <v>203</v>
      </c>
      <c r="D38" s="238" t="s">
        <v>204</v>
      </c>
      <c r="E38" s="69"/>
      <c r="F38" s="124"/>
      <c r="G38" s="69"/>
      <c r="H38" s="124"/>
      <c r="I38" s="69"/>
      <c r="J38" s="124"/>
      <c r="K38" s="69"/>
      <c r="L38" s="124"/>
      <c r="M38" s="69"/>
      <c r="N38" s="124"/>
    </row>
    <row r="39" spans="1:14" ht="18" customHeight="1">
      <c r="A39" s="319"/>
      <c r="B39" s="319"/>
      <c r="C39" s="44" t="s">
        <v>205</v>
      </c>
      <c r="D39" s="238" t="s">
        <v>206</v>
      </c>
      <c r="E39" s="69"/>
      <c r="F39" s="124"/>
      <c r="G39" s="69"/>
      <c r="H39" s="124"/>
      <c r="I39" s="69"/>
      <c r="J39" s="124"/>
      <c r="K39" s="69"/>
      <c r="L39" s="124"/>
      <c r="M39" s="69"/>
      <c r="N39" s="124"/>
    </row>
    <row r="40" spans="1:14" ht="18" customHeight="1">
      <c r="A40" s="319"/>
      <c r="B40" s="319"/>
      <c r="C40" s="44" t="s">
        <v>207</v>
      </c>
      <c r="D40" s="238" t="s">
        <v>208</v>
      </c>
      <c r="E40" s="69"/>
      <c r="F40" s="124"/>
      <c r="G40" s="69"/>
      <c r="H40" s="124"/>
      <c r="I40" s="69"/>
      <c r="J40" s="124"/>
      <c r="K40" s="69"/>
      <c r="L40" s="124"/>
      <c r="M40" s="69"/>
      <c r="N40" s="124"/>
    </row>
    <row r="41" spans="1:14" ht="18" customHeight="1">
      <c r="A41" s="319"/>
      <c r="B41" s="319"/>
      <c r="C41" s="185" t="s">
        <v>209</v>
      </c>
      <c r="D41" s="238" t="s">
        <v>210</v>
      </c>
      <c r="E41" s="69">
        <f t="shared" ref="E41:N41" si="3">E34+E35-E36-E40</f>
        <v>0</v>
      </c>
      <c r="F41" s="124">
        <f t="shared" si="3"/>
        <v>0</v>
      </c>
      <c r="G41" s="69">
        <f t="shared" si="3"/>
        <v>0</v>
      </c>
      <c r="H41" s="124">
        <f t="shared" si="3"/>
        <v>0</v>
      </c>
      <c r="I41" s="69">
        <f t="shared" si="3"/>
        <v>0</v>
      </c>
      <c r="J41" s="124">
        <f t="shared" si="3"/>
        <v>0</v>
      </c>
      <c r="K41" s="69">
        <f t="shared" si="3"/>
        <v>0</v>
      </c>
      <c r="L41" s="124">
        <f t="shared" si="3"/>
        <v>0</v>
      </c>
      <c r="M41" s="69">
        <f t="shared" si="3"/>
        <v>0</v>
      </c>
      <c r="N41" s="124">
        <f t="shared" si="3"/>
        <v>0</v>
      </c>
    </row>
    <row r="42" spans="1:14" ht="18" customHeight="1">
      <c r="A42" s="319"/>
      <c r="B42" s="319"/>
      <c r="C42" s="371" t="s">
        <v>211</v>
      </c>
      <c r="D42" s="372"/>
      <c r="E42" s="70">
        <f t="shared" ref="E42:N42" si="4">E37+E38-E39-E40</f>
        <v>0</v>
      </c>
      <c r="F42" s="113">
        <f t="shared" si="4"/>
        <v>0</v>
      </c>
      <c r="G42" s="70">
        <f t="shared" si="4"/>
        <v>0</v>
      </c>
      <c r="H42" s="113">
        <f t="shared" si="4"/>
        <v>0</v>
      </c>
      <c r="I42" s="70">
        <f t="shared" si="4"/>
        <v>0</v>
      </c>
      <c r="J42" s="113">
        <f t="shared" si="4"/>
        <v>0</v>
      </c>
      <c r="K42" s="70">
        <f t="shared" si="4"/>
        <v>0</v>
      </c>
      <c r="L42" s="113">
        <f t="shared" si="4"/>
        <v>0</v>
      </c>
      <c r="M42" s="70">
        <f t="shared" si="4"/>
        <v>0</v>
      </c>
      <c r="N42" s="124">
        <f t="shared" si="4"/>
        <v>0</v>
      </c>
    </row>
    <row r="43" spans="1:14" ht="18" customHeight="1">
      <c r="A43" s="319"/>
      <c r="B43" s="319"/>
      <c r="C43" s="44" t="s">
        <v>212</v>
      </c>
      <c r="D43" s="238" t="s">
        <v>213</v>
      </c>
      <c r="E43" s="69"/>
      <c r="F43" s="124"/>
      <c r="G43" s="69"/>
      <c r="H43" s="124"/>
      <c r="I43" s="69"/>
      <c r="J43" s="124"/>
      <c r="K43" s="69"/>
      <c r="L43" s="124"/>
      <c r="M43" s="69"/>
      <c r="N43" s="124"/>
    </row>
    <row r="44" spans="1:14" ht="18" customHeight="1">
      <c r="A44" s="320"/>
      <c r="B44" s="320"/>
      <c r="C44" s="11" t="s">
        <v>214</v>
      </c>
      <c r="D44" s="97" t="s">
        <v>215</v>
      </c>
      <c r="E44" s="73">
        <f t="shared" ref="E44:N44" si="5">E41+E43</f>
        <v>0</v>
      </c>
      <c r="F44" s="134">
        <f t="shared" si="5"/>
        <v>0</v>
      </c>
      <c r="G44" s="73">
        <f t="shared" si="5"/>
        <v>0</v>
      </c>
      <c r="H44" s="134">
        <f t="shared" si="5"/>
        <v>0</v>
      </c>
      <c r="I44" s="73">
        <f t="shared" si="5"/>
        <v>0</v>
      </c>
      <c r="J44" s="134">
        <f t="shared" si="5"/>
        <v>0</v>
      </c>
      <c r="K44" s="73">
        <f t="shared" si="5"/>
        <v>0</v>
      </c>
      <c r="L44" s="134">
        <f t="shared" si="5"/>
        <v>0</v>
      </c>
      <c r="M44" s="73">
        <f t="shared" si="5"/>
        <v>0</v>
      </c>
      <c r="N44" s="134">
        <f t="shared" si="5"/>
        <v>0</v>
      </c>
    </row>
    <row r="45" spans="1:14" ht="14.1" customHeight="1">
      <c r="A45" s="13" t="s">
        <v>216</v>
      </c>
    </row>
    <row r="46" spans="1:14" ht="14.1" customHeight="1">
      <c r="A46" s="13" t="s">
        <v>217</v>
      </c>
    </row>
    <row r="47" spans="1:14">
      <c r="A47" s="241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55" orientation="portrait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2021-09-09T01:36:01Z</cp:lastPrinted>
  <dcterms:created xsi:type="dcterms:W3CDTF">1999-07-06T05:17:05Z</dcterms:created>
  <dcterms:modified xsi:type="dcterms:W3CDTF">2021-09-27T00:17:24Z</dcterms:modified>
</cp:coreProperties>
</file>