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3　岡山県\"/>
    </mc:Choice>
  </mc:AlternateContent>
  <xr:revisionPtr revIDLastSave="0" documentId="8_{0CBD91E6-AEAC-4A0C-9EF9-F36F7ACF15C9}" xr6:coauthVersionLast="47" xr6:coauthVersionMax="47" xr10:uidLastSave="{00000000-0000-0000-0000-000000000000}"/>
  <bookViews>
    <workbookView xWindow="-110" yWindow="-110" windowWidth="19420" windowHeight="10420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J16" i="7" l="1"/>
  <c r="L39" i="4" l="1"/>
  <c r="L44" i="7" l="1"/>
  <c r="H14" i="4" l="1"/>
  <c r="I16" i="4"/>
  <c r="F24" i="4"/>
  <c r="F27" i="2" l="1"/>
  <c r="G12" i="2" s="1"/>
  <c r="G14" i="7" l="1"/>
  <c r="G15" i="7"/>
  <c r="G16" i="7"/>
  <c r="K44" i="7"/>
  <c r="J44" i="7"/>
  <c r="K39" i="7"/>
  <c r="J39" i="7"/>
  <c r="J45" i="7" s="1"/>
  <c r="K24" i="7"/>
  <c r="K27" i="7" s="1"/>
  <c r="J24" i="7"/>
  <c r="J27" i="7" s="1"/>
  <c r="K16" i="7"/>
  <c r="K15" i="7"/>
  <c r="J15" i="7"/>
  <c r="K14" i="7"/>
  <c r="J14" i="7"/>
  <c r="O39" i="4"/>
  <c r="K45" i="7" l="1"/>
  <c r="F24" i="6"/>
  <c r="F22" i="6" s="1"/>
  <c r="E22" i="6"/>
  <c r="E19" i="6"/>
  <c r="E23" i="6" s="1"/>
  <c r="H45" i="5"/>
  <c r="F45" i="5"/>
  <c r="G44" i="5" s="1"/>
  <c r="H27" i="5"/>
  <c r="F27" i="5"/>
  <c r="G19" i="5" s="1"/>
  <c r="F44" i="4"/>
  <c r="F39" i="4"/>
  <c r="F45" i="4" s="1"/>
  <c r="G18" i="2"/>
  <c r="H27" i="2"/>
  <c r="H45" i="2"/>
  <c r="F45" i="2"/>
  <c r="G28" i="2" s="1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/>
  <c r="J41" i="8" s="1"/>
  <c r="J44" i="8" s="1"/>
  <c r="I31" i="8"/>
  <c r="I34" i="8"/>
  <c r="I37" i="8" s="1"/>
  <c r="I42" i="8" s="1"/>
  <c r="H31" i="8"/>
  <c r="H34" i="8" s="1"/>
  <c r="G31" i="8"/>
  <c r="G34" i="8" s="1"/>
  <c r="F31" i="8"/>
  <c r="F34" i="8" s="1"/>
  <c r="E31" i="8"/>
  <c r="E34" i="8" s="1"/>
  <c r="Q44" i="7"/>
  <c r="P44" i="7"/>
  <c r="O44" i="7"/>
  <c r="N44" i="7"/>
  <c r="M44" i="7"/>
  <c r="I44" i="7"/>
  <c r="H44" i="7"/>
  <c r="G44" i="7"/>
  <c r="F44" i="7"/>
  <c r="Q39" i="7"/>
  <c r="P39" i="7"/>
  <c r="O39" i="7"/>
  <c r="N39" i="7"/>
  <c r="N45" i="7" s="1"/>
  <c r="M39" i="7"/>
  <c r="L39" i="7"/>
  <c r="L45" i="7" s="1"/>
  <c r="I39" i="7"/>
  <c r="H39" i="7"/>
  <c r="H45" i="7" s="1"/>
  <c r="G39" i="7"/>
  <c r="F39" i="7"/>
  <c r="Q24" i="7"/>
  <c r="Q27" i="7"/>
  <c r="P24" i="7"/>
  <c r="P27" i="7"/>
  <c r="O24" i="7"/>
  <c r="O27" i="7" s="1"/>
  <c r="N24" i="7"/>
  <c r="N27" i="7" s="1"/>
  <c r="M24" i="7"/>
  <c r="M27" i="7"/>
  <c r="L24" i="7"/>
  <c r="L27" i="7"/>
  <c r="I24" i="7"/>
  <c r="I27" i="7" s="1"/>
  <c r="H24" i="7"/>
  <c r="H27" i="7" s="1"/>
  <c r="G24" i="7"/>
  <c r="G27" i="7"/>
  <c r="F24" i="7"/>
  <c r="F27" i="7" s="1"/>
  <c r="Q16" i="7"/>
  <c r="P16" i="7"/>
  <c r="O16" i="7"/>
  <c r="N16" i="7"/>
  <c r="M16" i="7"/>
  <c r="L16" i="7"/>
  <c r="I16" i="7"/>
  <c r="H16" i="7"/>
  <c r="F16" i="7"/>
  <c r="Q15" i="7"/>
  <c r="P15" i="7"/>
  <c r="O15" i="7"/>
  <c r="N15" i="7"/>
  <c r="M15" i="7"/>
  <c r="L15" i="7"/>
  <c r="I15" i="7"/>
  <c r="H15" i="7"/>
  <c r="F15" i="7"/>
  <c r="Q14" i="7"/>
  <c r="P14" i="7"/>
  <c r="O14" i="7"/>
  <c r="N14" i="7"/>
  <c r="M14" i="7"/>
  <c r="L14" i="7"/>
  <c r="I14" i="7"/>
  <c r="H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44" i="4"/>
  <c r="O45" i="4" s="1"/>
  <c r="N39" i="4"/>
  <c r="N44" i="4"/>
  <c r="M39" i="4"/>
  <c r="M44" i="4"/>
  <c r="L44" i="4"/>
  <c r="L45" i="4" s="1"/>
  <c r="K39" i="4"/>
  <c r="K44" i="4"/>
  <c r="J39" i="4"/>
  <c r="J44" i="4"/>
  <c r="I39" i="4"/>
  <c r="I44" i="4"/>
  <c r="H39" i="4"/>
  <c r="H45" i="4" s="1"/>
  <c r="H44" i="4"/>
  <c r="G39" i="4"/>
  <c r="G44" i="4"/>
  <c r="O24" i="4"/>
  <c r="O27" i="4"/>
  <c r="N24" i="4"/>
  <c r="N27" i="4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H16" i="4"/>
  <c r="I15" i="4"/>
  <c r="H15" i="4"/>
  <c r="I14" i="4"/>
  <c r="G24" i="4"/>
  <c r="G27" i="4" s="1"/>
  <c r="G16" i="4"/>
  <c r="G15" i="4"/>
  <c r="G14" i="4"/>
  <c r="F27" i="4"/>
  <c r="F16" i="4"/>
  <c r="F15" i="4"/>
  <c r="F14" i="4"/>
  <c r="G24" i="2"/>
  <c r="G14" i="2"/>
  <c r="G13" i="2"/>
  <c r="G27" i="2"/>
  <c r="G16" i="2"/>
  <c r="G11" i="2"/>
  <c r="G25" i="2"/>
  <c r="F23" i="6"/>
  <c r="J37" i="8"/>
  <c r="J42" i="8" s="1"/>
  <c r="G29" i="5"/>
  <c r="G9" i="2"/>
  <c r="G17" i="2"/>
  <c r="G33" i="5"/>
  <c r="G39" i="5"/>
  <c r="G43" i="5"/>
  <c r="G22" i="2"/>
  <c r="G19" i="2"/>
  <c r="G21" i="2"/>
  <c r="G20" i="2"/>
  <c r="G26" i="2"/>
  <c r="G45" i="5"/>
  <c r="G28" i="5"/>
  <c r="G30" i="5"/>
  <c r="G36" i="5"/>
  <c r="G38" i="5"/>
  <c r="G42" i="5"/>
  <c r="G41" i="8" l="1"/>
  <c r="G44" i="8" s="1"/>
  <c r="G37" i="8"/>
  <c r="G42" i="8" s="1"/>
  <c r="G40" i="5"/>
  <c r="G31" i="5"/>
  <c r="G45" i="7"/>
  <c r="G34" i="5"/>
  <c r="G41" i="5"/>
  <c r="G32" i="5"/>
  <c r="G35" i="5"/>
  <c r="M45" i="7"/>
  <c r="J45" i="4"/>
  <c r="N45" i="4"/>
  <c r="P45" i="7"/>
  <c r="F45" i="7"/>
  <c r="G37" i="5"/>
  <c r="I45" i="5"/>
  <c r="G36" i="2"/>
  <c r="G41" i="2"/>
  <c r="G30" i="2"/>
  <c r="G38" i="2"/>
  <c r="G40" i="2"/>
  <c r="G29" i="2"/>
  <c r="G39" i="2"/>
  <c r="G32" i="2"/>
  <c r="G43" i="2"/>
  <c r="G31" i="2"/>
  <c r="G45" i="2"/>
  <c r="G15" i="2"/>
  <c r="G10" i="2"/>
  <c r="G23" i="2"/>
  <c r="Q45" i="7"/>
  <c r="O45" i="7"/>
  <c r="I45" i="7"/>
  <c r="G24" i="6"/>
  <c r="H24" i="6" s="1"/>
  <c r="H23" i="6" s="1"/>
  <c r="E21" i="6"/>
  <c r="M45" i="4"/>
  <c r="K45" i="4"/>
  <c r="I45" i="4"/>
  <c r="G45" i="4"/>
  <c r="I27" i="2"/>
  <c r="H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4" i="6" l="1"/>
  <c r="I23" i="6" s="1"/>
  <c r="G22" i="6"/>
  <c r="G23" i="6"/>
  <c r="I22" i="6"/>
</calcChain>
</file>

<file path=xl/sharedStrings.xml><?xml version="1.0" encoding="utf-8"?>
<sst xmlns="http://schemas.openxmlformats.org/spreadsheetml/2006/main" count="447" uniqueCount="271">
  <si>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</si>
  <si>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</si>
  <si>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</si>
  <si>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</si>
  <si>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</si>
  <si>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</si>
  <si>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</si>
  <si>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</si>
  <si>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</si>
  <si>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</si>
  <si>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</si>
  <si>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</si>
  <si>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</si>
  <si>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</si>
  <si>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</si>
  <si>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</si>
  <si>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</si>
  <si>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</si>
  <si>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</si>
  <si>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</si>
  <si>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</si>
  <si>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</si>
  <si>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</si>
  <si>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</si>
  <si>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</si>
  <si>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</si>
  <si>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</si>
  <si>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</si>
  <si>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</si>
  <si>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</si>
  <si>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</si>
  <si>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</si>
  <si>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</si>
  <si>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</si>
  <si>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</si>
  <si>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</si>
  <si>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</si>
  <si>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</si>
  <si>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</si>
  <si>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</si>
  <si>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</si>
  <si>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</si>
  <si>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</si>
  <si>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</si>
  <si>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</si>
  <si>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</si>
  <si>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</si>
  <si>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</si>
  <si>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</si>
  <si>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</si>
  <si>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</si>
  <si>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</si>
  <si>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</si>
  <si>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</si>
  <si>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</si>
  <si>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</si>
  <si>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</si>
  <si>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</si>
  <si>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</si>
  <si>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</si>
  <si>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</si>
  <si>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</si>
  <si>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</si>
  <si>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</si>
  <si>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</si>
  <si>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</si>
  <si>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</si>
  <si>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</si>
  <si>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</si>
  <si>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</si>
  <si>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</si>
  <si>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</si>
  <si>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</si>
  <si>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</si>
  <si>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</si>
  <si>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</si>
  <si>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</si>
  <si>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</si>
  <si>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</si>
  <si>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</si>
  <si>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</si>
  <si>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</si>
  <si>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</si>
  <si>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</si>
  <si>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</si>
  <si>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</si>
  <si>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</si>
  <si>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</si>
  <si>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</si>
  <si>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</si>
  <si>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</si>
  <si>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</si>
  <si>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</si>
  <si>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</si>
  <si>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</si>
  <si>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</si>
  <si>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</si>
  <si>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</si>
  <si>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</si>
  <si>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</si>
  <si>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</si>
  <si>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</si>
  <si>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</si>
  <si>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</si>
  <si>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</si>
  <si>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</si>
  <si>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</si>
  <si>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</si>
  <si>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</si>
  <si>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</si>
  <si>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</si>
  <si>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</si>
  <si>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</si>
  <si>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</si>
  <si>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</si>
  <si>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</si>
  <si>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</si>
  <si>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</si>
  <si>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</si>
  <si>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</si>
  <si>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</si>
  <si>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</si>
  <si>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</si>
  <si>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</si>
  <si>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</si>
  <si>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</si>
  <si>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</si>
  <si>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</si>
  <si>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</si>
  <si>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</si>
  <si>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</si>
  <si>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</si>
  <si>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</si>
  <si>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</si>
  <si>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</si>
  <si>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</si>
  <si>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</si>
  <si>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</si>
  <si>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</si>
  <si>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</si>
  <si>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</si>
  <si>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</si>
  <si>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</si>
  <si>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</si>
  <si>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</si>
  <si>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</si>
  <si>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</si>
  <si>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</si>
  <si>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</si>
  <si>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</si>
  <si>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</si>
  <si>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</si>
  <si>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</si>
  <si>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</si>
  <si>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</si>
  <si>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</si>
  <si>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</si>
  <si>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</si>
  <si>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</si>
  <si>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</si>
  <si>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</si>
  <si>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</si>
  <si>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</si>
  <si>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</si>
  <si>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</si>
  <si>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</si>
  <si>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</si>
  <si>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</si>
  <si>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</si>
  <si>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</si>
  <si>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</si>
  <si>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</si>
  <si>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</si>
  <si>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</si>
  <si>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</si>
  <si>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</si>
  <si>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</si>
  <si>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</si>
  <si>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</si>
  <si>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</si>
  <si>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</si>
  <si>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</si>
  <si>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</si>
  <si>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</si>
  <si>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</si>
  <si>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</si>
  <si>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</si>
  <si>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</si>
  <si>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</si>
  <si>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</si>
  <si>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</si>
  <si>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</si>
  <si>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</si>
  <si>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</si>
  <si>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</si>
  <si>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</si>
  <si>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</si>
  <si>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</si>
  <si>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</si>
  <si>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</si>
  <si>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</si>
  <si>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</si>
  <si>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</si>
  <si>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</si>
  <si>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</si>
  <si>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</si>
  <si>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</si>
  <si>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</si>
  <si>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</si>
  <si>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</si>
  <si>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</si>
  <si>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</si>
  <si>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</si>
  <si>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</si>
  <si>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</si>
  <si>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</si>
  <si>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</si>
  <si>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</si>
  <si>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</si>
  <si>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</si>
  <si>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</si>
  <si>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</si>
  <si>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</si>
  <si>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</si>
  <si>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</si>
  <si>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</si>
  <si>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</si>
  <si>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</si>
  <si>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</si>
  <si>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</si>
  <si>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</si>
  <si>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</si>
  <si>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</si>
  <si>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</si>
  <si>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</si>
  <si>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</si>
  <si>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</si>
  <si>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</si>
  <si>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</si>
  <si>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</si>
  <si>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</si>
  <si>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</si>
  <si>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</si>
  <si>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</si>
  <si>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</si>
  <si>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</si>
  <si>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</si>
  <si>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電気事業</t>
    <rPh sb="0" eb="2">
      <t>デンキ</t>
    </rPh>
    <rPh sb="2" eb="4">
      <t>ジギョウ</t>
    </rPh>
    <phoneticPr fontId="11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</si>
  <si>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11"/>
  </si>
  <si>
    <t>流域下水道事業</t>
    <rPh sb="0" eb="2">
      <t>リュウイキ</t>
    </rPh>
    <rPh sb="2" eb="5">
      <t>ゲスイドウ</t>
    </rPh>
    <rPh sb="5" eb="7">
      <t>ジギョウ</t>
    </rPh>
    <phoneticPr fontId="8"/>
  </si>
  <si>
    <t>市場事業</t>
    <rPh sb="0" eb="2">
      <t>シジョウ</t>
    </rPh>
    <rPh sb="2" eb="4">
      <t>ジギョウ</t>
    </rPh>
    <phoneticPr fontId="8"/>
  </si>
  <si>
    <t>と畜場事業</t>
    <rPh sb="1" eb="3">
      <t>チクジョウ</t>
    </rPh>
    <rPh sb="3" eb="5">
      <t>ジギョウ</t>
    </rPh>
    <phoneticPr fontId="8"/>
  </si>
  <si>
    <t>港湾整備事業</t>
    <rPh sb="0" eb="2">
      <t>コウワン</t>
    </rPh>
    <rPh sb="2" eb="4">
      <t>セイビ</t>
    </rPh>
    <rPh sb="4" eb="6">
      <t>ジギョウ</t>
    </rPh>
    <phoneticPr fontId="8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</si>
  <si>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8"/>
  </si>
  <si>
    <t>宅地造成事業</t>
    <rPh sb="0" eb="2">
      <t>タクチ</t>
    </rPh>
    <rPh sb="2" eb="4">
      <t>ゾウセイ</t>
    </rPh>
    <rPh sb="4" eb="6">
      <t>ジギョウ</t>
    </rPh>
    <phoneticPr fontId="8"/>
  </si>
  <si>
    <t>岡山県</t>
    <rPh sb="0" eb="3">
      <t>オカヤマケン</t>
    </rPh>
    <phoneticPr fontId="9"/>
  </si>
  <si>
    <t>岡山県</t>
    <rPh sb="0" eb="3">
      <t>オカヤマケン</t>
    </rPh>
    <phoneticPr fontId="16"/>
  </si>
  <si>
    <t>岡山県</t>
    <rPh sb="0" eb="3">
      <t>オカヤマケン</t>
    </rPh>
    <phoneticPr fontId="16"/>
  </si>
  <si>
    <t>電気事業</t>
    <rPh sb="0" eb="2">
      <t>デンキ</t>
    </rPh>
    <rPh sb="2" eb="4">
      <t>ジギョウ</t>
    </rPh>
    <phoneticPr fontId="13"/>
  </si>
  <si>
    <t>工業用水道事業</t>
    <rPh sb="0" eb="3">
      <t>コウギョウヨウ</t>
    </rPh>
    <rPh sb="3" eb="5">
      <t>スイドウ</t>
    </rPh>
    <rPh sb="5" eb="7">
      <t>ジギョウ</t>
    </rPh>
    <phoneticPr fontId="13"/>
  </si>
  <si>
    <t>市場事業</t>
    <rPh sb="0" eb="2">
      <t>シジョウ</t>
    </rPh>
    <rPh sb="2" eb="4">
      <t>ジギョウ</t>
    </rPh>
    <phoneticPr fontId="13"/>
  </si>
  <si>
    <t>と畜事業</t>
    <rPh sb="1" eb="2">
      <t>チク</t>
    </rPh>
    <rPh sb="2" eb="4">
      <t>ジギョウ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</si>
  <si>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</si>
  <si>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13"/>
  </si>
  <si>
    <t>宅地造成事業</t>
    <rPh sb="0" eb="2">
      <t>タクチ</t>
    </rPh>
    <rPh sb="2" eb="4">
      <t>ゾウセイ</t>
    </rPh>
    <rPh sb="4" eb="6">
      <t>ジギョウ</t>
    </rPh>
    <phoneticPr fontId="13"/>
  </si>
  <si>
    <t>流域下水道事業</t>
    <rPh sb="0" eb="2">
      <t>リュウイキ</t>
    </rPh>
    <rPh sb="2" eb="5">
      <t>ゲスイドウ</t>
    </rPh>
    <rPh sb="5" eb="7">
      <t>ジギョウ</t>
    </rPh>
    <phoneticPr fontId="13"/>
  </si>
  <si>
    <t>岡山土地開発公社</t>
    <rPh sb="0" eb="2">
      <t>オカヤマ</t>
    </rPh>
    <rPh sb="2" eb="4">
      <t>トチ</t>
    </rPh>
    <rPh sb="4" eb="6">
      <t>カイハツ</t>
    </rPh>
    <rPh sb="6" eb="8">
      <t>コウシャ</t>
    </rPh>
    <phoneticPr fontId="16"/>
  </si>
  <si>
    <t>－</t>
    <phoneticPr fontId="9"/>
  </si>
  <si>
    <t>－</t>
    <phoneticPr fontId="16"/>
  </si>
  <si>
    <t>－</t>
    <phoneticPr fontId="16"/>
  </si>
  <si>
    <t>流域下水道事業</t>
    <rPh sb="0" eb="2">
      <t>リュウイキ</t>
    </rPh>
    <rPh sb="2" eb="5">
      <t>ゲスイドウ</t>
    </rPh>
    <rPh sb="5" eb="7">
      <t>ジギョウ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</si>
</sst>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27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8" fontId="0" fillId="0" borderId="38" xfId="1" applyNumberFormat="1" applyFont="1" applyBorder="1" applyAlignment="1">
      <alignment horizontal="right" vertical="center"/>
    </xf>
    <xf numFmtId="178" fontId="0" fillId="0" borderId="18" xfId="1" applyNumberFormat="1" applyFont="1" applyBorder="1" applyAlignment="1">
      <alignment horizontal="right" vertical="center"/>
    </xf>
    <xf numFmtId="177" fontId="2" fillId="2" borderId="35" xfId="1" applyNumberFormat="1" applyFill="1" applyBorder="1" applyAlignment="1">
      <alignment vertical="center"/>
    </xf>
    <xf numFmtId="177" fontId="2" fillId="2" borderId="18" xfId="1" applyNumberFormat="1" applyFill="1" applyBorder="1" applyAlignment="1">
      <alignment vertical="center"/>
    </xf>
    <xf numFmtId="177" fontId="0" fillId="2" borderId="23" xfId="0" quotePrefix="1" applyNumberFormat="1" applyFill="1" applyBorder="1" applyAlignment="1">
      <alignment horizontal="right" vertical="center"/>
    </xf>
    <xf numFmtId="177" fontId="2" fillId="2" borderId="42" xfId="1" applyNumberFormat="1" applyFill="1" applyBorder="1" applyAlignment="1">
      <alignment vertical="center"/>
    </xf>
    <xf numFmtId="177" fontId="2" fillId="2" borderId="16" xfId="1" applyNumberFormat="1" applyFill="1" applyBorder="1" applyAlignment="1">
      <alignment vertical="center"/>
    </xf>
    <xf numFmtId="177" fontId="2" fillId="2" borderId="6" xfId="1" quotePrefix="1" applyNumberFormat="1" applyFont="1" applyFill="1" applyBorder="1" applyAlignment="1">
      <alignment horizontal="right" vertical="center"/>
    </xf>
    <xf numFmtId="177" fontId="2" fillId="2" borderId="37" xfId="1" applyNumberFormat="1" applyFill="1" applyBorder="1" applyAlignment="1">
      <alignment vertical="center"/>
    </xf>
    <xf numFmtId="177" fontId="2" fillId="2" borderId="36" xfId="1" applyNumberFormat="1" applyFill="1" applyBorder="1" applyAlignment="1">
      <alignment vertical="center"/>
    </xf>
    <xf numFmtId="177" fontId="2" fillId="2" borderId="22" xfId="1" applyNumberFormat="1" applyFill="1" applyBorder="1" applyAlignment="1">
      <alignment vertical="center"/>
    </xf>
    <xf numFmtId="177" fontId="2" fillId="2" borderId="19" xfId="1" applyNumberFormat="1" applyFill="1" applyBorder="1" applyAlignment="1">
      <alignment vertical="center"/>
    </xf>
    <xf numFmtId="177" fontId="2" fillId="2" borderId="31" xfId="1" applyNumberFormat="1" applyFill="1" applyBorder="1" applyAlignment="1">
      <alignment vertical="center"/>
    </xf>
    <xf numFmtId="177" fontId="2" fillId="2" borderId="32" xfId="1" applyNumberFormat="1" applyFill="1" applyBorder="1" applyAlignment="1">
      <alignment vertical="center"/>
    </xf>
    <xf numFmtId="177" fontId="2" fillId="2" borderId="9" xfId="1" applyNumberFormat="1" applyFill="1" applyBorder="1" applyAlignment="1">
      <alignment vertical="center"/>
    </xf>
    <xf numFmtId="177" fontId="2" fillId="2" borderId="29" xfId="1" applyNumberFormat="1" applyFill="1" applyBorder="1" applyAlignment="1">
      <alignment vertical="center"/>
    </xf>
    <xf numFmtId="177" fontId="2" fillId="2" borderId="5" xfId="1" applyNumberFormat="1" applyFill="1" applyBorder="1" applyAlignment="1">
      <alignment vertical="center"/>
    </xf>
    <xf numFmtId="177" fontId="2" fillId="2" borderId="5" xfId="1" quotePrefix="1" applyNumberFormat="1" applyFont="1" applyFill="1" applyBorder="1" applyAlignment="1">
      <alignment horizontal="right" vertical="center"/>
    </xf>
    <xf numFmtId="177" fontId="2" fillId="2" borderId="11" xfId="1" applyNumberFormat="1" applyFill="1" applyBorder="1" applyAlignment="1">
      <alignment vertical="center"/>
    </xf>
    <xf numFmtId="177" fontId="2" fillId="2" borderId="32" xfId="1" quotePrefix="1" applyNumberFormat="1" applyFont="1" applyFill="1" applyBorder="1" applyAlignment="1">
      <alignment horizontal="right" vertical="center"/>
    </xf>
    <xf numFmtId="177" fontId="2" fillId="2" borderId="20" xfId="1" applyNumberForma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/>
    </xf>
    <xf numFmtId="177" fontId="2" fillId="2" borderId="41" xfId="1" applyNumberFormat="1" applyFill="1" applyBorder="1" applyAlignment="1">
      <alignment vertical="center"/>
    </xf>
    <xf numFmtId="177" fontId="0" fillId="2" borderId="45" xfId="0" applyNumberFormat="1" applyFill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255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7" t="s">
        <v>88</v>
      </c>
      <c r="B9" s="277" t="s">
        <v>90</v>
      </c>
      <c r="C9" s="55" t="s">
        <v>4</v>
      </c>
      <c r="D9" s="56"/>
      <c r="E9" s="56"/>
      <c r="F9" s="65">
        <v>238839</v>
      </c>
      <c r="G9" s="75">
        <f>F9/$F$27*100</f>
        <v>33.008507838931514</v>
      </c>
      <c r="H9" s="66">
        <v>256060</v>
      </c>
      <c r="I9" s="80">
        <f>(F9/H9-1)*100</f>
        <v>-6.7253768647973171</v>
      </c>
      <c r="K9" s="108"/>
    </row>
    <row r="10" spans="1:11" ht="18" customHeight="1">
      <c r="A10" s="278"/>
      <c r="B10" s="278"/>
      <c r="C10" s="7"/>
      <c r="D10" s="52" t="s">
        <v>23</v>
      </c>
      <c r="E10" s="53"/>
      <c r="F10" s="67">
        <v>57888</v>
      </c>
      <c r="G10" s="76">
        <f t="shared" ref="G10:G27" si="0">F10/$F$27*100</f>
        <v>8.0003538022687568</v>
      </c>
      <c r="H10" s="68">
        <v>61957</v>
      </c>
      <c r="I10" s="81">
        <f t="shared" ref="I10:I27" si="1">(F10/H10-1)*100</f>
        <v>-6.5674580757622225</v>
      </c>
    </row>
    <row r="11" spans="1:11" ht="18" customHeight="1">
      <c r="A11" s="278"/>
      <c r="B11" s="278"/>
      <c r="C11" s="7"/>
      <c r="D11" s="16"/>
      <c r="E11" s="23" t="s">
        <v>24</v>
      </c>
      <c r="F11" s="69">
        <v>52710</v>
      </c>
      <c r="G11" s="77">
        <f t="shared" si="0"/>
        <v>7.2847334321031338</v>
      </c>
      <c r="H11" s="70">
        <v>54504</v>
      </c>
      <c r="I11" s="82">
        <f t="shared" si="1"/>
        <v>-3.2915015411712933</v>
      </c>
    </row>
    <row r="12" spans="1:11" ht="18" customHeight="1">
      <c r="A12" s="278"/>
      <c r="B12" s="278"/>
      <c r="C12" s="7"/>
      <c r="D12" s="16"/>
      <c r="E12" s="23" t="s">
        <v>25</v>
      </c>
      <c r="F12" s="69">
        <v>4725</v>
      </c>
      <c r="G12" s="77">
        <f>F12/$F$27*100</f>
        <v>0.65301395307697419</v>
      </c>
      <c r="H12" s="70">
        <v>7010</v>
      </c>
      <c r="I12" s="82">
        <f t="shared" si="1"/>
        <v>-32.596291012838805</v>
      </c>
    </row>
    <row r="13" spans="1:11" ht="18" customHeight="1">
      <c r="A13" s="278"/>
      <c r="B13" s="278"/>
      <c r="C13" s="7"/>
      <c r="D13" s="33"/>
      <c r="E13" s="23" t="s">
        <v>26</v>
      </c>
      <c r="F13" s="69">
        <v>453</v>
      </c>
      <c r="G13" s="77">
        <f t="shared" si="0"/>
        <v>6.2606417088649571E-2</v>
      </c>
      <c r="H13" s="70">
        <v>443</v>
      </c>
      <c r="I13" s="82">
        <f t="shared" si="1"/>
        <v>2.257336343115135</v>
      </c>
    </row>
    <row r="14" spans="1:11" ht="18" customHeight="1">
      <c r="A14" s="278"/>
      <c r="B14" s="278"/>
      <c r="C14" s="7"/>
      <c r="D14" s="61" t="s">
        <v>27</v>
      </c>
      <c r="E14" s="51"/>
      <c r="F14" s="65">
        <v>41017</v>
      </c>
      <c r="G14" s="75">
        <f t="shared" si="0"/>
        <v>5.6687139287530686</v>
      </c>
      <c r="H14" s="66">
        <v>50969</v>
      </c>
      <c r="I14" s="83">
        <f t="shared" si="1"/>
        <v>-19.52559398850282</v>
      </c>
    </row>
    <row r="15" spans="1:11" ht="18" customHeight="1">
      <c r="A15" s="278"/>
      <c r="B15" s="278"/>
      <c r="C15" s="7"/>
      <c r="D15" s="16"/>
      <c r="E15" s="23" t="s">
        <v>28</v>
      </c>
      <c r="F15" s="69">
        <v>1698</v>
      </c>
      <c r="G15" s="77">
        <f t="shared" si="0"/>
        <v>0.23467041107401101</v>
      </c>
      <c r="H15" s="70">
        <v>1946</v>
      </c>
      <c r="I15" s="82">
        <f t="shared" si="1"/>
        <v>-12.744090441932165</v>
      </c>
    </row>
    <row r="16" spans="1:11" ht="18" customHeight="1">
      <c r="A16" s="278"/>
      <c r="B16" s="278"/>
      <c r="C16" s="7"/>
      <c r="D16" s="16"/>
      <c r="E16" s="29" t="s">
        <v>29</v>
      </c>
      <c r="F16" s="67">
        <v>39319</v>
      </c>
      <c r="G16" s="76">
        <f t="shared" si="0"/>
        <v>5.4340435176790569</v>
      </c>
      <c r="H16" s="68">
        <v>49023</v>
      </c>
      <c r="I16" s="81">
        <f t="shared" si="1"/>
        <v>-19.794790200518118</v>
      </c>
      <c r="K16" s="109"/>
    </row>
    <row r="17" spans="1:26" ht="18" customHeight="1">
      <c r="A17" s="278"/>
      <c r="B17" s="278"/>
      <c r="C17" s="7"/>
      <c r="D17" s="280" t="s">
        <v>30</v>
      </c>
      <c r="E17" s="281"/>
      <c r="F17" s="67">
        <v>73576</v>
      </c>
      <c r="G17" s="76">
        <f t="shared" si="0"/>
        <v>10.168498330495543</v>
      </c>
      <c r="H17" s="68">
        <v>72873</v>
      </c>
      <c r="I17" s="81">
        <f t="shared" si="1"/>
        <v>0.96469199840818476</v>
      </c>
    </row>
    <row r="18" spans="1:26" ht="18" customHeight="1">
      <c r="A18" s="278"/>
      <c r="B18" s="278"/>
      <c r="C18" s="7"/>
      <c r="D18" s="282" t="s">
        <v>94</v>
      </c>
      <c r="E18" s="283"/>
      <c r="F18" s="69">
        <v>4881</v>
      </c>
      <c r="G18" s="77">
        <f t="shared" si="0"/>
        <v>0.67457377882935676</v>
      </c>
      <c r="H18" s="70">
        <v>4371</v>
      </c>
      <c r="I18" s="82">
        <f t="shared" si="1"/>
        <v>11.667810569663683</v>
      </c>
    </row>
    <row r="19" spans="1:26" ht="18" customHeight="1">
      <c r="A19" s="278"/>
      <c r="B19" s="278"/>
      <c r="C19" s="10"/>
      <c r="D19" s="282" t="s">
        <v>95</v>
      </c>
      <c r="E19" s="283"/>
      <c r="F19" s="107">
        <v>0</v>
      </c>
      <c r="G19" s="77">
        <f t="shared" si="0"/>
        <v>0</v>
      </c>
      <c r="H19" s="70">
        <v>0</v>
      </c>
      <c r="I19" s="82">
        <v>0</v>
      </c>
      <c r="Z19" s="2" t="s">
        <v>96</v>
      </c>
    </row>
    <row r="20" spans="1:26" ht="18" customHeight="1">
      <c r="A20" s="278"/>
      <c r="B20" s="278"/>
      <c r="C20" s="44" t="s">
        <v>5</v>
      </c>
      <c r="D20" s="43"/>
      <c r="E20" s="43"/>
      <c r="F20" s="69">
        <v>24525</v>
      </c>
      <c r="G20" s="77">
        <f t="shared" si="0"/>
        <v>3.3894533754947704</v>
      </c>
      <c r="H20" s="70">
        <v>34838</v>
      </c>
      <c r="I20" s="82">
        <f t="shared" si="1"/>
        <v>-29.602732648257646</v>
      </c>
    </row>
    <row r="21" spans="1:26" ht="18" customHeight="1">
      <c r="A21" s="278"/>
      <c r="B21" s="278"/>
      <c r="C21" s="44" t="s">
        <v>6</v>
      </c>
      <c r="D21" s="43"/>
      <c r="E21" s="43"/>
      <c r="F21" s="69">
        <v>170000</v>
      </c>
      <c r="G21" s="77">
        <f t="shared" si="0"/>
        <v>23.494681909647745</v>
      </c>
      <c r="H21" s="70">
        <v>163200</v>
      </c>
      <c r="I21" s="82">
        <f t="shared" si="1"/>
        <v>4.1666666666666741</v>
      </c>
    </row>
    <row r="22" spans="1:26" ht="18" customHeight="1">
      <c r="A22" s="278"/>
      <c r="B22" s="278"/>
      <c r="C22" s="44" t="s">
        <v>31</v>
      </c>
      <c r="D22" s="43"/>
      <c r="E22" s="43"/>
      <c r="F22" s="69">
        <v>9442</v>
      </c>
      <c r="G22" s="77">
        <f t="shared" si="0"/>
        <v>1.3049222740640825</v>
      </c>
      <c r="H22" s="70">
        <v>10162</v>
      </c>
      <c r="I22" s="82">
        <f t="shared" si="1"/>
        <v>-7.0852194449911421</v>
      </c>
    </row>
    <row r="23" spans="1:26" ht="18" customHeight="1">
      <c r="A23" s="278"/>
      <c r="B23" s="278"/>
      <c r="C23" s="44" t="s">
        <v>7</v>
      </c>
      <c r="D23" s="43"/>
      <c r="E23" s="43"/>
      <c r="F23" s="69">
        <v>98270</v>
      </c>
      <c r="G23" s="77">
        <f t="shared" si="0"/>
        <v>13.58130818388873</v>
      </c>
      <c r="H23" s="70">
        <v>78018</v>
      </c>
      <c r="I23" s="82">
        <f t="shared" si="1"/>
        <v>25.958112230510899</v>
      </c>
    </row>
    <row r="24" spans="1:26" ht="18" customHeight="1">
      <c r="A24" s="278"/>
      <c r="B24" s="278"/>
      <c r="C24" s="44" t="s">
        <v>32</v>
      </c>
      <c r="D24" s="43"/>
      <c r="E24" s="43"/>
      <c r="F24" s="69">
        <v>1400</v>
      </c>
      <c r="G24" s="77">
        <f t="shared" si="0"/>
        <v>0.19348561572651085</v>
      </c>
      <c r="H24" s="70">
        <v>1486</v>
      </c>
      <c r="I24" s="82">
        <f t="shared" si="1"/>
        <v>-5.7873485868102259</v>
      </c>
    </row>
    <row r="25" spans="1:26" ht="18" customHeight="1">
      <c r="A25" s="278"/>
      <c r="B25" s="278"/>
      <c r="C25" s="44" t="s">
        <v>8</v>
      </c>
      <c r="D25" s="43"/>
      <c r="E25" s="43"/>
      <c r="F25" s="69">
        <v>100468</v>
      </c>
      <c r="G25" s="77">
        <f t="shared" si="0"/>
        <v>13.885080600579352</v>
      </c>
      <c r="H25" s="70">
        <v>85185</v>
      </c>
      <c r="I25" s="82">
        <f t="shared" si="1"/>
        <v>17.940952045547931</v>
      </c>
    </row>
    <row r="26" spans="1:26" ht="18" customHeight="1">
      <c r="A26" s="278"/>
      <c r="B26" s="278"/>
      <c r="C26" s="45" t="s">
        <v>9</v>
      </c>
      <c r="D26" s="46"/>
      <c r="E26" s="46"/>
      <c r="F26" s="71">
        <v>80624</v>
      </c>
      <c r="G26" s="78">
        <f t="shared" si="0"/>
        <v>11.142560201667292</v>
      </c>
      <c r="H26" s="72">
        <v>83094</v>
      </c>
      <c r="I26" s="84">
        <f t="shared" si="1"/>
        <v>-2.9725371266276723</v>
      </c>
    </row>
    <row r="27" spans="1:26" ht="18" customHeight="1">
      <c r="A27" s="278"/>
      <c r="B27" s="279"/>
      <c r="C27" s="47" t="s">
        <v>10</v>
      </c>
      <c r="D27" s="31"/>
      <c r="E27" s="31"/>
      <c r="F27" s="73">
        <f>SUM(F9,F20:F26)</f>
        <v>723568</v>
      </c>
      <c r="G27" s="79">
        <f t="shared" si="0"/>
        <v>100</v>
      </c>
      <c r="H27" s="73">
        <f>SUM(H9,H20:H26)</f>
        <v>712043</v>
      </c>
      <c r="I27" s="85">
        <f t="shared" si="1"/>
        <v>1.6185820238384441</v>
      </c>
    </row>
    <row r="28" spans="1:26" ht="18" customHeight="1">
      <c r="A28" s="278"/>
      <c r="B28" s="277" t="s">
        <v>89</v>
      </c>
      <c r="C28" s="55" t="s">
        <v>11</v>
      </c>
      <c r="D28" s="56"/>
      <c r="E28" s="56"/>
      <c r="F28" s="65">
        <v>309699</v>
      </c>
      <c r="G28" s="75">
        <f>F28/$F$45*100</f>
        <v>42.801644074917633</v>
      </c>
      <c r="H28" s="65">
        <v>313769</v>
      </c>
      <c r="I28" s="86">
        <f>(F28/H28-1)*100</f>
        <v>-1.297132603921991</v>
      </c>
    </row>
    <row r="29" spans="1:26" ht="18" customHeight="1">
      <c r="A29" s="278"/>
      <c r="B29" s="278"/>
      <c r="C29" s="7"/>
      <c r="D29" s="30" t="s">
        <v>12</v>
      </c>
      <c r="E29" s="43"/>
      <c r="F29" s="69">
        <v>194206</v>
      </c>
      <c r="G29" s="77">
        <f t="shared" ref="G29:G45" si="2">F29/$F$45*100</f>
        <v>26.840048205559121</v>
      </c>
      <c r="H29" s="69">
        <v>196911</v>
      </c>
      <c r="I29" s="87">
        <f t="shared" ref="I29:I45" si="3">(F29/H29-1)*100</f>
        <v>-1.3737170599915749</v>
      </c>
    </row>
    <row r="30" spans="1:26" ht="18" customHeight="1">
      <c r="A30" s="278"/>
      <c r="B30" s="278"/>
      <c r="C30" s="7"/>
      <c r="D30" s="30" t="s">
        <v>33</v>
      </c>
      <c r="E30" s="43"/>
      <c r="F30" s="69">
        <v>13089</v>
      </c>
      <c r="G30" s="77">
        <f t="shared" si="2"/>
        <v>1.8089523030316432</v>
      </c>
      <c r="H30" s="69">
        <v>12519</v>
      </c>
      <c r="I30" s="87">
        <f t="shared" si="3"/>
        <v>4.5530793194344499</v>
      </c>
    </row>
    <row r="31" spans="1:26" ht="18" customHeight="1">
      <c r="A31" s="278"/>
      <c r="B31" s="278"/>
      <c r="C31" s="19"/>
      <c r="D31" s="30" t="s">
        <v>13</v>
      </c>
      <c r="E31" s="43"/>
      <c r="F31" s="69">
        <v>102404</v>
      </c>
      <c r="G31" s="77">
        <f t="shared" si="2"/>
        <v>14.152643566326869</v>
      </c>
      <c r="H31" s="69">
        <v>104339</v>
      </c>
      <c r="I31" s="87">
        <f t="shared" si="3"/>
        <v>-1.8545318624866969</v>
      </c>
    </row>
    <row r="32" spans="1:26" ht="18" customHeight="1">
      <c r="A32" s="278"/>
      <c r="B32" s="278"/>
      <c r="C32" s="50" t="s">
        <v>14</v>
      </c>
      <c r="D32" s="51"/>
      <c r="E32" s="51"/>
      <c r="F32" s="65">
        <v>321264</v>
      </c>
      <c r="G32" s="75">
        <f t="shared" si="2"/>
        <v>44.399973464829841</v>
      </c>
      <c r="H32" s="65">
        <v>292355</v>
      </c>
      <c r="I32" s="86">
        <f t="shared" si="3"/>
        <v>9.8883207059909939</v>
      </c>
    </row>
    <row r="33" spans="1:9" ht="18" customHeight="1">
      <c r="A33" s="278"/>
      <c r="B33" s="278"/>
      <c r="C33" s="7"/>
      <c r="D33" s="30" t="s">
        <v>15</v>
      </c>
      <c r="E33" s="43"/>
      <c r="F33" s="69">
        <v>30788</v>
      </c>
      <c r="G33" s="77">
        <f t="shared" si="2"/>
        <v>4.2550250978484403</v>
      </c>
      <c r="H33" s="69">
        <v>29168</v>
      </c>
      <c r="I33" s="87">
        <f t="shared" si="3"/>
        <v>5.5540318156884316</v>
      </c>
    </row>
    <row r="34" spans="1:9" ht="18" customHeight="1">
      <c r="A34" s="278"/>
      <c r="B34" s="278"/>
      <c r="C34" s="7"/>
      <c r="D34" s="30" t="s">
        <v>34</v>
      </c>
      <c r="E34" s="43"/>
      <c r="F34" s="69">
        <v>10791</v>
      </c>
      <c r="G34" s="77">
        <f t="shared" si="2"/>
        <v>1.491359485217699</v>
      </c>
      <c r="H34" s="69">
        <v>11773</v>
      </c>
      <c r="I34" s="87">
        <f t="shared" si="3"/>
        <v>-8.341119510744921</v>
      </c>
    </row>
    <row r="35" spans="1:9" ht="18" customHeight="1">
      <c r="A35" s="278"/>
      <c r="B35" s="278"/>
      <c r="C35" s="7"/>
      <c r="D35" s="30" t="s">
        <v>35</v>
      </c>
      <c r="E35" s="43"/>
      <c r="F35" s="69">
        <v>228249</v>
      </c>
      <c r="G35" s="77">
        <f t="shared" si="2"/>
        <v>31.544927359971698</v>
      </c>
      <c r="H35" s="69">
        <v>198014</v>
      </c>
      <c r="I35" s="87">
        <f t="shared" si="3"/>
        <v>15.269122385285883</v>
      </c>
    </row>
    <row r="36" spans="1:9" ht="18" customHeight="1">
      <c r="A36" s="278"/>
      <c r="B36" s="278"/>
      <c r="C36" s="7"/>
      <c r="D36" s="30" t="s">
        <v>36</v>
      </c>
      <c r="E36" s="43"/>
      <c r="F36" s="69">
        <v>11892</v>
      </c>
      <c r="G36" s="77">
        <f t="shared" si="2"/>
        <v>1.6435221015854766</v>
      </c>
      <c r="H36" s="69">
        <v>12028</v>
      </c>
      <c r="I36" s="87">
        <f t="shared" si="3"/>
        <v>-1.1306950448952469</v>
      </c>
    </row>
    <row r="37" spans="1:9" ht="18" customHeight="1">
      <c r="A37" s="278"/>
      <c r="B37" s="278"/>
      <c r="C37" s="7"/>
      <c r="D37" s="30" t="s">
        <v>16</v>
      </c>
      <c r="E37" s="43"/>
      <c r="F37" s="69">
        <v>3157</v>
      </c>
      <c r="G37" s="77">
        <f t="shared" si="2"/>
        <v>0.43631006346328194</v>
      </c>
      <c r="H37" s="69">
        <v>3643</v>
      </c>
      <c r="I37" s="87">
        <f t="shared" si="3"/>
        <v>-13.340653307713424</v>
      </c>
    </row>
    <row r="38" spans="1:9" ht="18" customHeight="1">
      <c r="A38" s="278"/>
      <c r="B38" s="278"/>
      <c r="C38" s="19"/>
      <c r="D38" s="30" t="s">
        <v>37</v>
      </c>
      <c r="E38" s="43"/>
      <c r="F38" s="69">
        <v>36187</v>
      </c>
      <c r="G38" s="77">
        <f t="shared" si="2"/>
        <v>5.0011885544966059</v>
      </c>
      <c r="H38" s="69">
        <v>37529</v>
      </c>
      <c r="I38" s="87">
        <f t="shared" si="3"/>
        <v>-3.575901302992357</v>
      </c>
    </row>
    <row r="39" spans="1:9" ht="18" customHeight="1">
      <c r="A39" s="278"/>
      <c r="B39" s="278"/>
      <c r="C39" s="50" t="s">
        <v>17</v>
      </c>
      <c r="D39" s="51"/>
      <c r="E39" s="51"/>
      <c r="F39" s="65">
        <v>92605</v>
      </c>
      <c r="G39" s="75">
        <f t="shared" si="2"/>
        <v>12.798382460252528</v>
      </c>
      <c r="H39" s="65">
        <v>105919</v>
      </c>
      <c r="I39" s="86">
        <f t="shared" si="3"/>
        <v>-12.569982722646555</v>
      </c>
    </row>
    <row r="40" spans="1:9" ht="18" customHeight="1">
      <c r="A40" s="278"/>
      <c r="B40" s="278"/>
      <c r="C40" s="7"/>
      <c r="D40" s="52" t="s">
        <v>18</v>
      </c>
      <c r="E40" s="53"/>
      <c r="F40" s="67">
        <v>87170</v>
      </c>
      <c r="G40" s="76">
        <f t="shared" si="2"/>
        <v>12.047243659199964</v>
      </c>
      <c r="H40" s="67">
        <v>97847</v>
      </c>
      <c r="I40" s="88">
        <f t="shared" si="3"/>
        <v>-10.911933937678208</v>
      </c>
    </row>
    <row r="41" spans="1:9" ht="18" customHeight="1">
      <c r="A41" s="278"/>
      <c r="B41" s="278"/>
      <c r="C41" s="7"/>
      <c r="D41" s="16"/>
      <c r="E41" s="104" t="s">
        <v>92</v>
      </c>
      <c r="F41" s="69">
        <v>55690</v>
      </c>
      <c r="G41" s="77">
        <f t="shared" si="2"/>
        <v>7.6965813855781358</v>
      </c>
      <c r="H41" s="69">
        <v>65675</v>
      </c>
      <c r="I41" s="89">
        <f t="shared" si="3"/>
        <v>-15.20365435858394</v>
      </c>
    </row>
    <row r="42" spans="1:9" ht="18" customHeight="1">
      <c r="A42" s="278"/>
      <c r="B42" s="278"/>
      <c r="C42" s="7"/>
      <c r="D42" s="33"/>
      <c r="E42" s="32" t="s">
        <v>38</v>
      </c>
      <c r="F42" s="69">
        <v>31480</v>
      </c>
      <c r="G42" s="77">
        <f t="shared" si="2"/>
        <v>4.3506622736218299</v>
      </c>
      <c r="H42" s="69">
        <v>32172</v>
      </c>
      <c r="I42" s="89">
        <f t="shared" si="3"/>
        <v>-2.150938704463512</v>
      </c>
    </row>
    <row r="43" spans="1:9" ht="18" customHeight="1">
      <c r="A43" s="278"/>
      <c r="B43" s="278"/>
      <c r="C43" s="7"/>
      <c r="D43" s="30" t="s">
        <v>39</v>
      </c>
      <c r="E43" s="54"/>
      <c r="F43" s="69">
        <v>5435</v>
      </c>
      <c r="G43" s="77">
        <f t="shared" si="2"/>
        <v>0.75113880105256181</v>
      </c>
      <c r="H43" s="69">
        <v>8072</v>
      </c>
      <c r="I43" s="89">
        <f t="shared" si="3"/>
        <v>-32.668483647175414</v>
      </c>
    </row>
    <row r="44" spans="1:9" ht="18" customHeight="1">
      <c r="A44" s="278"/>
      <c r="B44" s="27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256" t="s">
        <v>267</v>
      </c>
    </row>
    <row r="45" spans="1:9" ht="18" customHeight="1">
      <c r="A45" s="279"/>
      <c r="B45" s="279"/>
      <c r="C45" s="11" t="s">
        <v>19</v>
      </c>
      <c r="D45" s="12"/>
      <c r="E45" s="12"/>
      <c r="F45" s="74">
        <f>SUM(F28,F32,F39)</f>
        <v>723568</v>
      </c>
      <c r="G45" s="85">
        <f t="shared" si="2"/>
        <v>100</v>
      </c>
      <c r="H45" s="74">
        <f>SUM(H28,H32,H39)</f>
        <v>712043</v>
      </c>
      <c r="I45" s="85">
        <f t="shared" si="3"/>
        <v>1.6185820238384441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255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87" t="s">
        <v>49</v>
      </c>
      <c r="B6" s="288"/>
      <c r="C6" s="288"/>
      <c r="D6" s="288"/>
      <c r="E6" s="289"/>
      <c r="F6" s="308" t="s">
        <v>247</v>
      </c>
      <c r="G6" s="309"/>
      <c r="H6" s="308" t="s">
        <v>248</v>
      </c>
      <c r="I6" s="309"/>
      <c r="J6" s="308" t="s">
        <v>249</v>
      </c>
      <c r="K6" s="309"/>
      <c r="L6" s="308"/>
      <c r="M6" s="309"/>
      <c r="N6" s="308"/>
      <c r="O6" s="309"/>
    </row>
    <row r="7" spans="1:25" ht="16" customHeight="1">
      <c r="A7" s="290"/>
      <c r="B7" s="291"/>
      <c r="C7" s="291"/>
      <c r="D7" s="291"/>
      <c r="E7" s="292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3" t="s">
        <v>2</v>
      </c>
    </row>
    <row r="8" spans="1:25" ht="16" customHeight="1">
      <c r="A8" s="299" t="s">
        <v>83</v>
      </c>
      <c r="B8" s="55" t="s">
        <v>50</v>
      </c>
      <c r="C8" s="56"/>
      <c r="D8" s="56"/>
      <c r="E8" s="93" t="s">
        <v>41</v>
      </c>
      <c r="F8" s="111">
        <v>2958</v>
      </c>
      <c r="G8" s="112">
        <v>3140</v>
      </c>
      <c r="H8" s="111">
        <v>3880</v>
      </c>
      <c r="I8" s="113">
        <v>3886</v>
      </c>
      <c r="J8" s="111">
        <v>5903</v>
      </c>
      <c r="K8" s="114">
        <v>5831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300"/>
      <c r="B9" s="8"/>
      <c r="C9" s="30" t="s">
        <v>51</v>
      </c>
      <c r="D9" s="43"/>
      <c r="E9" s="91" t="s">
        <v>42</v>
      </c>
      <c r="F9" s="70">
        <v>2958</v>
      </c>
      <c r="G9" s="116">
        <v>3140</v>
      </c>
      <c r="H9" s="70">
        <v>3878</v>
      </c>
      <c r="I9" s="117">
        <v>3875</v>
      </c>
      <c r="J9" s="70">
        <v>5903</v>
      </c>
      <c r="K9" s="118">
        <v>5831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300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2</v>
      </c>
      <c r="I10" s="117">
        <v>11</v>
      </c>
      <c r="J10" s="119">
        <v>0</v>
      </c>
      <c r="K10" s="120">
        <v>0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300"/>
      <c r="B11" s="50" t="s">
        <v>53</v>
      </c>
      <c r="C11" s="63"/>
      <c r="D11" s="63"/>
      <c r="E11" s="90" t="s">
        <v>44</v>
      </c>
      <c r="F11" s="121">
        <v>2629</v>
      </c>
      <c r="G11" s="122">
        <v>2545</v>
      </c>
      <c r="H11" s="121">
        <v>3878</v>
      </c>
      <c r="I11" s="123">
        <v>3579</v>
      </c>
      <c r="J11" s="121">
        <v>6236</v>
      </c>
      <c r="K11" s="124">
        <v>6241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300"/>
      <c r="B12" s="7"/>
      <c r="C12" s="30" t="s">
        <v>54</v>
      </c>
      <c r="D12" s="43"/>
      <c r="E12" s="91" t="s">
        <v>45</v>
      </c>
      <c r="F12" s="70">
        <v>2629</v>
      </c>
      <c r="G12" s="116">
        <v>2545</v>
      </c>
      <c r="H12" s="121">
        <v>3878</v>
      </c>
      <c r="I12" s="117">
        <v>3579</v>
      </c>
      <c r="J12" s="121">
        <v>6236</v>
      </c>
      <c r="K12" s="118">
        <v>6241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300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0</v>
      </c>
      <c r="K13" s="120">
        <v>0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300"/>
      <c r="B14" s="44" t="s">
        <v>56</v>
      </c>
      <c r="C14" s="43"/>
      <c r="D14" s="43"/>
      <c r="E14" s="91" t="s">
        <v>97</v>
      </c>
      <c r="F14" s="69">
        <f t="shared" ref="F14:O14" si="0">F9-F12</f>
        <v>329</v>
      </c>
      <c r="G14" s="128">
        <f t="shared" si="0"/>
        <v>595</v>
      </c>
      <c r="H14" s="69">
        <f>H9-H12</f>
        <v>0</v>
      </c>
      <c r="I14" s="128">
        <f t="shared" si="0"/>
        <v>296</v>
      </c>
      <c r="J14" s="69">
        <f t="shared" si="0"/>
        <v>-333</v>
      </c>
      <c r="K14" s="128">
        <f t="shared" si="0"/>
        <v>-410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300"/>
      <c r="B15" s="44" t="s">
        <v>57</v>
      </c>
      <c r="C15" s="43"/>
      <c r="D15" s="43"/>
      <c r="E15" s="91" t="s">
        <v>98</v>
      </c>
      <c r="F15" s="69">
        <f t="shared" ref="F15:O15" si="1">F10-F13</f>
        <v>0</v>
      </c>
      <c r="G15" s="128">
        <f t="shared" si="1"/>
        <v>0</v>
      </c>
      <c r="H15" s="69">
        <f t="shared" si="1"/>
        <v>2</v>
      </c>
      <c r="I15" s="128">
        <f t="shared" si="1"/>
        <v>11</v>
      </c>
      <c r="J15" s="69">
        <f t="shared" si="1"/>
        <v>0</v>
      </c>
      <c r="K15" s="128">
        <f t="shared" si="1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300"/>
      <c r="B16" s="44" t="s">
        <v>58</v>
      </c>
      <c r="C16" s="43"/>
      <c r="D16" s="43"/>
      <c r="E16" s="91" t="s">
        <v>99</v>
      </c>
      <c r="F16" s="67">
        <f t="shared" ref="F16:O16" si="2">F8-F11</f>
        <v>329</v>
      </c>
      <c r="G16" s="125">
        <f t="shared" si="2"/>
        <v>595</v>
      </c>
      <c r="H16" s="67">
        <f t="shared" si="2"/>
        <v>2</v>
      </c>
      <c r="I16" s="125">
        <f>I8-I11</f>
        <v>307</v>
      </c>
      <c r="J16" s="67">
        <f t="shared" si="2"/>
        <v>-333</v>
      </c>
      <c r="K16" s="125">
        <f t="shared" si="2"/>
        <v>-410</v>
      </c>
      <c r="L16" s="67">
        <f t="shared" si="2"/>
        <v>0</v>
      </c>
      <c r="M16" s="125">
        <f t="shared" si="2"/>
        <v>0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300"/>
      <c r="B17" s="44" t="s">
        <v>59</v>
      </c>
      <c r="C17" s="43"/>
      <c r="D17" s="43"/>
      <c r="E17" s="34"/>
      <c r="F17" s="69"/>
      <c r="G17" s="128"/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301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300" t="s">
        <v>84</v>
      </c>
      <c r="B19" s="50" t="s">
        <v>61</v>
      </c>
      <c r="C19" s="51"/>
      <c r="D19" s="51"/>
      <c r="E19" s="96"/>
      <c r="F19" s="65">
        <v>200</v>
      </c>
      <c r="G19" s="135">
        <v>700</v>
      </c>
      <c r="H19" s="66">
        <v>320</v>
      </c>
      <c r="I19" s="136">
        <v>452</v>
      </c>
      <c r="J19" s="66">
        <v>1606</v>
      </c>
      <c r="K19" s="137">
        <v>1994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300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>
        <v>326</v>
      </c>
      <c r="K20" s="120">
        <v>450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300"/>
      <c r="B21" s="9" t="s">
        <v>63</v>
      </c>
      <c r="C21" s="63"/>
      <c r="D21" s="63"/>
      <c r="E21" s="90" t="s">
        <v>100</v>
      </c>
      <c r="F21" s="138">
        <v>200</v>
      </c>
      <c r="G21" s="139">
        <v>700</v>
      </c>
      <c r="H21" s="121">
        <v>320</v>
      </c>
      <c r="I21" s="123">
        <v>452</v>
      </c>
      <c r="J21" s="121">
        <v>1606</v>
      </c>
      <c r="K21" s="124">
        <v>1994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300"/>
      <c r="B22" s="50" t="s">
        <v>64</v>
      </c>
      <c r="C22" s="51"/>
      <c r="D22" s="51"/>
      <c r="E22" s="96" t="s">
        <v>101</v>
      </c>
      <c r="F22" s="65">
        <v>2198</v>
      </c>
      <c r="G22" s="135">
        <v>2311</v>
      </c>
      <c r="H22" s="66">
        <v>3008</v>
      </c>
      <c r="I22" s="136">
        <v>4010</v>
      </c>
      <c r="J22" s="66">
        <v>2114</v>
      </c>
      <c r="K22" s="137">
        <v>2503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300"/>
      <c r="B23" s="7" t="s">
        <v>65</v>
      </c>
      <c r="C23" s="52" t="s">
        <v>66</v>
      </c>
      <c r="D23" s="53"/>
      <c r="E23" s="95"/>
      <c r="F23" s="67">
        <v>427</v>
      </c>
      <c r="G23" s="125">
        <v>485</v>
      </c>
      <c r="H23" s="68">
        <v>468</v>
      </c>
      <c r="I23" s="126">
        <v>593</v>
      </c>
      <c r="J23" s="68">
        <v>505</v>
      </c>
      <c r="K23" s="127">
        <v>575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300"/>
      <c r="B24" s="44" t="s">
        <v>102</v>
      </c>
      <c r="C24" s="43"/>
      <c r="D24" s="43"/>
      <c r="E24" s="91" t="s">
        <v>103</v>
      </c>
      <c r="F24" s="69">
        <f>F21-F22</f>
        <v>-1998</v>
      </c>
      <c r="G24" s="128">
        <f t="shared" ref="G24:O24" si="3">G21-G22</f>
        <v>-1611</v>
      </c>
      <c r="H24" s="69">
        <f t="shared" si="3"/>
        <v>-2688</v>
      </c>
      <c r="I24" s="128">
        <f t="shared" si="3"/>
        <v>-3558</v>
      </c>
      <c r="J24" s="69">
        <f t="shared" si="3"/>
        <v>-508</v>
      </c>
      <c r="K24" s="128">
        <f t="shared" si="3"/>
        <v>-509</v>
      </c>
      <c r="L24" s="69">
        <f t="shared" si="3"/>
        <v>0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300"/>
      <c r="B25" s="101" t="s">
        <v>67</v>
      </c>
      <c r="C25" s="53"/>
      <c r="D25" s="53"/>
      <c r="E25" s="302" t="s">
        <v>104</v>
      </c>
      <c r="F25" s="314">
        <v>1998</v>
      </c>
      <c r="G25" s="312">
        <v>1611</v>
      </c>
      <c r="H25" s="310">
        <v>2688</v>
      </c>
      <c r="I25" s="312">
        <v>3558</v>
      </c>
      <c r="J25" s="310">
        <v>508</v>
      </c>
      <c r="K25" s="312">
        <v>509</v>
      </c>
      <c r="L25" s="310"/>
      <c r="M25" s="312"/>
      <c r="N25" s="310"/>
      <c r="O25" s="312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300"/>
      <c r="B26" s="9" t="s">
        <v>68</v>
      </c>
      <c r="C26" s="63"/>
      <c r="D26" s="63"/>
      <c r="E26" s="303"/>
      <c r="F26" s="315"/>
      <c r="G26" s="313"/>
      <c r="H26" s="311"/>
      <c r="I26" s="313"/>
      <c r="J26" s="311"/>
      <c r="K26" s="313"/>
      <c r="L26" s="311"/>
      <c r="M26" s="313"/>
      <c r="N26" s="311"/>
      <c r="O26" s="313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301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93" t="s">
        <v>69</v>
      </c>
      <c r="B30" s="294"/>
      <c r="C30" s="294"/>
      <c r="D30" s="294"/>
      <c r="E30" s="295"/>
      <c r="F30" s="316" t="s">
        <v>250</v>
      </c>
      <c r="G30" s="317"/>
      <c r="H30" s="316" t="s">
        <v>251</v>
      </c>
      <c r="I30" s="317"/>
      <c r="J30" s="316" t="s">
        <v>252</v>
      </c>
      <c r="K30" s="317"/>
      <c r="L30" s="316" t="s">
        <v>253</v>
      </c>
      <c r="M30" s="317"/>
      <c r="N30" s="316" t="s">
        <v>254</v>
      </c>
      <c r="O30" s="317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96"/>
      <c r="B31" s="297"/>
      <c r="C31" s="297"/>
      <c r="D31" s="297"/>
      <c r="E31" s="298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99" t="s">
        <v>85</v>
      </c>
      <c r="B32" s="55" t="s">
        <v>50</v>
      </c>
      <c r="C32" s="56"/>
      <c r="D32" s="56"/>
      <c r="E32" s="15" t="s">
        <v>41</v>
      </c>
      <c r="F32" s="66">
        <v>214</v>
      </c>
      <c r="G32" s="148">
        <v>236</v>
      </c>
      <c r="H32" s="111">
        <v>428</v>
      </c>
      <c r="I32" s="113">
        <v>418</v>
      </c>
      <c r="J32" s="111">
        <v>960</v>
      </c>
      <c r="K32" s="114">
        <v>663</v>
      </c>
      <c r="L32" s="66">
        <v>344</v>
      </c>
      <c r="M32" s="148">
        <v>213</v>
      </c>
      <c r="N32" s="111">
        <v>572</v>
      </c>
      <c r="O32" s="149">
        <v>565</v>
      </c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304"/>
      <c r="B33" s="8"/>
      <c r="C33" s="52" t="s">
        <v>70</v>
      </c>
      <c r="D33" s="53"/>
      <c r="E33" s="99"/>
      <c r="F33" s="68">
        <v>27</v>
      </c>
      <c r="G33" s="151">
        <v>22</v>
      </c>
      <c r="H33" s="68">
        <v>56</v>
      </c>
      <c r="I33" s="126">
        <v>57</v>
      </c>
      <c r="J33" s="68">
        <v>960</v>
      </c>
      <c r="K33" s="127">
        <v>663</v>
      </c>
      <c r="L33" s="68">
        <v>321</v>
      </c>
      <c r="M33" s="151">
        <v>190</v>
      </c>
      <c r="N33" s="68">
        <v>571</v>
      </c>
      <c r="O33" s="125">
        <v>498</v>
      </c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304"/>
      <c r="B34" s="8"/>
      <c r="C34" s="24"/>
      <c r="D34" s="30" t="s">
        <v>71</v>
      </c>
      <c r="E34" s="94"/>
      <c r="F34" s="70">
        <v>27</v>
      </c>
      <c r="G34" s="116">
        <v>22</v>
      </c>
      <c r="H34" s="70">
        <v>56</v>
      </c>
      <c r="I34" s="117">
        <v>57</v>
      </c>
      <c r="J34" s="70">
        <v>960</v>
      </c>
      <c r="K34" s="118">
        <v>663</v>
      </c>
      <c r="L34" s="70">
        <v>321</v>
      </c>
      <c r="M34" s="116">
        <v>190</v>
      </c>
      <c r="N34" s="70">
        <v>571</v>
      </c>
      <c r="O34" s="128">
        <v>498</v>
      </c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304"/>
      <c r="B35" s="10"/>
      <c r="C35" s="62" t="s">
        <v>72</v>
      </c>
      <c r="D35" s="63"/>
      <c r="E35" s="100"/>
      <c r="F35" s="121">
        <v>187</v>
      </c>
      <c r="G35" s="122">
        <v>214</v>
      </c>
      <c r="H35" s="121">
        <v>372</v>
      </c>
      <c r="I35" s="123">
        <v>361</v>
      </c>
      <c r="J35" s="152">
        <v>0</v>
      </c>
      <c r="K35" s="153">
        <v>0</v>
      </c>
      <c r="L35" s="121">
        <v>23</v>
      </c>
      <c r="M35" s="122">
        <v>23</v>
      </c>
      <c r="N35" s="121">
        <v>1</v>
      </c>
      <c r="O35" s="139">
        <v>67</v>
      </c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304"/>
      <c r="B36" s="50" t="s">
        <v>53</v>
      </c>
      <c r="C36" s="51"/>
      <c r="D36" s="51"/>
      <c r="E36" s="15" t="s">
        <v>42</v>
      </c>
      <c r="F36" s="65">
        <v>214</v>
      </c>
      <c r="G36" s="125">
        <v>236</v>
      </c>
      <c r="H36" s="66">
        <v>428</v>
      </c>
      <c r="I36" s="136">
        <v>418</v>
      </c>
      <c r="J36" s="66">
        <v>237</v>
      </c>
      <c r="K36" s="137">
        <v>439</v>
      </c>
      <c r="L36" s="66">
        <v>132</v>
      </c>
      <c r="M36" s="148">
        <v>90</v>
      </c>
      <c r="N36" s="66">
        <v>14</v>
      </c>
      <c r="O36" s="135">
        <v>20</v>
      </c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304"/>
      <c r="B37" s="8"/>
      <c r="C37" s="30" t="s">
        <v>73</v>
      </c>
      <c r="D37" s="43"/>
      <c r="E37" s="94"/>
      <c r="F37" s="69">
        <v>198</v>
      </c>
      <c r="G37" s="128">
        <v>215</v>
      </c>
      <c r="H37" s="70">
        <v>426</v>
      </c>
      <c r="I37" s="117">
        <v>415</v>
      </c>
      <c r="J37" s="70">
        <v>204</v>
      </c>
      <c r="K37" s="118">
        <v>299</v>
      </c>
      <c r="L37" s="70">
        <v>31</v>
      </c>
      <c r="M37" s="116">
        <v>26</v>
      </c>
      <c r="N37" s="70">
        <v>0</v>
      </c>
      <c r="O37" s="128">
        <v>0</v>
      </c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304"/>
      <c r="B38" s="10"/>
      <c r="C38" s="30" t="s">
        <v>74</v>
      </c>
      <c r="D38" s="43"/>
      <c r="E38" s="94"/>
      <c r="F38" s="69">
        <v>16</v>
      </c>
      <c r="G38" s="128">
        <v>21</v>
      </c>
      <c r="H38" s="70">
        <v>2</v>
      </c>
      <c r="I38" s="117">
        <v>3</v>
      </c>
      <c r="J38" s="70">
        <v>33</v>
      </c>
      <c r="K38" s="153">
        <v>140</v>
      </c>
      <c r="L38" s="70">
        <v>101</v>
      </c>
      <c r="M38" s="116">
        <v>64</v>
      </c>
      <c r="N38" s="70">
        <v>14</v>
      </c>
      <c r="O38" s="128">
        <v>20</v>
      </c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305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t="shared" ref="G39:O39" si="5">G32-G36</f>
        <v>0</v>
      </c>
      <c r="H39" s="73">
        <f t="shared" si="5"/>
        <v>0</v>
      </c>
      <c r="I39" s="140">
        <f t="shared" si="5"/>
        <v>0</v>
      </c>
      <c r="J39" s="73">
        <f t="shared" si="5"/>
        <v>723</v>
      </c>
      <c r="K39" s="140">
        <f t="shared" si="5"/>
        <v>224</v>
      </c>
      <c r="L39" s="73">
        <f>L32-L36</f>
        <v>212</v>
      </c>
      <c r="M39" s="140">
        <f t="shared" si="5"/>
        <v>123</v>
      </c>
      <c r="N39" s="73">
        <f t="shared" si="5"/>
        <v>558</v>
      </c>
      <c r="O39" s="140">
        <f t="shared" si="5"/>
        <v>545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99" t="s">
        <v>86</v>
      </c>
      <c r="B40" s="50" t="s">
        <v>76</v>
      </c>
      <c r="C40" s="51"/>
      <c r="D40" s="51"/>
      <c r="E40" s="15" t="s">
        <v>44</v>
      </c>
      <c r="F40" s="65">
        <v>308</v>
      </c>
      <c r="G40" s="135">
        <v>321</v>
      </c>
      <c r="H40" s="66">
        <v>133</v>
      </c>
      <c r="I40" s="136">
        <v>132</v>
      </c>
      <c r="J40" s="66">
        <v>143</v>
      </c>
      <c r="K40" s="137">
        <v>278</v>
      </c>
      <c r="L40" s="66">
        <v>819</v>
      </c>
      <c r="M40" s="148">
        <v>702</v>
      </c>
      <c r="N40" s="66">
        <v>0</v>
      </c>
      <c r="O40" s="135">
        <v>0</v>
      </c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306"/>
      <c r="B41" s="10"/>
      <c r="C41" s="30" t="s">
        <v>77</v>
      </c>
      <c r="D41" s="43"/>
      <c r="E41" s="94"/>
      <c r="F41" s="154">
        <v>9</v>
      </c>
      <c r="G41" s="155">
        <v>12</v>
      </c>
      <c r="H41" s="152">
        <v>42</v>
      </c>
      <c r="I41" s="153">
        <v>38</v>
      </c>
      <c r="J41" s="70">
        <v>143</v>
      </c>
      <c r="K41" s="118">
        <v>278</v>
      </c>
      <c r="L41" s="70">
        <v>659</v>
      </c>
      <c r="M41" s="116">
        <v>498</v>
      </c>
      <c r="N41" s="70">
        <v>0</v>
      </c>
      <c r="O41" s="128">
        <v>0</v>
      </c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306"/>
      <c r="B42" s="50" t="s">
        <v>64</v>
      </c>
      <c r="C42" s="51"/>
      <c r="D42" s="51"/>
      <c r="E42" s="15" t="s">
        <v>45</v>
      </c>
      <c r="F42" s="65">
        <v>308</v>
      </c>
      <c r="G42" s="135">
        <v>321</v>
      </c>
      <c r="H42" s="66">
        <v>133</v>
      </c>
      <c r="I42" s="136">
        <v>132</v>
      </c>
      <c r="J42" s="66">
        <v>936</v>
      </c>
      <c r="K42" s="137">
        <v>985</v>
      </c>
      <c r="L42" s="66">
        <v>1546</v>
      </c>
      <c r="M42" s="148">
        <v>1565</v>
      </c>
      <c r="N42" s="66">
        <v>759</v>
      </c>
      <c r="O42" s="135">
        <v>903</v>
      </c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306"/>
      <c r="B43" s="10"/>
      <c r="C43" s="30" t="s">
        <v>78</v>
      </c>
      <c r="D43" s="43"/>
      <c r="E43" s="94"/>
      <c r="F43" s="69">
        <v>298</v>
      </c>
      <c r="G43" s="128">
        <v>309</v>
      </c>
      <c r="H43" s="70">
        <v>90</v>
      </c>
      <c r="I43" s="117">
        <v>94</v>
      </c>
      <c r="J43" s="152">
        <v>822</v>
      </c>
      <c r="K43" s="153">
        <v>752</v>
      </c>
      <c r="L43" s="70">
        <v>920</v>
      </c>
      <c r="M43" s="116">
        <v>1114</v>
      </c>
      <c r="N43" s="70">
        <v>677</v>
      </c>
      <c r="O43" s="128">
        <v>814</v>
      </c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307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t="shared" ref="G44:O44" si="6">G40-G42</f>
        <v>0</v>
      </c>
      <c r="H44" s="130">
        <f t="shared" si="6"/>
        <v>0</v>
      </c>
      <c r="I44" s="131">
        <f t="shared" si="6"/>
        <v>0</v>
      </c>
      <c r="J44" s="130">
        <f t="shared" si="6"/>
        <v>-793</v>
      </c>
      <c r="K44" s="131">
        <f t="shared" si="6"/>
        <v>-707</v>
      </c>
      <c r="L44" s="130">
        <f t="shared" si="6"/>
        <v>-727</v>
      </c>
      <c r="M44" s="131">
        <f t="shared" si="6"/>
        <v>-863</v>
      </c>
      <c r="N44" s="130">
        <f t="shared" si="6"/>
        <v>-759</v>
      </c>
      <c r="O44" s="131">
        <f t="shared" si="6"/>
        <v>-903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84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t="shared" ref="G45:O45" si="7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-70</v>
      </c>
      <c r="K45" s="157">
        <f t="shared" si="7"/>
        <v>-483</v>
      </c>
      <c r="L45" s="156">
        <f>L39+L44</f>
        <v>-515</v>
      </c>
      <c r="M45" s="157">
        <f t="shared" si="7"/>
        <v>-740</v>
      </c>
      <c r="N45" s="156">
        <f t="shared" si="7"/>
        <v>-201</v>
      </c>
      <c r="O45" s="157">
        <f t="shared" si="7"/>
        <v>-358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85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>
        <v>0</v>
      </c>
      <c r="M46" s="116">
        <v>0</v>
      </c>
      <c r="N46" s="152">
        <v>0</v>
      </c>
      <c r="O46" s="129">
        <v>0</v>
      </c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85"/>
      <c r="B47" s="44" t="s">
        <v>81</v>
      </c>
      <c r="C47" s="43"/>
      <c r="D47" s="43"/>
      <c r="E47" s="43"/>
      <c r="F47" s="69">
        <v>0</v>
      </c>
      <c r="G47" s="128">
        <v>0</v>
      </c>
      <c r="H47" s="70">
        <v>0</v>
      </c>
      <c r="I47" s="117">
        <v>0</v>
      </c>
      <c r="J47" s="70">
        <v>0</v>
      </c>
      <c r="K47" s="118">
        <v>0</v>
      </c>
      <c r="L47" s="70">
        <v>0</v>
      </c>
      <c r="M47" s="116">
        <v>0</v>
      </c>
      <c r="N47" s="70">
        <v>0</v>
      </c>
      <c r="O47" s="128">
        <v>0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86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>
        <v>0</v>
      </c>
      <c r="K48" s="160">
        <v>0</v>
      </c>
      <c r="L48" s="74">
        <v>0</v>
      </c>
      <c r="M48" s="158">
        <v>0</v>
      </c>
      <c r="N48" s="74">
        <v>0</v>
      </c>
      <c r="O48" s="140">
        <v>0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257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7" t="s">
        <v>88</v>
      </c>
      <c r="B9" s="277" t="s">
        <v>90</v>
      </c>
      <c r="C9" s="55" t="s">
        <v>4</v>
      </c>
      <c r="D9" s="56"/>
      <c r="E9" s="56"/>
      <c r="F9" s="65">
        <v>242922</v>
      </c>
      <c r="G9" s="75">
        <f>F9/$F$27*100</f>
        <v>34.372187791832928</v>
      </c>
      <c r="H9" s="66">
        <v>244278</v>
      </c>
      <c r="I9" s="80">
        <f t="shared" ref="I9:I45" si="0">(F9/H9-1)*100</f>
        <v>-0.55510524893768176</v>
      </c>
    </row>
    <row r="10" spans="1:9" ht="18" customHeight="1">
      <c r="A10" s="278"/>
      <c r="B10" s="278"/>
      <c r="C10" s="7"/>
      <c r="D10" s="52" t="s">
        <v>23</v>
      </c>
      <c r="E10" s="53"/>
      <c r="F10" s="67">
        <v>63220</v>
      </c>
      <c r="G10" s="76">
        <f t="shared" ref="G10:G27" si="1">F10/$F$27*100</f>
        <v>8.9452981294393989</v>
      </c>
      <c r="H10" s="68">
        <v>64407</v>
      </c>
      <c r="I10" s="81">
        <f t="shared" si="0"/>
        <v>-1.8429673793221246</v>
      </c>
    </row>
    <row r="11" spans="1:9" ht="18" customHeight="1">
      <c r="A11" s="278"/>
      <c r="B11" s="278"/>
      <c r="C11" s="7"/>
      <c r="D11" s="16"/>
      <c r="E11" s="23" t="s">
        <v>24</v>
      </c>
      <c r="F11" s="69">
        <v>48220</v>
      </c>
      <c r="G11" s="77">
        <f t="shared" si="1"/>
        <v>6.8228768712680754</v>
      </c>
      <c r="H11" s="70">
        <v>49497</v>
      </c>
      <c r="I11" s="82">
        <f t="shared" si="0"/>
        <v>-2.5799543406671122</v>
      </c>
    </row>
    <row r="12" spans="1:9" ht="18" customHeight="1">
      <c r="A12" s="278"/>
      <c r="B12" s="278"/>
      <c r="C12" s="7"/>
      <c r="D12" s="16"/>
      <c r="E12" s="23" t="s">
        <v>25</v>
      </c>
      <c r="F12" s="69">
        <v>6866</v>
      </c>
      <c r="G12" s="77">
        <f t="shared" si="1"/>
        <v>0.97150295724028646</v>
      </c>
      <c r="H12" s="70">
        <v>6297</v>
      </c>
      <c r="I12" s="82">
        <f t="shared" si="0"/>
        <v>9.0360489121803944</v>
      </c>
    </row>
    <row r="13" spans="1:9" ht="18" customHeight="1">
      <c r="A13" s="278"/>
      <c r="B13" s="278"/>
      <c r="C13" s="7"/>
      <c r="D13" s="33"/>
      <c r="E13" s="23" t="s">
        <v>26</v>
      </c>
      <c r="F13" s="69">
        <v>425</v>
      </c>
      <c r="G13" s="77">
        <f t="shared" si="1"/>
        <v>6.0135268981520787E-2</v>
      </c>
      <c r="H13" s="70">
        <v>874</v>
      </c>
      <c r="I13" s="82">
        <f t="shared" si="0"/>
        <v>-51.372997711670479</v>
      </c>
    </row>
    <row r="14" spans="1:9" ht="18" customHeight="1">
      <c r="A14" s="278"/>
      <c r="B14" s="278"/>
      <c r="C14" s="7"/>
      <c r="D14" s="61" t="s">
        <v>27</v>
      </c>
      <c r="E14" s="51"/>
      <c r="F14" s="65">
        <v>54130</v>
      </c>
      <c r="G14" s="75">
        <f t="shared" si="1"/>
        <v>7.659110846987577</v>
      </c>
      <c r="H14" s="66">
        <v>50495</v>
      </c>
      <c r="I14" s="83">
        <f t="shared" si="0"/>
        <v>7.1987325477770092</v>
      </c>
    </row>
    <row r="15" spans="1:9" ht="18" customHeight="1">
      <c r="A15" s="278"/>
      <c r="B15" s="278"/>
      <c r="C15" s="7"/>
      <c r="D15" s="16"/>
      <c r="E15" s="23" t="s">
        <v>28</v>
      </c>
      <c r="F15" s="69">
        <v>1912</v>
      </c>
      <c r="G15" s="77">
        <f t="shared" si="1"/>
        <v>0.27053796304157118</v>
      </c>
      <c r="H15" s="70">
        <v>1842</v>
      </c>
      <c r="I15" s="82">
        <f t="shared" si="0"/>
        <v>3.8002171552660169</v>
      </c>
    </row>
    <row r="16" spans="1:9" ht="18" customHeight="1">
      <c r="A16" s="278"/>
      <c r="B16" s="278"/>
      <c r="C16" s="7"/>
      <c r="D16" s="16"/>
      <c r="E16" s="29" t="s">
        <v>29</v>
      </c>
      <c r="F16" s="67">
        <v>52218</v>
      </c>
      <c r="G16" s="76">
        <f t="shared" si="1"/>
        <v>7.3885728839460052</v>
      </c>
      <c r="H16" s="68">
        <v>48653</v>
      </c>
      <c r="I16" s="81">
        <f t="shared" si="0"/>
        <v>7.3274001603189864</v>
      </c>
    </row>
    <row r="17" spans="1:9" ht="18" customHeight="1">
      <c r="A17" s="278"/>
      <c r="B17" s="278"/>
      <c r="C17" s="7"/>
      <c r="D17" s="282" t="s">
        <v>30</v>
      </c>
      <c r="E17" s="318"/>
      <c r="F17" s="67">
        <v>69834</v>
      </c>
      <c r="G17" s="76">
        <f t="shared" si="1"/>
        <v>9.8811444095424061</v>
      </c>
      <c r="H17" s="68">
        <v>72769</v>
      </c>
      <c r="I17" s="81">
        <f t="shared" si="0"/>
        <v>-4.0333108878780832</v>
      </c>
    </row>
    <row r="18" spans="1:9" ht="18" customHeight="1">
      <c r="A18" s="278"/>
      <c r="B18" s="278"/>
      <c r="C18" s="7"/>
      <c r="D18" s="282" t="s">
        <v>94</v>
      </c>
      <c r="E18" s="283"/>
      <c r="F18" s="69">
        <v>4507</v>
      </c>
      <c r="G18" s="77">
        <f t="shared" si="1"/>
        <v>0.63771684070520984</v>
      </c>
      <c r="H18" s="70">
        <v>4633</v>
      </c>
      <c r="I18" s="82">
        <f t="shared" si="0"/>
        <v>-2.7196201165551437</v>
      </c>
    </row>
    <row r="19" spans="1:9" ht="18" customHeight="1">
      <c r="A19" s="278"/>
      <c r="B19" s="278"/>
      <c r="C19" s="10"/>
      <c r="D19" s="282" t="s">
        <v>95</v>
      </c>
      <c r="E19" s="283"/>
      <c r="F19" s="69">
        <v>0</v>
      </c>
      <c r="G19" s="77">
        <f t="shared" si="1"/>
        <v>0</v>
      </c>
      <c r="H19" s="70">
        <v>0</v>
      </c>
      <c r="I19" s="257" t="s">
        <v>268</v>
      </c>
    </row>
    <row r="20" spans="1:9" ht="18" customHeight="1">
      <c r="A20" s="278"/>
      <c r="B20" s="278"/>
      <c r="C20" s="44" t="s">
        <v>5</v>
      </c>
      <c r="D20" s="43"/>
      <c r="E20" s="43"/>
      <c r="F20" s="69">
        <v>32888</v>
      </c>
      <c r="G20" s="77">
        <f t="shared" si="1"/>
        <v>4.6534793559158949</v>
      </c>
      <c r="H20" s="70">
        <v>33641</v>
      </c>
      <c r="I20" s="82">
        <f t="shared" si="0"/>
        <v>-2.2383401206860665</v>
      </c>
    </row>
    <row r="21" spans="1:9" ht="18" customHeight="1">
      <c r="A21" s="278"/>
      <c r="B21" s="278"/>
      <c r="C21" s="44" t="s">
        <v>6</v>
      </c>
      <c r="D21" s="43"/>
      <c r="E21" s="43"/>
      <c r="F21" s="69">
        <v>160880</v>
      </c>
      <c r="G21" s="77">
        <f t="shared" si="1"/>
        <v>22.763675467640152</v>
      </c>
      <c r="H21" s="70">
        <v>163009</v>
      </c>
      <c r="I21" s="82">
        <f t="shared" si="0"/>
        <v>-1.3060628554251608</v>
      </c>
    </row>
    <row r="22" spans="1:9" ht="18" customHeight="1">
      <c r="A22" s="278"/>
      <c r="B22" s="278"/>
      <c r="C22" s="44" t="s">
        <v>31</v>
      </c>
      <c r="D22" s="43"/>
      <c r="E22" s="43"/>
      <c r="F22" s="69">
        <v>10364</v>
      </c>
      <c r="G22" s="77">
        <f t="shared" si="1"/>
        <v>1.4664515946458387</v>
      </c>
      <c r="H22" s="70">
        <v>10325</v>
      </c>
      <c r="I22" s="82">
        <f t="shared" si="0"/>
        <v>0.37772397094431032</v>
      </c>
    </row>
    <row r="23" spans="1:9" ht="18" customHeight="1">
      <c r="A23" s="278"/>
      <c r="B23" s="278"/>
      <c r="C23" s="44" t="s">
        <v>7</v>
      </c>
      <c r="D23" s="43"/>
      <c r="E23" s="43"/>
      <c r="F23" s="69">
        <v>85499</v>
      </c>
      <c r="G23" s="77">
        <f t="shared" si="1"/>
        <v>12.097659676825989</v>
      </c>
      <c r="H23" s="70">
        <v>72792</v>
      </c>
      <c r="I23" s="82">
        <f t="shared" si="0"/>
        <v>17.456588636113857</v>
      </c>
    </row>
    <row r="24" spans="1:9" ht="18" customHeight="1">
      <c r="A24" s="278"/>
      <c r="B24" s="278"/>
      <c r="C24" s="44" t="s">
        <v>32</v>
      </c>
      <c r="D24" s="43"/>
      <c r="E24" s="43"/>
      <c r="F24" s="69">
        <v>1559</v>
      </c>
      <c r="G24" s="77">
        <f t="shared" si="1"/>
        <v>0.22059031609927274</v>
      </c>
      <c r="H24" s="70">
        <v>1849</v>
      </c>
      <c r="I24" s="82">
        <f t="shared" si="0"/>
        <v>-15.684153596538675</v>
      </c>
    </row>
    <row r="25" spans="1:9" ht="18" customHeight="1">
      <c r="A25" s="278"/>
      <c r="B25" s="278"/>
      <c r="C25" s="44" t="s">
        <v>8</v>
      </c>
      <c r="D25" s="43"/>
      <c r="E25" s="43"/>
      <c r="F25" s="69">
        <v>90707</v>
      </c>
      <c r="G25" s="77">
        <f t="shared" si="1"/>
        <v>12.834564337663073</v>
      </c>
      <c r="H25" s="70">
        <v>86403</v>
      </c>
      <c r="I25" s="82">
        <f t="shared" si="0"/>
        <v>4.9813085193801232</v>
      </c>
    </row>
    <row r="26" spans="1:9" ht="18" customHeight="1">
      <c r="A26" s="278"/>
      <c r="B26" s="278"/>
      <c r="C26" s="45" t="s">
        <v>9</v>
      </c>
      <c r="D26" s="46"/>
      <c r="E26" s="46"/>
      <c r="F26" s="71">
        <v>81921</v>
      </c>
      <c r="G26" s="78">
        <f t="shared" si="1"/>
        <v>11.591391459376856</v>
      </c>
      <c r="H26" s="72">
        <v>76245</v>
      </c>
      <c r="I26" s="84">
        <f t="shared" si="0"/>
        <v>7.4444225850875512</v>
      </c>
    </row>
    <row r="27" spans="1:9" ht="18" customHeight="1">
      <c r="A27" s="278"/>
      <c r="B27" s="279"/>
      <c r="C27" s="47" t="s">
        <v>10</v>
      </c>
      <c r="D27" s="31"/>
      <c r="E27" s="31"/>
      <c r="F27" s="73">
        <f>SUM(F9,F20:F26)</f>
        <v>706740</v>
      </c>
      <c r="G27" s="79">
        <f t="shared" si="1"/>
        <v>100</v>
      </c>
      <c r="H27" s="73">
        <f>SUM(H9,H20:H26)</f>
        <v>688542</v>
      </c>
      <c r="I27" s="85">
        <f t="shared" si="0"/>
        <v>2.6429760276061698</v>
      </c>
    </row>
    <row r="28" spans="1:9" ht="18" customHeight="1">
      <c r="A28" s="278"/>
      <c r="B28" s="277" t="s">
        <v>89</v>
      </c>
      <c r="C28" s="55" t="s">
        <v>11</v>
      </c>
      <c r="D28" s="56"/>
      <c r="E28" s="56"/>
      <c r="F28" s="65">
        <v>302297</v>
      </c>
      <c r="G28" s="75">
        <f t="shared" ref="G28:G45" si="2">F28/$F$45*100</f>
        <v>43.287382096917156</v>
      </c>
      <c r="H28" s="65">
        <v>304178</v>
      </c>
      <c r="I28" s="86">
        <f t="shared" si="0"/>
        <v>-0.61838791760088219</v>
      </c>
    </row>
    <row r="29" spans="1:9" ht="18" customHeight="1">
      <c r="A29" s="278"/>
      <c r="B29" s="278"/>
      <c r="C29" s="7"/>
      <c r="D29" s="30" t="s">
        <v>12</v>
      </c>
      <c r="E29" s="43"/>
      <c r="F29" s="69">
        <v>189553</v>
      </c>
      <c r="G29" s="77">
        <f t="shared" si="2"/>
        <v>27.143018748505405</v>
      </c>
      <c r="H29" s="69">
        <v>189692</v>
      </c>
      <c r="I29" s="87">
        <f t="shared" si="0"/>
        <v>-7.3276680091938218E-2</v>
      </c>
    </row>
    <row r="30" spans="1:9" ht="18" customHeight="1">
      <c r="A30" s="278"/>
      <c r="B30" s="278"/>
      <c r="C30" s="7"/>
      <c r="D30" s="30" t="s">
        <v>33</v>
      </c>
      <c r="E30" s="43"/>
      <c r="F30" s="69">
        <v>11627</v>
      </c>
      <c r="G30" s="77">
        <f t="shared" si="2"/>
        <v>1.6649268488964686</v>
      </c>
      <c r="H30" s="69">
        <v>11711</v>
      </c>
      <c r="I30" s="87">
        <f t="shared" si="0"/>
        <v>-0.71727435744172174</v>
      </c>
    </row>
    <row r="31" spans="1:9" ht="18" customHeight="1">
      <c r="A31" s="278"/>
      <c r="B31" s="278"/>
      <c r="C31" s="19"/>
      <c r="D31" s="30" t="s">
        <v>13</v>
      </c>
      <c r="E31" s="43"/>
      <c r="F31" s="69">
        <v>101117</v>
      </c>
      <c r="G31" s="77">
        <f t="shared" si="2"/>
        <v>14.479436499515286</v>
      </c>
      <c r="H31" s="69">
        <v>102775</v>
      </c>
      <c r="I31" s="87">
        <f t="shared" si="0"/>
        <v>-1.6132327900754029</v>
      </c>
    </row>
    <row r="32" spans="1:9" ht="18" customHeight="1">
      <c r="A32" s="278"/>
      <c r="B32" s="278"/>
      <c r="C32" s="50" t="s">
        <v>14</v>
      </c>
      <c r="D32" s="51"/>
      <c r="E32" s="51"/>
      <c r="F32" s="65">
        <v>271713</v>
      </c>
      <c r="G32" s="75">
        <f t="shared" si="2"/>
        <v>38.9079099418772</v>
      </c>
      <c r="H32" s="65">
        <v>286584</v>
      </c>
      <c r="I32" s="86">
        <f t="shared" si="0"/>
        <v>-5.1890545180470653</v>
      </c>
    </row>
    <row r="33" spans="1:9" ht="18" customHeight="1">
      <c r="A33" s="278"/>
      <c r="B33" s="278"/>
      <c r="C33" s="7"/>
      <c r="D33" s="30" t="s">
        <v>15</v>
      </c>
      <c r="E33" s="43"/>
      <c r="F33" s="69">
        <v>27747</v>
      </c>
      <c r="G33" s="77">
        <f t="shared" si="2"/>
        <v>3.973228285570682</v>
      </c>
      <c r="H33" s="69">
        <v>29074</v>
      </c>
      <c r="I33" s="87">
        <f t="shared" si="0"/>
        <v>-4.5642154502304466</v>
      </c>
    </row>
    <row r="34" spans="1:9" ht="18" customHeight="1">
      <c r="A34" s="278"/>
      <c r="B34" s="278"/>
      <c r="C34" s="7"/>
      <c r="D34" s="30" t="s">
        <v>34</v>
      </c>
      <c r="E34" s="43"/>
      <c r="F34" s="69">
        <v>10207</v>
      </c>
      <c r="G34" s="77">
        <f t="shared" si="2"/>
        <v>1.461590121844522</v>
      </c>
      <c r="H34" s="69">
        <v>12467</v>
      </c>
      <c r="I34" s="87">
        <f t="shared" si="0"/>
        <v>-18.127857543915937</v>
      </c>
    </row>
    <row r="35" spans="1:9" ht="18" customHeight="1">
      <c r="A35" s="278"/>
      <c r="B35" s="278"/>
      <c r="C35" s="7"/>
      <c r="D35" s="30" t="s">
        <v>35</v>
      </c>
      <c r="E35" s="43"/>
      <c r="F35" s="69">
        <v>177665</v>
      </c>
      <c r="G35" s="77">
        <f t="shared" si="2"/>
        <v>25.440718036397275</v>
      </c>
      <c r="H35" s="69">
        <v>179062</v>
      </c>
      <c r="I35" s="87">
        <f t="shared" si="0"/>
        <v>-0.78017669857367578</v>
      </c>
    </row>
    <row r="36" spans="1:9" ht="18" customHeight="1">
      <c r="A36" s="278"/>
      <c r="B36" s="278"/>
      <c r="C36" s="7"/>
      <c r="D36" s="30" t="s">
        <v>36</v>
      </c>
      <c r="E36" s="43"/>
      <c r="F36" s="69">
        <v>11809</v>
      </c>
      <c r="G36" s="77">
        <f t="shared" si="2"/>
        <v>1.6909883167298874</v>
      </c>
      <c r="H36" s="69">
        <v>12518</v>
      </c>
      <c r="I36" s="87">
        <f t="shared" si="0"/>
        <v>-5.6638440645470522</v>
      </c>
    </row>
    <row r="37" spans="1:9" ht="18" customHeight="1">
      <c r="A37" s="278"/>
      <c r="B37" s="278"/>
      <c r="C37" s="7"/>
      <c r="D37" s="30" t="s">
        <v>16</v>
      </c>
      <c r="E37" s="43"/>
      <c r="F37" s="69">
        <v>4886</v>
      </c>
      <c r="G37" s="77">
        <f t="shared" si="2"/>
        <v>0.69965017491254378</v>
      </c>
      <c r="H37" s="69">
        <v>5649</v>
      </c>
      <c r="I37" s="87">
        <f t="shared" si="0"/>
        <v>-13.506815365551429</v>
      </c>
    </row>
    <row r="38" spans="1:9" ht="18" customHeight="1">
      <c r="A38" s="278"/>
      <c r="B38" s="278"/>
      <c r="C38" s="19"/>
      <c r="D38" s="30" t="s">
        <v>37</v>
      </c>
      <c r="E38" s="43"/>
      <c r="F38" s="69">
        <v>39399</v>
      </c>
      <c r="G38" s="77">
        <f t="shared" si="2"/>
        <v>5.64173500642229</v>
      </c>
      <c r="H38" s="69">
        <v>47814</v>
      </c>
      <c r="I38" s="87">
        <f t="shared" si="0"/>
        <v>-17.599447860459282</v>
      </c>
    </row>
    <row r="39" spans="1:9" ht="18" customHeight="1">
      <c r="A39" s="278"/>
      <c r="B39" s="278"/>
      <c r="C39" s="50" t="s">
        <v>17</v>
      </c>
      <c r="D39" s="51"/>
      <c r="E39" s="51"/>
      <c r="F39" s="65">
        <v>124339</v>
      </c>
      <c r="G39" s="75">
        <f t="shared" si="2"/>
        <v>17.804707961205644</v>
      </c>
      <c r="H39" s="65">
        <v>88704</v>
      </c>
      <c r="I39" s="86">
        <f t="shared" si="0"/>
        <v>40.172934704184705</v>
      </c>
    </row>
    <row r="40" spans="1:9" ht="18" customHeight="1">
      <c r="A40" s="278"/>
      <c r="B40" s="278"/>
      <c r="C40" s="7"/>
      <c r="D40" s="52" t="s">
        <v>18</v>
      </c>
      <c r="E40" s="53"/>
      <c r="F40" s="67">
        <v>100688</v>
      </c>
      <c r="G40" s="76">
        <f t="shared" si="2"/>
        <v>14.418005896765084</v>
      </c>
      <c r="H40" s="67">
        <v>73735</v>
      </c>
      <c r="I40" s="88">
        <f t="shared" si="0"/>
        <v>36.553875364480916</v>
      </c>
    </row>
    <row r="41" spans="1:9" ht="18" customHeight="1">
      <c r="A41" s="278"/>
      <c r="B41" s="278"/>
      <c r="C41" s="7"/>
      <c r="D41" s="16"/>
      <c r="E41" s="104" t="s">
        <v>92</v>
      </c>
      <c r="F41" s="69">
        <v>66345</v>
      </c>
      <c r="G41" s="77">
        <f t="shared" si="2"/>
        <v>9.5002641945502901</v>
      </c>
      <c r="H41" s="69">
        <v>47656</v>
      </c>
      <c r="I41" s="89">
        <f t="shared" si="0"/>
        <v>39.216468020815839</v>
      </c>
    </row>
    <row r="42" spans="1:9" ht="18" customHeight="1">
      <c r="A42" s="278"/>
      <c r="B42" s="278"/>
      <c r="C42" s="7"/>
      <c r="D42" s="33"/>
      <c r="E42" s="32" t="s">
        <v>38</v>
      </c>
      <c r="F42" s="69">
        <v>34343</v>
      </c>
      <c r="G42" s="77">
        <f t="shared" si="2"/>
        <v>4.9177417022147951</v>
      </c>
      <c r="H42" s="69">
        <v>26079</v>
      </c>
      <c r="I42" s="89">
        <f t="shared" si="0"/>
        <v>31.68833160780704</v>
      </c>
    </row>
    <row r="43" spans="1:9" ht="18" customHeight="1">
      <c r="A43" s="278"/>
      <c r="B43" s="278"/>
      <c r="C43" s="7"/>
      <c r="D43" s="30" t="s">
        <v>39</v>
      </c>
      <c r="E43" s="54"/>
      <c r="F43" s="69">
        <v>23651</v>
      </c>
      <c r="G43" s="77">
        <f t="shared" si="2"/>
        <v>3.3867020644405588</v>
      </c>
      <c r="H43" s="67">
        <v>14969</v>
      </c>
      <c r="I43" s="161">
        <f t="shared" si="0"/>
        <v>57.999866390540447</v>
      </c>
    </row>
    <row r="44" spans="1:9" ht="18" customHeight="1">
      <c r="A44" s="278"/>
      <c r="B44" s="27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256" t="s">
        <v>269</v>
      </c>
    </row>
    <row r="45" spans="1:9" ht="18" customHeight="1">
      <c r="A45" s="279"/>
      <c r="B45" s="279"/>
      <c r="C45" s="11" t="s">
        <v>19</v>
      </c>
      <c r="D45" s="12"/>
      <c r="E45" s="12"/>
      <c r="F45" s="74">
        <f>SUM(F28,F32,F39)</f>
        <v>698349</v>
      </c>
      <c r="G45" s="79">
        <f t="shared" si="2"/>
        <v>100</v>
      </c>
      <c r="H45" s="74">
        <f>SUM(H28,H32,H39)</f>
        <v>679466</v>
      </c>
      <c r="I45" s="162">
        <f t="shared" si="0"/>
        <v>2.7790941710107653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3" t="s">
        <v>0</v>
      </c>
      <c r="B1" s="163"/>
      <c r="C1" s="102" t="s">
        <v>256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19" t="s">
        <v>117</v>
      </c>
      <c r="B7" s="55" t="s">
        <v>118</v>
      </c>
      <c r="C7" s="56"/>
      <c r="D7" s="93" t="s">
        <v>119</v>
      </c>
      <c r="E7" s="171">
        <v>732411</v>
      </c>
      <c r="F7" s="172">
        <v>685820</v>
      </c>
      <c r="G7" s="172">
        <v>676305</v>
      </c>
      <c r="H7" s="172">
        <v>688542</v>
      </c>
      <c r="I7" s="172">
        <v>706740</v>
      </c>
    </row>
    <row r="8" spans="1:9" ht="27" customHeight="1">
      <c r="A8" s="278"/>
      <c r="B8" s="9"/>
      <c r="C8" s="30" t="s">
        <v>120</v>
      </c>
      <c r="D8" s="91" t="s">
        <v>42</v>
      </c>
      <c r="E8" s="173">
        <v>445360</v>
      </c>
      <c r="F8" s="173">
        <v>442338</v>
      </c>
      <c r="G8" s="173">
        <v>442494</v>
      </c>
      <c r="H8" s="173">
        <v>441737</v>
      </c>
      <c r="I8" s="174">
        <v>438752</v>
      </c>
    </row>
    <row r="9" spans="1:9" ht="27" customHeight="1">
      <c r="A9" s="278"/>
      <c r="B9" s="44" t="s">
        <v>121</v>
      </c>
      <c r="C9" s="43"/>
      <c r="D9" s="94"/>
      <c r="E9" s="175">
        <v>723218</v>
      </c>
      <c r="F9" s="175">
        <v>677670</v>
      </c>
      <c r="G9" s="175">
        <v>669030</v>
      </c>
      <c r="H9" s="175">
        <v>679466</v>
      </c>
      <c r="I9" s="176">
        <v>698349</v>
      </c>
    </row>
    <row r="10" spans="1:9" ht="27" customHeight="1">
      <c r="A10" s="278"/>
      <c r="B10" s="44" t="s">
        <v>122</v>
      </c>
      <c r="C10" s="43"/>
      <c r="D10" s="94"/>
      <c r="E10" s="175">
        <v>9193</v>
      </c>
      <c r="F10" s="175">
        <v>8150</v>
      </c>
      <c r="G10" s="175">
        <v>7275</v>
      </c>
      <c r="H10" s="175">
        <v>9076</v>
      </c>
      <c r="I10" s="176">
        <v>8391</v>
      </c>
    </row>
    <row r="11" spans="1:9" ht="27" customHeight="1">
      <c r="A11" s="278"/>
      <c r="B11" s="44" t="s">
        <v>123</v>
      </c>
      <c r="C11" s="43"/>
      <c r="D11" s="94"/>
      <c r="E11" s="175">
        <v>7575</v>
      </c>
      <c r="F11" s="175">
        <v>6489</v>
      </c>
      <c r="G11" s="175">
        <v>5623</v>
      </c>
      <c r="H11" s="175">
        <v>7646</v>
      </c>
      <c r="I11" s="176">
        <v>7221</v>
      </c>
    </row>
    <row r="12" spans="1:9" ht="27" customHeight="1">
      <c r="A12" s="278"/>
      <c r="B12" s="44" t="s">
        <v>124</v>
      </c>
      <c r="C12" s="43"/>
      <c r="D12" s="94"/>
      <c r="E12" s="175">
        <v>1618</v>
      </c>
      <c r="F12" s="175">
        <v>1661</v>
      </c>
      <c r="G12" s="175">
        <v>1652</v>
      </c>
      <c r="H12" s="175">
        <v>1429</v>
      </c>
      <c r="I12" s="176">
        <v>1170</v>
      </c>
    </row>
    <row r="13" spans="1:9" ht="27" customHeight="1">
      <c r="A13" s="278"/>
      <c r="B13" s="44" t="s">
        <v>125</v>
      </c>
      <c r="C13" s="43"/>
      <c r="D13" s="99"/>
      <c r="E13" s="177">
        <v>-70</v>
      </c>
      <c r="F13" s="177">
        <v>43</v>
      </c>
      <c r="G13" s="177">
        <v>-9</v>
      </c>
      <c r="H13" s="177">
        <v>-223</v>
      </c>
      <c r="I13" s="178">
        <v>-259</v>
      </c>
    </row>
    <row r="14" spans="1:9" ht="27" customHeight="1">
      <c r="A14" s="278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78"/>
      <c r="B15" s="45" t="s">
        <v>127</v>
      </c>
      <c r="C15" s="46"/>
      <c r="D15" s="179"/>
      <c r="E15" s="180">
        <v>-2526</v>
      </c>
      <c r="F15" s="180">
        <v>-4753</v>
      </c>
      <c r="G15" s="180">
        <v>-1411</v>
      </c>
      <c r="H15" s="180">
        <v>-3243</v>
      </c>
      <c r="I15" s="181">
        <v>-2157</v>
      </c>
    </row>
    <row r="16" spans="1:9" ht="27" customHeight="1">
      <c r="A16" s="278"/>
      <c r="B16" s="182" t="s">
        <v>128</v>
      </c>
      <c r="C16" s="183"/>
      <c r="D16" s="184" t="s">
        <v>43</v>
      </c>
      <c r="E16" s="185">
        <v>88410</v>
      </c>
      <c r="F16" s="185">
        <v>81981</v>
      </c>
      <c r="G16" s="185">
        <v>85547</v>
      </c>
      <c r="H16" s="185">
        <v>78163</v>
      </c>
      <c r="I16" s="186">
        <v>70399</v>
      </c>
    </row>
    <row r="17" spans="1:9" ht="27" customHeight="1">
      <c r="A17" s="278"/>
      <c r="B17" s="44" t="s">
        <v>129</v>
      </c>
      <c r="C17" s="43"/>
      <c r="D17" s="91" t="s">
        <v>44</v>
      </c>
      <c r="E17" s="175">
        <v>61577</v>
      </c>
      <c r="F17" s="175">
        <v>64851</v>
      </c>
      <c r="G17" s="175">
        <v>79935</v>
      </c>
      <c r="H17" s="175">
        <v>85279</v>
      </c>
      <c r="I17" s="176">
        <v>79380</v>
      </c>
    </row>
    <row r="18" spans="1:9" ht="27" customHeight="1">
      <c r="A18" s="278"/>
      <c r="B18" s="44" t="s">
        <v>130</v>
      </c>
      <c r="C18" s="43"/>
      <c r="D18" s="91" t="s">
        <v>45</v>
      </c>
      <c r="E18" s="175">
        <v>1384461</v>
      </c>
      <c r="F18" s="175">
        <v>1370792</v>
      </c>
      <c r="G18" s="175">
        <v>1348084</v>
      </c>
      <c r="H18" s="175">
        <v>1341430</v>
      </c>
      <c r="I18" s="176">
        <v>1339206</v>
      </c>
    </row>
    <row r="19" spans="1:9" ht="27" customHeight="1">
      <c r="A19" s="278"/>
      <c r="B19" s="44" t="s">
        <v>131</v>
      </c>
      <c r="C19" s="43"/>
      <c r="D19" s="91" t="s">
        <v>132</v>
      </c>
      <c r="E19" s="175">
        <f>E17+E18-E16</f>
        <v>1357628</v>
      </c>
      <c r="F19" s="175">
        <f>F17+F18-F16</f>
        <v>1353662</v>
      </c>
      <c r="G19" s="175">
        <f>G17+G18-G16</f>
        <v>1342472</v>
      </c>
      <c r="H19" s="175">
        <f>H17+H18-H16</f>
        <v>1348546</v>
      </c>
      <c r="I19" s="175">
        <f>I17+I18-I16</f>
        <v>1348187</v>
      </c>
    </row>
    <row r="20" spans="1:9" ht="27" customHeight="1">
      <c r="A20" s="278"/>
      <c r="B20" s="44" t="s">
        <v>133</v>
      </c>
      <c r="C20" s="43"/>
      <c r="D20" s="94" t="s">
        <v>134</v>
      </c>
      <c r="E20" s="187">
        <f>E18/E8</f>
        <v>3.1086334650619722</v>
      </c>
      <c r="F20" s="187">
        <f>F18/F8</f>
        <v>3.098969566259286</v>
      </c>
      <c r="G20" s="187">
        <f>G18/G8</f>
        <v>3.0465588233964755</v>
      </c>
      <c r="H20" s="187">
        <f>H18/H8</f>
        <v>3.0367164172346892</v>
      </c>
      <c r="I20" s="187">
        <f>I18/I8</f>
        <v>3.0523074538691564</v>
      </c>
    </row>
    <row r="21" spans="1:9" ht="27" customHeight="1">
      <c r="A21" s="278"/>
      <c r="B21" s="44" t="s">
        <v>135</v>
      </c>
      <c r="C21" s="43"/>
      <c r="D21" s="94" t="s">
        <v>136</v>
      </c>
      <c r="E21" s="187">
        <f>E19/E8</f>
        <v>3.0483833303395005</v>
      </c>
      <c r="F21" s="187">
        <f>F19/F8</f>
        <v>3.0602435241828645</v>
      </c>
      <c r="G21" s="187">
        <f>G19/G8</f>
        <v>3.0338761655525275</v>
      </c>
      <c r="H21" s="187">
        <f>H19/H8</f>
        <v>3.0528255500444836</v>
      </c>
      <c r="I21" s="187">
        <f>I19/I8</f>
        <v>3.0727768762307637</v>
      </c>
    </row>
    <row r="22" spans="1:9" ht="27" customHeight="1">
      <c r="A22" s="278"/>
      <c r="B22" s="44" t="s">
        <v>137</v>
      </c>
      <c r="C22" s="43"/>
      <c r="D22" s="94" t="s">
        <v>138</v>
      </c>
      <c r="E22" s="175">
        <f>E18/E24*1000000</f>
        <v>720501.16443970276</v>
      </c>
      <c r="F22" s="175">
        <f>F18/F24*1000000</f>
        <v>713387.54374780448</v>
      </c>
      <c r="G22" s="175">
        <f>G18/G24*1000000</f>
        <v>701569.84686642117</v>
      </c>
      <c r="H22" s="175">
        <f>H18/H24*1000000</f>
        <v>698106.97232666763</v>
      </c>
      <c r="I22" s="175">
        <f>I18/I24*1000000</f>
        <v>696949.55829354282</v>
      </c>
    </row>
    <row r="23" spans="1:9" ht="27" customHeight="1">
      <c r="A23" s="278"/>
      <c r="B23" s="44" t="s">
        <v>139</v>
      </c>
      <c r="C23" s="43"/>
      <c r="D23" s="94" t="s">
        <v>140</v>
      </c>
      <c r="E23" s="175">
        <f>E19/E24*1000000</f>
        <v>706536.73514526233</v>
      </c>
      <c r="F23" s="175">
        <f>F19/F24*1000000</f>
        <v>704472.74950885365</v>
      </c>
      <c r="G23" s="175">
        <f>G19/G24*1000000</f>
        <v>698649.2499447054</v>
      </c>
      <c r="H23" s="175">
        <f>H19/H24*1000000</f>
        <v>701810.28089668357</v>
      </c>
      <c r="I23" s="175">
        <f>I19/I24*1000000</f>
        <v>701623.45012425026</v>
      </c>
    </row>
    <row r="24" spans="1:9" ht="27" customHeight="1">
      <c r="A24" s="278"/>
      <c r="B24" s="188" t="s">
        <v>141</v>
      </c>
      <c r="C24" s="189"/>
      <c r="D24" s="190" t="s">
        <v>142</v>
      </c>
      <c r="E24" s="180">
        <v>1921525</v>
      </c>
      <c r="F24" s="180">
        <f>E24</f>
        <v>1921525</v>
      </c>
      <c r="G24" s="180">
        <f>F24</f>
        <v>1921525</v>
      </c>
      <c r="H24" s="181">
        <f>G24</f>
        <v>1921525</v>
      </c>
      <c r="I24" s="181">
        <f>H24</f>
        <v>1921525</v>
      </c>
    </row>
    <row r="25" spans="1:9" ht="27" customHeight="1">
      <c r="A25" s="278"/>
      <c r="B25" s="10" t="s">
        <v>143</v>
      </c>
      <c r="C25" s="191"/>
      <c r="D25" s="192"/>
      <c r="E25" s="173">
        <v>440117</v>
      </c>
      <c r="F25" s="173">
        <v>438006</v>
      </c>
      <c r="G25" s="173">
        <v>414943</v>
      </c>
      <c r="H25" s="173">
        <v>414574</v>
      </c>
      <c r="I25" s="193">
        <v>415428</v>
      </c>
    </row>
    <row r="26" spans="1:9" ht="27" customHeight="1">
      <c r="A26" s="278"/>
      <c r="B26" s="194" t="s">
        <v>144</v>
      </c>
      <c r="C26" s="195"/>
      <c r="D26" s="196"/>
      <c r="E26" s="197">
        <v>0.501</v>
      </c>
      <c r="F26" s="197">
        <v>0.51800000000000002</v>
      </c>
      <c r="G26" s="197">
        <v>0.52700000000000002</v>
      </c>
      <c r="H26" s="197">
        <v>0.52800000000000002</v>
      </c>
      <c r="I26" s="198">
        <v>0.53</v>
      </c>
    </row>
    <row r="27" spans="1:9" ht="27" customHeight="1">
      <c r="A27" s="278"/>
      <c r="B27" s="194" t="s">
        <v>145</v>
      </c>
      <c r="C27" s="195"/>
      <c r="D27" s="196"/>
      <c r="E27" s="199">
        <v>0.4</v>
      </c>
      <c r="F27" s="199">
        <v>0.4</v>
      </c>
      <c r="G27" s="199">
        <v>0.4</v>
      </c>
      <c r="H27" s="199">
        <v>0.3</v>
      </c>
      <c r="I27" s="200">
        <v>0.3</v>
      </c>
    </row>
    <row r="28" spans="1:9" ht="27" customHeight="1">
      <c r="A28" s="278"/>
      <c r="B28" s="194" t="s">
        <v>146</v>
      </c>
      <c r="C28" s="195"/>
      <c r="D28" s="196"/>
      <c r="E28" s="199">
        <v>93.2</v>
      </c>
      <c r="F28" s="199">
        <v>96.4</v>
      </c>
      <c r="G28" s="199">
        <v>96.3</v>
      </c>
      <c r="H28" s="199">
        <v>96.8</v>
      </c>
      <c r="I28" s="200">
        <v>98.4</v>
      </c>
    </row>
    <row r="29" spans="1:9" ht="27" customHeight="1">
      <c r="A29" s="278"/>
      <c r="B29" s="201" t="s">
        <v>147</v>
      </c>
      <c r="C29" s="202"/>
      <c r="D29" s="203"/>
      <c r="E29" s="204">
        <v>50.3</v>
      </c>
      <c r="F29" s="204">
        <v>49.5</v>
      </c>
      <c r="G29" s="204">
        <v>51.3</v>
      </c>
      <c r="H29" s="204">
        <v>48.1</v>
      </c>
      <c r="I29" s="205">
        <v>47.3</v>
      </c>
    </row>
    <row r="30" spans="1:9" ht="27" customHeight="1">
      <c r="A30" s="278"/>
      <c r="B30" s="319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78"/>
      <c r="B31" s="278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78"/>
      <c r="B32" s="278"/>
      <c r="C32" s="194" t="s">
        <v>151</v>
      </c>
      <c r="D32" s="196"/>
      <c r="E32" s="199">
        <v>12.1</v>
      </c>
      <c r="F32" s="199">
        <v>11.4</v>
      </c>
      <c r="G32" s="199">
        <v>11.3</v>
      </c>
      <c r="H32" s="199">
        <v>11.2</v>
      </c>
      <c r="I32" s="200">
        <v>11.5</v>
      </c>
    </row>
    <row r="33" spans="1:9" ht="27" customHeight="1">
      <c r="A33" s="279"/>
      <c r="B33" s="279"/>
      <c r="C33" s="201" t="s">
        <v>152</v>
      </c>
      <c r="D33" s="203"/>
      <c r="E33" s="204">
        <v>197.5</v>
      </c>
      <c r="F33" s="204">
        <v>200</v>
      </c>
      <c r="G33" s="204">
        <v>203.1</v>
      </c>
      <c r="H33" s="204">
        <v>200.3</v>
      </c>
      <c r="I33" s="209">
        <v>198.5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3" width="13.6328125" style="2" customWidth="1"/>
    <col min="14" max="14" width="13.6328125" style="8" customWidth="1"/>
    <col min="15" max="23" width="13.6328125" style="2" customWidth="1"/>
    <col min="24" max="27" width="12" style="2" customWidth="1"/>
    <col min="28" max="16384" width="9" style="2"/>
  </cols>
  <sheetData>
    <row r="1" spans="1:27" ht="34" customHeight="1">
      <c r="A1" s="64" t="s">
        <v>0</v>
      </c>
      <c r="B1" s="28"/>
      <c r="C1" s="28"/>
      <c r="D1" s="103" t="s">
        <v>257</v>
      </c>
      <c r="E1" s="35"/>
      <c r="F1" s="35"/>
      <c r="G1" s="35"/>
    </row>
    <row r="2" spans="1:27" ht="15" customHeight="1"/>
    <row r="3" spans="1:27" ht="15" customHeight="1">
      <c r="A3" s="36" t="s">
        <v>153</v>
      </c>
      <c r="B3" s="36"/>
      <c r="C3" s="36"/>
      <c r="D3" s="36"/>
    </row>
    <row r="4" spans="1:27" ht="15" customHeight="1">
      <c r="A4" s="36"/>
      <c r="B4" s="36"/>
      <c r="C4" s="36"/>
      <c r="D4" s="36"/>
    </row>
    <row r="5" spans="1:27" ht="16" customHeight="1">
      <c r="A5" s="31" t="s">
        <v>245</v>
      </c>
      <c r="B5" s="31"/>
      <c r="C5" s="31"/>
      <c r="D5" s="31"/>
      <c r="M5" s="37"/>
      <c r="Q5" s="37" t="s">
        <v>48</v>
      </c>
    </row>
    <row r="6" spans="1:27" ht="16" customHeight="1">
      <c r="A6" s="287" t="s">
        <v>49</v>
      </c>
      <c r="B6" s="288"/>
      <c r="C6" s="288"/>
      <c r="D6" s="288"/>
      <c r="E6" s="289"/>
      <c r="F6" s="308" t="s">
        <v>258</v>
      </c>
      <c r="G6" s="309"/>
      <c r="H6" s="308" t="s">
        <v>259</v>
      </c>
      <c r="I6" s="309"/>
      <c r="J6" s="320" t="s">
        <v>270</v>
      </c>
      <c r="K6" s="309"/>
      <c r="L6" s="308"/>
      <c r="M6" s="309"/>
      <c r="N6" s="308"/>
      <c r="O6" s="309"/>
      <c r="P6" s="308"/>
      <c r="Q6" s="309"/>
    </row>
    <row r="7" spans="1:27" ht="16" customHeight="1">
      <c r="A7" s="290"/>
      <c r="B7" s="291"/>
      <c r="C7" s="291"/>
      <c r="D7" s="291"/>
      <c r="E7" s="292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38" t="s">
        <v>2</v>
      </c>
      <c r="P7" s="110" t="s">
        <v>242</v>
      </c>
      <c r="Q7" s="253" t="s">
        <v>2</v>
      </c>
    </row>
    <row r="8" spans="1:27" ht="16" customHeight="1">
      <c r="A8" s="299" t="s">
        <v>83</v>
      </c>
      <c r="B8" s="55" t="s">
        <v>50</v>
      </c>
      <c r="C8" s="56"/>
      <c r="D8" s="56"/>
      <c r="E8" s="93" t="s">
        <v>41</v>
      </c>
      <c r="F8" s="111">
        <v>2776</v>
      </c>
      <c r="G8" s="112">
        <v>2853</v>
      </c>
      <c r="H8" s="111">
        <v>3549</v>
      </c>
      <c r="I8" s="113">
        <v>3519</v>
      </c>
      <c r="J8" s="111">
        <v>5321</v>
      </c>
      <c r="K8" s="258"/>
      <c r="L8" s="111"/>
      <c r="M8" s="114"/>
      <c r="N8" s="111"/>
      <c r="O8" s="113"/>
      <c r="P8" s="111"/>
      <c r="Q8" s="114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6" customHeight="1">
      <c r="A9" s="300"/>
      <c r="B9" s="8"/>
      <c r="C9" s="30" t="s">
        <v>51</v>
      </c>
      <c r="D9" s="43"/>
      <c r="E9" s="91" t="s">
        <v>42</v>
      </c>
      <c r="F9" s="70">
        <v>2774</v>
      </c>
      <c r="G9" s="116">
        <v>2840</v>
      </c>
      <c r="H9" s="70">
        <v>3547</v>
      </c>
      <c r="I9" s="117">
        <v>3514</v>
      </c>
      <c r="J9" s="70">
        <v>5321</v>
      </c>
      <c r="K9" s="259"/>
      <c r="L9" s="70"/>
      <c r="M9" s="118"/>
      <c r="N9" s="70"/>
      <c r="O9" s="117"/>
      <c r="P9" s="70"/>
      <c r="Q9" s="118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6" customHeight="1">
      <c r="A10" s="300"/>
      <c r="B10" s="10"/>
      <c r="C10" s="30" t="s">
        <v>52</v>
      </c>
      <c r="D10" s="43"/>
      <c r="E10" s="91" t="s">
        <v>43</v>
      </c>
      <c r="F10" s="70">
        <v>2</v>
      </c>
      <c r="G10" s="116">
        <v>13</v>
      </c>
      <c r="H10" s="70">
        <v>2</v>
      </c>
      <c r="I10" s="117">
        <v>5</v>
      </c>
      <c r="J10" s="119">
        <v>0</v>
      </c>
      <c r="K10" s="260"/>
      <c r="L10" s="119"/>
      <c r="M10" s="120"/>
      <c r="N10" s="70"/>
      <c r="O10" s="117"/>
      <c r="P10" s="70"/>
      <c r="Q10" s="118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6" customHeight="1">
      <c r="A11" s="300"/>
      <c r="B11" s="50" t="s">
        <v>53</v>
      </c>
      <c r="C11" s="63"/>
      <c r="D11" s="63"/>
      <c r="E11" s="90" t="s">
        <v>44</v>
      </c>
      <c r="F11" s="121">
        <v>2301</v>
      </c>
      <c r="G11" s="122">
        <v>2197</v>
      </c>
      <c r="H11" s="121">
        <v>2669</v>
      </c>
      <c r="I11" s="123">
        <v>2777</v>
      </c>
      <c r="J11" s="121">
        <v>5569</v>
      </c>
      <c r="K11" s="261"/>
      <c r="L11" s="121"/>
      <c r="M11" s="124"/>
      <c r="N11" s="121"/>
      <c r="O11" s="123"/>
      <c r="P11" s="121"/>
      <c r="Q11" s="124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6" customHeight="1">
      <c r="A12" s="300"/>
      <c r="B12" s="7"/>
      <c r="C12" s="30" t="s">
        <v>54</v>
      </c>
      <c r="D12" s="43"/>
      <c r="E12" s="91" t="s">
        <v>45</v>
      </c>
      <c r="F12" s="70">
        <v>2301</v>
      </c>
      <c r="G12" s="116">
        <v>2197</v>
      </c>
      <c r="H12" s="121">
        <v>2669</v>
      </c>
      <c r="I12" s="117">
        <v>2777</v>
      </c>
      <c r="J12" s="121">
        <v>5564</v>
      </c>
      <c r="K12" s="259"/>
      <c r="L12" s="121"/>
      <c r="M12" s="118"/>
      <c r="N12" s="70"/>
      <c r="O12" s="117"/>
      <c r="P12" s="70"/>
      <c r="Q12" s="118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6" customHeight="1">
      <c r="A13" s="300"/>
      <c r="B13" s="8"/>
      <c r="C13" s="52" t="s">
        <v>55</v>
      </c>
      <c r="D13" s="53"/>
      <c r="E13" s="95" t="s">
        <v>46</v>
      </c>
      <c r="F13" s="68">
        <v>0</v>
      </c>
      <c r="G13" s="151">
        <v>0</v>
      </c>
      <c r="H13" s="119">
        <v>0</v>
      </c>
      <c r="I13" s="120">
        <v>0</v>
      </c>
      <c r="J13" s="119">
        <v>5</v>
      </c>
      <c r="K13" s="260"/>
      <c r="L13" s="119"/>
      <c r="M13" s="120"/>
      <c r="N13" s="68"/>
      <c r="O13" s="126"/>
      <c r="P13" s="68"/>
      <c r="Q13" s="127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6" customHeight="1">
      <c r="A14" s="300"/>
      <c r="B14" s="44" t="s">
        <v>56</v>
      </c>
      <c r="C14" s="43"/>
      <c r="D14" s="43"/>
      <c r="E14" s="91" t="s">
        <v>154</v>
      </c>
      <c r="F14" s="69">
        <f t="shared" ref="F14:Q15" si="0">F9-F12</f>
        <v>473</v>
      </c>
      <c r="G14" s="128">
        <f t="shared" si="0"/>
        <v>643</v>
      </c>
      <c r="H14" s="69">
        <f t="shared" si="0"/>
        <v>878</v>
      </c>
      <c r="I14" s="128">
        <f t="shared" si="0"/>
        <v>737</v>
      </c>
      <c r="J14" s="69">
        <f t="shared" ref="J14:K14" si="1">J9-J12</f>
        <v>-243</v>
      </c>
      <c r="K14" s="262">
        <f t="shared" si="1"/>
        <v>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69">
        <f t="shared" si="0"/>
        <v>0</v>
      </c>
      <c r="Q14" s="128">
        <f t="shared" si="0"/>
        <v>0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6" customHeight="1">
      <c r="A15" s="300"/>
      <c r="B15" s="44" t="s">
        <v>57</v>
      </c>
      <c r="C15" s="43"/>
      <c r="D15" s="43"/>
      <c r="E15" s="91" t="s">
        <v>155</v>
      </c>
      <c r="F15" s="69">
        <f t="shared" si="0"/>
        <v>2</v>
      </c>
      <c r="G15" s="128">
        <f t="shared" si="0"/>
        <v>13</v>
      </c>
      <c r="H15" s="69">
        <f t="shared" si="0"/>
        <v>2</v>
      </c>
      <c r="I15" s="128">
        <f t="shared" si="0"/>
        <v>5</v>
      </c>
      <c r="J15" s="69">
        <f t="shared" ref="J15:K15" si="2">J10-J13</f>
        <v>-5</v>
      </c>
      <c r="K15" s="262">
        <f t="shared" si="2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69">
        <f t="shared" si="0"/>
        <v>0</v>
      </c>
      <c r="Q15" s="128">
        <f t="shared" si="0"/>
        <v>0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6" customHeight="1">
      <c r="A16" s="300"/>
      <c r="B16" s="44" t="s">
        <v>58</v>
      </c>
      <c r="C16" s="43"/>
      <c r="D16" s="43"/>
      <c r="E16" s="91" t="s">
        <v>156</v>
      </c>
      <c r="F16" s="69">
        <f t="shared" ref="F16:Q16" si="3">F8-F11</f>
        <v>475</v>
      </c>
      <c r="G16" s="128">
        <f t="shared" si="3"/>
        <v>656</v>
      </c>
      <c r="H16" s="69">
        <f t="shared" si="3"/>
        <v>880</v>
      </c>
      <c r="I16" s="128">
        <f t="shared" si="3"/>
        <v>742</v>
      </c>
      <c r="J16" s="69">
        <f>J8-J11</f>
        <v>-248</v>
      </c>
      <c r="K16" s="262">
        <f t="shared" ref="K16" si="4">K8-K11</f>
        <v>0</v>
      </c>
      <c r="L16" s="69">
        <f t="shared" si="3"/>
        <v>0</v>
      </c>
      <c r="M16" s="128">
        <f t="shared" si="3"/>
        <v>0</v>
      </c>
      <c r="N16" s="69">
        <f t="shared" si="3"/>
        <v>0</v>
      </c>
      <c r="O16" s="128">
        <f t="shared" si="3"/>
        <v>0</v>
      </c>
      <c r="P16" s="69">
        <f t="shared" si="3"/>
        <v>0</v>
      </c>
      <c r="Q16" s="128">
        <f t="shared" si="3"/>
        <v>0</v>
      </c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ht="16" customHeight="1">
      <c r="A17" s="300"/>
      <c r="B17" s="44" t="s">
        <v>59</v>
      </c>
      <c r="C17" s="43"/>
      <c r="D17" s="43"/>
      <c r="E17" s="34"/>
      <c r="F17" s="214"/>
      <c r="G17" s="215"/>
      <c r="H17" s="119"/>
      <c r="I17" s="120"/>
      <c r="J17" s="70"/>
      <c r="K17" s="259"/>
      <c r="L17" s="70"/>
      <c r="M17" s="118"/>
      <c r="N17" s="70"/>
      <c r="O17" s="117"/>
      <c r="P17" s="119"/>
      <c r="Q17" s="129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6" customHeight="1">
      <c r="A18" s="301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263"/>
      <c r="L18" s="132"/>
      <c r="M18" s="133"/>
      <c r="N18" s="132"/>
      <c r="O18" s="133"/>
      <c r="P18" s="132"/>
      <c r="Q18" s="13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 ht="16" customHeight="1">
      <c r="A19" s="300" t="s">
        <v>84</v>
      </c>
      <c r="B19" s="50" t="s">
        <v>61</v>
      </c>
      <c r="C19" s="51"/>
      <c r="D19" s="51"/>
      <c r="E19" s="96"/>
      <c r="F19" s="65">
        <v>1703</v>
      </c>
      <c r="G19" s="135">
        <v>518</v>
      </c>
      <c r="H19" s="66">
        <v>717</v>
      </c>
      <c r="I19" s="136">
        <v>1848</v>
      </c>
      <c r="J19" s="66">
        <v>1637</v>
      </c>
      <c r="K19" s="264"/>
      <c r="L19" s="66"/>
      <c r="M19" s="137"/>
      <c r="N19" s="66"/>
      <c r="O19" s="136"/>
      <c r="P19" s="66"/>
      <c r="Q19" s="13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ht="16" customHeight="1">
      <c r="A20" s="300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>
        <v>369</v>
      </c>
      <c r="K20" s="260"/>
      <c r="L20" s="70"/>
      <c r="M20" s="120"/>
      <c r="N20" s="70"/>
      <c r="O20" s="117"/>
      <c r="P20" s="70"/>
      <c r="Q20" s="118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6" customHeight="1">
      <c r="A21" s="300"/>
      <c r="B21" s="9" t="s">
        <v>63</v>
      </c>
      <c r="C21" s="63"/>
      <c r="D21" s="63"/>
      <c r="E21" s="90" t="s">
        <v>157</v>
      </c>
      <c r="F21" s="138">
        <v>1703</v>
      </c>
      <c r="G21" s="139">
        <v>518</v>
      </c>
      <c r="H21" s="121">
        <v>717</v>
      </c>
      <c r="I21" s="123">
        <v>1848</v>
      </c>
      <c r="J21" s="121">
        <v>1637</v>
      </c>
      <c r="K21" s="261"/>
      <c r="L21" s="121"/>
      <c r="M21" s="124"/>
      <c r="N21" s="121"/>
      <c r="O21" s="123"/>
      <c r="P21" s="121"/>
      <c r="Q21" s="124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6" customHeight="1">
      <c r="A22" s="300"/>
      <c r="B22" s="50" t="s">
        <v>64</v>
      </c>
      <c r="C22" s="51"/>
      <c r="D22" s="51"/>
      <c r="E22" s="96" t="s">
        <v>158</v>
      </c>
      <c r="F22" s="65">
        <v>2244</v>
      </c>
      <c r="G22" s="135">
        <v>1171</v>
      </c>
      <c r="H22" s="66">
        <v>2064</v>
      </c>
      <c r="I22" s="136">
        <v>2942</v>
      </c>
      <c r="J22" s="66">
        <v>2190</v>
      </c>
      <c r="K22" s="264"/>
      <c r="L22" s="66"/>
      <c r="M22" s="137"/>
      <c r="N22" s="66"/>
      <c r="O22" s="136"/>
      <c r="P22" s="66"/>
      <c r="Q22" s="137"/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ht="16" customHeight="1">
      <c r="A23" s="300"/>
      <c r="B23" s="7" t="s">
        <v>65</v>
      </c>
      <c r="C23" s="52" t="s">
        <v>66</v>
      </c>
      <c r="D23" s="53"/>
      <c r="E23" s="95"/>
      <c r="F23" s="67">
        <v>510</v>
      </c>
      <c r="G23" s="125">
        <v>515</v>
      </c>
      <c r="H23" s="68">
        <v>738</v>
      </c>
      <c r="I23" s="126">
        <v>832</v>
      </c>
      <c r="J23" s="255">
        <v>575</v>
      </c>
      <c r="K23" s="265"/>
      <c r="L23" s="68"/>
      <c r="M23" s="127"/>
      <c r="N23" s="68"/>
      <c r="O23" s="126"/>
      <c r="P23" s="68"/>
      <c r="Q23" s="127"/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ht="16" customHeight="1">
      <c r="A24" s="300"/>
      <c r="B24" s="44" t="s">
        <v>159</v>
      </c>
      <c r="C24" s="43"/>
      <c r="D24" s="43"/>
      <c r="E24" s="91" t="s">
        <v>160</v>
      </c>
      <c r="F24" s="69">
        <f t="shared" ref="F24:Q24" si="5">F21-F22</f>
        <v>-541</v>
      </c>
      <c r="G24" s="128">
        <f t="shared" si="5"/>
        <v>-653</v>
      </c>
      <c r="H24" s="69">
        <f t="shared" si="5"/>
        <v>-1347</v>
      </c>
      <c r="I24" s="128">
        <f t="shared" si="5"/>
        <v>-1094</v>
      </c>
      <c r="J24" s="69">
        <f t="shared" ref="J24:K24" si="6">J21-J22</f>
        <v>-553</v>
      </c>
      <c r="K24" s="262">
        <f t="shared" si="6"/>
        <v>0</v>
      </c>
      <c r="L24" s="69">
        <f t="shared" si="5"/>
        <v>0</v>
      </c>
      <c r="M24" s="128">
        <f t="shared" si="5"/>
        <v>0</v>
      </c>
      <c r="N24" s="69">
        <f t="shared" si="5"/>
        <v>0</v>
      </c>
      <c r="O24" s="128">
        <f t="shared" si="5"/>
        <v>0</v>
      </c>
      <c r="P24" s="69">
        <f t="shared" si="5"/>
        <v>0</v>
      </c>
      <c r="Q24" s="128">
        <f t="shared" si="5"/>
        <v>0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ht="16" customHeight="1">
      <c r="A25" s="300"/>
      <c r="B25" s="101" t="s">
        <v>67</v>
      </c>
      <c r="C25" s="53"/>
      <c r="D25" s="53"/>
      <c r="E25" s="302" t="s">
        <v>161</v>
      </c>
      <c r="F25" s="314">
        <v>541</v>
      </c>
      <c r="G25" s="312">
        <v>653</v>
      </c>
      <c r="H25" s="310">
        <v>1347</v>
      </c>
      <c r="I25" s="312">
        <v>1094</v>
      </c>
      <c r="J25" s="310">
        <v>553</v>
      </c>
      <c r="K25" s="321"/>
      <c r="L25" s="310"/>
      <c r="M25" s="312"/>
      <c r="N25" s="310"/>
      <c r="O25" s="312"/>
      <c r="P25" s="310"/>
      <c r="Q25" s="312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ht="16" customHeight="1">
      <c r="A26" s="300"/>
      <c r="B26" s="9" t="s">
        <v>68</v>
      </c>
      <c r="C26" s="63"/>
      <c r="D26" s="63"/>
      <c r="E26" s="303"/>
      <c r="F26" s="315"/>
      <c r="G26" s="313"/>
      <c r="H26" s="311"/>
      <c r="I26" s="313"/>
      <c r="J26" s="311"/>
      <c r="K26" s="322"/>
      <c r="L26" s="311"/>
      <c r="M26" s="313"/>
      <c r="N26" s="311"/>
      <c r="O26" s="313"/>
      <c r="P26" s="311"/>
      <c r="Q26" s="313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 ht="16" customHeight="1">
      <c r="A27" s="301"/>
      <c r="B27" s="47" t="s">
        <v>162</v>
      </c>
      <c r="C27" s="31"/>
      <c r="D27" s="31"/>
      <c r="E27" s="92" t="s">
        <v>163</v>
      </c>
      <c r="F27" s="73">
        <f t="shared" ref="F27:Q27" si="7">F24+F25</f>
        <v>0</v>
      </c>
      <c r="G27" s="140">
        <f t="shared" si="7"/>
        <v>0</v>
      </c>
      <c r="H27" s="73">
        <f t="shared" si="7"/>
        <v>0</v>
      </c>
      <c r="I27" s="140">
        <f t="shared" si="7"/>
        <v>0</v>
      </c>
      <c r="J27" s="73">
        <f t="shared" ref="J27:K27" si="8">J24+J25</f>
        <v>0</v>
      </c>
      <c r="K27" s="266">
        <f t="shared" si="8"/>
        <v>0</v>
      </c>
      <c r="L27" s="73">
        <f t="shared" si="7"/>
        <v>0</v>
      </c>
      <c r="M27" s="140">
        <f t="shared" si="7"/>
        <v>0</v>
      </c>
      <c r="N27" s="73">
        <f t="shared" si="7"/>
        <v>0</v>
      </c>
      <c r="O27" s="140">
        <f t="shared" si="7"/>
        <v>0</v>
      </c>
      <c r="P27" s="73">
        <f t="shared" si="7"/>
        <v>0</v>
      </c>
      <c r="Q27" s="140">
        <f t="shared" si="7"/>
        <v>0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ht="16" customHeight="1">
      <c r="A28" s="13"/>
      <c r="F28" s="115"/>
      <c r="G28" s="115"/>
      <c r="H28" s="115"/>
      <c r="I28" s="115"/>
      <c r="J28" s="115"/>
      <c r="K28" s="115"/>
      <c r="L28" s="115"/>
      <c r="M28" s="115"/>
      <c r="N28" s="141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 ht="16" customHeight="1">
      <c r="A29" s="31"/>
      <c r="F29" s="115"/>
      <c r="G29" s="115"/>
      <c r="H29" s="115"/>
      <c r="I29" s="115"/>
      <c r="J29" s="142"/>
      <c r="K29" s="142"/>
      <c r="L29" s="142"/>
      <c r="M29" s="142"/>
      <c r="N29" s="141"/>
      <c r="O29" s="115"/>
      <c r="P29" s="115"/>
      <c r="Q29" s="142" t="s">
        <v>164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42"/>
    </row>
    <row r="30" spans="1:27" ht="16" customHeight="1">
      <c r="A30" s="293" t="s">
        <v>69</v>
      </c>
      <c r="B30" s="294"/>
      <c r="C30" s="294"/>
      <c r="D30" s="294"/>
      <c r="E30" s="295"/>
      <c r="F30" s="316" t="s">
        <v>260</v>
      </c>
      <c r="G30" s="317"/>
      <c r="H30" s="316" t="s">
        <v>261</v>
      </c>
      <c r="I30" s="317"/>
      <c r="J30" s="316" t="s">
        <v>262</v>
      </c>
      <c r="K30" s="317"/>
      <c r="L30" s="316" t="s">
        <v>263</v>
      </c>
      <c r="M30" s="317"/>
      <c r="N30" s="316" t="s">
        <v>264</v>
      </c>
      <c r="O30" s="317"/>
      <c r="P30" s="316" t="s">
        <v>265</v>
      </c>
      <c r="Q30" s="317"/>
      <c r="R30" s="143"/>
      <c r="S30" s="141"/>
      <c r="T30" s="143"/>
      <c r="U30" s="141"/>
      <c r="V30" s="143"/>
      <c r="W30" s="141"/>
      <c r="X30" s="143"/>
      <c r="Y30" s="141"/>
      <c r="Z30" s="143"/>
      <c r="AA30" s="141"/>
    </row>
    <row r="31" spans="1:27" ht="16" customHeight="1">
      <c r="A31" s="296"/>
      <c r="B31" s="297"/>
      <c r="C31" s="297"/>
      <c r="D31" s="297"/>
      <c r="E31" s="298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38" t="s">
        <v>2</v>
      </c>
      <c r="P31" s="110" t="s">
        <v>242</v>
      </c>
      <c r="Q31" s="213" t="s">
        <v>2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ht="16" customHeight="1">
      <c r="A32" s="299" t="s">
        <v>85</v>
      </c>
      <c r="B32" s="55" t="s">
        <v>50</v>
      </c>
      <c r="C32" s="56"/>
      <c r="D32" s="56"/>
      <c r="E32" s="15" t="s">
        <v>41</v>
      </c>
      <c r="F32" s="66">
        <v>217</v>
      </c>
      <c r="G32" s="148">
        <v>213</v>
      </c>
      <c r="H32" s="111">
        <v>430</v>
      </c>
      <c r="I32" s="113">
        <v>441</v>
      </c>
      <c r="J32" s="111">
        <v>831</v>
      </c>
      <c r="K32" s="114">
        <v>1001</v>
      </c>
      <c r="L32" s="111">
        <v>549</v>
      </c>
      <c r="M32" s="114">
        <v>1358</v>
      </c>
      <c r="N32" s="66">
        <v>3672</v>
      </c>
      <c r="O32" s="148">
        <v>883</v>
      </c>
      <c r="P32" s="267"/>
      <c r="Q32" s="149">
        <v>3022</v>
      </c>
      <c r="R32" s="148"/>
      <c r="S32" s="148"/>
      <c r="T32" s="148"/>
      <c r="U32" s="148"/>
      <c r="V32" s="150"/>
      <c r="W32" s="150"/>
      <c r="X32" s="148"/>
      <c r="Y32" s="148"/>
      <c r="Z32" s="150"/>
      <c r="AA32" s="150"/>
    </row>
    <row r="33" spans="1:27" ht="16" customHeight="1">
      <c r="A33" s="304"/>
      <c r="B33" s="8"/>
      <c r="C33" s="52" t="s">
        <v>70</v>
      </c>
      <c r="D33" s="53"/>
      <c r="E33" s="99"/>
      <c r="F33" s="68">
        <v>26</v>
      </c>
      <c r="G33" s="151">
        <v>26</v>
      </c>
      <c r="H33" s="68">
        <v>55</v>
      </c>
      <c r="I33" s="126">
        <v>55</v>
      </c>
      <c r="J33" s="255">
        <v>831</v>
      </c>
      <c r="K33" s="127">
        <v>1001</v>
      </c>
      <c r="L33" s="68">
        <v>521</v>
      </c>
      <c r="M33" s="127">
        <v>1327</v>
      </c>
      <c r="N33" s="68">
        <v>3670</v>
      </c>
      <c r="O33" s="151">
        <v>844</v>
      </c>
      <c r="P33" s="268"/>
      <c r="Q33" s="125">
        <v>2793</v>
      </c>
      <c r="R33" s="148"/>
      <c r="S33" s="148"/>
      <c r="T33" s="148"/>
      <c r="U33" s="148"/>
      <c r="V33" s="150"/>
      <c r="W33" s="150"/>
      <c r="X33" s="148"/>
      <c r="Y33" s="148"/>
      <c r="Z33" s="150"/>
      <c r="AA33" s="150"/>
    </row>
    <row r="34" spans="1:27" ht="16" customHeight="1">
      <c r="A34" s="304"/>
      <c r="B34" s="8"/>
      <c r="C34" s="24"/>
      <c r="D34" s="30" t="s">
        <v>71</v>
      </c>
      <c r="E34" s="94"/>
      <c r="F34" s="70">
        <v>26</v>
      </c>
      <c r="G34" s="116">
        <v>26</v>
      </c>
      <c r="H34" s="70">
        <v>55</v>
      </c>
      <c r="I34" s="117">
        <v>55</v>
      </c>
      <c r="J34" s="70">
        <v>336</v>
      </c>
      <c r="K34" s="118">
        <v>335</v>
      </c>
      <c r="L34" s="70">
        <v>521</v>
      </c>
      <c r="M34" s="118">
        <v>1327</v>
      </c>
      <c r="N34" s="70">
        <v>3670</v>
      </c>
      <c r="O34" s="116">
        <v>844</v>
      </c>
      <c r="P34" s="269"/>
      <c r="Q34" s="128">
        <v>0</v>
      </c>
      <c r="R34" s="148"/>
      <c r="S34" s="148"/>
      <c r="T34" s="148"/>
      <c r="U34" s="148"/>
      <c r="V34" s="150"/>
      <c r="W34" s="150"/>
      <c r="X34" s="148"/>
      <c r="Y34" s="148"/>
      <c r="Z34" s="150"/>
      <c r="AA34" s="150"/>
    </row>
    <row r="35" spans="1:27" ht="16" customHeight="1">
      <c r="A35" s="304"/>
      <c r="B35" s="10"/>
      <c r="C35" s="62" t="s">
        <v>72</v>
      </c>
      <c r="D35" s="63"/>
      <c r="E35" s="100"/>
      <c r="F35" s="121">
        <v>191</v>
      </c>
      <c r="G35" s="122">
        <v>187</v>
      </c>
      <c r="H35" s="121">
        <v>375</v>
      </c>
      <c r="I35" s="123">
        <v>386</v>
      </c>
      <c r="J35" s="152">
        <v>0</v>
      </c>
      <c r="K35" s="153">
        <v>0</v>
      </c>
      <c r="L35" s="152">
        <v>28</v>
      </c>
      <c r="M35" s="153">
        <v>31</v>
      </c>
      <c r="N35" s="121">
        <v>2</v>
      </c>
      <c r="O35" s="122">
        <v>39</v>
      </c>
      <c r="P35" s="270"/>
      <c r="Q35" s="139">
        <v>229</v>
      </c>
      <c r="R35" s="148"/>
      <c r="S35" s="148"/>
      <c r="T35" s="148"/>
      <c r="U35" s="148"/>
      <c r="V35" s="150"/>
      <c r="W35" s="150"/>
      <c r="X35" s="148"/>
      <c r="Y35" s="148"/>
      <c r="Z35" s="150"/>
      <c r="AA35" s="150"/>
    </row>
    <row r="36" spans="1:27" ht="16" customHeight="1">
      <c r="A36" s="304"/>
      <c r="B36" s="50" t="s">
        <v>53</v>
      </c>
      <c r="C36" s="51"/>
      <c r="D36" s="51"/>
      <c r="E36" s="15" t="s">
        <v>42</v>
      </c>
      <c r="F36" s="66">
        <v>218</v>
      </c>
      <c r="G36" s="148">
        <v>213</v>
      </c>
      <c r="H36" s="66">
        <v>431</v>
      </c>
      <c r="I36" s="136">
        <v>441</v>
      </c>
      <c r="J36" s="66">
        <v>253</v>
      </c>
      <c r="K36" s="137">
        <v>279</v>
      </c>
      <c r="L36" s="66">
        <v>81</v>
      </c>
      <c r="M36" s="137">
        <v>88</v>
      </c>
      <c r="N36" s="66">
        <v>25</v>
      </c>
      <c r="O36" s="148">
        <v>31</v>
      </c>
      <c r="P36" s="271"/>
      <c r="Q36" s="135">
        <v>2921</v>
      </c>
      <c r="R36" s="148"/>
      <c r="S36" s="148"/>
      <c r="T36" s="148"/>
      <c r="U36" s="148"/>
      <c r="V36" s="148"/>
      <c r="W36" s="148"/>
      <c r="X36" s="148"/>
      <c r="Y36" s="148"/>
      <c r="Z36" s="150"/>
      <c r="AA36" s="150"/>
    </row>
    <row r="37" spans="1:27" ht="16" customHeight="1">
      <c r="A37" s="304"/>
      <c r="B37" s="8"/>
      <c r="C37" s="30" t="s">
        <v>73</v>
      </c>
      <c r="D37" s="43"/>
      <c r="E37" s="94"/>
      <c r="F37" s="70">
        <v>193</v>
      </c>
      <c r="G37" s="116">
        <v>175</v>
      </c>
      <c r="H37" s="70">
        <v>425</v>
      </c>
      <c r="I37" s="117">
        <v>417</v>
      </c>
      <c r="J37" s="70">
        <v>175</v>
      </c>
      <c r="K37" s="118">
        <v>172</v>
      </c>
      <c r="L37" s="70">
        <v>19</v>
      </c>
      <c r="M37" s="118">
        <v>22</v>
      </c>
      <c r="N37" s="70">
        <v>0</v>
      </c>
      <c r="O37" s="116">
        <v>0</v>
      </c>
      <c r="P37" s="269"/>
      <c r="Q37" s="128">
        <v>2789</v>
      </c>
      <c r="R37" s="148"/>
      <c r="S37" s="148"/>
      <c r="T37" s="148"/>
      <c r="U37" s="148"/>
      <c r="V37" s="148"/>
      <c r="W37" s="148"/>
      <c r="X37" s="148"/>
      <c r="Y37" s="148"/>
      <c r="Z37" s="150"/>
      <c r="AA37" s="150"/>
    </row>
    <row r="38" spans="1:27" ht="16" customHeight="1">
      <c r="A38" s="304"/>
      <c r="B38" s="10"/>
      <c r="C38" s="30" t="s">
        <v>74</v>
      </c>
      <c r="D38" s="43"/>
      <c r="E38" s="94"/>
      <c r="F38" s="69">
        <v>25</v>
      </c>
      <c r="G38" s="128">
        <v>38</v>
      </c>
      <c r="H38" s="70">
        <v>6</v>
      </c>
      <c r="I38" s="117">
        <v>24</v>
      </c>
      <c r="J38" s="70">
        <v>78</v>
      </c>
      <c r="K38" s="153">
        <v>107</v>
      </c>
      <c r="L38" s="70">
        <v>62</v>
      </c>
      <c r="M38" s="153">
        <v>66</v>
      </c>
      <c r="N38" s="70">
        <v>25</v>
      </c>
      <c r="O38" s="116">
        <v>31</v>
      </c>
      <c r="P38" s="269"/>
      <c r="Q38" s="128">
        <v>132</v>
      </c>
      <c r="R38" s="148"/>
      <c r="S38" s="148"/>
      <c r="T38" s="150"/>
      <c r="U38" s="150"/>
      <c r="V38" s="148"/>
      <c r="W38" s="148"/>
      <c r="X38" s="148"/>
      <c r="Y38" s="148"/>
      <c r="Z38" s="150"/>
      <c r="AA38" s="150"/>
    </row>
    <row r="39" spans="1:27" ht="16" customHeight="1">
      <c r="A39" s="305"/>
      <c r="B39" s="11" t="s">
        <v>75</v>
      </c>
      <c r="C39" s="12"/>
      <c r="D39" s="12"/>
      <c r="E39" s="98" t="s">
        <v>165</v>
      </c>
      <c r="F39" s="73">
        <f t="shared" ref="F39:Q39" si="9">F32-F36</f>
        <v>-1</v>
      </c>
      <c r="G39" s="140">
        <f t="shared" si="9"/>
        <v>0</v>
      </c>
      <c r="H39" s="73">
        <f t="shared" si="9"/>
        <v>-1</v>
      </c>
      <c r="I39" s="140">
        <f t="shared" si="9"/>
        <v>0</v>
      </c>
      <c r="J39" s="73">
        <f t="shared" ref="J39:K39" si="10">J32-J36</f>
        <v>578</v>
      </c>
      <c r="K39" s="140">
        <f t="shared" si="10"/>
        <v>722</v>
      </c>
      <c r="L39" s="73">
        <f t="shared" si="9"/>
        <v>468</v>
      </c>
      <c r="M39" s="140">
        <f t="shared" si="9"/>
        <v>1270</v>
      </c>
      <c r="N39" s="73">
        <f t="shared" si="9"/>
        <v>3647</v>
      </c>
      <c r="O39" s="140">
        <f t="shared" si="9"/>
        <v>852</v>
      </c>
      <c r="P39" s="272">
        <f t="shared" si="9"/>
        <v>0</v>
      </c>
      <c r="Q39" s="140">
        <f t="shared" si="9"/>
        <v>101</v>
      </c>
      <c r="R39" s="148"/>
      <c r="S39" s="148"/>
      <c r="T39" s="148"/>
      <c r="U39" s="148"/>
      <c r="V39" s="148"/>
      <c r="W39" s="148"/>
      <c r="X39" s="148"/>
      <c r="Y39" s="148"/>
      <c r="Z39" s="150"/>
      <c r="AA39" s="150"/>
    </row>
    <row r="40" spans="1:27" ht="16" customHeight="1">
      <c r="A40" s="299" t="s">
        <v>86</v>
      </c>
      <c r="B40" s="50" t="s">
        <v>76</v>
      </c>
      <c r="C40" s="51"/>
      <c r="D40" s="51"/>
      <c r="E40" s="15" t="s">
        <v>44</v>
      </c>
      <c r="F40" s="65">
        <v>321</v>
      </c>
      <c r="G40" s="135">
        <v>328</v>
      </c>
      <c r="H40" s="66">
        <v>322</v>
      </c>
      <c r="I40" s="136">
        <v>404</v>
      </c>
      <c r="J40" s="66">
        <v>4416</v>
      </c>
      <c r="K40" s="137">
        <v>2400</v>
      </c>
      <c r="L40" s="66">
        <v>636</v>
      </c>
      <c r="M40" s="137">
        <v>859</v>
      </c>
      <c r="N40" s="66">
        <v>7</v>
      </c>
      <c r="O40" s="148">
        <v>2028</v>
      </c>
      <c r="P40" s="271"/>
      <c r="Q40" s="135">
        <v>1687</v>
      </c>
      <c r="R40" s="148"/>
      <c r="S40" s="148"/>
      <c r="T40" s="148"/>
      <c r="U40" s="148"/>
      <c r="V40" s="150"/>
      <c r="W40" s="150"/>
      <c r="X40" s="150"/>
      <c r="Y40" s="150"/>
      <c r="Z40" s="148"/>
      <c r="AA40" s="148"/>
    </row>
    <row r="41" spans="1:27" ht="16" customHeight="1">
      <c r="A41" s="306"/>
      <c r="B41" s="10"/>
      <c r="C41" s="30" t="s">
        <v>77</v>
      </c>
      <c r="D41" s="43"/>
      <c r="E41" s="94"/>
      <c r="F41" s="154">
        <v>11</v>
      </c>
      <c r="G41" s="155">
        <v>24</v>
      </c>
      <c r="H41" s="152">
        <v>38</v>
      </c>
      <c r="I41" s="153">
        <v>89</v>
      </c>
      <c r="J41" s="70">
        <v>4416</v>
      </c>
      <c r="K41" s="118">
        <v>2400</v>
      </c>
      <c r="L41" s="70">
        <v>484</v>
      </c>
      <c r="M41" s="118">
        <v>539</v>
      </c>
      <c r="N41" s="70">
        <v>7</v>
      </c>
      <c r="O41" s="116">
        <v>1726</v>
      </c>
      <c r="P41" s="269"/>
      <c r="Q41" s="128">
        <v>318</v>
      </c>
      <c r="R41" s="150"/>
      <c r="S41" s="150"/>
      <c r="T41" s="150"/>
      <c r="U41" s="150"/>
      <c r="V41" s="150"/>
      <c r="W41" s="150"/>
      <c r="X41" s="150"/>
      <c r="Y41" s="150"/>
      <c r="Z41" s="148"/>
      <c r="AA41" s="148"/>
    </row>
    <row r="42" spans="1:27" ht="16" customHeight="1">
      <c r="A42" s="306"/>
      <c r="B42" s="50" t="s">
        <v>64</v>
      </c>
      <c r="C42" s="51"/>
      <c r="D42" s="51"/>
      <c r="E42" s="15" t="s">
        <v>45</v>
      </c>
      <c r="F42" s="65">
        <v>321</v>
      </c>
      <c r="G42" s="135">
        <v>328</v>
      </c>
      <c r="H42" s="66">
        <v>322</v>
      </c>
      <c r="I42" s="136">
        <v>404</v>
      </c>
      <c r="J42" s="66">
        <v>5213</v>
      </c>
      <c r="K42" s="137">
        <v>3263</v>
      </c>
      <c r="L42" s="66">
        <v>1678</v>
      </c>
      <c r="M42" s="137">
        <v>1890</v>
      </c>
      <c r="N42" s="66">
        <v>1010</v>
      </c>
      <c r="O42" s="148">
        <v>2880</v>
      </c>
      <c r="P42" s="271"/>
      <c r="Q42" s="135">
        <v>1602</v>
      </c>
      <c r="R42" s="148"/>
      <c r="S42" s="148"/>
      <c r="T42" s="148"/>
      <c r="U42" s="148"/>
      <c r="V42" s="150"/>
      <c r="W42" s="150"/>
      <c r="X42" s="148"/>
      <c r="Y42" s="148"/>
      <c r="Z42" s="148"/>
      <c r="AA42" s="148"/>
    </row>
    <row r="43" spans="1:27" ht="16" customHeight="1">
      <c r="A43" s="306"/>
      <c r="B43" s="10"/>
      <c r="C43" s="30" t="s">
        <v>78</v>
      </c>
      <c r="D43" s="43"/>
      <c r="E43" s="94"/>
      <c r="F43" s="69">
        <v>309</v>
      </c>
      <c r="G43" s="128">
        <v>305</v>
      </c>
      <c r="H43" s="70">
        <v>283</v>
      </c>
      <c r="I43" s="117">
        <v>315</v>
      </c>
      <c r="J43" s="152">
        <v>996</v>
      </c>
      <c r="K43" s="153">
        <v>1247</v>
      </c>
      <c r="L43" s="152">
        <v>1243</v>
      </c>
      <c r="M43" s="153">
        <v>1404</v>
      </c>
      <c r="N43" s="70">
        <v>952</v>
      </c>
      <c r="O43" s="116">
        <v>1112</v>
      </c>
      <c r="P43" s="269"/>
      <c r="Q43" s="128">
        <v>525</v>
      </c>
      <c r="R43" s="148"/>
      <c r="S43" s="148"/>
      <c r="T43" s="150"/>
      <c r="U43" s="148"/>
      <c r="V43" s="150"/>
      <c r="W43" s="150"/>
      <c r="X43" s="148"/>
      <c r="Y43" s="148"/>
      <c r="Z43" s="150"/>
      <c r="AA43" s="150"/>
    </row>
    <row r="44" spans="1:27" ht="16" customHeight="1">
      <c r="A44" s="307"/>
      <c r="B44" s="47" t="s">
        <v>75</v>
      </c>
      <c r="C44" s="31"/>
      <c r="D44" s="31"/>
      <c r="E44" s="98" t="s">
        <v>166</v>
      </c>
      <c r="F44" s="130">
        <f t="shared" ref="F44:Q44" si="11">F40-F42</f>
        <v>0</v>
      </c>
      <c r="G44" s="131">
        <f t="shared" si="11"/>
        <v>0</v>
      </c>
      <c r="H44" s="130">
        <f t="shared" si="11"/>
        <v>0</v>
      </c>
      <c r="I44" s="131">
        <f t="shared" si="11"/>
        <v>0</v>
      </c>
      <c r="J44" s="130">
        <f t="shared" ref="J44:K44" si="12">J40-J42</f>
        <v>-797</v>
      </c>
      <c r="K44" s="131">
        <f t="shared" si="12"/>
        <v>-863</v>
      </c>
      <c r="L44" s="130">
        <f>L40-L42</f>
        <v>-1042</v>
      </c>
      <c r="M44" s="131">
        <f t="shared" si="11"/>
        <v>-1031</v>
      </c>
      <c r="N44" s="130">
        <f t="shared" si="11"/>
        <v>-1003</v>
      </c>
      <c r="O44" s="131">
        <f t="shared" si="11"/>
        <v>-852</v>
      </c>
      <c r="P44" s="273">
        <f t="shared" si="11"/>
        <v>0</v>
      </c>
      <c r="Q44" s="131">
        <f t="shared" si="11"/>
        <v>85</v>
      </c>
      <c r="R44" s="150"/>
      <c r="S44" s="150"/>
      <c r="T44" s="148"/>
      <c r="U44" s="148"/>
      <c r="V44" s="150"/>
      <c r="W44" s="150"/>
      <c r="X44" s="148"/>
      <c r="Y44" s="148"/>
      <c r="Z44" s="148"/>
      <c r="AA44" s="148"/>
    </row>
    <row r="45" spans="1:27" ht="16" customHeight="1">
      <c r="A45" s="284" t="s">
        <v>87</v>
      </c>
      <c r="B45" s="25" t="s">
        <v>79</v>
      </c>
      <c r="C45" s="20"/>
      <c r="D45" s="20"/>
      <c r="E45" s="97" t="s">
        <v>167</v>
      </c>
      <c r="F45" s="156">
        <f t="shared" ref="F45:Q45" si="13">F39+F44</f>
        <v>-1</v>
      </c>
      <c r="G45" s="157">
        <f t="shared" si="13"/>
        <v>0</v>
      </c>
      <c r="H45" s="156">
        <f t="shared" si="13"/>
        <v>-1</v>
      </c>
      <c r="I45" s="157">
        <f t="shared" si="13"/>
        <v>0</v>
      </c>
      <c r="J45" s="156">
        <f>J39+J44</f>
        <v>-219</v>
      </c>
      <c r="K45" s="157">
        <f t="shared" ref="K45" si="14">K39+K44</f>
        <v>-141</v>
      </c>
      <c r="L45" s="156">
        <f t="shared" si="13"/>
        <v>-574</v>
      </c>
      <c r="M45" s="157">
        <f t="shared" si="13"/>
        <v>239</v>
      </c>
      <c r="N45" s="156">
        <f t="shared" si="13"/>
        <v>2644</v>
      </c>
      <c r="O45" s="157">
        <f t="shared" si="13"/>
        <v>0</v>
      </c>
      <c r="P45" s="274">
        <f t="shared" si="13"/>
        <v>0</v>
      </c>
      <c r="Q45" s="157">
        <f t="shared" si="13"/>
        <v>186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6" customHeight="1">
      <c r="A46" s="285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152">
        <v>0</v>
      </c>
      <c r="M46" s="153">
        <v>0</v>
      </c>
      <c r="N46" s="70">
        <v>0</v>
      </c>
      <c r="O46" s="116">
        <v>0</v>
      </c>
      <c r="P46" s="275"/>
      <c r="Q46" s="129">
        <v>0</v>
      </c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6" customHeight="1">
      <c r="A47" s="285"/>
      <c r="B47" s="44" t="s">
        <v>81</v>
      </c>
      <c r="C47" s="43"/>
      <c r="D47" s="43"/>
      <c r="E47" s="43"/>
      <c r="F47" s="70">
        <v>1</v>
      </c>
      <c r="G47" s="116">
        <v>1</v>
      </c>
      <c r="H47" s="70">
        <v>1</v>
      </c>
      <c r="I47" s="117">
        <v>2</v>
      </c>
      <c r="J47" s="70">
        <v>524</v>
      </c>
      <c r="K47" s="118">
        <v>96</v>
      </c>
      <c r="L47" s="70">
        <v>2175</v>
      </c>
      <c r="M47" s="118">
        <v>3398</v>
      </c>
      <c r="N47" s="70">
        <v>2653</v>
      </c>
      <c r="O47" s="116">
        <v>9</v>
      </c>
      <c r="P47" s="269"/>
      <c r="Q47" s="128">
        <v>5378</v>
      </c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6" customHeight="1">
      <c r="A48" s="286"/>
      <c r="B48" s="47" t="s">
        <v>82</v>
      </c>
      <c r="C48" s="31"/>
      <c r="D48" s="31"/>
      <c r="E48" s="31"/>
      <c r="F48" s="74">
        <v>1</v>
      </c>
      <c r="G48" s="158">
        <v>1</v>
      </c>
      <c r="H48" s="74">
        <v>1</v>
      </c>
      <c r="I48" s="159">
        <v>2</v>
      </c>
      <c r="J48" s="74">
        <v>524</v>
      </c>
      <c r="K48" s="160">
        <v>96</v>
      </c>
      <c r="L48" s="74">
        <v>2175</v>
      </c>
      <c r="M48" s="160">
        <v>3398</v>
      </c>
      <c r="N48" s="74">
        <v>2653</v>
      </c>
      <c r="O48" s="158">
        <v>9</v>
      </c>
      <c r="P48" s="276"/>
      <c r="Q48" s="140">
        <v>5146</v>
      </c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17" ht="16" customHeight="1">
      <c r="A49" s="13" t="s">
        <v>168</v>
      </c>
      <c r="Q49" s="6"/>
    </row>
    <row r="50" spans="1:17" ht="16" customHeight="1">
      <c r="A50" s="13"/>
      <c r="Q50" s="8"/>
    </row>
  </sheetData>
  <mergeCells count="32">
    <mergeCell ref="A32:A39"/>
    <mergeCell ref="A40:A44"/>
    <mergeCell ref="A45:A48"/>
    <mergeCell ref="Q25:Q26"/>
    <mergeCell ref="A30:E31"/>
    <mergeCell ref="F30:G30"/>
    <mergeCell ref="H30:I30"/>
    <mergeCell ref="L30:M30"/>
    <mergeCell ref="N30:O30"/>
    <mergeCell ref="P30:Q30"/>
    <mergeCell ref="J30:K30"/>
    <mergeCell ref="P6:Q6"/>
    <mergeCell ref="A8:A18"/>
    <mergeCell ref="A19:A27"/>
    <mergeCell ref="E25:E26"/>
    <mergeCell ref="F25:F26"/>
    <mergeCell ref="G25:G26"/>
    <mergeCell ref="H25:H26"/>
    <mergeCell ref="I25:I26"/>
    <mergeCell ref="L25:L26"/>
    <mergeCell ref="M25:M26"/>
    <mergeCell ref="N25:N26"/>
    <mergeCell ref="O25:O26"/>
    <mergeCell ref="P25:P26"/>
    <mergeCell ref="A6:E7"/>
    <mergeCell ref="F6:G6"/>
    <mergeCell ref="H6:I6"/>
    <mergeCell ref="L6:M6"/>
    <mergeCell ref="N6:O6"/>
    <mergeCell ref="J6:K6"/>
    <mergeCell ref="J25:J26"/>
    <mergeCell ref="K25:K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3" t="s">
        <v>0</v>
      </c>
      <c r="B1" s="163"/>
      <c r="C1" s="216" t="s">
        <v>257</v>
      </c>
      <c r="D1" s="217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246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23" t="s">
        <v>266</v>
      </c>
      <c r="F6" s="324"/>
      <c r="G6" s="323"/>
      <c r="H6" s="324"/>
      <c r="I6" s="221"/>
      <c r="J6" s="222"/>
      <c r="K6" s="323"/>
      <c r="L6" s="324"/>
      <c r="M6" s="323"/>
      <c r="N6" s="324"/>
    </row>
    <row r="7" spans="1:14" ht="15" customHeight="1">
      <c r="A7" s="59"/>
      <c r="B7" s="60"/>
      <c r="C7" s="60"/>
      <c r="D7" s="60"/>
      <c r="E7" s="223" t="s">
        <v>242</v>
      </c>
      <c r="F7" s="224" t="s">
        <v>2</v>
      </c>
      <c r="G7" s="223" t="s">
        <v>242</v>
      </c>
      <c r="H7" s="224" t="s">
        <v>2</v>
      </c>
      <c r="I7" s="223" t="s">
        <v>242</v>
      </c>
      <c r="J7" s="224" t="s">
        <v>2</v>
      </c>
      <c r="K7" s="223" t="s">
        <v>242</v>
      </c>
      <c r="L7" s="224" t="s">
        <v>2</v>
      </c>
      <c r="M7" s="223" t="s">
        <v>242</v>
      </c>
      <c r="N7" s="254" t="s">
        <v>2</v>
      </c>
    </row>
    <row r="8" spans="1:14" ht="18" customHeight="1">
      <c r="A8" s="277" t="s">
        <v>171</v>
      </c>
      <c r="B8" s="225" t="s">
        <v>172</v>
      </c>
      <c r="C8" s="226"/>
      <c r="D8" s="226"/>
      <c r="E8" s="227">
        <v>1</v>
      </c>
      <c r="F8" s="228">
        <v>1</v>
      </c>
      <c r="G8" s="227"/>
      <c r="H8" s="229"/>
      <c r="I8" s="227"/>
      <c r="J8" s="228"/>
      <c r="K8" s="227"/>
      <c r="L8" s="229"/>
      <c r="M8" s="227"/>
      <c r="N8" s="229"/>
    </row>
    <row r="9" spans="1:14" ht="18" customHeight="1">
      <c r="A9" s="278"/>
      <c r="B9" s="277" t="s">
        <v>173</v>
      </c>
      <c r="C9" s="182" t="s">
        <v>174</v>
      </c>
      <c r="D9" s="183"/>
      <c r="E9" s="230">
        <v>100</v>
      </c>
      <c r="F9" s="231">
        <v>100</v>
      </c>
      <c r="G9" s="230"/>
      <c r="H9" s="232"/>
      <c r="I9" s="230"/>
      <c r="J9" s="231"/>
      <c r="K9" s="230"/>
      <c r="L9" s="232"/>
      <c r="M9" s="230"/>
      <c r="N9" s="232"/>
    </row>
    <row r="10" spans="1:14" ht="18" customHeight="1">
      <c r="A10" s="278"/>
      <c r="B10" s="278"/>
      <c r="C10" s="44" t="s">
        <v>175</v>
      </c>
      <c r="D10" s="43"/>
      <c r="E10" s="233">
        <v>100</v>
      </c>
      <c r="F10" s="234">
        <v>100</v>
      </c>
      <c r="G10" s="233"/>
      <c r="H10" s="235"/>
      <c r="I10" s="233"/>
      <c r="J10" s="234"/>
      <c r="K10" s="233"/>
      <c r="L10" s="235"/>
      <c r="M10" s="233"/>
      <c r="N10" s="235"/>
    </row>
    <row r="11" spans="1:14" ht="18" customHeight="1">
      <c r="A11" s="278"/>
      <c r="B11" s="278"/>
      <c r="C11" s="44" t="s">
        <v>176</v>
      </c>
      <c r="D11" s="43"/>
      <c r="E11" s="233">
        <v>0</v>
      </c>
      <c r="F11" s="234">
        <v>0</v>
      </c>
      <c r="G11" s="233"/>
      <c r="H11" s="235"/>
      <c r="I11" s="233"/>
      <c r="J11" s="234"/>
      <c r="K11" s="233"/>
      <c r="L11" s="235"/>
      <c r="M11" s="233"/>
      <c r="N11" s="235"/>
    </row>
    <row r="12" spans="1:14" ht="18" customHeight="1">
      <c r="A12" s="278"/>
      <c r="B12" s="278"/>
      <c r="C12" s="44" t="s">
        <v>177</v>
      </c>
      <c r="D12" s="43"/>
      <c r="E12" s="233">
        <v>0</v>
      </c>
      <c r="F12" s="234">
        <v>0</v>
      </c>
      <c r="G12" s="233"/>
      <c r="H12" s="235"/>
      <c r="I12" s="233"/>
      <c r="J12" s="234"/>
      <c r="K12" s="233"/>
      <c r="L12" s="235"/>
      <c r="M12" s="233"/>
      <c r="N12" s="235"/>
    </row>
    <row r="13" spans="1:14" ht="18" customHeight="1">
      <c r="A13" s="278"/>
      <c r="B13" s="278"/>
      <c r="C13" s="44" t="s">
        <v>178</v>
      </c>
      <c r="D13" s="43"/>
      <c r="E13" s="233">
        <v>0</v>
      </c>
      <c r="F13" s="234">
        <v>0</v>
      </c>
      <c r="G13" s="233"/>
      <c r="H13" s="235"/>
      <c r="I13" s="233"/>
      <c r="J13" s="234"/>
      <c r="K13" s="233"/>
      <c r="L13" s="235"/>
      <c r="M13" s="233"/>
      <c r="N13" s="235"/>
    </row>
    <row r="14" spans="1:14" ht="18" customHeight="1">
      <c r="A14" s="279"/>
      <c r="B14" s="279"/>
      <c r="C14" s="47" t="s">
        <v>179</v>
      </c>
      <c r="D14" s="31"/>
      <c r="E14" s="236">
        <v>0</v>
      </c>
      <c r="F14" s="237">
        <v>0</v>
      </c>
      <c r="G14" s="236"/>
      <c r="H14" s="238"/>
      <c r="I14" s="236"/>
      <c r="J14" s="237"/>
      <c r="K14" s="236"/>
      <c r="L14" s="238"/>
      <c r="M14" s="236"/>
      <c r="N14" s="238"/>
    </row>
    <row r="15" spans="1:14" ht="18" customHeight="1">
      <c r="A15" s="319" t="s">
        <v>180</v>
      </c>
      <c r="B15" s="277" t="s">
        <v>181</v>
      </c>
      <c r="C15" s="182" t="s">
        <v>182</v>
      </c>
      <c r="D15" s="183"/>
      <c r="E15" s="239">
        <v>6728</v>
      </c>
      <c r="F15" s="240">
        <v>7708</v>
      </c>
      <c r="G15" s="239"/>
      <c r="H15" s="157"/>
      <c r="I15" s="239"/>
      <c r="J15" s="240"/>
      <c r="K15" s="239"/>
      <c r="L15" s="157"/>
      <c r="M15" s="239"/>
      <c r="N15" s="157"/>
    </row>
    <row r="16" spans="1:14" ht="18" customHeight="1">
      <c r="A16" s="278"/>
      <c r="B16" s="278"/>
      <c r="C16" s="44" t="s">
        <v>183</v>
      </c>
      <c r="D16" s="43"/>
      <c r="E16" s="70">
        <v>1564</v>
      </c>
      <c r="F16" s="117">
        <v>1669</v>
      </c>
      <c r="G16" s="70"/>
      <c r="H16" s="128"/>
      <c r="I16" s="70"/>
      <c r="J16" s="117"/>
      <c r="K16" s="70"/>
      <c r="L16" s="128"/>
      <c r="M16" s="70"/>
      <c r="N16" s="128"/>
    </row>
    <row r="17" spans="1:15" ht="18" customHeight="1">
      <c r="A17" s="278"/>
      <c r="B17" s="278"/>
      <c r="C17" s="44" t="s">
        <v>184</v>
      </c>
      <c r="D17" s="43"/>
      <c r="E17" s="70">
        <v>0</v>
      </c>
      <c r="F17" s="117">
        <v>0</v>
      </c>
      <c r="G17" s="70"/>
      <c r="H17" s="128"/>
      <c r="I17" s="70"/>
      <c r="J17" s="117"/>
      <c r="K17" s="70"/>
      <c r="L17" s="128"/>
      <c r="M17" s="70"/>
      <c r="N17" s="128"/>
    </row>
    <row r="18" spans="1:15" ht="18" customHeight="1">
      <c r="A18" s="278"/>
      <c r="B18" s="279"/>
      <c r="C18" s="47" t="s">
        <v>185</v>
      </c>
      <c r="D18" s="31"/>
      <c r="E18" s="73">
        <v>8292</v>
      </c>
      <c r="F18" s="241">
        <v>9377</v>
      </c>
      <c r="G18" s="73"/>
      <c r="H18" s="241"/>
      <c r="I18" s="73"/>
      <c r="J18" s="241"/>
      <c r="K18" s="73"/>
      <c r="L18" s="241"/>
      <c r="M18" s="73"/>
      <c r="N18" s="241"/>
    </row>
    <row r="19" spans="1:15" ht="18" customHeight="1">
      <c r="A19" s="278"/>
      <c r="B19" s="277" t="s">
        <v>186</v>
      </c>
      <c r="C19" s="182" t="s">
        <v>187</v>
      </c>
      <c r="D19" s="183"/>
      <c r="E19" s="156">
        <v>28</v>
      </c>
      <c r="F19" s="157">
        <v>71</v>
      </c>
      <c r="G19" s="156"/>
      <c r="H19" s="157"/>
      <c r="I19" s="156"/>
      <c r="J19" s="157"/>
      <c r="K19" s="156"/>
      <c r="L19" s="157"/>
      <c r="M19" s="156"/>
      <c r="N19" s="157"/>
    </row>
    <row r="20" spans="1:15" ht="18" customHeight="1">
      <c r="A20" s="278"/>
      <c r="B20" s="278"/>
      <c r="C20" s="44" t="s">
        <v>188</v>
      </c>
      <c r="D20" s="43"/>
      <c r="E20" s="69">
        <v>3437</v>
      </c>
      <c r="F20" s="128">
        <v>4544</v>
      </c>
      <c r="G20" s="69"/>
      <c r="H20" s="128"/>
      <c r="I20" s="69"/>
      <c r="J20" s="128"/>
      <c r="K20" s="69"/>
      <c r="L20" s="128"/>
      <c r="M20" s="69"/>
      <c r="N20" s="128"/>
    </row>
    <row r="21" spans="1:15" s="246" customFormat="1" ht="18" customHeight="1">
      <c r="A21" s="278"/>
      <c r="B21" s="278"/>
      <c r="C21" s="242" t="s">
        <v>189</v>
      </c>
      <c r="D21" s="243"/>
      <c r="E21" s="244">
        <v>0</v>
      </c>
      <c r="F21" s="245">
        <v>0</v>
      </c>
      <c r="G21" s="244"/>
      <c r="H21" s="245"/>
      <c r="I21" s="244"/>
      <c r="J21" s="245"/>
      <c r="K21" s="244"/>
      <c r="L21" s="245"/>
      <c r="M21" s="244"/>
      <c r="N21" s="245"/>
    </row>
    <row r="22" spans="1:15" ht="18" customHeight="1">
      <c r="A22" s="278"/>
      <c r="B22" s="279"/>
      <c r="C22" s="11" t="s">
        <v>190</v>
      </c>
      <c r="D22" s="12"/>
      <c r="E22" s="73">
        <v>3465</v>
      </c>
      <c r="F22" s="140">
        <v>4615</v>
      </c>
      <c r="G22" s="73"/>
      <c r="H22" s="140"/>
      <c r="I22" s="73"/>
      <c r="J22" s="140"/>
      <c r="K22" s="73"/>
      <c r="L22" s="140"/>
      <c r="M22" s="73"/>
      <c r="N22" s="140"/>
    </row>
    <row r="23" spans="1:15" ht="18" customHeight="1">
      <c r="A23" s="278"/>
      <c r="B23" s="277" t="s">
        <v>191</v>
      </c>
      <c r="C23" s="182" t="s">
        <v>192</v>
      </c>
      <c r="D23" s="183"/>
      <c r="E23" s="156">
        <v>100</v>
      </c>
      <c r="F23" s="157">
        <v>100</v>
      </c>
      <c r="G23" s="156"/>
      <c r="H23" s="157"/>
      <c r="I23" s="156"/>
      <c r="J23" s="157"/>
      <c r="K23" s="156"/>
      <c r="L23" s="157"/>
      <c r="M23" s="156"/>
      <c r="N23" s="157"/>
    </row>
    <row r="24" spans="1:15" ht="18" customHeight="1">
      <c r="A24" s="278"/>
      <c r="B24" s="278"/>
      <c r="C24" s="44" t="s">
        <v>193</v>
      </c>
      <c r="D24" s="43"/>
      <c r="E24" s="69">
        <v>4727</v>
      </c>
      <c r="F24" s="128">
        <v>4662</v>
      </c>
      <c r="G24" s="69"/>
      <c r="H24" s="128"/>
      <c r="I24" s="69"/>
      <c r="J24" s="128"/>
      <c r="K24" s="69"/>
      <c r="L24" s="128"/>
      <c r="M24" s="69"/>
      <c r="N24" s="128"/>
    </row>
    <row r="25" spans="1:15" ht="18" customHeight="1">
      <c r="A25" s="278"/>
      <c r="B25" s="278"/>
      <c r="C25" s="44" t="s">
        <v>194</v>
      </c>
      <c r="D25" s="43"/>
      <c r="E25" s="69">
        <v>0</v>
      </c>
      <c r="F25" s="128">
        <v>0</v>
      </c>
      <c r="G25" s="69"/>
      <c r="H25" s="128"/>
      <c r="I25" s="69"/>
      <c r="J25" s="128"/>
      <c r="K25" s="69"/>
      <c r="L25" s="128"/>
      <c r="M25" s="69"/>
      <c r="N25" s="128"/>
    </row>
    <row r="26" spans="1:15" ht="18" customHeight="1">
      <c r="A26" s="278"/>
      <c r="B26" s="279"/>
      <c r="C26" s="45" t="s">
        <v>195</v>
      </c>
      <c r="D26" s="46"/>
      <c r="E26" s="71">
        <v>4827</v>
      </c>
      <c r="F26" s="140">
        <v>4762</v>
      </c>
      <c r="G26" s="71"/>
      <c r="H26" s="140"/>
      <c r="I26" s="159"/>
      <c r="J26" s="140"/>
      <c r="K26" s="71"/>
      <c r="L26" s="140"/>
      <c r="M26" s="71"/>
      <c r="N26" s="140"/>
    </row>
    <row r="27" spans="1:15" ht="18" customHeight="1">
      <c r="A27" s="279"/>
      <c r="B27" s="47" t="s">
        <v>196</v>
      </c>
      <c r="C27" s="31"/>
      <c r="D27" s="31"/>
      <c r="E27" s="247">
        <v>8292</v>
      </c>
      <c r="F27" s="140">
        <v>9377</v>
      </c>
      <c r="G27" s="73"/>
      <c r="H27" s="140"/>
      <c r="I27" s="247"/>
      <c r="J27" s="140"/>
      <c r="K27" s="73"/>
      <c r="L27" s="140"/>
      <c r="M27" s="73"/>
      <c r="N27" s="140"/>
    </row>
    <row r="28" spans="1:15" ht="18" customHeight="1">
      <c r="A28" s="277" t="s">
        <v>197</v>
      </c>
      <c r="B28" s="277" t="s">
        <v>198</v>
      </c>
      <c r="C28" s="182" t="s">
        <v>199</v>
      </c>
      <c r="D28" s="248" t="s">
        <v>41</v>
      </c>
      <c r="E28" s="156">
        <v>2485</v>
      </c>
      <c r="F28" s="157">
        <v>3002</v>
      </c>
      <c r="G28" s="156"/>
      <c r="H28" s="157"/>
      <c r="I28" s="156"/>
      <c r="J28" s="157"/>
      <c r="K28" s="156"/>
      <c r="L28" s="157"/>
      <c r="M28" s="156"/>
      <c r="N28" s="157"/>
    </row>
    <row r="29" spans="1:15" ht="18" customHeight="1">
      <c r="A29" s="278"/>
      <c r="B29" s="278"/>
      <c r="C29" s="44" t="s">
        <v>200</v>
      </c>
      <c r="D29" s="249" t="s">
        <v>42</v>
      </c>
      <c r="E29" s="69">
        <v>2439</v>
      </c>
      <c r="F29" s="128">
        <v>2944</v>
      </c>
      <c r="G29" s="69"/>
      <c r="H29" s="128"/>
      <c r="I29" s="69"/>
      <c r="J29" s="128"/>
      <c r="K29" s="69"/>
      <c r="L29" s="128"/>
      <c r="M29" s="69"/>
      <c r="N29" s="128"/>
    </row>
    <row r="30" spans="1:15" ht="18" customHeight="1">
      <c r="A30" s="278"/>
      <c r="B30" s="278"/>
      <c r="C30" s="44" t="s">
        <v>201</v>
      </c>
      <c r="D30" s="249" t="s">
        <v>202</v>
      </c>
      <c r="E30" s="69">
        <v>45</v>
      </c>
      <c r="F30" s="128">
        <v>52</v>
      </c>
      <c r="G30" s="70"/>
      <c r="H30" s="128"/>
      <c r="I30" s="69"/>
      <c r="J30" s="128"/>
      <c r="K30" s="69"/>
      <c r="L30" s="128"/>
      <c r="M30" s="69"/>
      <c r="N30" s="128"/>
    </row>
    <row r="31" spans="1:15" ht="18" customHeight="1">
      <c r="A31" s="278"/>
      <c r="B31" s="278"/>
      <c r="C31" s="11" t="s">
        <v>203</v>
      </c>
      <c r="D31" s="250" t="s">
        <v>204</v>
      </c>
      <c r="E31" s="73">
        <f t="shared" ref="E31:N31" si="0">E28-E29-E30</f>
        <v>1</v>
      </c>
      <c r="F31" s="241">
        <f t="shared" si="0"/>
        <v>6</v>
      </c>
      <c r="G31" s="73">
        <f t="shared" si="0"/>
        <v>0</v>
      </c>
      <c r="H31" s="241">
        <f t="shared" si="0"/>
        <v>0</v>
      </c>
      <c r="I31" s="73">
        <f t="shared" si="0"/>
        <v>0</v>
      </c>
      <c r="J31" s="251">
        <f t="shared" si="0"/>
        <v>0</v>
      </c>
      <c r="K31" s="73">
        <f t="shared" si="0"/>
        <v>0</v>
      </c>
      <c r="L31" s="251">
        <f t="shared" si="0"/>
        <v>0</v>
      </c>
      <c r="M31" s="73">
        <f t="shared" si="0"/>
        <v>0</v>
      </c>
      <c r="N31" s="241">
        <f t="shared" si="0"/>
        <v>0</v>
      </c>
      <c r="O31" s="7"/>
    </row>
    <row r="32" spans="1:15" ht="18" customHeight="1">
      <c r="A32" s="278"/>
      <c r="B32" s="278"/>
      <c r="C32" s="182" t="s">
        <v>205</v>
      </c>
      <c r="D32" s="248" t="s">
        <v>206</v>
      </c>
      <c r="E32" s="156">
        <v>77</v>
      </c>
      <c r="F32" s="157">
        <v>76</v>
      </c>
      <c r="G32" s="156"/>
      <c r="H32" s="157"/>
      <c r="I32" s="156"/>
      <c r="J32" s="157"/>
      <c r="K32" s="156"/>
      <c r="L32" s="157"/>
      <c r="M32" s="156"/>
      <c r="N32" s="157"/>
    </row>
    <row r="33" spans="1:14" ht="18" customHeight="1">
      <c r="A33" s="278"/>
      <c r="B33" s="278"/>
      <c r="C33" s="44" t="s">
        <v>207</v>
      </c>
      <c r="D33" s="249" t="s">
        <v>208</v>
      </c>
      <c r="E33" s="69">
        <v>13</v>
      </c>
      <c r="F33" s="128">
        <v>19</v>
      </c>
      <c r="G33" s="69"/>
      <c r="H33" s="128"/>
      <c r="I33" s="69"/>
      <c r="J33" s="128"/>
      <c r="K33" s="69"/>
      <c r="L33" s="128"/>
      <c r="M33" s="69"/>
      <c r="N33" s="128"/>
    </row>
    <row r="34" spans="1:14" ht="18" customHeight="1">
      <c r="A34" s="278"/>
      <c r="B34" s="279"/>
      <c r="C34" s="11" t="s">
        <v>209</v>
      </c>
      <c r="D34" s="250" t="s">
        <v>210</v>
      </c>
      <c r="E34" s="73">
        <f t="shared" ref="E34:N34" si="1">E31+E32-E33</f>
        <v>65</v>
      </c>
      <c r="F34" s="140">
        <f t="shared" si="1"/>
        <v>63</v>
      </c>
      <c r="G34" s="73">
        <f t="shared" si="1"/>
        <v>0</v>
      </c>
      <c r="H34" s="140">
        <f t="shared" si="1"/>
        <v>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78"/>
      <c r="B35" s="277" t="s">
        <v>211</v>
      </c>
      <c r="C35" s="182" t="s">
        <v>212</v>
      </c>
      <c r="D35" s="248" t="s">
        <v>213</v>
      </c>
      <c r="E35" s="156">
        <v>0</v>
      </c>
      <c r="F35" s="157">
        <v>0</v>
      </c>
      <c r="G35" s="156"/>
      <c r="H35" s="157"/>
      <c r="I35" s="156"/>
      <c r="J35" s="157"/>
      <c r="K35" s="156"/>
      <c r="L35" s="157"/>
      <c r="M35" s="156"/>
      <c r="N35" s="157"/>
    </row>
    <row r="36" spans="1:14" ht="18" customHeight="1">
      <c r="A36" s="278"/>
      <c r="B36" s="278"/>
      <c r="C36" s="44" t="s">
        <v>214</v>
      </c>
      <c r="D36" s="249" t="s">
        <v>215</v>
      </c>
      <c r="E36" s="69">
        <v>0</v>
      </c>
      <c r="F36" s="128">
        <v>0</v>
      </c>
      <c r="G36" s="69"/>
      <c r="H36" s="128"/>
      <c r="I36" s="69"/>
      <c r="J36" s="128"/>
      <c r="K36" s="69"/>
      <c r="L36" s="128"/>
      <c r="M36" s="69"/>
      <c r="N36" s="128"/>
    </row>
    <row r="37" spans="1:14" ht="18" customHeight="1">
      <c r="A37" s="278"/>
      <c r="B37" s="278"/>
      <c r="C37" s="44" t="s">
        <v>216</v>
      </c>
      <c r="D37" s="249" t="s">
        <v>217</v>
      </c>
      <c r="E37" s="69">
        <f t="shared" ref="E37:N37" si="2">E34+E35-E36</f>
        <v>65</v>
      </c>
      <c r="F37" s="128">
        <f t="shared" si="2"/>
        <v>63</v>
      </c>
      <c r="G37" s="69">
        <f t="shared" si="2"/>
        <v>0</v>
      </c>
      <c r="H37" s="128">
        <f t="shared" si="2"/>
        <v>0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78"/>
      <c r="B38" s="278"/>
      <c r="C38" s="44" t="s">
        <v>218</v>
      </c>
      <c r="D38" s="249" t="s">
        <v>219</v>
      </c>
      <c r="E38" s="69"/>
      <c r="F38" s="128"/>
      <c r="G38" s="69"/>
      <c r="H38" s="128"/>
      <c r="I38" s="69"/>
      <c r="J38" s="128"/>
      <c r="K38" s="69"/>
      <c r="L38" s="128"/>
      <c r="M38" s="69"/>
      <c r="N38" s="128"/>
    </row>
    <row r="39" spans="1:14" ht="18" customHeight="1">
      <c r="A39" s="278"/>
      <c r="B39" s="278"/>
      <c r="C39" s="44" t="s">
        <v>220</v>
      </c>
      <c r="D39" s="249" t="s">
        <v>221</v>
      </c>
      <c r="E39" s="69"/>
      <c r="F39" s="128"/>
      <c r="G39" s="69"/>
      <c r="H39" s="128"/>
      <c r="I39" s="69"/>
      <c r="J39" s="128"/>
      <c r="K39" s="69"/>
      <c r="L39" s="128"/>
      <c r="M39" s="69"/>
      <c r="N39" s="128"/>
    </row>
    <row r="40" spans="1:14" ht="18" customHeight="1">
      <c r="A40" s="278"/>
      <c r="B40" s="278"/>
      <c r="C40" s="44" t="s">
        <v>222</v>
      </c>
      <c r="D40" s="249" t="s">
        <v>223</v>
      </c>
      <c r="E40" s="69"/>
      <c r="F40" s="128"/>
      <c r="G40" s="69"/>
      <c r="H40" s="128"/>
      <c r="I40" s="69"/>
      <c r="J40" s="128"/>
      <c r="K40" s="69"/>
      <c r="L40" s="128"/>
      <c r="M40" s="69"/>
      <c r="N40" s="128"/>
    </row>
    <row r="41" spans="1:14" ht="18" customHeight="1">
      <c r="A41" s="278"/>
      <c r="B41" s="278"/>
      <c r="C41" s="194" t="s">
        <v>224</v>
      </c>
      <c r="D41" s="249" t="s">
        <v>225</v>
      </c>
      <c r="E41" s="69">
        <f t="shared" ref="E41:N41" si="3">E34+E35-E36-E40</f>
        <v>65</v>
      </c>
      <c r="F41" s="128">
        <f t="shared" si="3"/>
        <v>63</v>
      </c>
      <c r="G41" s="69">
        <f t="shared" si="3"/>
        <v>0</v>
      </c>
      <c r="H41" s="128">
        <f t="shared" si="3"/>
        <v>0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78"/>
      <c r="B42" s="278"/>
      <c r="C42" s="325" t="s">
        <v>226</v>
      </c>
      <c r="D42" s="326"/>
      <c r="E42" s="70">
        <f t="shared" ref="E42:N42" si="4">E37+E38-E39-E40</f>
        <v>65</v>
      </c>
      <c r="F42" s="116">
        <f t="shared" si="4"/>
        <v>63</v>
      </c>
      <c r="G42" s="70">
        <f t="shared" si="4"/>
        <v>0</v>
      </c>
      <c r="H42" s="116">
        <f t="shared" si="4"/>
        <v>0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78"/>
      <c r="B43" s="278"/>
      <c r="C43" s="44" t="s">
        <v>227</v>
      </c>
      <c r="D43" s="249" t="s">
        <v>228</v>
      </c>
      <c r="E43" s="69"/>
      <c r="F43" s="128"/>
      <c r="G43" s="69"/>
      <c r="H43" s="128"/>
      <c r="I43" s="69"/>
      <c r="J43" s="128"/>
      <c r="K43" s="69"/>
      <c r="L43" s="128"/>
      <c r="M43" s="69"/>
      <c r="N43" s="128"/>
    </row>
    <row r="44" spans="1:14" ht="18" customHeight="1">
      <c r="A44" s="279"/>
      <c r="B44" s="279"/>
      <c r="C44" s="11" t="s">
        <v>229</v>
      </c>
      <c r="D44" s="98" t="s">
        <v>230</v>
      </c>
      <c r="E44" s="73">
        <f t="shared" ref="E44:N44" si="5">E41+E43</f>
        <v>65</v>
      </c>
      <c r="F44" s="140">
        <f t="shared" si="5"/>
        <v>63</v>
      </c>
      <c r="G44" s="73">
        <f t="shared" si="5"/>
        <v>0</v>
      </c>
      <c r="H44" s="140">
        <f t="shared" si="5"/>
        <v>0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52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2021-08-16T09:56:49Z</cp:lastPrinted>
  <dcterms:created xsi:type="dcterms:W3CDTF">1999-07-06T05:17:05Z</dcterms:created>
  <dcterms:modified xsi:type="dcterms:W3CDTF">2021-09-11T12:48:10Z</dcterms:modified>
</cp:coreProperties>
</file>