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32　島根県\"/>
    </mc:Choice>
  </mc:AlternateContent>
  <xr:revisionPtr revIDLastSave="0" documentId="8_{D4F45743-6B8C-486C-88ED-80D9A7E539BE}" xr6:coauthVersionLast="47" xr6:coauthVersionMax="47" xr10:uidLastSave="{00000000-0000-0000-0000-000000000000}"/>
  <bookViews>
    <workbookView xWindow="-110" yWindow="-110" windowWidth="19420" windowHeight="10420" tabRatio="725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N16" i="7" l="1"/>
  <c r="N15" i="7"/>
  <c r="N14" i="7"/>
  <c r="J44" i="7" l="1"/>
  <c r="J39" i="7"/>
  <c r="H44" i="7"/>
  <c r="H39" i="7"/>
  <c r="H45" i="7" s="1"/>
  <c r="F44" i="7"/>
  <c r="F39" i="7"/>
  <c r="H44" i="4"/>
  <c r="H39" i="4"/>
  <c r="H45" i="4" s="1"/>
  <c r="F44" i="4"/>
  <c r="F39" i="4"/>
  <c r="F45" i="4" s="1"/>
  <c r="P24" i="4"/>
  <c r="P16" i="4"/>
  <c r="P15" i="4"/>
  <c r="P14" i="4"/>
  <c r="F45" i="7" l="1"/>
  <c r="J45" i="7"/>
  <c r="L24" i="7"/>
  <c r="L16" i="7"/>
  <c r="L15" i="7"/>
  <c r="L14" i="7"/>
  <c r="J24" i="7"/>
  <c r="J16" i="7"/>
  <c r="J15" i="7"/>
  <c r="J14" i="7"/>
  <c r="H24" i="7"/>
  <c r="H16" i="7"/>
  <c r="H15" i="7"/>
  <c r="H14" i="7"/>
  <c r="F24" i="7"/>
  <c r="F16" i="7"/>
  <c r="F15" i="7"/>
  <c r="F14" i="7"/>
  <c r="L24" i="4" l="1"/>
  <c r="L16" i="4"/>
  <c r="L15" i="4"/>
  <c r="L14" i="4"/>
  <c r="J24" i="4"/>
  <c r="J16" i="4"/>
  <c r="J15" i="4"/>
  <c r="J14" i="4"/>
  <c r="H24" i="4"/>
  <c r="H16" i="4"/>
  <c r="H15" i="4"/>
  <c r="H14" i="4"/>
  <c r="F24" i="4"/>
  <c r="F16" i="4"/>
  <c r="F15" i="4"/>
  <c r="F14" i="4"/>
  <c r="Q24" i="4" l="1"/>
  <c r="Q27" i="4" s="1"/>
  <c r="P27" i="4"/>
  <c r="Q16" i="4"/>
  <c r="Q15" i="4"/>
  <c r="Q14" i="4"/>
  <c r="F24" i="6" l="1"/>
  <c r="F22" i="6" s="1"/>
  <c r="E22" i="6"/>
  <c r="E19" i="6"/>
  <c r="E23" i="6" s="1"/>
  <c r="H45" i="5"/>
  <c r="F45" i="5"/>
  <c r="G44" i="5" s="1"/>
  <c r="H27" i="5"/>
  <c r="F27" i="5"/>
  <c r="G19" i="5" s="1"/>
  <c r="F27" i="2"/>
  <c r="G18" i="2" s="1"/>
  <c r="H27" i="2"/>
  <c r="I27" i="2" s="1"/>
  <c r="H45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F31" i="8"/>
  <c r="F34" i="8" s="1"/>
  <c r="E31" i="8"/>
  <c r="E34" i="8" s="1"/>
  <c r="O44" i="7"/>
  <c r="N44" i="7"/>
  <c r="M44" i="7"/>
  <c r="L44" i="7"/>
  <c r="K44" i="7"/>
  <c r="I44" i="7"/>
  <c r="G44" i="7"/>
  <c r="O39" i="7"/>
  <c r="O45" i="7" s="1"/>
  <c r="N39" i="7"/>
  <c r="M39" i="7"/>
  <c r="M45" i="7" s="1"/>
  <c r="L39" i="7"/>
  <c r="K39" i="7"/>
  <c r="I39" i="7"/>
  <c r="I45" i="7" s="1"/>
  <c r="G39" i="7"/>
  <c r="O24" i="7"/>
  <c r="O27" i="7" s="1"/>
  <c r="N24" i="7"/>
  <c r="N27" i="7" s="1"/>
  <c r="M24" i="7"/>
  <c r="M27" i="7" s="1"/>
  <c r="L27" i="7"/>
  <c r="K24" i="7"/>
  <c r="K27" i="7" s="1"/>
  <c r="J27" i="7"/>
  <c r="I24" i="7"/>
  <c r="I27" i="7" s="1"/>
  <c r="H27" i="7"/>
  <c r="G24" i="7"/>
  <c r="G27" i="7"/>
  <c r="F27" i="7"/>
  <c r="O16" i="7"/>
  <c r="M16" i="7"/>
  <c r="K16" i="7"/>
  <c r="I16" i="7"/>
  <c r="G16" i="7"/>
  <c r="O15" i="7"/>
  <c r="M15" i="7"/>
  <c r="K15" i="7"/>
  <c r="I15" i="7"/>
  <c r="G15" i="7"/>
  <c r="O14" i="7"/>
  <c r="M14" i="7"/>
  <c r="K14" i="7"/>
  <c r="I14" i="7"/>
  <c r="G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43" i="2"/>
  <c r="G38" i="2"/>
  <c r="G36" i="2"/>
  <c r="I24" i="2"/>
  <c r="I19" i="2"/>
  <c r="O39" i="4"/>
  <c r="O44" i="4"/>
  <c r="N39" i="4"/>
  <c r="N44" i="4"/>
  <c r="N45" i="4" s="1"/>
  <c r="M39" i="4"/>
  <c r="M45" i="4"/>
  <c r="M44" i="4"/>
  <c r="L39" i="4"/>
  <c r="L45" i="4" s="1"/>
  <c r="L44" i="4"/>
  <c r="K39" i="4"/>
  <c r="K44" i="4"/>
  <c r="K45" i="4"/>
  <c r="J39" i="4"/>
  <c r="J44" i="4"/>
  <c r="I39" i="4"/>
  <c r="I44" i="4"/>
  <c r="G39" i="4"/>
  <c r="G44" i="4"/>
  <c r="G45" i="4" s="1"/>
  <c r="O24" i="4"/>
  <c r="O27" i="4"/>
  <c r="N24" i="4"/>
  <c r="N27" i="4" s="1"/>
  <c r="M24" i="4"/>
  <c r="M27" i="4" s="1"/>
  <c r="L27" i="4"/>
  <c r="K24" i="4"/>
  <c r="K27" i="4" s="1"/>
  <c r="J27" i="4"/>
  <c r="I24" i="4"/>
  <c r="I27" i="4" s="1"/>
  <c r="H27" i="4"/>
  <c r="M16" i="4"/>
  <c r="M15" i="4"/>
  <c r="M14" i="4"/>
  <c r="O16" i="4"/>
  <c r="N16" i="4"/>
  <c r="O15" i="4"/>
  <c r="N15" i="4"/>
  <c r="O14" i="4"/>
  <c r="N14" i="4"/>
  <c r="K16" i="4"/>
  <c r="K15" i="4"/>
  <c r="K14" i="4"/>
  <c r="I16" i="4"/>
  <c r="I15" i="4"/>
  <c r="I14" i="4"/>
  <c r="G24" i="4"/>
  <c r="G27" i="4"/>
  <c r="G16" i="4"/>
  <c r="G15" i="4"/>
  <c r="G14" i="4"/>
  <c r="F27" i="4"/>
  <c r="G24" i="2"/>
  <c r="G14" i="2"/>
  <c r="G10" i="2"/>
  <c r="G13" i="2"/>
  <c r="G27" i="2"/>
  <c r="G16" i="2"/>
  <c r="G15" i="2"/>
  <c r="G11" i="2"/>
  <c r="G25" i="2"/>
  <c r="F23" i="6"/>
  <c r="J37" i="8"/>
  <c r="J42" i="8" s="1"/>
  <c r="G29" i="5"/>
  <c r="G35" i="5"/>
  <c r="G41" i="5"/>
  <c r="G9" i="2"/>
  <c r="G17" i="2"/>
  <c r="G32" i="2"/>
  <c r="G30" i="2"/>
  <c r="G41" i="2"/>
  <c r="G45" i="2"/>
  <c r="G39" i="2"/>
  <c r="G31" i="5"/>
  <c r="G33" i="5"/>
  <c r="G37" i="5"/>
  <c r="G39" i="5"/>
  <c r="G43" i="5"/>
  <c r="I45" i="5"/>
  <c r="G22" i="2"/>
  <c r="G12" i="2"/>
  <c r="G19" i="2"/>
  <c r="G21" i="2"/>
  <c r="G20" i="2"/>
  <c r="G26" i="2"/>
  <c r="G29" i="2"/>
  <c r="G45" i="5"/>
  <c r="G28" i="5"/>
  <c r="G30" i="5"/>
  <c r="G32" i="5"/>
  <c r="G34" i="5"/>
  <c r="G36" i="5"/>
  <c r="G38" i="5"/>
  <c r="G40" i="5"/>
  <c r="G42" i="5"/>
  <c r="O45" i="4" l="1"/>
  <c r="G31" i="2"/>
  <c r="G40" i="2"/>
  <c r="G23" i="2"/>
  <c r="G37" i="8"/>
  <c r="G42" i="8" s="1"/>
  <c r="G45" i="7"/>
  <c r="K45" i="7"/>
  <c r="L45" i="7"/>
  <c r="N45" i="7"/>
  <c r="G24" i="6"/>
  <c r="H24" i="6" s="1"/>
  <c r="I24" i="6" s="1"/>
  <c r="E21" i="6"/>
  <c r="J45" i="4"/>
  <c r="I45" i="4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G22" i="6" l="1"/>
  <c r="G23" i="6"/>
  <c r="H23" i="6"/>
  <c r="H22" i="6"/>
  <c r="I22" i="6"/>
  <c r="I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H3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臨海土地造成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H30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臨海土地造成
</t>
        </r>
      </text>
    </comment>
  </commentList>
</comments>
</file>

<file path=xl/sharedStrings.xml><?xml version="1.0" encoding="utf-8"?>
<sst xmlns="http://schemas.openxmlformats.org/spreadsheetml/2006/main" count="455" uniqueCount="267">
  <si>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</si>
  <si>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</si>
  <si>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</si>
  <si>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</si>
  <si>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</si>
  <si>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</si>
  <si>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</si>
  <si>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</si>
  <si>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</si>
  <si>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</si>
  <si>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</si>
  <si>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</si>
  <si>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</si>
  <si>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</si>
  <si>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</si>
  <si>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</si>
  <si>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</si>
  <si>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</si>
  <si>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</si>
  <si>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</si>
  <si>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</si>
  <si>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</si>
  <si>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</si>
  <si>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</si>
  <si>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</si>
  <si>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</si>
  <si>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</si>
  <si>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</si>
  <si>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</si>
  <si>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</si>
  <si>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</si>
  <si>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</si>
  <si>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</si>
  <si>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</si>
  <si>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</si>
  <si>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</si>
  <si>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</si>
  <si>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</si>
  <si>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</si>
  <si>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</si>
  <si>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</si>
  <si>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</si>
  <si>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</si>
  <si>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</si>
  <si>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</si>
  <si>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</si>
  <si>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</si>
  <si>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</si>
  <si>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</si>
  <si>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</si>
  <si>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</si>
  <si>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</si>
  <si>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</si>
  <si>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</si>
  <si>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</si>
  <si>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</si>
  <si>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</si>
  <si>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</si>
  <si>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</si>
  <si>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</si>
  <si>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</si>
  <si>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</si>
  <si>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</si>
  <si>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</si>
  <si>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</si>
  <si>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</si>
  <si>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</si>
  <si>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</si>
  <si>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</si>
  <si>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</si>
  <si>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</si>
  <si>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</si>
  <si>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</si>
  <si>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</si>
  <si>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</si>
  <si>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</si>
  <si>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</si>
  <si>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</si>
  <si>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</si>
  <si>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</si>
  <si>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</si>
  <si>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</si>
  <si>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</si>
  <si>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8"/>
  </si>
  <si>
    <t>資本収支</t>
    <rPh sb="0" eb="2">
      <t>シホン</t>
    </rPh>
    <rPh sb="2" eb="4">
      <t>シュウシ</t>
    </rPh>
    <phoneticPr fontId="8"/>
  </si>
  <si>
    <t>収益的収支</t>
    <rPh sb="0" eb="3">
      <t>シュウエキテキ</t>
    </rPh>
    <rPh sb="3" eb="5">
      <t>シュウシ</t>
    </rPh>
    <phoneticPr fontId="8"/>
  </si>
  <si>
    <t>資本的収支</t>
    <rPh sb="0" eb="2">
      <t>シホン</t>
    </rPh>
    <rPh sb="2" eb="3">
      <t>テキ</t>
    </rPh>
    <rPh sb="3" eb="5">
      <t>シュウシ</t>
    </rPh>
    <phoneticPr fontId="8"/>
  </si>
  <si>
    <t>その他</t>
    <rPh sb="2" eb="3">
      <t>タ</t>
    </rPh>
    <phoneticPr fontId="8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</si>
  <si>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</si>
  <si>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　出</t>
    <rPh sb="0" eb="1">
      <t>トシ</t>
    </rPh>
    <rPh sb="4" eb="5">
      <t>デ</t>
    </rPh>
    <phoneticPr fontId="8"/>
  </si>
  <si>
    <t>歳　　　入</t>
    <rPh sb="0" eb="1">
      <t>トシ</t>
    </rPh>
    <rPh sb="4" eb="5">
      <t>イ</t>
    </rPh>
    <phoneticPr fontId="8"/>
  </si>
  <si>
    <t>予算額</t>
    <rPh sb="0" eb="2">
      <t>ヨサン</t>
    </rPh>
    <rPh sb="2" eb="3">
      <t>ガク</t>
    </rPh>
    <phoneticPr fontId="8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</si>
  <si>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8"/>
  </si>
  <si>
    <t>1.普通会計の状況</t>
    <rPh sb="2" eb="4">
      <t>フツウ</t>
    </rPh>
    <rPh sb="4" eb="6">
      <t>カイケイ</t>
    </rPh>
    <phoneticPr fontId="8"/>
  </si>
  <si>
    <t>うち不動産取得税</t>
    <phoneticPr fontId="8"/>
  </si>
  <si>
    <t>うち固定資産税</t>
    <phoneticPr fontId="8"/>
  </si>
  <si>
    <t xml:space="preserve"> </t>
    <phoneticPr fontId="8"/>
  </si>
  <si>
    <t>(b-e)</t>
    <phoneticPr fontId="10"/>
  </si>
  <si>
    <t>(c-f)</t>
    <phoneticPr fontId="10"/>
  </si>
  <si>
    <t>(a-d)</t>
    <phoneticPr fontId="10"/>
  </si>
  <si>
    <t>(g)</t>
    <phoneticPr fontId="10"/>
  </si>
  <si>
    <t>(h)</t>
    <phoneticPr fontId="10"/>
  </si>
  <si>
    <t>差引不足額 (▲)</t>
    <phoneticPr fontId="12"/>
  </si>
  <si>
    <t>(i=g-h)</t>
    <phoneticPr fontId="10"/>
  </si>
  <si>
    <t>(j)</t>
    <phoneticPr fontId="10"/>
  </si>
  <si>
    <t>補てん財源不足額(▲)</t>
    <phoneticPr fontId="12"/>
  </si>
  <si>
    <t>(i+j)</t>
    <phoneticPr fontId="10"/>
  </si>
  <si>
    <t>　　　　　　（単位：百万円）</t>
    <phoneticPr fontId="12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</si>
  <si>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</si>
  <si>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</si>
  <si>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</si>
  <si>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12"/>
  </si>
  <si>
    <t>３.普通会計の状況</t>
    <phoneticPr fontId="8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</si>
  <si>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</si>
  <si>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</si>
  <si>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</si>
  <si>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</si>
  <si>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</si>
  <si>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</si>
  <si>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</si>
  <si>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</si>
  <si>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</si>
  <si>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</si>
  <si>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</si>
  <si>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12"/>
  </si>
  <si>
    <t>単年度収支</t>
    <rPh sb="0" eb="3">
      <t>タンネンド</t>
    </rPh>
    <rPh sb="3" eb="5">
      <t>シュウシ</t>
    </rPh>
    <phoneticPr fontId="12"/>
  </si>
  <si>
    <t>繰上償還金</t>
    <rPh sb="0" eb="2">
      <t>クリア</t>
    </rPh>
    <rPh sb="2" eb="5">
      <t>ショウカンキン</t>
    </rPh>
    <phoneticPr fontId="12"/>
  </si>
  <si>
    <t>実質単年度収支</t>
    <rPh sb="0" eb="2">
      <t>ジッシツ</t>
    </rPh>
    <phoneticPr fontId="12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</si>
  <si>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</si>
  <si>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</si>
  <si>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</si>
  <si>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</si>
  <si>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</si>
  <si>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</si>
  <si>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</si>
  <si>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</si>
  <si>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</si>
  <si>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</si>
  <si>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12"/>
  </si>
  <si>
    <t>一人あたり後年度財政負担</t>
  </si>
  <si>
    <t>(f/g、円)</t>
    <rPh sb="5" eb="6">
      <t>エン</t>
    </rPh>
    <phoneticPr fontId="12"/>
  </si>
  <si>
    <t>人口　（注 1）</t>
    <rPh sb="4" eb="5">
      <t>チュウ</t>
    </rPh>
    <phoneticPr fontId="8"/>
  </si>
  <si>
    <t>(g、人)</t>
    <rPh sb="3" eb="4">
      <t>ニン</t>
    </rPh>
    <phoneticPr fontId="12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</si>
  <si>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</si>
  <si>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</si>
  <si>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</si>
  <si>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</si>
  <si>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</si>
  <si>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</si>
  <si>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1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</si>
  <si>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2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</si>
  <si>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2"/>
  </si>
  <si>
    <t>将来負担比率</t>
    <rPh sb="0" eb="2">
      <t>ショウライ</t>
    </rPh>
    <rPh sb="2" eb="4">
      <t>フタン</t>
    </rPh>
    <rPh sb="4" eb="6">
      <t>ヒリツ</t>
    </rPh>
    <phoneticPr fontId="12"/>
  </si>
  <si>
    <t>４.公営企業会計の状況</t>
    <phoneticPr fontId="12"/>
  </si>
  <si>
    <t>(b-e)</t>
    <phoneticPr fontId="10"/>
  </si>
  <si>
    <t>(c-f)</t>
    <phoneticPr fontId="10"/>
  </si>
  <si>
    <t>(a-d)</t>
    <phoneticPr fontId="10"/>
  </si>
  <si>
    <t>(g)</t>
    <phoneticPr fontId="10"/>
  </si>
  <si>
    <t>(h)</t>
    <phoneticPr fontId="10"/>
  </si>
  <si>
    <t>差引不足額 (▲)</t>
    <phoneticPr fontId="12"/>
  </si>
  <si>
    <t>(i=g-h)</t>
    <phoneticPr fontId="10"/>
  </si>
  <si>
    <t>(j)</t>
    <phoneticPr fontId="10"/>
  </si>
  <si>
    <t>補てん財源不足額(▲)</t>
    <phoneticPr fontId="12"/>
  </si>
  <si>
    <t>(i+j)</t>
    <phoneticPr fontId="10"/>
  </si>
  <si>
    <t>　　　　　　（単位：百万円）</t>
    <phoneticPr fontId="12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</si>
  <si>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</si>
  <si>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</si>
  <si>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</si>
  <si>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12"/>
  </si>
  <si>
    <t>５.第三セクター(公社・株式会社形態の三セク)の状況</t>
    <phoneticPr fontId="12"/>
  </si>
  <si>
    <t>　（単位：百万円）</t>
  </si>
  <si>
    <t>出資状況</t>
    <rPh sb="0" eb="2">
      <t>シュッシ</t>
    </rPh>
    <rPh sb="2" eb="4">
      <t>ジョウキョウ</t>
    </rPh>
    <phoneticPr fontId="12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</si>
  <si>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</si>
  <si>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</si>
  <si>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</si>
  <si>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</si>
  <si>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</si>
  <si>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</si>
  <si>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</si>
  <si>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</si>
  <si>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</si>
  <si>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</si>
  <si>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</si>
  <si>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</si>
  <si>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</si>
  <si>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</si>
  <si>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</si>
  <si>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</si>
  <si>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</si>
  <si>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</si>
  <si>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</si>
  <si>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</si>
  <si>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</si>
  <si>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</si>
  <si>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</si>
  <si>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</si>
  <si>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</si>
  <si>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2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</si>
  <si>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</si>
  <si>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</si>
  <si>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</si>
  <si>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12"/>
  </si>
  <si>
    <t>(c)</t>
    <phoneticPr fontId="12"/>
  </si>
  <si>
    <t xml:space="preserve">営業利益          </t>
  </si>
  <si>
    <t>(d=a-b-c)</t>
    <phoneticPr fontId="12"/>
  </si>
  <si>
    <t>営業外収益</t>
  </si>
  <si>
    <t>(e)</t>
    <phoneticPr fontId="12"/>
  </si>
  <si>
    <t>営業外費用</t>
  </si>
  <si>
    <t>(f)</t>
    <phoneticPr fontId="12"/>
  </si>
  <si>
    <t xml:space="preserve">経常利益      </t>
  </si>
  <si>
    <t>(g=d+e-f)</t>
    <phoneticPr fontId="12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</si>
  <si>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</si>
  <si>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</si>
  <si>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12"/>
  </si>
  <si>
    <t>特別損失</t>
  </si>
  <si>
    <t>(i)</t>
    <phoneticPr fontId="12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</si>
  <si>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2"/>
  </si>
  <si>
    <t>(j=g+h-i)</t>
    <phoneticPr fontId="12"/>
  </si>
  <si>
    <t>特定準備金取崩</t>
    <rPh sb="0" eb="2">
      <t>トクテイ</t>
    </rPh>
    <rPh sb="2" eb="5">
      <t>ジュンビキン</t>
    </rPh>
    <rPh sb="5" eb="7">
      <t>トリクズシ</t>
    </rPh>
    <phoneticPr fontId="12"/>
  </si>
  <si>
    <t>(k)</t>
    <phoneticPr fontId="12"/>
  </si>
  <si>
    <t>特定準備金繰入</t>
    <rPh sb="0" eb="2">
      <t>トクテイ</t>
    </rPh>
    <rPh sb="2" eb="5">
      <t>ジュンビキン</t>
    </rPh>
    <rPh sb="5" eb="7">
      <t>クリイレ</t>
    </rPh>
    <phoneticPr fontId="12"/>
  </si>
  <si>
    <t>(l)</t>
    <phoneticPr fontId="12"/>
  </si>
  <si>
    <t>法人税等</t>
  </si>
  <si>
    <t>(m)</t>
    <phoneticPr fontId="12"/>
  </si>
  <si>
    <t xml:space="preserve">当期利益  </t>
  </si>
  <si>
    <t>(ｎ=g+h-i-m)</t>
    <phoneticPr fontId="12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</si>
  <si>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2"/>
  </si>
  <si>
    <t>前期繰越利益</t>
  </si>
  <si>
    <t>(o)</t>
    <phoneticPr fontId="12"/>
  </si>
  <si>
    <t xml:space="preserve">当期未処分利益    </t>
  </si>
  <si>
    <t>(p=n+o)</t>
    <phoneticPr fontId="12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</si>
  <si>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2"/>
  </si>
  <si>
    <t>（注２）原則として表示単位未満を四捨五入して端数調整していないため、合計等と一致しない場合がある。</t>
    <phoneticPr fontId="12"/>
  </si>
  <si>
    <t>27年度</t>
    <rPh sb="2" eb="4">
      <t>ネンド</t>
    </rPh>
    <phoneticPr fontId="12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</si>
  <si>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8"/>
  </si>
  <si>
    <t>令和３年度</t>
    <phoneticPr fontId="8"/>
  </si>
  <si>
    <t>(令和３年度予算ﾍﾞｰｽ）</t>
    <rPh sb="6" eb="8">
      <t>ヨサン</t>
    </rPh>
    <phoneticPr fontId="12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</si>
  <si>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</si>
  <si>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</si>
  <si>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</si>
  <si>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</si>
  <si>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</si>
  <si>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t>元年度</t>
  </si>
  <si>
    <t>元年度</t>
    <rPh sb="0" eb="1">
      <t>ガン</t>
    </rPh>
    <rPh sb="1" eb="3">
      <t>ネンド</t>
    </rPh>
    <phoneticPr fontId="12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</si>
  <si>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8"/>
  </si>
  <si>
    <t>(令和元年度決算ﾍﾞｰｽ）</t>
  </si>
  <si>
    <t>(平成元年度決算額）</t>
  </si>
  <si>
    <t>島根県</t>
    <rPh sb="0" eb="3">
      <t>シマネケン</t>
    </rPh>
    <phoneticPr fontId="8"/>
  </si>
  <si>
    <t>島根県</t>
    <rPh sb="0" eb="3">
      <t>シマネケン</t>
    </rPh>
    <phoneticPr fontId="13"/>
  </si>
  <si>
    <t>水道事業</t>
    <rPh sb="0" eb="2">
      <t>スイドウ</t>
    </rPh>
    <rPh sb="2" eb="4">
      <t>ジギョウ</t>
    </rPh>
    <phoneticPr fontId="7"/>
  </si>
  <si>
    <t>水道事業</t>
    <rPh sb="0" eb="2">
      <t>スイドウ</t>
    </rPh>
    <rPh sb="2" eb="4">
      <t>ジギョウ</t>
    </rPh>
    <phoneticPr fontId="8"/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</si>
  <si>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</si>
  <si>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工業用水道事業</t>
    <rPh sb="0" eb="3">
      <t>コウギョウヨウ</t>
    </rPh>
    <rPh sb="3" eb="5">
      <t>スイドウ</t>
    </rPh>
    <rPh sb="5" eb="7">
      <t>ジギョウ</t>
    </rPh>
    <phoneticPr fontId="8"/>
  </si>
  <si>
    <t>電気事業</t>
    <rPh sb="0" eb="2">
      <t>デンキ</t>
    </rPh>
    <rPh sb="2" eb="4">
      <t>ジギョウ</t>
    </rPh>
    <phoneticPr fontId="7"/>
  </si>
  <si>
    <t>電気事業</t>
    <rPh sb="0" eb="2">
      <t>デンキ</t>
    </rPh>
    <rPh sb="2" eb="4">
      <t>ジギョウ</t>
    </rPh>
    <phoneticPr fontId="8"/>
  </si>
  <si>
    <t>宅地造成事業</t>
    <rPh sb="0" eb="2">
      <t>タクチ</t>
    </rPh>
    <rPh sb="2" eb="4">
      <t>ゾウセイ</t>
    </rPh>
    <rPh sb="4" eb="6">
      <t>ジギョウ</t>
    </rPh>
    <phoneticPr fontId="7"/>
  </si>
  <si>
    <t>宅地造成事業</t>
    <rPh sb="0" eb="2">
      <t>タクチ</t>
    </rPh>
    <rPh sb="2" eb="4">
      <t>ゾウセイ</t>
    </rPh>
    <rPh sb="4" eb="6">
      <t>ジギョウ</t>
    </rPh>
    <phoneticPr fontId="8"/>
  </si>
  <si>
    <t>病院事業</t>
    <rPh sb="0" eb="2">
      <t>ビョウイン</t>
    </rPh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</si>
  <si>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8"/>
  </si>
  <si>
    <t>下水道事業</t>
    <rPh sb="0" eb="3">
      <t>ゲスイドウ</t>
    </rPh>
    <rPh sb="3" eb="5">
      <t>ジギョウ</t>
    </rPh>
    <phoneticPr fontId="7"/>
  </si>
  <si>
    <t>下水道事業</t>
    <rPh sb="0" eb="3">
      <t>ゲスイドウ</t>
    </rPh>
    <rPh sb="3" eb="5">
      <t>ジギョウ</t>
    </rPh>
    <phoneticPr fontId="8"/>
  </si>
  <si>
    <t>港湾整備事業</t>
    <rPh sb="0" eb="2">
      <t>コウワン</t>
    </rPh>
    <rPh sb="2" eb="4">
      <t>セイビ</t>
    </rPh>
    <rPh sb="4" eb="6">
      <t>ジギョウ</t>
    </rPh>
    <phoneticPr fontId="7"/>
  </si>
  <si>
    <t>港湾整備事業</t>
    <rPh sb="0" eb="2">
      <t>コウワン</t>
    </rPh>
    <rPh sb="2" eb="4">
      <t>セイビ</t>
    </rPh>
    <rPh sb="4" eb="6">
      <t>ジギョウ</t>
    </rPh>
    <phoneticPr fontId="8"/>
  </si>
  <si>
    <t>-</t>
  </si>
  <si>
    <t>島根県土地開発公社</t>
    <rPh sb="0" eb="3">
      <t>シマネケン</t>
    </rPh>
    <rPh sb="3" eb="5">
      <t>トチ</t>
    </rPh>
    <rPh sb="5" eb="7">
      <t>カイハツ</t>
    </rPh>
    <rPh sb="7" eb="9">
      <t>コウシャ</t>
    </rPh>
    <phoneticPr fontId="14"/>
  </si>
  <si>
    <t>島根県住宅供給公社</t>
    <rPh sb="0" eb="3">
      <t>シマネケン</t>
    </rPh>
    <rPh sb="3" eb="5">
      <t>ジュウタク</t>
    </rPh>
    <rPh sb="5" eb="7">
      <t>キョウキュウ</t>
    </rPh>
    <rPh sb="7" eb="9">
      <t>コウシャ</t>
    </rPh>
    <phoneticPr fontId="1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</si>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</sst>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明朝"/>
      <family val="1"/>
      <charset val="128"/>
    </font>
    <font>
      <b/>
      <sz val="11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ｺﾞｼｯｸ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/>
  </cellStyleXfs>
  <cellXfs count="542">
    <xf numFmtId="0" fontId="0" fillId="0" borderId="0" xfId="0"/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1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2" fillId="0" borderId="6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177" fontId="1" fillId="0" borderId="3" xfId="1" applyNumberFormat="1" applyBorder="1" applyAlignment="1">
      <alignment vertical="center"/>
    </xf>
    <xf numFmtId="177" fontId="1" fillId="0" borderId="29" xfId="1" applyNumberFormat="1" applyBorder="1" applyAlignment="1">
      <alignment vertical="center"/>
    </xf>
    <xf numFmtId="177" fontId="1" fillId="0" borderId="30" xfId="1" applyNumberFormat="1" applyBorder="1" applyAlignment="1">
      <alignment vertical="center"/>
    </xf>
    <xf numFmtId="177" fontId="1" fillId="0" borderId="31" xfId="1" applyNumberFormat="1" applyBorder="1" applyAlignment="1">
      <alignment vertical="center"/>
    </xf>
    <xf numFmtId="177" fontId="1" fillId="0" borderId="24" xfId="1" applyNumberFormat="1" applyBorder="1" applyAlignment="1">
      <alignment vertical="center"/>
    </xf>
    <xf numFmtId="177" fontId="1" fillId="0" borderId="32" xfId="1" applyNumberFormat="1" applyBorder="1" applyAlignment="1">
      <alignment vertical="center"/>
    </xf>
    <xf numFmtId="177" fontId="1" fillId="0" borderId="33" xfId="1" applyNumberFormat="1" applyBorder="1" applyAlignment="1">
      <alignment vertical="center"/>
    </xf>
    <xf numFmtId="177" fontId="1" fillId="0" borderId="5" xfId="1" applyNumberFormat="1" applyBorder="1" applyAlignment="1">
      <alignment vertical="center"/>
    </xf>
    <xf numFmtId="177" fontId="1" fillId="0" borderId="20" xfId="1" applyNumberFormat="1" applyBorder="1" applyAlignment="1">
      <alignment vertical="center"/>
    </xf>
    <xf numFmtId="178" fontId="1" fillId="0" borderId="7" xfId="1" applyNumberFormat="1" applyBorder="1" applyAlignment="1">
      <alignment vertical="center"/>
    </xf>
    <xf numFmtId="178" fontId="1" fillId="0" borderId="15" xfId="1" applyNumberFormat="1" applyBorder="1" applyAlignment="1">
      <alignment vertical="center"/>
    </xf>
    <xf numFmtId="178" fontId="1" fillId="0" borderId="12" xfId="1" applyNumberFormat="1" applyBorder="1" applyAlignment="1">
      <alignment vertical="center"/>
    </xf>
    <xf numFmtId="178" fontId="1" fillId="0" borderId="34" xfId="1" applyNumberFormat="1" applyBorder="1" applyAlignment="1">
      <alignment vertical="center"/>
    </xf>
    <xf numFmtId="178" fontId="1" fillId="0" borderId="14" xfId="1" applyNumberFormat="1" applyBorder="1" applyAlignment="1">
      <alignment vertical="center"/>
    </xf>
    <xf numFmtId="178" fontId="1" fillId="0" borderId="35" xfId="1" applyNumberFormat="1" applyBorder="1" applyAlignment="1">
      <alignment vertical="center"/>
    </xf>
    <xf numFmtId="178" fontId="1" fillId="0" borderId="36" xfId="1" applyNumberFormat="1" applyBorder="1" applyAlignment="1">
      <alignment vertical="center"/>
    </xf>
    <xf numFmtId="178" fontId="1" fillId="0" borderId="18" xfId="1" applyNumberFormat="1" applyBorder="1" applyAlignment="1">
      <alignment vertical="center"/>
    </xf>
    <xf numFmtId="178" fontId="1" fillId="0" borderId="37" xfId="1" applyNumberFormat="1" applyBorder="1" applyAlignment="1">
      <alignment vertical="center"/>
    </xf>
    <xf numFmtId="178" fontId="1" fillId="0" borderId="38" xfId="1" applyNumberFormat="1" applyBorder="1" applyAlignment="1">
      <alignment vertical="center"/>
    </xf>
    <xf numFmtId="178" fontId="1" fillId="0" borderId="39" xfId="1" applyNumberFormat="1" applyBorder="1" applyAlignment="1">
      <alignment vertical="center"/>
    </xf>
    <xf numFmtId="178" fontId="1" fillId="0" borderId="40" xfId="1" applyNumberFormat="1" applyBorder="1" applyAlignment="1">
      <alignment vertical="center"/>
    </xf>
    <xf numFmtId="178" fontId="1" fillId="0" borderId="16" xfId="1" applyNumberFormat="1" applyBorder="1" applyAlignment="1">
      <alignment vertical="center"/>
    </xf>
    <xf numFmtId="178" fontId="1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1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2" fillId="0" borderId="6" xfId="0" applyNumberFormat="1" applyFont="1" applyBorder="1" applyAlignment="1">
      <alignment horizontal="distributed" vertical="center" justifyLastLine="1"/>
    </xf>
    <xf numFmtId="41" fontId="9" fillId="0" borderId="16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left" vertical="center"/>
    </xf>
    <xf numFmtId="178" fontId="0" fillId="0" borderId="41" xfId="0" applyNumberFormat="1" applyBorder="1" applyAlignment="1">
      <alignment vertical="center"/>
    </xf>
    <xf numFmtId="178" fontId="1" fillId="0" borderId="22" xfId="1" applyNumberFormat="1" applyBorder="1" applyAlignment="1">
      <alignment vertical="center"/>
    </xf>
    <xf numFmtId="0" fontId="2" fillId="0" borderId="6" xfId="0" applyNumberFormat="1" applyFont="1" applyBorder="1" applyAlignment="1">
      <alignment horizontal="centerContinuous" vertical="center"/>
    </xf>
    <xf numFmtId="41" fontId="2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1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41" fontId="1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1" fillId="0" borderId="0" xfId="1" applyNumberFormat="1" applyFill="1" applyBorder="1" applyAlignment="1">
      <alignment vertical="center"/>
    </xf>
    <xf numFmtId="41" fontId="1" fillId="0" borderId="0" xfId="0" applyNumberFormat="1" applyFont="1" applyAlignment="1">
      <alignment horizontal="left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1" fillId="0" borderId="24" xfId="1" applyNumberFormat="1" applyFill="1" applyBorder="1" applyAlignment="1">
      <alignment vertical="center"/>
    </xf>
    <xf numFmtId="177" fontId="1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horizontal="right" vertical="center"/>
    </xf>
    <xf numFmtId="177" fontId="1" fillId="0" borderId="5" xfId="1" applyNumberFormat="1" applyFill="1" applyBorder="1" applyAlignment="1">
      <alignment vertical="center"/>
    </xf>
    <xf numFmtId="177" fontId="1" fillId="0" borderId="22" xfId="1" applyNumberFormat="1" applyFill="1" applyBorder="1" applyAlignment="1">
      <alignment vertical="center"/>
    </xf>
    <xf numFmtId="41" fontId="0" fillId="0" borderId="5" xfId="0" applyNumberFormat="1" applyFill="1" applyBorder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177" fontId="1" fillId="0" borderId="11" xfId="1" applyNumberFormat="1" applyFill="1" applyBorder="1" applyAlignment="1">
      <alignment vertical="center"/>
    </xf>
    <xf numFmtId="177" fontId="1" fillId="0" borderId="46" xfId="1" applyNumberFormat="1" applyFill="1" applyBorder="1" applyAlignment="1">
      <alignment vertical="center"/>
    </xf>
    <xf numFmtId="177" fontId="1" fillId="0" borderId="32" xfId="1" applyNumberFormat="1" applyFill="1" applyBorder="1" applyAlignment="1">
      <alignment vertical="center"/>
    </xf>
    <xf numFmtId="177" fontId="1" fillId="0" borderId="23" xfId="1" applyNumberFormat="1" applyFill="1" applyBorder="1" applyAlignment="1">
      <alignment vertical="center"/>
    </xf>
    <xf numFmtId="177" fontId="1" fillId="0" borderId="12" xfId="1" applyNumberFormat="1" applyFill="1" applyBorder="1" applyAlignment="1">
      <alignment vertical="center"/>
    </xf>
    <xf numFmtId="177" fontId="1" fillId="0" borderId="30" xfId="1" applyNumberFormat="1" applyFill="1" applyBorder="1" applyAlignment="1">
      <alignment vertical="center"/>
    </xf>
    <xf numFmtId="177" fontId="1" fillId="0" borderId="3" xfId="1" applyNumberFormat="1" applyFill="1" applyBorder="1" applyAlignment="1">
      <alignment vertical="center"/>
    </xf>
    <xf numFmtId="177" fontId="1" fillId="0" borderId="29" xfId="1" applyNumberFormat="1" applyFill="1" applyBorder="1" applyAlignment="1">
      <alignment vertical="center"/>
    </xf>
    <xf numFmtId="177" fontId="1" fillId="0" borderId="20" xfId="1" applyNumberFormat="1" applyFill="1" applyBorder="1" applyAlignment="1">
      <alignment vertical="center"/>
    </xf>
    <xf numFmtId="41" fontId="0" fillId="0" borderId="51" xfId="0" applyNumberFormat="1" applyFill="1" applyBorder="1" applyAlignment="1">
      <alignment horizontal="center" vertical="center"/>
    </xf>
    <xf numFmtId="177" fontId="1" fillId="0" borderId="52" xfId="1" applyNumberFormat="1" applyFill="1" applyBorder="1" applyAlignment="1">
      <alignment horizontal="right" vertical="center"/>
    </xf>
    <xf numFmtId="177" fontId="1" fillId="0" borderId="53" xfId="1" applyNumberFormat="1" applyFill="1" applyBorder="1" applyAlignment="1">
      <alignment horizontal="right" vertical="center"/>
    </xf>
    <xf numFmtId="177" fontId="1" fillId="0" borderId="54" xfId="1" applyNumberFormat="1" applyFill="1" applyBorder="1" applyAlignment="1">
      <alignment horizontal="right" vertical="center"/>
    </xf>
    <xf numFmtId="177" fontId="1" fillId="0" borderId="55" xfId="1" applyNumberFormat="1" applyFill="1" applyBorder="1" applyAlignment="1">
      <alignment horizontal="right" vertical="center"/>
    </xf>
    <xf numFmtId="177" fontId="1" fillId="0" borderId="51" xfId="1" applyNumberFormat="1" applyFill="1" applyBorder="1" applyAlignment="1">
      <alignment horizontal="right" vertical="center"/>
    </xf>
    <xf numFmtId="177" fontId="0" fillId="0" borderId="53" xfId="0" applyNumberFormat="1" applyFill="1" applyBorder="1" applyAlignment="1">
      <alignment vertical="center"/>
    </xf>
    <xf numFmtId="181" fontId="0" fillId="0" borderId="53" xfId="0" applyNumberFormat="1" applyFill="1" applyBorder="1" applyAlignment="1">
      <alignment vertical="center"/>
    </xf>
    <xf numFmtId="177" fontId="1" fillId="0" borderId="52" xfId="1" applyNumberFormat="1" applyFill="1" applyBorder="1" applyAlignment="1">
      <alignment vertical="center"/>
    </xf>
    <xf numFmtId="182" fontId="1" fillId="0" borderId="53" xfId="1" applyNumberFormat="1" applyFill="1" applyBorder="1" applyAlignment="1">
      <alignment vertical="center"/>
    </xf>
    <xf numFmtId="178" fontId="1" fillId="0" borderId="53" xfId="1" applyNumberFormat="1" applyFill="1" applyBorder="1" applyAlignment="1">
      <alignment vertical="center"/>
    </xf>
    <xf numFmtId="178" fontId="1" fillId="0" borderId="55" xfId="1" applyNumberFormat="1" applyFill="1" applyBorder="1" applyAlignment="1">
      <alignment vertical="center"/>
    </xf>
    <xf numFmtId="178" fontId="1" fillId="0" borderId="51" xfId="1" applyNumberFormat="1" applyFill="1" applyBorder="1" applyAlignment="1">
      <alignment vertical="center"/>
    </xf>
    <xf numFmtId="177" fontId="1" fillId="0" borderId="25" xfId="1" applyNumberFormat="1" applyFill="1" applyBorder="1" applyAlignment="1">
      <alignment vertical="center"/>
    </xf>
    <xf numFmtId="177" fontId="1" fillId="0" borderId="31" xfId="1" applyNumberFormat="1" applyFill="1" applyBorder="1" applyAlignment="1">
      <alignment vertical="center"/>
    </xf>
    <xf numFmtId="177" fontId="1" fillId="0" borderId="30" xfId="1" applyNumberFormat="1" applyFill="1" applyBorder="1" applyAlignment="1">
      <alignment vertical="center"/>
    </xf>
    <xf numFmtId="41" fontId="2" fillId="0" borderId="6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distributed" vertical="center" justifyLastLine="1"/>
    </xf>
    <xf numFmtId="41" fontId="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vertical="center"/>
    </xf>
    <xf numFmtId="41" fontId="0" fillId="0" borderId="0" xfId="0" quotePrefix="1" applyNumberForma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Continuous" vertical="center"/>
    </xf>
    <xf numFmtId="0" fontId="0" fillId="0" borderId="10" xfId="0" applyNumberFormat="1" applyFill="1" applyBorder="1" applyAlignment="1">
      <alignment horizontal="centerContinuous" vertical="center"/>
    </xf>
    <xf numFmtId="0" fontId="0" fillId="0" borderId="19" xfId="0" applyNumberForma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 wrapText="1"/>
    </xf>
    <xf numFmtId="41" fontId="0" fillId="0" borderId="5" xfId="0" applyNumberFormat="1" applyFill="1" applyBorder="1" applyAlignment="1">
      <alignment horizontal="centerContinuous" vertical="center"/>
    </xf>
    <xf numFmtId="41" fontId="0" fillId="0" borderId="6" xfId="0" applyNumberFormat="1" applyFill="1" applyBorder="1" applyAlignment="1">
      <alignment horizontal="centerContinuous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178" fontId="1" fillId="0" borderId="7" xfId="1" applyNumberFormat="1" applyFill="1" applyBorder="1" applyAlignment="1">
      <alignment vertical="center"/>
    </xf>
    <xf numFmtId="178" fontId="1" fillId="0" borderId="35" xfId="1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27" xfId="0" applyNumberFormat="1" applyFill="1" applyBorder="1" applyAlignment="1">
      <alignment horizontal="left" vertical="center"/>
    </xf>
    <xf numFmtId="178" fontId="1" fillId="0" borderId="15" xfId="1" applyNumberFormat="1" applyFill="1" applyBorder="1" applyAlignment="1">
      <alignment vertical="center"/>
    </xf>
    <xf numFmtId="178" fontId="1" fillId="0" borderId="36" xfId="1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178" fontId="1" fillId="0" borderId="12" xfId="1" applyNumberFormat="1" applyFill="1" applyBorder="1" applyAlignment="1">
      <alignment vertical="center"/>
    </xf>
    <xf numFmtId="178" fontId="1" fillId="0" borderId="18" xfId="1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178" fontId="1" fillId="0" borderId="37" xfId="1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0" fillId="0" borderId="4" xfId="0" applyNumberFormat="1" applyFill="1" applyBorder="1" applyAlignment="1">
      <alignment vertical="center"/>
    </xf>
    <xf numFmtId="177" fontId="1" fillId="0" borderId="24" xfId="1" applyNumberFormat="1" applyFont="1" applyFill="1" applyBorder="1" applyAlignment="1">
      <alignment vertical="center"/>
    </xf>
    <xf numFmtId="41" fontId="0" fillId="0" borderId="25" xfId="0" applyNumberFormat="1" applyFill="1" applyBorder="1" applyAlignment="1">
      <alignment horizontal="left" vertical="center"/>
    </xf>
    <xf numFmtId="41" fontId="0" fillId="0" borderId="26" xfId="0" applyNumberFormat="1" applyFill="1" applyBorder="1" applyAlignment="1">
      <alignment horizontal="left" vertical="center"/>
    </xf>
    <xf numFmtId="178" fontId="1" fillId="0" borderId="34" xfId="1" applyNumberFormat="1" applyFill="1" applyBorder="1" applyAlignment="1">
      <alignment vertical="center"/>
    </xf>
    <xf numFmtId="177" fontId="1" fillId="0" borderId="33" xfId="1" applyNumberFormat="1" applyFill="1" applyBorder="1" applyAlignment="1">
      <alignment vertical="center"/>
    </xf>
    <xf numFmtId="178" fontId="1" fillId="0" borderId="38" xfId="1" applyNumberFormat="1" applyFill="1" applyBorder="1" applyAlignment="1">
      <alignment vertical="center"/>
    </xf>
    <xf numFmtId="178" fontId="1" fillId="0" borderId="14" xfId="1" applyNumberFormat="1" applyFill="1" applyBorder="1" applyAlignment="1">
      <alignment vertical="center"/>
    </xf>
    <xf numFmtId="178" fontId="1" fillId="0" borderId="39" xfId="1" applyNumberFormat="1" applyFill="1" applyBorder="1" applyAlignment="1">
      <alignment vertical="center"/>
    </xf>
    <xf numFmtId="178" fontId="1" fillId="0" borderId="40" xfId="1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178" fontId="1" fillId="0" borderId="16" xfId="1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left" vertical="center"/>
    </xf>
    <xf numFmtId="178" fontId="1" fillId="0" borderId="41" xfId="1" applyNumberForma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horizontal="left"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8" xfId="0" applyNumberFormat="1" applyFill="1" applyBorder="1" applyAlignment="1">
      <alignment horizontal="lef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5" fillId="0" borderId="0" xfId="0" applyNumberFormat="1" applyFont="1" applyFill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177" fontId="1" fillId="0" borderId="14" xfId="1" applyNumberFormat="1" applyFill="1" applyBorder="1" applyAlignment="1">
      <alignment vertical="center"/>
    </xf>
    <xf numFmtId="0" fontId="17" fillId="0" borderId="6" xfId="0" applyNumberFormat="1" applyFont="1" applyBorder="1" applyAlignment="1">
      <alignment vertical="center"/>
    </xf>
    <xf numFmtId="0" fontId="17" fillId="0" borderId="6" xfId="0" applyNumberFormat="1" applyFont="1" applyBorder="1" applyAlignment="1">
      <alignment horizontal="distributed" vertical="center"/>
    </xf>
    <xf numFmtId="0" fontId="18" fillId="0" borderId="6" xfId="0" applyNumberFormat="1" applyFont="1" applyBorder="1" applyAlignment="1">
      <alignment horizontal="distributed" vertical="center" justifyLastLine="1"/>
    </xf>
    <xf numFmtId="41" fontId="18" fillId="0" borderId="0" xfId="0" applyNumberFormat="1" applyFont="1" applyBorder="1" applyAlignment="1">
      <alignment horizontal="distributed" vertical="center"/>
    </xf>
    <xf numFmtId="41" fontId="19" fillId="0" borderId="0" xfId="0" applyNumberFormat="1" applyFont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0" xfId="0" applyNumberFormat="1" applyFont="1" applyFill="1" applyAlignment="1">
      <alignment vertical="center"/>
    </xf>
    <xf numFmtId="41" fontId="20" fillId="0" borderId="0" xfId="0" applyNumberFormat="1" applyFont="1" applyAlignment="1">
      <alignment horizontal="left" vertical="center"/>
    </xf>
    <xf numFmtId="41" fontId="19" fillId="0" borderId="6" xfId="0" applyNumberFormat="1" applyFont="1" applyBorder="1" applyAlignment="1">
      <alignment horizontal="left" vertical="center"/>
    </xf>
    <xf numFmtId="41" fontId="19" fillId="0" borderId="0" xfId="0" quotePrefix="1" applyNumberFormat="1" applyFont="1" applyAlignment="1">
      <alignment horizontal="right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41" fontId="19" fillId="0" borderId="1" xfId="0" applyNumberFormat="1" applyFont="1" applyBorder="1" applyAlignment="1">
      <alignment horizontal="left" vertical="center"/>
    </xf>
    <xf numFmtId="41" fontId="19" fillId="0" borderId="2" xfId="0" applyNumberFormat="1" applyFont="1" applyBorder="1" applyAlignment="1">
      <alignment horizontal="left" vertical="center"/>
    </xf>
    <xf numFmtId="41" fontId="19" fillId="0" borderId="35" xfId="0" applyNumberFormat="1" applyFont="1" applyBorder="1" applyAlignment="1">
      <alignment horizontal="right" vertical="center"/>
    </xf>
    <xf numFmtId="177" fontId="19" fillId="0" borderId="19" xfId="1" applyNumberFormat="1" applyFont="1" applyFill="1" applyBorder="1" applyAlignment="1">
      <alignment vertical="center"/>
    </xf>
    <xf numFmtId="177" fontId="19" fillId="0" borderId="2" xfId="1" applyNumberFormat="1" applyFont="1" applyFill="1" applyBorder="1" applyAlignment="1">
      <alignment vertical="center"/>
    </xf>
    <xf numFmtId="177" fontId="19" fillId="0" borderId="43" xfId="1" applyNumberFormat="1" applyFont="1" applyFill="1" applyBorder="1" applyAlignment="1">
      <alignment vertical="center"/>
    </xf>
    <xf numFmtId="177" fontId="19" fillId="0" borderId="35" xfId="1" applyNumberFormat="1" applyFont="1" applyFill="1" applyBorder="1" applyAlignment="1">
      <alignment vertical="center"/>
    </xf>
    <xf numFmtId="177" fontId="19" fillId="0" borderId="43" xfId="1" applyNumberFormat="1" applyFont="1" applyBorder="1" applyAlignment="1">
      <alignment vertical="center"/>
    </xf>
    <xf numFmtId="177" fontId="19" fillId="0" borderId="35" xfId="1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41" fontId="19" fillId="0" borderId="12" xfId="0" applyNumberFormat="1" applyFont="1" applyBorder="1" applyAlignment="1">
      <alignment horizontal="left" vertical="center"/>
    </xf>
    <xf numFmtId="41" fontId="19" fillId="0" borderId="23" xfId="0" applyNumberFormat="1" applyFont="1" applyBorder="1" applyAlignment="1">
      <alignment horizontal="left" vertical="center"/>
    </xf>
    <xf numFmtId="41" fontId="19" fillId="0" borderId="18" xfId="0" applyNumberFormat="1" applyFont="1" applyBorder="1" applyAlignment="1">
      <alignment horizontal="right" vertical="center"/>
    </xf>
    <xf numFmtId="177" fontId="19" fillId="0" borderId="32" xfId="1" applyNumberFormat="1" applyFont="1" applyFill="1" applyBorder="1" applyAlignment="1">
      <alignment vertical="center"/>
    </xf>
    <xf numFmtId="177" fontId="19" fillId="0" borderId="23" xfId="1" applyNumberFormat="1" applyFont="1" applyFill="1" applyBorder="1" applyAlignment="1">
      <alignment vertical="center"/>
    </xf>
    <xf numFmtId="177" fontId="19" fillId="0" borderId="12" xfId="1" applyNumberFormat="1" applyFont="1" applyFill="1" applyBorder="1" applyAlignment="1">
      <alignment vertical="center"/>
    </xf>
    <xf numFmtId="177" fontId="19" fillId="0" borderId="18" xfId="1" applyNumberFormat="1" applyFont="1" applyFill="1" applyBorder="1" applyAlignment="1">
      <alignment vertical="center"/>
    </xf>
    <xf numFmtId="177" fontId="19" fillId="0" borderId="12" xfId="1" applyNumberFormat="1" applyFont="1" applyBorder="1" applyAlignment="1">
      <alignment vertical="center"/>
    </xf>
    <xf numFmtId="177" fontId="19" fillId="0" borderId="18" xfId="1" applyNumberFormat="1" applyFont="1" applyBorder="1" applyAlignment="1">
      <alignment vertical="center"/>
    </xf>
    <xf numFmtId="41" fontId="19" fillId="0" borderId="4" xfId="0" applyNumberFormat="1" applyFont="1" applyBorder="1" applyAlignment="1">
      <alignment vertical="center"/>
    </xf>
    <xf numFmtId="177" fontId="19" fillId="0" borderId="32" xfId="0" quotePrefix="1" applyNumberFormat="1" applyFont="1" applyFill="1" applyBorder="1" applyAlignment="1">
      <alignment horizontal="right" vertical="center"/>
    </xf>
    <xf numFmtId="177" fontId="19" fillId="0" borderId="23" xfId="0" quotePrefix="1" applyNumberFormat="1" applyFont="1" applyFill="1" applyBorder="1" applyAlignment="1">
      <alignment horizontal="right" vertical="center"/>
    </xf>
    <xf numFmtId="41" fontId="19" fillId="0" borderId="3" xfId="0" applyNumberFormat="1" applyFont="1" applyBorder="1" applyAlignment="1">
      <alignment horizontal="left" vertical="center"/>
    </xf>
    <xf numFmtId="41" fontId="19" fillId="0" borderId="28" xfId="0" applyNumberFormat="1" applyFont="1" applyBorder="1" applyAlignment="1">
      <alignment horizontal="left" vertical="center"/>
    </xf>
    <xf numFmtId="41" fontId="19" fillId="0" borderId="42" xfId="0" applyNumberFormat="1" applyFont="1" applyBorder="1" applyAlignment="1">
      <alignment horizontal="right" vertical="center"/>
    </xf>
    <xf numFmtId="177" fontId="19" fillId="0" borderId="9" xfId="1" applyNumberFormat="1" applyFont="1" applyFill="1" applyBorder="1" applyAlignment="1">
      <alignment vertical="center"/>
    </xf>
    <xf numFmtId="177" fontId="19" fillId="0" borderId="28" xfId="1" applyNumberFormat="1" applyFont="1" applyFill="1" applyBorder="1" applyAlignment="1">
      <alignment vertical="center"/>
    </xf>
    <xf numFmtId="177" fontId="19" fillId="0" borderId="13" xfId="1" applyNumberFormat="1" applyFont="1" applyFill="1" applyBorder="1" applyAlignment="1">
      <alignment vertical="center"/>
    </xf>
    <xf numFmtId="177" fontId="19" fillId="0" borderId="42" xfId="1" applyNumberFormat="1" applyFont="1" applyFill="1" applyBorder="1" applyAlignment="1">
      <alignment vertical="center"/>
    </xf>
    <xf numFmtId="177" fontId="19" fillId="0" borderId="13" xfId="1" applyNumberFormat="1" applyFont="1" applyBorder="1" applyAlignment="1">
      <alignment vertical="center"/>
    </xf>
    <xf numFmtId="177" fontId="19" fillId="0" borderId="42" xfId="1" applyNumberFormat="1" applyFont="1" applyBorder="1" applyAlignment="1">
      <alignment vertical="center"/>
    </xf>
    <xf numFmtId="41" fontId="19" fillId="0" borderId="3" xfId="0" applyNumberFormat="1" applyFont="1" applyBorder="1" applyAlignment="1">
      <alignment vertical="center"/>
    </xf>
    <xf numFmtId="41" fontId="19" fillId="0" borderId="15" xfId="0" applyNumberFormat="1" applyFont="1" applyBorder="1" applyAlignment="1">
      <alignment horizontal="left" vertical="center"/>
    </xf>
    <xf numFmtId="41" fontId="19" fillId="0" borderId="27" xfId="0" applyNumberFormat="1" applyFont="1" applyBorder="1" applyAlignment="1">
      <alignment horizontal="left" vertical="center"/>
    </xf>
    <xf numFmtId="41" fontId="19" fillId="0" borderId="36" xfId="0" applyNumberFormat="1" applyFont="1" applyBorder="1" applyAlignment="1">
      <alignment horizontal="right" vertical="center"/>
    </xf>
    <xf numFmtId="177" fontId="19" fillId="0" borderId="31" xfId="1" applyNumberFormat="1" applyFont="1" applyFill="1" applyBorder="1" applyAlignment="1">
      <alignment vertical="center"/>
    </xf>
    <xf numFmtId="177" fontId="19" fillId="0" borderId="27" xfId="1" applyNumberFormat="1" applyFont="1" applyFill="1" applyBorder="1" applyAlignment="1">
      <alignment vertical="center"/>
    </xf>
    <xf numFmtId="177" fontId="19" fillId="0" borderId="15" xfId="1" applyNumberFormat="1" applyFont="1" applyBorder="1" applyAlignment="1">
      <alignment vertical="center"/>
    </xf>
    <xf numFmtId="177" fontId="19" fillId="0" borderId="36" xfId="1" applyNumberFormat="1" applyFont="1" applyBorder="1" applyAlignment="1">
      <alignment vertical="center"/>
    </xf>
    <xf numFmtId="41" fontId="19" fillId="0" borderId="24" xfId="0" applyNumberFormat="1" applyFont="1" applyFill="1" applyBorder="1" applyAlignment="1">
      <alignment horizontal="left" vertical="center"/>
    </xf>
    <xf numFmtId="41" fontId="19" fillId="0" borderId="23" xfId="0" applyNumberFormat="1" applyFont="1" applyFill="1" applyBorder="1" applyAlignment="1">
      <alignment horizontal="left" vertical="center"/>
    </xf>
    <xf numFmtId="41" fontId="19" fillId="0" borderId="18" xfId="0" applyNumberFormat="1" applyFont="1" applyFill="1" applyBorder="1" applyAlignment="1">
      <alignment horizontal="right" vertical="center"/>
    </xf>
    <xf numFmtId="177" fontId="19" fillId="0" borderId="24" xfId="1" applyNumberFormat="1" applyFont="1" applyFill="1" applyBorder="1" applyAlignment="1">
      <alignment vertical="center"/>
    </xf>
    <xf numFmtId="177" fontId="19" fillId="0" borderId="16" xfId="1" applyNumberFormat="1" applyFont="1" applyFill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41" fontId="19" fillId="0" borderId="24" xfId="0" applyNumberFormat="1" applyFont="1" applyBorder="1" applyAlignment="1">
      <alignment horizontal="left" vertical="center"/>
    </xf>
    <xf numFmtId="0" fontId="19" fillId="0" borderId="18" xfId="0" applyNumberFormat="1" applyFont="1" applyBorder="1" applyAlignment="1">
      <alignment horizontal="center" vertical="center"/>
    </xf>
    <xf numFmtId="177" fontId="19" fillId="0" borderId="12" xfId="0" quotePrefix="1" applyNumberFormat="1" applyFont="1" applyFill="1" applyBorder="1" applyAlignment="1">
      <alignment horizontal="right" vertical="center"/>
    </xf>
    <xf numFmtId="177" fontId="19" fillId="0" borderId="16" xfId="0" quotePrefix="1" applyNumberFormat="1" applyFont="1" applyFill="1" applyBorder="1" applyAlignment="1">
      <alignment horizontal="right" vertical="center"/>
    </xf>
    <xf numFmtId="177" fontId="19" fillId="0" borderId="18" xfId="1" quotePrefix="1" applyNumberFormat="1" applyFont="1" applyBorder="1" applyAlignment="1">
      <alignment horizontal="right" vertical="center"/>
    </xf>
    <xf numFmtId="41" fontId="19" fillId="0" borderId="5" xfId="0" applyNumberFormat="1" applyFont="1" applyBorder="1" applyAlignment="1">
      <alignment horizontal="left" vertical="center"/>
    </xf>
    <xf numFmtId="0" fontId="19" fillId="0" borderId="8" xfId="0" applyNumberFormat="1" applyFont="1" applyBorder="1" applyAlignment="1">
      <alignment horizontal="center" vertical="center"/>
    </xf>
    <xf numFmtId="177" fontId="19" fillId="0" borderId="5" xfId="1" quotePrefix="1" applyNumberFormat="1" applyFont="1" applyFill="1" applyBorder="1" applyAlignment="1">
      <alignment horizontal="right" vertical="center"/>
    </xf>
    <xf numFmtId="177" fontId="19" fillId="0" borderId="22" xfId="1" quotePrefix="1" applyNumberFormat="1" applyFont="1" applyFill="1" applyBorder="1" applyAlignment="1">
      <alignment horizontal="right" vertical="center"/>
    </xf>
    <xf numFmtId="177" fontId="19" fillId="0" borderId="20" xfId="1" quotePrefix="1" applyNumberFormat="1" applyFont="1" applyFill="1" applyBorder="1" applyAlignment="1">
      <alignment horizontal="right" vertical="center"/>
    </xf>
    <xf numFmtId="177" fontId="19" fillId="0" borderId="6" xfId="1" quotePrefix="1" applyNumberFormat="1" applyFont="1" applyFill="1" applyBorder="1" applyAlignment="1">
      <alignment horizontal="right" vertical="center"/>
    </xf>
    <xf numFmtId="177" fontId="19" fillId="0" borderId="6" xfId="1" quotePrefix="1" applyNumberFormat="1" applyFont="1" applyBorder="1" applyAlignment="1">
      <alignment horizontal="right" vertical="center"/>
    </xf>
    <xf numFmtId="177" fontId="19" fillId="0" borderId="44" xfId="1" quotePrefix="1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left" vertical="center"/>
    </xf>
    <xf numFmtId="41" fontId="19" fillId="0" borderId="37" xfId="0" applyNumberFormat="1" applyFont="1" applyBorder="1" applyAlignment="1">
      <alignment horizontal="right" vertical="center"/>
    </xf>
    <xf numFmtId="177" fontId="19" fillId="0" borderId="3" xfId="1" applyNumberFormat="1" applyFont="1" applyFill="1" applyBorder="1" applyAlignment="1">
      <alignment vertical="center"/>
    </xf>
    <xf numFmtId="177" fontId="19" fillId="0" borderId="40" xfId="1" applyNumberFormat="1" applyFont="1" applyFill="1" applyBorder="1" applyAlignment="1">
      <alignment vertical="center"/>
    </xf>
    <xf numFmtId="177" fontId="19" fillId="0" borderId="29" xfId="1" applyNumberFormat="1" applyFont="1" applyFill="1" applyBorder="1" applyAlignment="1">
      <alignment vertical="center"/>
    </xf>
    <xf numFmtId="177" fontId="19" fillId="0" borderId="7" xfId="1" applyNumberFormat="1" applyFont="1" applyFill="1" applyBorder="1" applyAlignment="1">
      <alignment vertical="center"/>
    </xf>
    <xf numFmtId="177" fontId="19" fillId="0" borderId="37" xfId="1" applyNumberFormat="1" applyFont="1" applyFill="1" applyBorder="1" applyAlignment="1">
      <alignment vertical="center"/>
    </xf>
    <xf numFmtId="177" fontId="19" fillId="0" borderId="7" xfId="1" applyNumberFormat="1" applyFont="1" applyBorder="1" applyAlignment="1">
      <alignment vertical="center"/>
    </xf>
    <xf numFmtId="177" fontId="19" fillId="0" borderId="37" xfId="1" applyNumberFormat="1" applyFont="1" applyBorder="1" applyAlignment="1">
      <alignment vertical="center"/>
    </xf>
    <xf numFmtId="41" fontId="19" fillId="0" borderId="9" xfId="0" applyNumberFormat="1" applyFont="1" applyBorder="1" applyAlignment="1">
      <alignment vertical="center"/>
    </xf>
    <xf numFmtId="41" fontId="19" fillId="0" borderId="4" xfId="0" applyNumberFormat="1" applyFont="1" applyBorder="1" applyAlignment="1">
      <alignment horizontal="left" vertical="center"/>
    </xf>
    <xf numFmtId="177" fontId="19" fillId="0" borderId="4" xfId="1" applyNumberFormat="1" applyFont="1" applyFill="1" applyBorder="1" applyAlignment="1">
      <alignment vertical="center"/>
    </xf>
    <xf numFmtId="177" fontId="19" fillId="0" borderId="45" xfId="1" applyNumberFormat="1" applyFont="1" applyFill="1" applyBorder="1" applyAlignment="1">
      <alignment vertical="center"/>
    </xf>
    <xf numFmtId="177" fontId="19" fillId="0" borderId="30" xfId="1" applyNumberFormat="1" applyFont="1" applyFill="1" applyBorder="1" applyAlignment="1">
      <alignment vertical="center"/>
    </xf>
    <xf numFmtId="177" fontId="19" fillId="0" borderId="41" xfId="1" applyNumberFormat="1" applyFont="1" applyFill="1" applyBorder="1" applyAlignment="1">
      <alignment vertical="center"/>
    </xf>
    <xf numFmtId="177" fontId="19" fillId="0" borderId="15" xfId="1" applyNumberFormat="1" applyFont="1" applyFill="1" applyBorder="1" applyAlignment="1">
      <alignment vertical="center"/>
    </xf>
    <xf numFmtId="177" fontId="19" fillId="0" borderId="36" xfId="1" applyNumberFormat="1" applyFont="1" applyFill="1" applyBorder="1" applyAlignment="1">
      <alignment vertical="center"/>
    </xf>
    <xf numFmtId="41" fontId="19" fillId="0" borderId="30" xfId="0" applyNumberFormat="1" applyFont="1" applyBorder="1" applyAlignment="1">
      <alignment horizontal="left" vertical="center"/>
    </xf>
    <xf numFmtId="41" fontId="19" fillId="0" borderId="5" xfId="0" applyNumberFormat="1" applyFont="1" applyFill="1" applyBorder="1" applyAlignment="1">
      <alignment horizontal="left" vertical="center"/>
    </xf>
    <xf numFmtId="41" fontId="19" fillId="0" borderId="6" xfId="0" applyNumberFormat="1" applyFont="1" applyFill="1" applyBorder="1" applyAlignment="1">
      <alignment horizontal="left" vertical="center"/>
    </xf>
    <xf numFmtId="41" fontId="19" fillId="0" borderId="8" xfId="0" applyNumberFormat="1" applyFont="1" applyFill="1" applyBorder="1" applyAlignment="1">
      <alignment horizontal="right" vertical="center"/>
    </xf>
    <xf numFmtId="177" fontId="19" fillId="0" borderId="5" xfId="1" applyNumberFormat="1" applyFont="1" applyFill="1" applyBorder="1" applyAlignment="1">
      <alignment vertical="center"/>
    </xf>
    <xf numFmtId="177" fontId="19" fillId="0" borderId="22" xfId="1" applyNumberFormat="1" applyFont="1" applyFill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19" fillId="0" borderId="0" xfId="0" quotePrefix="1" applyNumberFormat="1" applyFont="1" applyAlignment="1">
      <alignment horizontal="right" vertical="center"/>
    </xf>
    <xf numFmtId="0" fontId="19" fillId="0" borderId="44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177" fontId="19" fillId="0" borderId="0" xfId="1" applyNumberFormat="1" applyFont="1" applyBorder="1" applyAlignment="1">
      <alignment vertical="center"/>
    </xf>
    <xf numFmtId="177" fontId="19" fillId="0" borderId="29" xfId="1" applyNumberFormat="1" applyFont="1" applyBorder="1" applyAlignment="1">
      <alignment vertical="center"/>
    </xf>
    <xf numFmtId="177" fontId="19" fillId="0" borderId="21" xfId="1" applyNumberFormat="1" applyFont="1" applyBorder="1" applyAlignment="1">
      <alignment vertical="center"/>
    </xf>
    <xf numFmtId="177" fontId="19" fillId="0" borderId="0" xfId="1" quotePrefix="1" applyNumberFormat="1" applyFont="1" applyBorder="1" applyAlignment="1">
      <alignment horizontal="right" vertical="center"/>
    </xf>
    <xf numFmtId="41" fontId="19" fillId="0" borderId="27" xfId="0" applyNumberFormat="1" applyFont="1" applyBorder="1" applyAlignment="1">
      <alignment horizontal="right" vertical="center"/>
    </xf>
    <xf numFmtId="177" fontId="19" fillId="0" borderId="27" xfId="1" applyNumberFormat="1" applyFont="1" applyBorder="1" applyAlignment="1">
      <alignment vertical="center"/>
    </xf>
    <xf numFmtId="177" fontId="19" fillId="0" borderId="31" xfId="1" applyNumberFormat="1" applyFont="1" applyBorder="1" applyAlignment="1">
      <alignment vertical="center"/>
    </xf>
    <xf numFmtId="177" fontId="19" fillId="0" borderId="41" xfId="1" applyNumberFormat="1" applyFont="1" applyBorder="1" applyAlignment="1">
      <alignment vertical="center"/>
    </xf>
    <xf numFmtId="41" fontId="19" fillId="0" borderId="13" xfId="0" applyNumberFormat="1" applyFont="1" applyBorder="1" applyAlignment="1">
      <alignment vertical="center"/>
    </xf>
    <xf numFmtId="41" fontId="19" fillId="0" borderId="23" xfId="0" applyNumberFormat="1" applyFont="1" applyBorder="1" applyAlignment="1">
      <alignment horizontal="right" vertical="center"/>
    </xf>
    <xf numFmtId="177" fontId="19" fillId="0" borderId="23" xfId="1" applyNumberFormat="1" applyFont="1" applyBorder="1" applyAlignment="1">
      <alignment vertical="center"/>
    </xf>
    <xf numFmtId="177" fontId="19" fillId="0" borderId="32" xfId="1" applyNumberFormat="1" applyFont="1" applyBorder="1" applyAlignment="1">
      <alignment vertical="center"/>
    </xf>
    <xf numFmtId="177" fontId="19" fillId="0" borderId="16" xfId="1" applyNumberFormat="1" applyFont="1" applyBorder="1" applyAlignment="1">
      <alignment vertical="center"/>
    </xf>
    <xf numFmtId="41" fontId="19" fillId="0" borderId="13" xfId="0" applyNumberFormat="1" applyFont="1" applyBorder="1" applyAlignment="1">
      <alignment horizontal="left" vertical="center"/>
    </xf>
    <xf numFmtId="41" fontId="19" fillId="0" borderId="28" xfId="0" applyNumberFormat="1" applyFont="1" applyBorder="1" applyAlignment="1">
      <alignment horizontal="right" vertical="center"/>
    </xf>
    <xf numFmtId="177" fontId="19" fillId="0" borderId="28" xfId="1" applyNumberFormat="1" applyFont="1" applyBorder="1" applyAlignment="1">
      <alignment vertical="center"/>
    </xf>
    <xf numFmtId="177" fontId="19" fillId="0" borderId="32" xfId="1" quotePrefix="1" applyNumberFormat="1" applyFont="1" applyFill="1" applyBorder="1" applyAlignment="1">
      <alignment horizontal="right" vertical="center"/>
    </xf>
    <xf numFmtId="177" fontId="19" fillId="0" borderId="23" xfId="1" quotePrefix="1" applyNumberFormat="1" applyFont="1" applyBorder="1" applyAlignment="1">
      <alignment horizontal="right" vertical="center"/>
    </xf>
    <xf numFmtId="177" fontId="19" fillId="0" borderId="9" xfId="1" applyNumberFormat="1" applyFont="1" applyBorder="1" applyAlignment="1">
      <alignment vertical="center"/>
    </xf>
    <xf numFmtId="177" fontId="19" fillId="0" borderId="45" xfId="1" applyNumberFormat="1" applyFont="1" applyBorder="1" applyAlignment="1">
      <alignment vertical="center"/>
    </xf>
    <xf numFmtId="177" fontId="19" fillId="0" borderId="40" xfId="1" applyNumberFormat="1" applyFont="1" applyBorder="1" applyAlignment="1">
      <alignment vertical="center"/>
    </xf>
    <xf numFmtId="41" fontId="19" fillId="0" borderId="5" xfId="0" applyNumberFormat="1" applyFont="1" applyFill="1" applyBorder="1" applyAlignment="1">
      <alignment vertical="center"/>
    </xf>
    <xf numFmtId="41" fontId="19" fillId="0" borderId="6" xfId="0" applyNumberFormat="1" applyFont="1" applyFill="1" applyBorder="1" applyAlignment="1">
      <alignment vertical="center"/>
    </xf>
    <xf numFmtId="41" fontId="19" fillId="0" borderId="6" xfId="0" applyNumberFormat="1" applyFont="1" applyFill="1" applyBorder="1" applyAlignment="1">
      <alignment horizontal="right" vertical="center"/>
    </xf>
    <xf numFmtId="177" fontId="19" fillId="0" borderId="0" xfId="1" applyNumberFormat="1" applyFont="1" applyFill="1" applyBorder="1" applyAlignment="1">
      <alignment vertical="center"/>
    </xf>
    <xf numFmtId="177" fontId="19" fillId="0" borderId="0" xfId="1" quotePrefix="1" applyNumberFormat="1" applyFont="1" applyFill="1" applyBorder="1" applyAlignment="1">
      <alignment horizontal="right" vertical="center"/>
    </xf>
    <xf numFmtId="177" fontId="19" fillId="0" borderId="24" xfId="1" quotePrefix="1" applyNumberFormat="1" applyFont="1" applyFill="1" applyBorder="1" applyAlignment="1">
      <alignment horizontal="right" vertical="center"/>
    </xf>
    <xf numFmtId="177" fontId="19" fillId="0" borderId="16" xfId="1" quotePrefix="1" applyNumberFormat="1" applyFont="1" applyBorder="1" applyAlignment="1">
      <alignment horizontal="right" vertical="center"/>
    </xf>
    <xf numFmtId="41" fontId="19" fillId="0" borderId="11" xfId="0" applyNumberFormat="1" applyFont="1" applyFill="1" applyBorder="1" applyAlignment="1">
      <alignment vertical="center"/>
    </xf>
    <xf numFmtId="41" fontId="19" fillId="0" borderId="10" xfId="0" applyNumberFormat="1" applyFont="1" applyFill="1" applyBorder="1" applyAlignment="1">
      <alignment vertical="center"/>
    </xf>
    <xf numFmtId="41" fontId="19" fillId="0" borderId="10" xfId="0" applyNumberFormat="1" applyFont="1" applyFill="1" applyBorder="1" applyAlignment="1">
      <alignment horizontal="right" vertical="center"/>
    </xf>
    <xf numFmtId="177" fontId="19" fillId="0" borderId="11" xfId="1" applyNumberFormat="1" applyFont="1" applyFill="1" applyBorder="1" applyAlignment="1">
      <alignment vertical="center"/>
    </xf>
    <xf numFmtId="177" fontId="19" fillId="0" borderId="46" xfId="1" applyNumberFormat="1" applyFont="1" applyFill="1" applyBorder="1" applyAlignment="1">
      <alignment vertical="center"/>
    </xf>
    <xf numFmtId="177" fontId="19" fillId="0" borderId="20" xfId="1" applyNumberFormat="1" applyFont="1" applyFill="1" applyBorder="1" applyAlignment="1">
      <alignment vertical="center"/>
    </xf>
    <xf numFmtId="177" fontId="19" fillId="0" borderId="6" xfId="1" applyNumberFormat="1" applyFont="1" applyBorder="1" applyAlignment="1">
      <alignment vertical="center"/>
    </xf>
    <xf numFmtId="177" fontId="19" fillId="0" borderId="14" xfId="1" applyNumberFormat="1" applyFont="1" applyBorder="1" applyAlignment="1">
      <alignment vertical="center"/>
    </xf>
    <xf numFmtId="177" fontId="19" fillId="0" borderId="8" xfId="1" applyNumberFormat="1" applyFont="1" applyBorder="1" applyAlignment="1">
      <alignment vertical="center"/>
    </xf>
    <xf numFmtId="177" fontId="19" fillId="0" borderId="20" xfId="1" applyNumberFormat="1" applyFont="1" applyBorder="1" applyAlignment="1">
      <alignment vertical="center"/>
    </xf>
    <xf numFmtId="177" fontId="19" fillId="0" borderId="22" xfId="1" applyNumberFormat="1" applyFont="1" applyBorder="1" applyAlignment="1">
      <alignment vertical="center"/>
    </xf>
    <xf numFmtId="41" fontId="19" fillId="0" borderId="2" xfId="0" applyNumberFormat="1" applyFont="1" applyBorder="1" applyAlignment="1">
      <alignment vertical="center"/>
    </xf>
    <xf numFmtId="0" fontId="2" fillId="0" borderId="6" xfId="0" applyNumberFormat="1" applyFont="1" applyFill="1" applyBorder="1" applyAlignment="1">
      <alignment horizontal="centerContinuous" vertical="center"/>
    </xf>
    <xf numFmtId="41" fontId="2" fillId="0" borderId="6" xfId="0" applyNumberFormat="1" applyFont="1" applyFill="1" applyBorder="1" applyAlignment="1">
      <alignment horizontal="distributed" vertical="center" justifyLastLine="1"/>
    </xf>
    <xf numFmtId="0" fontId="2" fillId="0" borderId="0" xfId="0" applyNumberFormat="1" applyFont="1" applyFill="1" applyBorder="1" applyAlignment="1">
      <alignment horizontal="distributed" vertical="center"/>
    </xf>
    <xf numFmtId="41" fontId="4" fillId="0" borderId="6" xfId="0" applyNumberFormat="1" applyFont="1" applyFill="1" applyBorder="1" applyAlignment="1">
      <alignment horizontal="left" vertical="center"/>
    </xf>
    <xf numFmtId="41" fontId="0" fillId="0" borderId="1" xfId="0" applyNumberFormat="1" applyFill="1" applyBorder="1" applyAlignment="1">
      <alignment horizontal="centerContinuous" vertical="center"/>
    </xf>
    <xf numFmtId="41" fontId="0" fillId="0" borderId="2" xfId="0" applyNumberFormat="1" applyFill="1" applyBorder="1" applyAlignment="1">
      <alignment horizontal="centerContinuous" vertical="center"/>
    </xf>
    <xf numFmtId="41" fontId="0" fillId="0" borderId="11" xfId="0" applyNumberFormat="1" applyFill="1" applyBorder="1" applyAlignment="1">
      <alignment horizontal="centerContinuous" vertical="center"/>
    </xf>
    <xf numFmtId="41" fontId="0" fillId="0" borderId="10" xfId="0" applyNumberFormat="1" applyFill="1" applyBorder="1" applyAlignment="1">
      <alignment horizontal="centerContinuous" vertical="center"/>
    </xf>
    <xf numFmtId="41" fontId="0" fillId="0" borderId="29" xfId="0" applyNumberFormat="1" applyFill="1" applyBorder="1" applyAlignment="1">
      <alignment horizontal="center" vertical="center"/>
    </xf>
    <xf numFmtId="41" fontId="0" fillId="0" borderId="7" xfId="0" applyNumberFormat="1" applyFill="1" applyBorder="1" applyAlignment="1">
      <alignment horizontal="center" vertical="center"/>
    </xf>
    <xf numFmtId="41" fontId="0" fillId="0" borderId="40" xfId="0" applyNumberFormat="1" applyFill="1" applyBorder="1" applyAlignment="1">
      <alignment horizontal="center" vertical="center"/>
    </xf>
    <xf numFmtId="41" fontId="1" fillId="0" borderId="47" xfId="0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distributed" vertical="center"/>
    </xf>
    <xf numFmtId="177" fontId="1" fillId="0" borderId="57" xfId="1" applyNumberFormat="1" applyFill="1" applyBorder="1" applyAlignment="1">
      <alignment horizontal="center" vertical="center"/>
    </xf>
    <xf numFmtId="177" fontId="1" fillId="0" borderId="58" xfId="1" applyNumberFormat="1" applyFill="1" applyBorder="1" applyAlignment="1">
      <alignment horizontal="center" vertical="center"/>
    </xf>
    <xf numFmtId="177" fontId="1" fillId="0" borderId="39" xfId="1" applyNumberForma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left" vertical="center"/>
    </xf>
    <xf numFmtId="41" fontId="0" fillId="0" borderId="10" xfId="0" applyNumberFormat="1" applyFill="1" applyBorder="1" applyAlignment="1">
      <alignment horizontal="left" vertical="center"/>
    </xf>
    <xf numFmtId="177" fontId="1" fillId="0" borderId="9" xfId="1" applyNumberFormat="1" applyFill="1" applyBorder="1" applyAlignment="1">
      <alignment horizontal="center" vertical="center"/>
    </xf>
    <xf numFmtId="177" fontId="1" fillId="0" borderId="13" xfId="1" applyNumberFormat="1" applyFill="1" applyBorder="1" applyAlignment="1">
      <alignment horizontal="center" vertical="center"/>
    </xf>
    <xf numFmtId="177" fontId="1" fillId="0" borderId="45" xfId="1" applyNumberFormat="1" applyFill="1" applyBorder="1" applyAlignment="1">
      <alignment horizontal="center" vertical="center"/>
    </xf>
    <xf numFmtId="177" fontId="1" fillId="0" borderId="32" xfId="1" applyNumberFormat="1" applyFill="1" applyBorder="1" applyAlignment="1">
      <alignment horizontal="center" vertical="center"/>
    </xf>
    <xf numFmtId="177" fontId="1" fillId="0" borderId="12" xfId="1" applyNumberFormat="1" applyFill="1" applyBorder="1" applyAlignment="1">
      <alignment horizontal="center" vertical="center"/>
    </xf>
    <xf numFmtId="177" fontId="1" fillId="0" borderId="16" xfId="1" applyNumberFormat="1" applyFill="1" applyBorder="1" applyAlignment="1">
      <alignment horizontal="center" vertical="center"/>
    </xf>
    <xf numFmtId="177" fontId="1" fillId="0" borderId="20" xfId="1" applyNumberFormat="1" applyFill="1" applyBorder="1" applyAlignment="1">
      <alignment horizontal="center" vertical="center"/>
    </xf>
    <xf numFmtId="177" fontId="1" fillId="0" borderId="14" xfId="1" applyNumberFormat="1" applyFill="1" applyBorder="1" applyAlignment="1">
      <alignment horizontal="center" vertical="center"/>
    </xf>
    <xf numFmtId="177" fontId="1" fillId="0" borderId="22" xfId="1" applyNumberFormat="1" applyFill="1" applyBorder="1" applyAlignment="1">
      <alignment horizontal="center" vertical="center"/>
    </xf>
    <xf numFmtId="177" fontId="1" fillId="0" borderId="59" xfId="1" applyNumberFormat="1" applyFill="1" applyBorder="1" applyAlignment="1">
      <alignment vertical="center"/>
    </xf>
    <xf numFmtId="177" fontId="1" fillId="0" borderId="60" xfId="1" applyNumberFormat="1" applyFill="1" applyBorder="1" applyAlignment="1">
      <alignment vertical="center"/>
    </xf>
    <xf numFmtId="177" fontId="1" fillId="0" borderId="44" xfId="1" applyNumberFormat="1" applyFill="1" applyBorder="1" applyAlignment="1">
      <alignment vertical="center"/>
    </xf>
    <xf numFmtId="177" fontId="1" fillId="0" borderId="47" xfId="1" applyNumberFormat="1" applyFill="1" applyBorder="1" applyAlignment="1">
      <alignment vertical="center"/>
    </xf>
    <xf numFmtId="41" fontId="0" fillId="0" borderId="10" xfId="0" quotePrefix="1" applyNumberFormat="1" applyFill="1" applyBorder="1" applyAlignment="1">
      <alignment horizontal="right" vertical="center"/>
    </xf>
    <xf numFmtId="41" fontId="0" fillId="0" borderId="23" xfId="0" quotePrefix="1" applyNumberFormat="1" applyFill="1" applyBorder="1" applyAlignment="1">
      <alignment horizontal="right" vertical="center"/>
    </xf>
    <xf numFmtId="41" fontId="0" fillId="0" borderId="6" xfId="0" quotePrefix="1" applyNumberFormat="1" applyFill="1" applyBorder="1" applyAlignment="1">
      <alignment horizontal="right" vertical="center"/>
    </xf>
    <xf numFmtId="177" fontId="1" fillId="0" borderId="34" xfId="1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1" fillId="0" borderId="0" xfId="0" applyNumberFormat="1" applyFont="1" applyFill="1" applyAlignment="1">
      <alignment horizontal="left" vertical="center"/>
    </xf>
    <xf numFmtId="0" fontId="17" fillId="0" borderId="6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horizontal="distributed" vertical="center"/>
    </xf>
    <xf numFmtId="0" fontId="18" fillId="0" borderId="6" xfId="0" applyNumberFormat="1" applyFont="1" applyFill="1" applyBorder="1" applyAlignment="1">
      <alignment horizontal="distributed" vertical="center" justifyLastLine="1"/>
    </xf>
    <xf numFmtId="41" fontId="18" fillId="0" borderId="0" xfId="0" applyNumberFormat="1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horizontal="left" vertical="center"/>
    </xf>
    <xf numFmtId="41" fontId="19" fillId="0" borderId="0" xfId="0" quotePrefix="1" applyNumberFormat="1" applyFont="1" applyFill="1" applyAlignment="1">
      <alignment horizontal="right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left" vertical="center"/>
    </xf>
    <xf numFmtId="41" fontId="19" fillId="0" borderId="2" xfId="0" applyNumberFormat="1" applyFont="1" applyFill="1" applyBorder="1" applyAlignment="1">
      <alignment horizontal="left" vertical="center"/>
    </xf>
    <xf numFmtId="41" fontId="19" fillId="0" borderId="35" xfId="0" applyNumberFormat="1" applyFont="1" applyFill="1" applyBorder="1" applyAlignment="1">
      <alignment horizontal="right" vertical="center"/>
    </xf>
    <xf numFmtId="41" fontId="19" fillId="0" borderId="12" xfId="0" applyNumberFormat="1" applyFont="1" applyFill="1" applyBorder="1" applyAlignment="1">
      <alignment horizontal="left" vertical="center"/>
    </xf>
    <xf numFmtId="41" fontId="19" fillId="0" borderId="4" xfId="0" applyNumberFormat="1" applyFont="1" applyFill="1" applyBorder="1" applyAlignment="1">
      <alignment vertical="center"/>
    </xf>
    <xf numFmtId="41" fontId="19" fillId="0" borderId="3" xfId="0" applyNumberFormat="1" applyFont="1" applyFill="1" applyBorder="1" applyAlignment="1">
      <alignment horizontal="left" vertical="center"/>
    </xf>
    <xf numFmtId="41" fontId="19" fillId="0" borderId="28" xfId="0" applyNumberFormat="1" applyFont="1" applyFill="1" applyBorder="1" applyAlignment="1">
      <alignment horizontal="left" vertical="center"/>
    </xf>
    <xf numFmtId="41" fontId="19" fillId="0" borderId="42" xfId="0" applyNumberFormat="1" applyFont="1" applyFill="1" applyBorder="1" applyAlignment="1">
      <alignment horizontal="right" vertical="center"/>
    </xf>
    <xf numFmtId="41" fontId="19" fillId="0" borderId="3" xfId="0" applyNumberFormat="1" applyFont="1" applyFill="1" applyBorder="1" applyAlignment="1">
      <alignment vertical="center"/>
    </xf>
    <xf numFmtId="41" fontId="19" fillId="0" borderId="15" xfId="0" applyNumberFormat="1" applyFont="1" applyFill="1" applyBorder="1" applyAlignment="1">
      <alignment horizontal="left" vertical="center"/>
    </xf>
    <xf numFmtId="41" fontId="19" fillId="0" borderId="27" xfId="0" applyNumberFormat="1" applyFont="1" applyFill="1" applyBorder="1" applyAlignment="1">
      <alignment horizontal="left" vertical="center"/>
    </xf>
    <xf numFmtId="41" fontId="19" fillId="0" borderId="36" xfId="0" applyNumberFormat="1" applyFont="1" applyFill="1" applyBorder="1" applyAlignment="1">
      <alignment horizontal="right" vertical="center"/>
    </xf>
    <xf numFmtId="0" fontId="19" fillId="0" borderId="18" xfId="0" applyNumberFormat="1" applyFont="1" applyFill="1" applyBorder="1" applyAlignment="1">
      <alignment horizontal="center" vertical="center"/>
    </xf>
    <xf numFmtId="177" fontId="19" fillId="0" borderId="18" xfId="1" quotePrefix="1" applyNumberFormat="1" applyFont="1" applyFill="1" applyBorder="1" applyAlignment="1">
      <alignment horizontal="right" vertical="center"/>
    </xf>
    <xf numFmtId="0" fontId="19" fillId="0" borderId="8" xfId="0" applyNumberFormat="1" applyFont="1" applyFill="1" applyBorder="1" applyAlignment="1">
      <alignment horizontal="center" vertical="center"/>
    </xf>
    <xf numFmtId="177" fontId="19" fillId="0" borderId="44" xfId="1" quotePrefix="1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19" fillId="0" borderId="37" xfId="0" applyNumberFormat="1" applyFont="1" applyFill="1" applyBorder="1" applyAlignment="1">
      <alignment horizontal="right" vertical="center"/>
    </xf>
    <xf numFmtId="41" fontId="19" fillId="0" borderId="9" xfId="0" applyNumberFormat="1" applyFont="1" applyFill="1" applyBorder="1" applyAlignment="1">
      <alignment vertical="center"/>
    </xf>
    <xf numFmtId="41" fontId="19" fillId="0" borderId="4" xfId="0" applyNumberFormat="1" applyFont="1" applyFill="1" applyBorder="1" applyAlignment="1">
      <alignment horizontal="left" vertical="center"/>
    </xf>
    <xf numFmtId="41" fontId="19" fillId="0" borderId="30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0" xfId="0" quotePrefix="1" applyNumberFormat="1" applyFont="1" applyFill="1" applyAlignment="1">
      <alignment horizontal="right" vertical="center"/>
    </xf>
    <xf numFmtId="176" fontId="19" fillId="0" borderId="14" xfId="0" applyNumberFormat="1" applyFont="1" applyFill="1" applyBorder="1" applyAlignment="1">
      <alignment horizontal="center" vertical="center"/>
    </xf>
    <xf numFmtId="176" fontId="19" fillId="0" borderId="8" xfId="0" applyNumberFormat="1" applyFont="1" applyFill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/>
    </xf>
    <xf numFmtId="177" fontId="19" fillId="0" borderId="21" xfId="1" applyNumberFormat="1" applyFont="1" applyFill="1" applyBorder="1" applyAlignment="1">
      <alignment vertical="center"/>
    </xf>
    <xf numFmtId="41" fontId="19" fillId="0" borderId="27" xfId="0" applyNumberFormat="1" applyFont="1" applyFill="1" applyBorder="1" applyAlignment="1">
      <alignment horizontal="right" vertical="center"/>
    </xf>
    <xf numFmtId="41" fontId="19" fillId="0" borderId="13" xfId="0" applyNumberFormat="1" applyFont="1" applyFill="1" applyBorder="1" applyAlignment="1">
      <alignment vertical="center"/>
    </xf>
    <xf numFmtId="41" fontId="19" fillId="0" borderId="23" xfId="0" applyNumberFormat="1" applyFont="1" applyFill="1" applyBorder="1" applyAlignment="1">
      <alignment horizontal="right" vertical="center"/>
    </xf>
    <xf numFmtId="41" fontId="19" fillId="0" borderId="13" xfId="0" applyNumberFormat="1" applyFont="1" applyFill="1" applyBorder="1" applyAlignment="1">
      <alignment horizontal="left" vertical="center"/>
    </xf>
    <xf numFmtId="41" fontId="19" fillId="0" borderId="28" xfId="0" applyNumberFormat="1" applyFont="1" applyFill="1" applyBorder="1" applyAlignment="1">
      <alignment horizontal="right" vertical="center"/>
    </xf>
    <xf numFmtId="177" fontId="19" fillId="0" borderId="23" xfId="1" quotePrefix="1" applyNumberFormat="1" applyFont="1" applyFill="1" applyBorder="1" applyAlignment="1">
      <alignment horizontal="right" vertical="center"/>
    </xf>
    <xf numFmtId="177" fontId="19" fillId="0" borderId="16" xfId="1" quotePrefix="1" applyNumberFormat="1" applyFont="1" applyFill="1" applyBorder="1" applyAlignment="1">
      <alignment horizontal="right" vertical="center"/>
    </xf>
    <xf numFmtId="177" fontId="19" fillId="0" borderId="6" xfId="1" applyNumberFormat="1" applyFont="1" applyFill="1" applyBorder="1" applyAlignment="1">
      <alignment vertical="center"/>
    </xf>
    <xf numFmtId="177" fontId="19" fillId="0" borderId="14" xfId="1" applyNumberFormat="1" applyFont="1" applyFill="1" applyBorder="1" applyAlignment="1">
      <alignment vertical="center"/>
    </xf>
    <xf numFmtId="177" fontId="19" fillId="0" borderId="8" xfId="1" applyNumberFormat="1" applyFont="1" applyFill="1" applyBorder="1" applyAlignment="1">
      <alignment vertical="center"/>
    </xf>
    <xf numFmtId="0" fontId="0" fillId="0" borderId="61" xfId="0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41" fontId="0" fillId="0" borderId="15" xfId="0" applyNumberForma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41" fontId="0" fillId="0" borderId="12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180" fontId="22" fillId="0" borderId="3" xfId="1" applyNumberFormat="1" applyFont="1" applyFill="1" applyBorder="1" applyAlignment="1">
      <alignment vertical="center" textRotation="255"/>
    </xf>
    <xf numFmtId="0" fontId="23" fillId="0" borderId="3" xfId="3" applyFont="1" applyFill="1" applyBorder="1" applyAlignment="1">
      <alignment vertical="center"/>
    </xf>
    <xf numFmtId="0" fontId="23" fillId="0" borderId="5" xfId="3" applyFont="1" applyFill="1" applyBorder="1" applyAlignment="1">
      <alignment vertical="center"/>
    </xf>
    <xf numFmtId="0" fontId="21" fillId="0" borderId="1" xfId="2" applyNumberFormat="1" applyFont="1" applyFill="1" applyBorder="1" applyAlignment="1">
      <alignment horizontal="distributed" vertical="center" justifyLastLine="1"/>
    </xf>
    <xf numFmtId="0" fontId="21" fillId="0" borderId="2" xfId="0" applyFont="1" applyFill="1" applyBorder="1" applyAlignment="1">
      <alignment horizontal="distributed" vertical="center" justifyLastLine="1"/>
    </xf>
    <xf numFmtId="0" fontId="21" fillId="0" borderId="35" xfId="0" applyFont="1" applyFill="1" applyBorder="1" applyAlignment="1">
      <alignment horizontal="distributed" vertical="center" justifyLastLine="1"/>
    </xf>
    <xf numFmtId="0" fontId="21" fillId="0" borderId="5" xfId="0" applyFont="1" applyFill="1" applyBorder="1" applyAlignment="1">
      <alignment horizontal="distributed" vertical="center" justifyLastLine="1"/>
    </xf>
    <xf numFmtId="0" fontId="21" fillId="0" borderId="6" xfId="0" applyFont="1" applyFill="1" applyBorder="1" applyAlignment="1">
      <alignment horizontal="distributed" vertical="center" justifyLastLine="1"/>
    </xf>
    <xf numFmtId="0" fontId="21" fillId="0" borderId="8" xfId="0" applyFont="1" applyFill="1" applyBorder="1" applyAlignment="1">
      <alignment horizontal="distributed" vertical="center" justifyLastLine="1"/>
    </xf>
    <xf numFmtId="0" fontId="21" fillId="0" borderId="1" xfId="0" applyNumberFormat="1" applyFont="1" applyFill="1" applyBorder="1" applyAlignment="1">
      <alignment horizontal="distributed" vertical="center" justifyLastLine="1"/>
    </xf>
    <xf numFmtId="0" fontId="21" fillId="0" borderId="2" xfId="0" applyNumberFormat="1" applyFont="1" applyFill="1" applyBorder="1" applyAlignment="1">
      <alignment horizontal="distributed" vertical="center" justifyLastLine="1"/>
    </xf>
    <xf numFmtId="0" fontId="21" fillId="0" borderId="35" xfId="0" applyNumberFormat="1" applyFont="1" applyFill="1" applyBorder="1" applyAlignment="1">
      <alignment horizontal="distributed" vertical="center" justifyLastLine="1"/>
    </xf>
    <xf numFmtId="0" fontId="21" fillId="0" borderId="5" xfId="0" applyNumberFormat="1" applyFont="1" applyFill="1" applyBorder="1" applyAlignment="1">
      <alignment horizontal="distributed" vertical="center" justifyLastLine="1"/>
    </xf>
    <xf numFmtId="0" fontId="21" fillId="0" borderId="6" xfId="0" applyNumberFormat="1" applyFont="1" applyFill="1" applyBorder="1" applyAlignment="1">
      <alignment horizontal="distributed" vertical="center" justifyLastLine="1"/>
    </xf>
    <xf numFmtId="0" fontId="21" fillId="0" borderId="8" xfId="0" applyNumberFormat="1" applyFont="1" applyFill="1" applyBorder="1" applyAlignment="1">
      <alignment horizontal="distributed" vertical="center" justifyLastLine="1"/>
    </xf>
    <xf numFmtId="180" fontId="22" fillId="0" borderId="61" xfId="1" applyNumberFormat="1" applyFont="1" applyFill="1" applyBorder="1" applyAlignment="1">
      <alignment vertical="center" textRotation="255"/>
    </xf>
    <xf numFmtId="180" fontId="22" fillId="0" borderId="62" xfId="1" applyNumberFormat="1" applyFont="1" applyFill="1" applyBorder="1" applyAlignment="1">
      <alignment vertical="center" textRotation="255"/>
    </xf>
    <xf numFmtId="180" fontId="22" fillId="0" borderId="63" xfId="1" applyNumberFormat="1" applyFont="1" applyFill="1" applyBorder="1" applyAlignment="1">
      <alignment vertical="center" textRotation="255"/>
    </xf>
    <xf numFmtId="41" fontId="19" fillId="0" borderId="36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horizontal="right" vertical="center"/>
    </xf>
    <xf numFmtId="0" fontId="23" fillId="0" borderId="62" xfId="3" applyFont="1" applyFill="1" applyBorder="1" applyAlignment="1">
      <alignment vertical="center" textRotation="255"/>
    </xf>
    <xf numFmtId="0" fontId="23" fillId="0" borderId="63" xfId="3" applyFont="1" applyFill="1" applyBorder="1" applyAlignment="1">
      <alignment vertical="center" textRotation="255"/>
    </xf>
    <xf numFmtId="0" fontId="23" fillId="0" borderId="62" xfId="3" applyFont="1" applyFill="1" applyBorder="1" applyAlignment="1">
      <alignment vertical="center"/>
    </xf>
    <xf numFmtId="0" fontId="23" fillId="0" borderId="63" xfId="3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56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/>
    </xf>
    <xf numFmtId="176" fontId="19" fillId="0" borderId="56" xfId="0" applyNumberFormat="1" applyFont="1" applyFill="1" applyBorder="1" applyAlignment="1">
      <alignment horizontal="center" vertical="center"/>
    </xf>
    <xf numFmtId="177" fontId="19" fillId="0" borderId="31" xfId="1" applyNumberFormat="1" applyFont="1" applyFill="1" applyBorder="1" applyAlignment="1">
      <alignment vertical="center"/>
    </xf>
    <xf numFmtId="177" fontId="19" fillId="0" borderId="9" xfId="0" applyNumberFormat="1" applyFont="1" applyFill="1" applyBorder="1" applyAlignment="1">
      <alignment vertical="center"/>
    </xf>
    <xf numFmtId="177" fontId="19" fillId="0" borderId="41" xfId="1" applyNumberFormat="1" applyFont="1" applyFill="1" applyBorder="1" applyAlignment="1">
      <alignment vertical="center"/>
    </xf>
    <xf numFmtId="177" fontId="19" fillId="0" borderId="45" xfId="0" applyNumberFormat="1" applyFont="1" applyFill="1" applyBorder="1" applyAlignment="1">
      <alignment vertical="center"/>
    </xf>
    <xf numFmtId="177" fontId="19" fillId="0" borderId="30" xfId="1" applyNumberFormat="1" applyFont="1" applyFill="1" applyBorder="1" applyAlignment="1">
      <alignment vertical="center"/>
    </xf>
    <xf numFmtId="177" fontId="19" fillId="0" borderId="4" xfId="0" applyNumberFormat="1" applyFont="1" applyFill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61" xfId="0" applyNumberFormat="1" applyBorder="1" applyAlignment="1">
      <alignment horizontal="center" vertical="center" textRotation="255"/>
    </xf>
    <xf numFmtId="0" fontId="19" fillId="0" borderId="11" xfId="0" applyNumberFormat="1" applyFont="1" applyBorder="1" applyAlignment="1">
      <alignment horizontal="center" vertical="center"/>
    </xf>
    <xf numFmtId="0" fontId="19" fillId="0" borderId="56" xfId="0" applyNumberFormat="1" applyFont="1" applyBorder="1" applyAlignment="1">
      <alignment horizontal="center" vertical="center"/>
    </xf>
    <xf numFmtId="180" fontId="22" fillId="0" borderId="61" xfId="1" applyNumberFormat="1" applyFont="1" applyBorder="1" applyAlignment="1">
      <alignment vertical="center" textRotation="255"/>
    </xf>
    <xf numFmtId="180" fontId="22" fillId="0" borderId="62" xfId="1" applyNumberFormat="1" applyFont="1" applyBorder="1" applyAlignment="1">
      <alignment vertical="center" textRotation="255"/>
    </xf>
    <xf numFmtId="180" fontId="22" fillId="0" borderId="63" xfId="1" applyNumberFormat="1" applyFont="1" applyBorder="1" applyAlignment="1">
      <alignment vertical="center" textRotation="255"/>
    </xf>
    <xf numFmtId="41" fontId="19" fillId="0" borderId="36" xfId="0" applyNumberFormat="1" applyFont="1" applyBorder="1" applyAlignment="1">
      <alignment horizontal="right" vertical="center"/>
    </xf>
    <xf numFmtId="0" fontId="19" fillId="0" borderId="42" xfId="0" applyFont="1" applyBorder="1" applyAlignment="1">
      <alignment horizontal="right" vertical="center"/>
    </xf>
    <xf numFmtId="177" fontId="19" fillId="0" borderId="45" xfId="1" applyNumberFormat="1" applyFont="1" applyFill="1" applyBorder="1" applyAlignment="1">
      <alignment vertical="center"/>
    </xf>
    <xf numFmtId="177" fontId="19" fillId="0" borderId="9" xfId="1" applyNumberFormat="1" applyFont="1" applyFill="1" applyBorder="1" applyAlignment="1">
      <alignment vertical="center"/>
    </xf>
    <xf numFmtId="177" fontId="19" fillId="0" borderId="41" xfId="1" applyNumberFormat="1" applyFont="1" applyBorder="1" applyAlignment="1">
      <alignment vertical="center"/>
    </xf>
    <xf numFmtId="177" fontId="19" fillId="0" borderId="45" xfId="1" applyNumberFormat="1" applyFont="1" applyBorder="1" applyAlignment="1">
      <alignment vertical="center"/>
    </xf>
    <xf numFmtId="0" fontId="21" fillId="0" borderId="1" xfId="2" applyNumberFormat="1" applyFont="1" applyBorder="1" applyAlignment="1">
      <alignment horizontal="distributed" vertical="center" justifyLastLine="1"/>
    </xf>
    <xf numFmtId="0" fontId="21" fillId="0" borderId="2" xfId="0" applyFont="1" applyBorder="1" applyAlignment="1">
      <alignment horizontal="distributed" vertical="center" justifyLastLine="1"/>
    </xf>
    <xf numFmtId="0" fontId="21" fillId="0" borderId="35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0" fontId="21" fillId="0" borderId="6" xfId="0" applyFont="1" applyBorder="1" applyAlignment="1">
      <alignment horizontal="distributed" vertical="center" justifyLastLine="1"/>
    </xf>
    <xf numFmtId="0" fontId="21" fillId="0" borderId="8" xfId="0" applyFont="1" applyBorder="1" applyAlignment="1">
      <alignment horizontal="distributed" vertical="center" justifyLastLine="1"/>
    </xf>
    <xf numFmtId="0" fontId="23" fillId="0" borderId="62" xfId="3" applyFont="1" applyBorder="1" applyAlignment="1">
      <alignment vertical="center" textRotation="255"/>
    </xf>
    <xf numFmtId="0" fontId="23" fillId="0" borderId="63" xfId="3" applyFont="1" applyBorder="1" applyAlignment="1">
      <alignment vertical="center" textRotation="255"/>
    </xf>
    <xf numFmtId="0" fontId="23" fillId="0" borderId="62" xfId="3" applyFont="1" applyBorder="1" applyAlignment="1">
      <alignment vertical="center"/>
    </xf>
    <xf numFmtId="0" fontId="23" fillId="0" borderId="63" xfId="3" applyFont="1" applyBorder="1" applyAlignment="1">
      <alignment vertical="center"/>
    </xf>
    <xf numFmtId="180" fontId="22" fillId="0" borderId="3" xfId="1" applyNumberFormat="1" applyFont="1" applyBorder="1" applyAlignment="1">
      <alignment vertical="center" textRotation="255"/>
    </xf>
    <xf numFmtId="0" fontId="23" fillId="0" borderId="3" xfId="3" applyFont="1" applyBorder="1" applyAlignment="1">
      <alignment vertical="center"/>
    </xf>
    <xf numFmtId="0" fontId="23" fillId="0" borderId="5" xfId="3" applyFont="1" applyBorder="1" applyAlignment="1">
      <alignment vertical="center"/>
    </xf>
    <xf numFmtId="0" fontId="21" fillId="0" borderId="1" xfId="0" applyNumberFormat="1" applyFont="1" applyBorder="1" applyAlignment="1">
      <alignment horizontal="distributed" vertical="center" justifyLastLine="1"/>
    </xf>
    <xf numFmtId="0" fontId="21" fillId="0" borderId="2" xfId="0" applyNumberFormat="1" applyFont="1" applyBorder="1" applyAlignment="1">
      <alignment horizontal="distributed" vertical="center" justifyLastLine="1"/>
    </xf>
    <xf numFmtId="0" fontId="21" fillId="0" borderId="35" xfId="0" applyNumberFormat="1" applyFont="1" applyBorder="1" applyAlignment="1">
      <alignment horizontal="distributed" vertical="center" justifyLastLine="1"/>
    </xf>
    <xf numFmtId="0" fontId="21" fillId="0" borderId="5" xfId="0" applyNumberFormat="1" applyFont="1" applyBorder="1" applyAlignment="1">
      <alignment horizontal="distributed" vertical="center" justifyLastLine="1"/>
    </xf>
    <xf numFmtId="0" fontId="21" fillId="0" borderId="6" xfId="0" applyNumberFormat="1" applyFont="1" applyBorder="1" applyAlignment="1">
      <alignment horizontal="distributed" vertical="center" justifyLastLine="1"/>
    </xf>
    <xf numFmtId="0" fontId="21" fillId="0" borderId="8" xfId="0" applyNumberFormat="1" applyFont="1" applyBorder="1" applyAlignment="1">
      <alignment horizontal="distributed" vertical="center" justifyLastLine="1"/>
    </xf>
    <xf numFmtId="176" fontId="19" fillId="0" borderId="11" xfId="0" applyNumberFormat="1" applyFont="1" applyBorder="1" applyAlignment="1">
      <alignment horizontal="center" vertical="center"/>
    </xf>
    <xf numFmtId="176" fontId="19" fillId="0" borderId="56" xfId="0" applyNumberFormat="1" applyFont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56" xfId="0" applyNumberFormat="1" applyFill="1" applyBorder="1" applyAlignment="1">
      <alignment horizontal="center" vertical="center"/>
    </xf>
    <xf numFmtId="41" fontId="14" fillId="0" borderId="24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 vertical="center"/>
    </xf>
    <xf numFmtId="0" fontId="0" fillId="0" borderId="61" xfId="0" applyNumberFormat="1" applyFill="1" applyBorder="1" applyAlignment="1">
      <alignment horizontal="center" vertical="center" textRotation="255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131" customWidth="1"/>
    <col min="3" max="4" width="1.6328125" style="131" customWidth="1"/>
    <col min="5" max="5" width="32.6328125" style="131" customWidth="1"/>
    <col min="6" max="6" width="15.6328125" style="131" customWidth="1"/>
    <col min="7" max="7" width="10.6328125" style="131" customWidth="1"/>
    <col min="8" max="8" width="15.6328125" style="131" customWidth="1"/>
    <col min="9" max="9" width="10.6328125" style="131" customWidth="1"/>
    <col min="10" max="11" width="9" style="131"/>
    <col min="12" max="12" width="9.90625" style="131" customWidth="1"/>
    <col min="13" max="16384" width="9" style="131"/>
  </cols>
  <sheetData>
    <row r="1" spans="1:11" ht="34" customHeight="1">
      <c r="A1" s="164" t="s">
        <v>0</v>
      </c>
      <c r="B1" s="164"/>
      <c r="C1" s="164"/>
      <c r="D1" s="164"/>
      <c r="E1" s="165" t="s">
        <v>247</v>
      </c>
      <c r="F1" s="166"/>
    </row>
    <row r="3" spans="1:11" ht="14">
      <c r="A3" s="167" t="s">
        <v>93</v>
      </c>
    </row>
    <row r="5" spans="1:11">
      <c r="A5" s="168" t="s">
        <v>234</v>
      </c>
      <c r="B5" s="168"/>
      <c r="C5" s="168"/>
      <c r="D5" s="168"/>
      <c r="E5" s="168"/>
    </row>
    <row r="6" spans="1:11" ht="14">
      <c r="A6" s="169"/>
      <c r="H6" s="170"/>
      <c r="I6" s="171" t="s">
        <v>1</v>
      </c>
    </row>
    <row r="7" spans="1:11" ht="27" customHeight="1">
      <c r="A7" s="172"/>
      <c r="B7" s="173"/>
      <c r="C7" s="173"/>
      <c r="D7" s="173"/>
      <c r="E7" s="173"/>
      <c r="F7" s="174" t="s">
        <v>235</v>
      </c>
      <c r="G7" s="175"/>
      <c r="H7" s="176" t="s">
        <v>2</v>
      </c>
      <c r="I7" s="177" t="s">
        <v>22</v>
      </c>
    </row>
    <row r="8" spans="1:11" ht="17.149999999999999" customHeight="1">
      <c r="A8" s="178"/>
      <c r="B8" s="179"/>
      <c r="C8" s="179"/>
      <c r="D8" s="179"/>
      <c r="E8" s="179"/>
      <c r="F8" s="180" t="s">
        <v>91</v>
      </c>
      <c r="G8" s="181" t="s">
        <v>3</v>
      </c>
      <c r="H8" s="182"/>
      <c r="I8" s="183"/>
    </row>
    <row r="9" spans="1:11" ht="18" customHeight="1">
      <c r="A9" s="457" t="s">
        <v>88</v>
      </c>
      <c r="B9" s="457" t="s">
        <v>90</v>
      </c>
      <c r="C9" s="184" t="s">
        <v>4</v>
      </c>
      <c r="D9" s="185"/>
      <c r="E9" s="185"/>
      <c r="F9" s="145">
        <v>75814</v>
      </c>
      <c r="G9" s="186">
        <f>F9/$F$27*100</f>
        <v>14.213081869481261</v>
      </c>
      <c r="H9" s="146">
        <v>85726</v>
      </c>
      <c r="I9" s="187">
        <f>(F9/H9-1)*100</f>
        <v>-11.562419802626977</v>
      </c>
      <c r="K9" s="188"/>
    </row>
    <row r="10" spans="1:11" ht="18" customHeight="1">
      <c r="A10" s="458"/>
      <c r="B10" s="458"/>
      <c r="C10" s="189"/>
      <c r="D10" s="190" t="s">
        <v>23</v>
      </c>
      <c r="E10" s="191"/>
      <c r="F10" s="163">
        <v>21442</v>
      </c>
      <c r="G10" s="192">
        <f t="shared" ref="G10:G27" si="0">F10/$F$27*100</f>
        <v>4.0197971541590896</v>
      </c>
      <c r="H10" s="162">
        <v>22607</v>
      </c>
      <c r="I10" s="193">
        <f t="shared" ref="I10:I27" si="1">(F10/H10-1)*100</f>
        <v>-5.1532711107179168</v>
      </c>
    </row>
    <row r="11" spans="1:11" ht="18" customHeight="1">
      <c r="A11" s="458"/>
      <c r="B11" s="458"/>
      <c r="C11" s="189"/>
      <c r="D11" s="194"/>
      <c r="E11" s="195" t="s">
        <v>24</v>
      </c>
      <c r="F11" s="129">
        <v>18774</v>
      </c>
      <c r="G11" s="196">
        <f t="shared" si="0"/>
        <v>3.5196190547608781</v>
      </c>
      <c r="H11" s="141">
        <v>19545</v>
      </c>
      <c r="I11" s="197">
        <f t="shared" si="1"/>
        <v>-3.9447429009976998</v>
      </c>
    </row>
    <row r="12" spans="1:11" ht="18" customHeight="1">
      <c r="A12" s="458"/>
      <c r="B12" s="458"/>
      <c r="C12" s="189"/>
      <c r="D12" s="194"/>
      <c r="E12" s="195" t="s">
        <v>25</v>
      </c>
      <c r="F12" s="129">
        <v>1014</v>
      </c>
      <c r="G12" s="196">
        <f t="shared" si="0"/>
        <v>0.1900976734594402</v>
      </c>
      <c r="H12" s="141">
        <v>1469</v>
      </c>
      <c r="I12" s="197">
        <f t="shared" si="1"/>
        <v>-30.973451327433633</v>
      </c>
    </row>
    <row r="13" spans="1:11" ht="18" customHeight="1">
      <c r="A13" s="458"/>
      <c r="B13" s="458"/>
      <c r="C13" s="189"/>
      <c r="D13" s="198"/>
      <c r="E13" s="195" t="s">
        <v>26</v>
      </c>
      <c r="F13" s="129">
        <v>171</v>
      </c>
      <c r="G13" s="196">
        <f t="shared" si="0"/>
        <v>3.2057891678071278E-2</v>
      </c>
      <c r="H13" s="141">
        <v>185</v>
      </c>
      <c r="I13" s="197">
        <f t="shared" si="1"/>
        <v>-7.5675675675675684</v>
      </c>
    </row>
    <row r="14" spans="1:11" ht="18" customHeight="1">
      <c r="A14" s="458"/>
      <c r="B14" s="458"/>
      <c r="C14" s="189"/>
      <c r="D14" s="199" t="s">
        <v>27</v>
      </c>
      <c r="E14" s="200"/>
      <c r="F14" s="145">
        <v>11375</v>
      </c>
      <c r="G14" s="186">
        <f t="shared" si="0"/>
        <v>2.1325059522693612</v>
      </c>
      <c r="H14" s="146">
        <v>15157</v>
      </c>
      <c r="I14" s="201">
        <f t="shared" si="1"/>
        <v>-24.952167315431815</v>
      </c>
    </row>
    <row r="15" spans="1:11" ht="18" customHeight="1">
      <c r="A15" s="458"/>
      <c r="B15" s="458"/>
      <c r="C15" s="189"/>
      <c r="D15" s="194"/>
      <c r="E15" s="195" t="s">
        <v>28</v>
      </c>
      <c r="F15" s="129">
        <v>555</v>
      </c>
      <c r="G15" s="196">
        <f t="shared" si="0"/>
        <v>0.10404754316566994</v>
      </c>
      <c r="H15" s="141">
        <v>657</v>
      </c>
      <c r="I15" s="197">
        <f t="shared" si="1"/>
        <v>-15.52511415525114</v>
      </c>
    </row>
    <row r="16" spans="1:11" ht="18" customHeight="1">
      <c r="A16" s="458"/>
      <c r="B16" s="458"/>
      <c r="C16" s="189"/>
      <c r="D16" s="194"/>
      <c r="E16" s="202" t="s">
        <v>29</v>
      </c>
      <c r="F16" s="163">
        <v>10820</v>
      </c>
      <c r="G16" s="192">
        <f t="shared" si="0"/>
        <v>2.028458409103691</v>
      </c>
      <c r="H16" s="162">
        <v>14501</v>
      </c>
      <c r="I16" s="193">
        <f t="shared" si="1"/>
        <v>-25.384456244396937</v>
      </c>
      <c r="K16" s="203"/>
    </row>
    <row r="17" spans="1:26" ht="18" customHeight="1">
      <c r="A17" s="458"/>
      <c r="B17" s="458"/>
      <c r="C17" s="189"/>
      <c r="D17" s="460" t="s">
        <v>30</v>
      </c>
      <c r="E17" s="461"/>
      <c r="F17" s="163">
        <v>14932</v>
      </c>
      <c r="G17" s="192">
        <f t="shared" si="0"/>
        <v>2.7993475937833936</v>
      </c>
      <c r="H17" s="162">
        <v>14429</v>
      </c>
      <c r="I17" s="193">
        <f t="shared" si="1"/>
        <v>3.486035068265303</v>
      </c>
    </row>
    <row r="18" spans="1:26" ht="18" customHeight="1">
      <c r="A18" s="458"/>
      <c r="B18" s="458"/>
      <c r="C18" s="189"/>
      <c r="D18" s="462" t="s">
        <v>94</v>
      </c>
      <c r="E18" s="463"/>
      <c r="F18" s="129">
        <v>893</v>
      </c>
      <c r="G18" s="196">
        <f t="shared" si="0"/>
        <v>0.16741343431881667</v>
      </c>
      <c r="H18" s="141">
        <v>962</v>
      </c>
      <c r="I18" s="197">
        <f t="shared" si="1"/>
        <v>-7.1725571725571697</v>
      </c>
    </row>
    <row r="19" spans="1:26" ht="18" customHeight="1">
      <c r="A19" s="458"/>
      <c r="B19" s="458"/>
      <c r="C19" s="204"/>
      <c r="D19" s="462" t="s">
        <v>95</v>
      </c>
      <c r="E19" s="463"/>
      <c r="F19" s="205">
        <v>0</v>
      </c>
      <c r="G19" s="196">
        <f t="shared" si="0"/>
        <v>0</v>
      </c>
      <c r="H19" s="141">
        <v>0</v>
      </c>
      <c r="I19" s="197" t="e">
        <f t="shared" si="1"/>
        <v>#DIV/0!</v>
      </c>
      <c r="Z19" s="131" t="s">
        <v>96</v>
      </c>
    </row>
    <row r="20" spans="1:26" ht="18" customHeight="1">
      <c r="A20" s="458"/>
      <c r="B20" s="458"/>
      <c r="C20" s="127" t="s">
        <v>5</v>
      </c>
      <c r="D20" s="128"/>
      <c r="E20" s="128"/>
      <c r="F20" s="129">
        <v>8142</v>
      </c>
      <c r="G20" s="196">
        <f t="shared" si="0"/>
        <v>1.5264055791979902</v>
      </c>
      <c r="H20" s="141">
        <v>14152</v>
      </c>
      <c r="I20" s="197">
        <f t="shared" si="1"/>
        <v>-42.467495760316567</v>
      </c>
    </row>
    <row r="21" spans="1:26" ht="18" customHeight="1">
      <c r="A21" s="458"/>
      <c r="B21" s="458"/>
      <c r="C21" s="127" t="s">
        <v>6</v>
      </c>
      <c r="D21" s="128"/>
      <c r="E21" s="128"/>
      <c r="F21" s="129">
        <v>184375</v>
      </c>
      <c r="G21" s="196">
        <f t="shared" si="0"/>
        <v>34.565343731838553</v>
      </c>
      <c r="H21" s="141">
        <v>181508</v>
      </c>
      <c r="I21" s="197">
        <f t="shared" si="1"/>
        <v>1.5795447032637577</v>
      </c>
    </row>
    <row r="22" spans="1:26" ht="18" customHeight="1">
      <c r="A22" s="458"/>
      <c r="B22" s="458"/>
      <c r="C22" s="127" t="s">
        <v>31</v>
      </c>
      <c r="D22" s="128"/>
      <c r="E22" s="128"/>
      <c r="F22" s="129">
        <v>5330</v>
      </c>
      <c r="G22" s="196">
        <f t="shared" si="0"/>
        <v>0.99923136049192929</v>
      </c>
      <c r="H22" s="141">
        <v>5399</v>
      </c>
      <c r="I22" s="197">
        <f t="shared" si="1"/>
        <v>-1.2780144471198351</v>
      </c>
    </row>
    <row r="23" spans="1:26" ht="18" customHeight="1">
      <c r="A23" s="458"/>
      <c r="B23" s="458"/>
      <c r="C23" s="127" t="s">
        <v>7</v>
      </c>
      <c r="D23" s="128"/>
      <c r="E23" s="128"/>
      <c r="F23" s="129">
        <v>86627</v>
      </c>
      <c r="G23" s="196">
        <f t="shared" si="0"/>
        <v>16.240227967229711</v>
      </c>
      <c r="H23" s="141">
        <v>85063</v>
      </c>
      <c r="I23" s="197">
        <f t="shared" si="1"/>
        <v>1.8386372453358168</v>
      </c>
    </row>
    <row r="24" spans="1:26" ht="18" customHeight="1">
      <c r="A24" s="458"/>
      <c r="B24" s="458"/>
      <c r="C24" s="127" t="s">
        <v>32</v>
      </c>
      <c r="D24" s="128"/>
      <c r="E24" s="128"/>
      <c r="F24" s="129">
        <v>2727</v>
      </c>
      <c r="G24" s="196">
        <f t="shared" si="0"/>
        <v>0.51123900939239986</v>
      </c>
      <c r="H24" s="141">
        <v>1888</v>
      </c>
      <c r="I24" s="197">
        <f t="shared" si="1"/>
        <v>44.438559322033889</v>
      </c>
    </row>
    <row r="25" spans="1:26" ht="18" customHeight="1">
      <c r="A25" s="458"/>
      <c r="B25" s="458"/>
      <c r="C25" s="127" t="s">
        <v>8</v>
      </c>
      <c r="D25" s="128"/>
      <c r="E25" s="128"/>
      <c r="F25" s="129">
        <v>60007</v>
      </c>
      <c r="G25" s="196">
        <f t="shared" si="0"/>
        <v>11.249695356292532</v>
      </c>
      <c r="H25" s="141">
        <v>58437</v>
      </c>
      <c r="I25" s="197">
        <f t="shared" si="1"/>
        <v>2.6866540034567121</v>
      </c>
    </row>
    <row r="26" spans="1:26" ht="18" customHeight="1">
      <c r="A26" s="458"/>
      <c r="B26" s="458"/>
      <c r="C26" s="206" t="s">
        <v>9</v>
      </c>
      <c r="D26" s="207"/>
      <c r="E26" s="207"/>
      <c r="F26" s="161">
        <v>110388</v>
      </c>
      <c r="G26" s="208">
        <f t="shared" si="0"/>
        <v>20.694775126075626</v>
      </c>
      <c r="H26" s="209">
        <v>67655</v>
      </c>
      <c r="I26" s="210">
        <f t="shared" si="1"/>
        <v>63.163106939620128</v>
      </c>
    </row>
    <row r="27" spans="1:26" ht="18" customHeight="1">
      <c r="A27" s="458"/>
      <c r="B27" s="459"/>
      <c r="C27" s="137" t="s">
        <v>10</v>
      </c>
      <c r="D27" s="138"/>
      <c r="E27" s="138"/>
      <c r="F27" s="135">
        <f>SUM(F9,F20:F26)</f>
        <v>533410</v>
      </c>
      <c r="G27" s="211">
        <f t="shared" si="0"/>
        <v>100</v>
      </c>
      <c r="H27" s="135">
        <f>SUM(H9,H20:H26)</f>
        <v>499828</v>
      </c>
      <c r="I27" s="212">
        <f t="shared" si="1"/>
        <v>6.7187112366654089</v>
      </c>
    </row>
    <row r="28" spans="1:26" ht="18" customHeight="1">
      <c r="A28" s="458"/>
      <c r="B28" s="457" t="s">
        <v>89</v>
      </c>
      <c r="C28" s="184" t="s">
        <v>11</v>
      </c>
      <c r="D28" s="185"/>
      <c r="E28" s="185"/>
      <c r="F28" s="145">
        <v>202405</v>
      </c>
      <c r="G28" s="186">
        <f>F28/$F$45*100</f>
        <v>37.945482836842203</v>
      </c>
      <c r="H28" s="145">
        <v>205188</v>
      </c>
      <c r="I28" s="213">
        <f>(F28/H28-1)*100</f>
        <v>-1.3563171335555735</v>
      </c>
    </row>
    <row r="29" spans="1:26" ht="18" customHeight="1">
      <c r="A29" s="458"/>
      <c r="B29" s="458"/>
      <c r="C29" s="189"/>
      <c r="D29" s="214" t="s">
        <v>12</v>
      </c>
      <c r="E29" s="128"/>
      <c r="F29" s="129">
        <v>120400</v>
      </c>
      <c r="G29" s="196">
        <f t="shared" ref="G29:G45" si="2">F29/$F$45*100</f>
        <v>22.571755310174161</v>
      </c>
      <c r="H29" s="129">
        <v>121391</v>
      </c>
      <c r="I29" s="215">
        <f t="shared" ref="I29:I45" si="3">(F29/H29-1)*100</f>
        <v>-0.81637024161593796</v>
      </c>
    </row>
    <row r="30" spans="1:26" ht="18" customHeight="1">
      <c r="A30" s="458"/>
      <c r="B30" s="458"/>
      <c r="C30" s="189"/>
      <c r="D30" s="214" t="s">
        <v>33</v>
      </c>
      <c r="E30" s="128"/>
      <c r="F30" s="129">
        <v>12810</v>
      </c>
      <c r="G30" s="196">
        <f t="shared" si="2"/>
        <v>2.4015297800941116</v>
      </c>
      <c r="H30" s="129">
        <v>12516</v>
      </c>
      <c r="I30" s="215">
        <f t="shared" si="3"/>
        <v>2.3489932885905951</v>
      </c>
    </row>
    <row r="31" spans="1:26" ht="18" customHeight="1">
      <c r="A31" s="458"/>
      <c r="B31" s="458"/>
      <c r="C31" s="216"/>
      <c r="D31" s="214" t="s">
        <v>13</v>
      </c>
      <c r="E31" s="128"/>
      <c r="F31" s="129">
        <v>69195</v>
      </c>
      <c r="G31" s="196">
        <f t="shared" si="2"/>
        <v>12.972197746573929</v>
      </c>
      <c r="H31" s="129">
        <v>71281</v>
      </c>
      <c r="I31" s="215">
        <f t="shared" si="3"/>
        <v>-2.9264460375135082</v>
      </c>
    </row>
    <row r="32" spans="1:26" ht="18" customHeight="1">
      <c r="A32" s="458"/>
      <c r="B32" s="458"/>
      <c r="C32" s="217" t="s">
        <v>14</v>
      </c>
      <c r="D32" s="200"/>
      <c r="E32" s="200"/>
      <c r="F32" s="145">
        <v>228875</v>
      </c>
      <c r="G32" s="186">
        <f t="shared" si="2"/>
        <v>42.907894490167038</v>
      </c>
      <c r="H32" s="145">
        <v>177044</v>
      </c>
      <c r="I32" s="213">
        <f t="shared" si="3"/>
        <v>29.27577325410633</v>
      </c>
    </row>
    <row r="33" spans="1:9" ht="18" customHeight="1">
      <c r="A33" s="458"/>
      <c r="B33" s="458"/>
      <c r="C33" s="189"/>
      <c r="D33" s="214" t="s">
        <v>15</v>
      </c>
      <c r="E33" s="128"/>
      <c r="F33" s="129">
        <v>23494</v>
      </c>
      <c r="G33" s="196">
        <f t="shared" si="2"/>
        <v>4.4044918542959453</v>
      </c>
      <c r="H33" s="129">
        <v>21393</v>
      </c>
      <c r="I33" s="215">
        <f t="shared" si="3"/>
        <v>9.8209694759968222</v>
      </c>
    </row>
    <row r="34" spans="1:9" ht="18" customHeight="1">
      <c r="A34" s="458"/>
      <c r="B34" s="458"/>
      <c r="C34" s="189"/>
      <c r="D34" s="214" t="s">
        <v>34</v>
      </c>
      <c r="E34" s="128"/>
      <c r="F34" s="129">
        <v>10941</v>
      </c>
      <c r="G34" s="196">
        <f t="shared" si="2"/>
        <v>2.0511426482443147</v>
      </c>
      <c r="H34" s="129">
        <v>10116</v>
      </c>
      <c r="I34" s="215">
        <f t="shared" si="3"/>
        <v>8.1553973902728458</v>
      </c>
    </row>
    <row r="35" spans="1:9" ht="18" customHeight="1">
      <c r="A35" s="458"/>
      <c r="B35" s="458"/>
      <c r="C35" s="189"/>
      <c r="D35" s="214" t="s">
        <v>35</v>
      </c>
      <c r="E35" s="128"/>
      <c r="F35" s="129">
        <v>101273</v>
      </c>
      <c r="G35" s="196">
        <f t="shared" si="2"/>
        <v>18.985958268498905</v>
      </c>
      <c r="H35" s="129">
        <v>95761</v>
      </c>
      <c r="I35" s="215">
        <f t="shared" si="3"/>
        <v>5.7559967001179935</v>
      </c>
    </row>
    <row r="36" spans="1:9" ht="18" customHeight="1">
      <c r="A36" s="458"/>
      <c r="B36" s="458"/>
      <c r="C36" s="189"/>
      <c r="D36" s="214" t="s">
        <v>36</v>
      </c>
      <c r="E36" s="128"/>
      <c r="F36" s="129">
        <v>3793</v>
      </c>
      <c r="G36" s="196">
        <f t="shared" si="2"/>
        <v>0.71108528149078576</v>
      </c>
      <c r="H36" s="129">
        <v>4486</v>
      </c>
      <c r="I36" s="215">
        <f t="shared" si="3"/>
        <v>-15.448060633080695</v>
      </c>
    </row>
    <row r="37" spans="1:9" ht="18" customHeight="1">
      <c r="A37" s="458"/>
      <c r="B37" s="458"/>
      <c r="C37" s="189"/>
      <c r="D37" s="214" t="s">
        <v>16</v>
      </c>
      <c r="E37" s="128"/>
      <c r="F37" s="129">
        <v>3601</v>
      </c>
      <c r="G37" s="196">
        <f t="shared" si="2"/>
        <v>0.67509045574698634</v>
      </c>
      <c r="H37" s="129">
        <v>2522</v>
      </c>
      <c r="I37" s="215">
        <f t="shared" si="3"/>
        <v>42.78350515463918</v>
      </c>
    </row>
    <row r="38" spans="1:9" ht="18" customHeight="1">
      <c r="A38" s="458"/>
      <c r="B38" s="458"/>
      <c r="C38" s="216"/>
      <c r="D38" s="214" t="s">
        <v>37</v>
      </c>
      <c r="E38" s="128"/>
      <c r="F38" s="129">
        <v>85473</v>
      </c>
      <c r="G38" s="196">
        <f t="shared" si="2"/>
        <v>16.023884066665417</v>
      </c>
      <c r="H38" s="129">
        <v>42466</v>
      </c>
      <c r="I38" s="215">
        <f t="shared" si="3"/>
        <v>101.27396034474638</v>
      </c>
    </row>
    <row r="39" spans="1:9" ht="18" customHeight="1">
      <c r="A39" s="458"/>
      <c r="B39" s="458"/>
      <c r="C39" s="217" t="s">
        <v>17</v>
      </c>
      <c r="D39" s="200"/>
      <c r="E39" s="200"/>
      <c r="F39" s="145">
        <v>102130</v>
      </c>
      <c r="G39" s="186">
        <f t="shared" si="2"/>
        <v>19.146622672990755</v>
      </c>
      <c r="H39" s="145">
        <v>117596</v>
      </c>
      <c r="I39" s="213">
        <f t="shared" si="3"/>
        <v>-13.151807884621924</v>
      </c>
    </row>
    <row r="40" spans="1:9" ht="18" customHeight="1">
      <c r="A40" s="458"/>
      <c r="B40" s="458"/>
      <c r="C40" s="189"/>
      <c r="D40" s="190" t="s">
        <v>18</v>
      </c>
      <c r="E40" s="191"/>
      <c r="F40" s="163">
        <v>93586</v>
      </c>
      <c r="G40" s="192">
        <f t="shared" si="2"/>
        <v>17.544852927391688</v>
      </c>
      <c r="H40" s="163">
        <v>111207</v>
      </c>
      <c r="I40" s="218">
        <f t="shared" si="3"/>
        <v>-15.845225570332799</v>
      </c>
    </row>
    <row r="41" spans="1:9" ht="18" customHeight="1">
      <c r="A41" s="458"/>
      <c r="B41" s="458"/>
      <c r="C41" s="189"/>
      <c r="D41" s="194"/>
      <c r="E41" s="219" t="s">
        <v>92</v>
      </c>
      <c r="F41" s="129">
        <v>66140</v>
      </c>
      <c r="G41" s="196">
        <f t="shared" si="2"/>
        <v>12.399467576535873</v>
      </c>
      <c r="H41" s="129">
        <v>83113</v>
      </c>
      <c r="I41" s="220">
        <f t="shared" si="3"/>
        <v>-20.42159469637722</v>
      </c>
    </row>
    <row r="42" spans="1:9" ht="18" customHeight="1">
      <c r="A42" s="458"/>
      <c r="B42" s="458"/>
      <c r="C42" s="189"/>
      <c r="D42" s="198"/>
      <c r="E42" s="221" t="s">
        <v>38</v>
      </c>
      <c r="F42" s="129">
        <v>27446</v>
      </c>
      <c r="G42" s="196">
        <f t="shared" si="2"/>
        <v>5.1453853508558147</v>
      </c>
      <c r="H42" s="129">
        <v>28094</v>
      </c>
      <c r="I42" s="220">
        <f t="shared" si="3"/>
        <v>-2.3065423222040304</v>
      </c>
    </row>
    <row r="43" spans="1:9" ht="18" customHeight="1">
      <c r="A43" s="458"/>
      <c r="B43" s="458"/>
      <c r="C43" s="189"/>
      <c r="D43" s="214" t="s">
        <v>39</v>
      </c>
      <c r="E43" s="222"/>
      <c r="F43" s="129">
        <v>8544</v>
      </c>
      <c r="G43" s="196">
        <f t="shared" si="2"/>
        <v>1.60176974559907</v>
      </c>
      <c r="H43" s="129">
        <v>6389</v>
      </c>
      <c r="I43" s="220">
        <f t="shared" si="3"/>
        <v>33.729848176553446</v>
      </c>
    </row>
    <row r="44" spans="1:9" ht="18" customHeight="1">
      <c r="A44" s="458"/>
      <c r="B44" s="458"/>
      <c r="C44" s="132"/>
      <c r="D44" s="223" t="s">
        <v>40</v>
      </c>
      <c r="E44" s="224"/>
      <c r="F44" s="135">
        <v>0</v>
      </c>
      <c r="G44" s="211">
        <f t="shared" si="2"/>
        <v>0</v>
      </c>
      <c r="H44" s="209">
        <v>0</v>
      </c>
      <c r="I44" s="210" t="e">
        <f t="shared" si="3"/>
        <v>#DIV/0!</v>
      </c>
    </row>
    <row r="45" spans="1:9" ht="18" customHeight="1">
      <c r="A45" s="459"/>
      <c r="B45" s="459"/>
      <c r="C45" s="132" t="s">
        <v>19</v>
      </c>
      <c r="D45" s="133"/>
      <c r="E45" s="133"/>
      <c r="F45" s="147">
        <f>SUM(F28,F32,F39)</f>
        <v>533410</v>
      </c>
      <c r="G45" s="212">
        <f t="shared" si="2"/>
        <v>100</v>
      </c>
      <c r="H45" s="147">
        <f>SUM(H28,H32,H39)</f>
        <v>499828</v>
      </c>
      <c r="I45" s="212">
        <f t="shared" si="3"/>
        <v>6.7187112366654089</v>
      </c>
    </row>
    <row r="46" spans="1:9">
      <c r="A46" s="225" t="s">
        <v>20</v>
      </c>
    </row>
    <row r="47" spans="1:9">
      <c r="A47" s="226" t="s">
        <v>21</v>
      </c>
    </row>
    <row r="48" spans="1:9">
      <c r="A48" s="226"/>
    </row>
    <row r="57" spans="9:9">
      <c r="I57" s="227"/>
    </row>
    <row r="58" spans="9:9">
      <c r="I58" s="227"/>
    </row>
  </sheetData>
  <mergeCells count="6">
    <mergeCell ref="A9:A45"/>
    <mergeCell ref="B9:B27"/>
    <mergeCell ref="B28:B45"/>
    <mergeCell ref="D17:E17"/>
    <mergeCell ref="D18:E18"/>
    <mergeCell ref="D19:E19"/>
  </mergeCells>
  <phoneticPr fontId="8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9" defaultRowHeight="13"/>
  <cols>
    <col min="1" max="1" width="3.6328125" style="238" customWidth="1"/>
    <col min="2" max="3" width="1.6328125" style="238" customWidth="1"/>
    <col min="4" max="4" width="22.6328125" style="238" customWidth="1"/>
    <col min="5" max="5" width="10.6328125" style="238" customWidth="1"/>
    <col min="6" max="11" width="13.6328125" style="238" customWidth="1"/>
    <col min="12" max="12" width="13.6328125" style="413" customWidth="1"/>
    <col min="13" max="21" width="13.6328125" style="238" customWidth="1"/>
    <col min="22" max="25" width="12" style="238" customWidth="1"/>
    <col min="26" max="16384" width="9" style="238"/>
  </cols>
  <sheetData>
    <row r="1" spans="1:25" ht="34" customHeight="1">
      <c r="A1" s="409" t="s">
        <v>0</v>
      </c>
      <c r="B1" s="410"/>
      <c r="C1" s="410"/>
      <c r="D1" s="411" t="s">
        <v>247</v>
      </c>
      <c r="E1" s="412"/>
      <c r="F1" s="412"/>
      <c r="G1" s="412"/>
    </row>
    <row r="2" spans="1:25" ht="15" customHeight="1"/>
    <row r="3" spans="1:25" ht="15" customHeight="1">
      <c r="A3" s="414" t="s">
        <v>47</v>
      </c>
      <c r="B3" s="414"/>
      <c r="C3" s="414"/>
      <c r="D3" s="414"/>
    </row>
    <row r="4" spans="1:25" ht="15" customHeight="1">
      <c r="A4" s="414"/>
      <c r="B4" s="414"/>
      <c r="C4" s="414"/>
      <c r="D4" s="414"/>
    </row>
    <row r="5" spans="1:25" ht="16" customHeight="1">
      <c r="A5" s="323" t="s">
        <v>236</v>
      </c>
      <c r="B5" s="323"/>
      <c r="C5" s="323"/>
      <c r="D5" s="323"/>
      <c r="K5" s="415"/>
      <c r="Q5" s="415" t="s">
        <v>48</v>
      </c>
    </row>
    <row r="6" spans="1:25" ht="16" customHeight="1">
      <c r="A6" s="467" t="s">
        <v>49</v>
      </c>
      <c r="B6" s="468"/>
      <c r="C6" s="468"/>
      <c r="D6" s="468"/>
      <c r="E6" s="469"/>
      <c r="F6" s="488" t="s">
        <v>250</v>
      </c>
      <c r="G6" s="489"/>
      <c r="H6" s="488" t="s">
        <v>252</v>
      </c>
      <c r="I6" s="489"/>
      <c r="J6" s="488" t="s">
        <v>254</v>
      </c>
      <c r="K6" s="489"/>
      <c r="L6" s="488" t="s">
        <v>256</v>
      </c>
      <c r="M6" s="489"/>
      <c r="N6" s="488" t="s">
        <v>258</v>
      </c>
      <c r="O6" s="489"/>
      <c r="P6" s="488" t="s">
        <v>260</v>
      </c>
      <c r="Q6" s="489"/>
    </row>
    <row r="7" spans="1:25" ht="16" customHeight="1">
      <c r="A7" s="470"/>
      <c r="B7" s="471"/>
      <c r="C7" s="471"/>
      <c r="D7" s="471"/>
      <c r="E7" s="472"/>
      <c r="F7" s="244" t="s">
        <v>235</v>
      </c>
      <c r="G7" s="416" t="s">
        <v>2</v>
      </c>
      <c r="H7" s="244" t="s">
        <v>235</v>
      </c>
      <c r="I7" s="416" t="s">
        <v>2</v>
      </c>
      <c r="J7" s="244" t="s">
        <v>235</v>
      </c>
      <c r="K7" s="416" t="s">
        <v>2</v>
      </c>
      <c r="L7" s="244" t="s">
        <v>235</v>
      </c>
      <c r="M7" s="416" t="s">
        <v>2</v>
      </c>
      <c r="N7" s="244" t="s">
        <v>235</v>
      </c>
      <c r="O7" s="417" t="s">
        <v>2</v>
      </c>
      <c r="P7" s="244" t="s">
        <v>235</v>
      </c>
      <c r="Q7" s="417" t="s">
        <v>2</v>
      </c>
    </row>
    <row r="8" spans="1:25" ht="16" customHeight="1">
      <c r="A8" s="479" t="s">
        <v>83</v>
      </c>
      <c r="B8" s="418" t="s">
        <v>50</v>
      </c>
      <c r="C8" s="419"/>
      <c r="D8" s="419"/>
      <c r="E8" s="420" t="s">
        <v>41</v>
      </c>
      <c r="F8" s="249">
        <v>2082</v>
      </c>
      <c r="G8" s="250">
        <v>2175</v>
      </c>
      <c r="H8" s="249">
        <v>230</v>
      </c>
      <c r="I8" s="251">
        <v>265</v>
      </c>
      <c r="J8" s="249">
        <v>3758</v>
      </c>
      <c r="K8" s="252">
        <v>3322</v>
      </c>
      <c r="L8" s="249">
        <v>217</v>
      </c>
      <c r="M8" s="251">
        <v>39</v>
      </c>
      <c r="N8" s="249">
        <v>22240</v>
      </c>
      <c r="O8" s="252">
        <v>22085.792000000001</v>
      </c>
      <c r="P8" s="249">
        <v>4658</v>
      </c>
      <c r="Q8" s="252">
        <v>5057</v>
      </c>
      <c r="R8" s="290"/>
      <c r="S8" s="290"/>
      <c r="T8" s="290"/>
      <c r="U8" s="290"/>
      <c r="V8" s="290"/>
      <c r="W8" s="290"/>
      <c r="X8" s="290"/>
      <c r="Y8" s="290"/>
    </row>
    <row r="9" spans="1:25" ht="16" customHeight="1">
      <c r="A9" s="480"/>
      <c r="B9" s="413"/>
      <c r="C9" s="421" t="s">
        <v>51</v>
      </c>
      <c r="D9" s="286"/>
      <c r="E9" s="287" t="s">
        <v>42</v>
      </c>
      <c r="F9" s="259">
        <v>2082</v>
      </c>
      <c r="G9" s="260">
        <v>2172</v>
      </c>
      <c r="H9" s="259">
        <v>228</v>
      </c>
      <c r="I9" s="261">
        <v>262</v>
      </c>
      <c r="J9" s="259">
        <v>3758</v>
      </c>
      <c r="K9" s="262">
        <v>3322</v>
      </c>
      <c r="L9" s="259">
        <v>217</v>
      </c>
      <c r="M9" s="261">
        <v>39</v>
      </c>
      <c r="N9" s="259">
        <v>22159</v>
      </c>
      <c r="O9" s="262">
        <v>22004.456000000002</v>
      </c>
      <c r="P9" s="259">
        <v>4542</v>
      </c>
      <c r="Q9" s="262">
        <v>5057</v>
      </c>
      <c r="R9" s="290"/>
      <c r="S9" s="290"/>
      <c r="T9" s="290"/>
      <c r="U9" s="290"/>
      <c r="V9" s="290"/>
      <c r="W9" s="290"/>
      <c r="X9" s="290"/>
      <c r="Y9" s="290"/>
    </row>
    <row r="10" spans="1:25" ht="16" customHeight="1">
      <c r="A10" s="480"/>
      <c r="B10" s="422"/>
      <c r="C10" s="421" t="s">
        <v>52</v>
      </c>
      <c r="D10" s="286"/>
      <c r="E10" s="287" t="s">
        <v>43</v>
      </c>
      <c r="F10" s="259">
        <v>0</v>
      </c>
      <c r="G10" s="260">
        <v>3</v>
      </c>
      <c r="H10" s="259">
        <v>2</v>
      </c>
      <c r="I10" s="261">
        <v>3</v>
      </c>
      <c r="J10" s="266">
        <v>0</v>
      </c>
      <c r="K10" s="267"/>
      <c r="L10" s="259">
        <v>0</v>
      </c>
      <c r="M10" s="261"/>
      <c r="N10" s="259">
        <v>81</v>
      </c>
      <c r="O10" s="262">
        <v>81.335999999999999</v>
      </c>
      <c r="P10" s="259">
        <v>116</v>
      </c>
      <c r="Q10" s="262">
        <v>0</v>
      </c>
      <c r="R10" s="290"/>
      <c r="S10" s="290"/>
      <c r="T10" s="290"/>
      <c r="U10" s="290"/>
      <c r="V10" s="290"/>
      <c r="W10" s="290"/>
      <c r="X10" s="290"/>
      <c r="Y10" s="290"/>
    </row>
    <row r="11" spans="1:25" ht="16" customHeight="1">
      <c r="A11" s="480"/>
      <c r="B11" s="423" t="s">
        <v>53</v>
      </c>
      <c r="C11" s="424"/>
      <c r="D11" s="424"/>
      <c r="E11" s="425" t="s">
        <v>44</v>
      </c>
      <c r="F11" s="271">
        <v>2195</v>
      </c>
      <c r="G11" s="272">
        <v>2228</v>
      </c>
      <c r="H11" s="271">
        <v>229</v>
      </c>
      <c r="I11" s="273">
        <v>227</v>
      </c>
      <c r="J11" s="271">
        <v>2700</v>
      </c>
      <c r="K11" s="274">
        <v>3026</v>
      </c>
      <c r="L11" s="271">
        <v>241</v>
      </c>
      <c r="M11" s="273">
        <v>58</v>
      </c>
      <c r="N11" s="271">
        <v>22547</v>
      </c>
      <c r="O11" s="274">
        <v>22588.343000000001</v>
      </c>
      <c r="P11" s="271">
        <v>4640</v>
      </c>
      <c r="Q11" s="274">
        <v>5055</v>
      </c>
      <c r="R11" s="290"/>
      <c r="S11" s="290"/>
      <c r="T11" s="290"/>
      <c r="U11" s="290"/>
      <c r="V11" s="290"/>
      <c r="W11" s="290"/>
      <c r="X11" s="290"/>
      <c r="Y11" s="290"/>
    </row>
    <row r="12" spans="1:25" ht="16" customHeight="1">
      <c r="A12" s="480"/>
      <c r="B12" s="426"/>
      <c r="C12" s="421" t="s">
        <v>54</v>
      </c>
      <c r="D12" s="286"/>
      <c r="E12" s="287" t="s">
        <v>45</v>
      </c>
      <c r="F12" s="259">
        <v>2185</v>
      </c>
      <c r="G12" s="260">
        <v>2209</v>
      </c>
      <c r="H12" s="271">
        <v>226</v>
      </c>
      <c r="I12" s="261">
        <v>224</v>
      </c>
      <c r="J12" s="271">
        <v>2700</v>
      </c>
      <c r="K12" s="262">
        <v>3026</v>
      </c>
      <c r="L12" s="259">
        <v>241</v>
      </c>
      <c r="M12" s="261">
        <v>58</v>
      </c>
      <c r="N12" s="259">
        <v>22513</v>
      </c>
      <c r="O12" s="262">
        <v>22567.343000000001</v>
      </c>
      <c r="P12" s="259">
        <v>4638</v>
      </c>
      <c r="Q12" s="262">
        <v>5024</v>
      </c>
      <c r="R12" s="290"/>
      <c r="S12" s="290"/>
      <c r="T12" s="290"/>
      <c r="U12" s="290"/>
      <c r="V12" s="290"/>
      <c r="W12" s="290"/>
      <c r="X12" s="290"/>
      <c r="Y12" s="290"/>
    </row>
    <row r="13" spans="1:25" ht="16" customHeight="1">
      <c r="A13" s="480"/>
      <c r="B13" s="413"/>
      <c r="C13" s="427" t="s">
        <v>55</v>
      </c>
      <c r="D13" s="428"/>
      <c r="E13" s="429" t="s">
        <v>46</v>
      </c>
      <c r="F13" s="317">
        <v>10</v>
      </c>
      <c r="G13" s="318">
        <v>19</v>
      </c>
      <c r="H13" s="266">
        <v>3</v>
      </c>
      <c r="I13" s="267">
        <v>3</v>
      </c>
      <c r="J13" s="266">
        <v>0</v>
      </c>
      <c r="K13" s="267"/>
      <c r="L13" s="281">
        <v>0</v>
      </c>
      <c r="M13" s="319"/>
      <c r="N13" s="281">
        <v>21</v>
      </c>
      <c r="O13" s="320">
        <v>21</v>
      </c>
      <c r="P13" s="281"/>
      <c r="Q13" s="320">
        <v>29</v>
      </c>
      <c r="R13" s="290"/>
      <c r="S13" s="290"/>
      <c r="T13" s="290"/>
      <c r="U13" s="290"/>
      <c r="V13" s="290"/>
      <c r="W13" s="290"/>
      <c r="X13" s="290"/>
      <c r="Y13" s="290"/>
    </row>
    <row r="14" spans="1:25" ht="16" customHeight="1">
      <c r="A14" s="480"/>
      <c r="B14" s="285" t="s">
        <v>56</v>
      </c>
      <c r="C14" s="286"/>
      <c r="D14" s="286"/>
      <c r="E14" s="287" t="s">
        <v>97</v>
      </c>
      <c r="F14" s="288">
        <f t="shared" ref="F14:F15" si="0">F9-F12</f>
        <v>-103</v>
      </c>
      <c r="G14" s="289">
        <f t="shared" ref="G14:P15" si="1">G9-G12</f>
        <v>-37</v>
      </c>
      <c r="H14" s="288">
        <f t="shared" si="1"/>
        <v>2</v>
      </c>
      <c r="I14" s="289">
        <f t="shared" si="1"/>
        <v>38</v>
      </c>
      <c r="J14" s="288">
        <f t="shared" si="1"/>
        <v>1058</v>
      </c>
      <c r="K14" s="289">
        <f t="shared" si="1"/>
        <v>296</v>
      </c>
      <c r="L14" s="288">
        <f t="shared" si="1"/>
        <v>-24</v>
      </c>
      <c r="M14" s="289">
        <f t="shared" si="1"/>
        <v>-19</v>
      </c>
      <c r="N14" s="288">
        <f t="shared" si="1"/>
        <v>-354</v>
      </c>
      <c r="O14" s="289">
        <f t="shared" si="1"/>
        <v>-562.88699999999881</v>
      </c>
      <c r="P14" s="288">
        <f t="shared" si="1"/>
        <v>-96</v>
      </c>
      <c r="Q14" s="289">
        <f t="shared" ref="Q14" si="2">Q9-Q12</f>
        <v>33</v>
      </c>
      <c r="R14" s="290"/>
      <c r="S14" s="290"/>
      <c r="T14" s="290"/>
      <c r="U14" s="290"/>
      <c r="V14" s="290"/>
      <c r="W14" s="290"/>
      <c r="X14" s="290"/>
      <c r="Y14" s="290"/>
    </row>
    <row r="15" spans="1:25" ht="16" customHeight="1">
      <c r="A15" s="480"/>
      <c r="B15" s="285" t="s">
        <v>57</v>
      </c>
      <c r="C15" s="286"/>
      <c r="D15" s="286"/>
      <c r="E15" s="287" t="s">
        <v>98</v>
      </c>
      <c r="F15" s="288">
        <f t="shared" si="0"/>
        <v>-10</v>
      </c>
      <c r="G15" s="289">
        <f t="shared" ref="G15:O15" si="3">G10-G13</f>
        <v>-16</v>
      </c>
      <c r="H15" s="288">
        <f t="shared" si="1"/>
        <v>-1</v>
      </c>
      <c r="I15" s="289">
        <f t="shared" si="3"/>
        <v>0</v>
      </c>
      <c r="J15" s="288">
        <f t="shared" si="1"/>
        <v>0</v>
      </c>
      <c r="K15" s="289">
        <f t="shared" si="3"/>
        <v>0</v>
      </c>
      <c r="L15" s="288">
        <f t="shared" si="1"/>
        <v>0</v>
      </c>
      <c r="M15" s="289">
        <f t="shared" si="3"/>
        <v>0</v>
      </c>
      <c r="N15" s="288">
        <f t="shared" si="3"/>
        <v>60</v>
      </c>
      <c r="O15" s="289">
        <f t="shared" si="3"/>
        <v>60.335999999999999</v>
      </c>
      <c r="P15" s="288">
        <f t="shared" si="1"/>
        <v>116</v>
      </c>
      <c r="Q15" s="289">
        <f t="shared" ref="Q15" si="4">Q10-Q13</f>
        <v>-29</v>
      </c>
      <c r="R15" s="290"/>
      <c r="S15" s="290"/>
      <c r="T15" s="290"/>
      <c r="U15" s="290"/>
      <c r="V15" s="290"/>
      <c r="W15" s="290"/>
      <c r="X15" s="290"/>
      <c r="Y15" s="290"/>
    </row>
    <row r="16" spans="1:25" ht="16" customHeight="1">
      <c r="A16" s="480"/>
      <c r="B16" s="285" t="s">
        <v>58</v>
      </c>
      <c r="C16" s="286"/>
      <c r="D16" s="286"/>
      <c r="E16" s="287" t="s">
        <v>99</v>
      </c>
      <c r="F16" s="317">
        <f t="shared" ref="F16" si="5">F8-F11</f>
        <v>-113</v>
      </c>
      <c r="G16" s="318">
        <f t="shared" ref="G16:P16" si="6">G8-G11</f>
        <v>-53</v>
      </c>
      <c r="H16" s="317">
        <f t="shared" si="6"/>
        <v>1</v>
      </c>
      <c r="I16" s="318">
        <f t="shared" si="6"/>
        <v>38</v>
      </c>
      <c r="J16" s="317">
        <f t="shared" si="6"/>
        <v>1058</v>
      </c>
      <c r="K16" s="318">
        <f t="shared" si="6"/>
        <v>296</v>
      </c>
      <c r="L16" s="317">
        <f t="shared" si="6"/>
        <v>-24</v>
      </c>
      <c r="M16" s="318">
        <f t="shared" si="6"/>
        <v>-19</v>
      </c>
      <c r="N16" s="317">
        <f t="shared" si="6"/>
        <v>-307</v>
      </c>
      <c r="O16" s="318">
        <f t="shared" si="6"/>
        <v>-502.55099999999948</v>
      </c>
      <c r="P16" s="317">
        <f t="shared" si="6"/>
        <v>18</v>
      </c>
      <c r="Q16" s="318">
        <f t="shared" ref="Q16" si="7">Q8-Q11</f>
        <v>2</v>
      </c>
      <c r="R16" s="290"/>
      <c r="S16" s="290"/>
      <c r="T16" s="290"/>
      <c r="U16" s="290"/>
      <c r="V16" s="290"/>
      <c r="W16" s="290"/>
      <c r="X16" s="290"/>
      <c r="Y16" s="290"/>
    </row>
    <row r="17" spans="1:25" ht="16" customHeight="1">
      <c r="A17" s="480"/>
      <c r="B17" s="285" t="s">
        <v>59</v>
      </c>
      <c r="C17" s="286"/>
      <c r="D17" s="286"/>
      <c r="E17" s="430"/>
      <c r="F17" s="288">
        <v>0</v>
      </c>
      <c r="G17" s="289">
        <v>0</v>
      </c>
      <c r="H17" s="266">
        <v>0</v>
      </c>
      <c r="I17" s="267">
        <v>0</v>
      </c>
      <c r="J17" s="259">
        <v>0</v>
      </c>
      <c r="K17" s="262">
        <v>0</v>
      </c>
      <c r="L17" s="259">
        <v>0</v>
      </c>
      <c r="M17" s="261">
        <v>0</v>
      </c>
      <c r="N17" s="266">
        <v>27104</v>
      </c>
      <c r="O17" s="431">
        <v>26660.976999999999</v>
      </c>
      <c r="P17" s="266">
        <v>0</v>
      </c>
      <c r="Q17" s="431">
        <v>0</v>
      </c>
      <c r="R17" s="290"/>
      <c r="S17" s="290"/>
      <c r="T17" s="290"/>
      <c r="U17" s="290"/>
      <c r="V17" s="290"/>
      <c r="W17" s="290"/>
      <c r="X17" s="290"/>
      <c r="Y17" s="290"/>
    </row>
    <row r="18" spans="1:25" ht="16" customHeight="1">
      <c r="A18" s="481"/>
      <c r="B18" s="322" t="s">
        <v>60</v>
      </c>
      <c r="C18" s="323"/>
      <c r="D18" s="323"/>
      <c r="E18" s="432"/>
      <c r="F18" s="298">
        <v>0</v>
      </c>
      <c r="G18" s="299">
        <v>0</v>
      </c>
      <c r="H18" s="300">
        <v>0</v>
      </c>
      <c r="I18" s="301">
        <v>0</v>
      </c>
      <c r="J18" s="300">
        <v>0</v>
      </c>
      <c r="K18" s="301">
        <v>0</v>
      </c>
      <c r="L18" s="300">
        <v>0</v>
      </c>
      <c r="M18" s="301">
        <v>0</v>
      </c>
      <c r="N18" s="300" t="s">
        <v>263</v>
      </c>
      <c r="O18" s="433" t="s">
        <v>263</v>
      </c>
      <c r="P18" s="300">
        <v>0</v>
      </c>
      <c r="Q18" s="433">
        <v>0</v>
      </c>
      <c r="R18" s="290"/>
      <c r="S18" s="290"/>
      <c r="T18" s="290"/>
      <c r="U18" s="290"/>
      <c r="V18" s="290"/>
      <c r="W18" s="290"/>
      <c r="X18" s="290"/>
      <c r="Y18" s="290"/>
    </row>
    <row r="19" spans="1:25" ht="16" customHeight="1">
      <c r="A19" s="480" t="s">
        <v>84</v>
      </c>
      <c r="B19" s="423" t="s">
        <v>61</v>
      </c>
      <c r="C19" s="434"/>
      <c r="D19" s="434"/>
      <c r="E19" s="435"/>
      <c r="F19" s="306">
        <v>203</v>
      </c>
      <c r="G19" s="307">
        <v>106</v>
      </c>
      <c r="H19" s="308">
        <v>136</v>
      </c>
      <c r="I19" s="309">
        <v>383</v>
      </c>
      <c r="J19" s="308">
        <v>1767</v>
      </c>
      <c r="K19" s="310">
        <v>4263</v>
      </c>
      <c r="L19" s="308">
        <v>175</v>
      </c>
      <c r="M19" s="309">
        <v>1017</v>
      </c>
      <c r="N19" s="308">
        <v>3615</v>
      </c>
      <c r="O19" s="310">
        <v>3216</v>
      </c>
      <c r="P19" s="308">
        <v>2689</v>
      </c>
      <c r="Q19" s="310">
        <v>2595</v>
      </c>
      <c r="R19" s="290"/>
      <c r="S19" s="290"/>
      <c r="T19" s="290"/>
      <c r="U19" s="290"/>
      <c r="V19" s="290"/>
      <c r="W19" s="290"/>
      <c r="X19" s="290"/>
      <c r="Y19" s="290"/>
    </row>
    <row r="20" spans="1:25" ht="16" customHeight="1">
      <c r="A20" s="480"/>
      <c r="B20" s="436"/>
      <c r="C20" s="421" t="s">
        <v>62</v>
      </c>
      <c r="D20" s="286"/>
      <c r="E20" s="287"/>
      <c r="F20" s="288">
        <v>184</v>
      </c>
      <c r="G20" s="289">
        <v>83</v>
      </c>
      <c r="H20" s="259">
        <v>104</v>
      </c>
      <c r="I20" s="261">
        <v>303</v>
      </c>
      <c r="J20" s="259">
        <v>1756</v>
      </c>
      <c r="K20" s="267">
        <v>4258</v>
      </c>
      <c r="L20" s="259">
        <v>0</v>
      </c>
      <c r="M20" s="261">
        <v>928</v>
      </c>
      <c r="N20" s="259">
        <v>1232</v>
      </c>
      <c r="O20" s="262">
        <v>1233</v>
      </c>
      <c r="P20" s="259">
        <v>834</v>
      </c>
      <c r="Q20" s="262">
        <v>762</v>
      </c>
      <c r="R20" s="290"/>
      <c r="S20" s="290"/>
      <c r="T20" s="290"/>
      <c r="U20" s="290"/>
      <c r="V20" s="290"/>
      <c r="W20" s="290"/>
      <c r="X20" s="290"/>
      <c r="Y20" s="290"/>
    </row>
    <row r="21" spans="1:25" ht="16" customHeight="1">
      <c r="A21" s="480"/>
      <c r="B21" s="437" t="s">
        <v>63</v>
      </c>
      <c r="C21" s="424"/>
      <c r="D21" s="424"/>
      <c r="E21" s="425" t="s">
        <v>100</v>
      </c>
      <c r="F21" s="315">
        <v>203</v>
      </c>
      <c r="G21" s="316">
        <v>106</v>
      </c>
      <c r="H21" s="271">
        <v>136</v>
      </c>
      <c r="I21" s="273">
        <v>383</v>
      </c>
      <c r="J21" s="271">
        <v>1767</v>
      </c>
      <c r="K21" s="274">
        <v>4263</v>
      </c>
      <c r="L21" s="271">
        <v>175</v>
      </c>
      <c r="M21" s="273">
        <v>1017</v>
      </c>
      <c r="N21" s="271">
        <v>3615</v>
      </c>
      <c r="O21" s="274">
        <v>3216</v>
      </c>
      <c r="P21" s="271">
        <v>2689</v>
      </c>
      <c r="Q21" s="274">
        <v>2595</v>
      </c>
      <c r="R21" s="290"/>
      <c r="S21" s="290"/>
      <c r="T21" s="290"/>
      <c r="U21" s="290"/>
      <c r="V21" s="290"/>
      <c r="W21" s="290"/>
      <c r="X21" s="290"/>
      <c r="Y21" s="290"/>
    </row>
    <row r="22" spans="1:25" ht="16" customHeight="1">
      <c r="A22" s="480"/>
      <c r="B22" s="423" t="s">
        <v>64</v>
      </c>
      <c r="C22" s="434"/>
      <c r="D22" s="434"/>
      <c r="E22" s="435" t="s">
        <v>101</v>
      </c>
      <c r="F22" s="306">
        <v>994</v>
      </c>
      <c r="G22" s="307">
        <v>854</v>
      </c>
      <c r="H22" s="308">
        <v>194</v>
      </c>
      <c r="I22" s="309">
        <v>466</v>
      </c>
      <c r="J22" s="308">
        <v>3296</v>
      </c>
      <c r="K22" s="310">
        <v>6221</v>
      </c>
      <c r="L22" s="308">
        <v>181</v>
      </c>
      <c r="M22" s="309">
        <v>1017</v>
      </c>
      <c r="N22" s="308">
        <v>4613</v>
      </c>
      <c r="O22" s="310">
        <v>4204</v>
      </c>
      <c r="P22" s="308">
        <v>3026</v>
      </c>
      <c r="Q22" s="310">
        <v>2945</v>
      </c>
      <c r="R22" s="290"/>
      <c r="S22" s="290"/>
      <c r="T22" s="290"/>
      <c r="U22" s="290"/>
      <c r="V22" s="290"/>
      <c r="W22" s="290"/>
      <c r="X22" s="290"/>
      <c r="Y22" s="290"/>
    </row>
    <row r="23" spans="1:25" ht="16" customHeight="1">
      <c r="A23" s="480"/>
      <c r="B23" s="426" t="s">
        <v>65</v>
      </c>
      <c r="C23" s="427" t="s">
        <v>66</v>
      </c>
      <c r="D23" s="428"/>
      <c r="E23" s="429"/>
      <c r="F23" s="317">
        <v>596</v>
      </c>
      <c r="G23" s="318">
        <v>601</v>
      </c>
      <c r="H23" s="281">
        <v>62</v>
      </c>
      <c r="I23" s="319">
        <v>67</v>
      </c>
      <c r="J23" s="281">
        <v>1016</v>
      </c>
      <c r="K23" s="320">
        <v>776</v>
      </c>
      <c r="L23" s="281">
        <v>171</v>
      </c>
      <c r="M23" s="319">
        <v>85</v>
      </c>
      <c r="N23" s="281">
        <v>2726</v>
      </c>
      <c r="O23" s="320">
        <v>2690</v>
      </c>
      <c r="P23" s="281">
        <v>520</v>
      </c>
      <c r="Q23" s="320">
        <v>771</v>
      </c>
      <c r="R23" s="290"/>
      <c r="S23" s="290"/>
      <c r="T23" s="290"/>
      <c r="U23" s="290"/>
      <c r="V23" s="290"/>
      <c r="W23" s="290"/>
      <c r="X23" s="290"/>
      <c r="Y23" s="290"/>
    </row>
    <row r="24" spans="1:25" ht="16" customHeight="1">
      <c r="A24" s="480"/>
      <c r="B24" s="285" t="s">
        <v>102</v>
      </c>
      <c r="C24" s="286"/>
      <c r="D24" s="286"/>
      <c r="E24" s="287" t="s">
        <v>103</v>
      </c>
      <c r="F24" s="288">
        <f t="shared" ref="F24" si="8">F21-F22</f>
        <v>-791</v>
      </c>
      <c r="G24" s="289">
        <f t="shared" ref="G24:P24" si="9">G21-G22</f>
        <v>-748</v>
      </c>
      <c r="H24" s="288">
        <f t="shared" si="9"/>
        <v>-58</v>
      </c>
      <c r="I24" s="289">
        <f t="shared" si="9"/>
        <v>-83</v>
      </c>
      <c r="J24" s="288">
        <f t="shared" si="9"/>
        <v>-1529</v>
      </c>
      <c r="K24" s="289">
        <f t="shared" si="9"/>
        <v>-1958</v>
      </c>
      <c r="L24" s="288">
        <f t="shared" si="9"/>
        <v>-6</v>
      </c>
      <c r="M24" s="289">
        <f t="shared" si="9"/>
        <v>0</v>
      </c>
      <c r="N24" s="288">
        <f t="shared" si="9"/>
        <v>-998</v>
      </c>
      <c r="O24" s="289">
        <f t="shared" si="9"/>
        <v>-988</v>
      </c>
      <c r="P24" s="288">
        <f t="shared" si="9"/>
        <v>-337</v>
      </c>
      <c r="Q24" s="289">
        <f t="shared" ref="Q24" si="10">Q21-Q22</f>
        <v>-350</v>
      </c>
      <c r="R24" s="290"/>
      <c r="S24" s="290"/>
      <c r="T24" s="290"/>
      <c r="U24" s="290"/>
      <c r="V24" s="290"/>
      <c r="W24" s="290"/>
      <c r="X24" s="290"/>
      <c r="Y24" s="290"/>
    </row>
    <row r="25" spans="1:25" ht="16" customHeight="1">
      <c r="A25" s="480"/>
      <c r="B25" s="438" t="s">
        <v>67</v>
      </c>
      <c r="C25" s="428"/>
      <c r="D25" s="428"/>
      <c r="E25" s="482" t="s">
        <v>104</v>
      </c>
      <c r="F25" s="496">
        <v>791</v>
      </c>
      <c r="G25" s="494">
        <v>748</v>
      </c>
      <c r="H25" s="492">
        <v>58</v>
      </c>
      <c r="I25" s="494">
        <v>83</v>
      </c>
      <c r="J25" s="492">
        <v>1529</v>
      </c>
      <c r="K25" s="494">
        <v>1958</v>
      </c>
      <c r="L25" s="492">
        <v>6</v>
      </c>
      <c r="M25" s="494">
        <v>0</v>
      </c>
      <c r="N25" s="492">
        <v>998</v>
      </c>
      <c r="O25" s="494">
        <v>988</v>
      </c>
      <c r="P25" s="492">
        <v>337</v>
      </c>
      <c r="Q25" s="494">
        <v>350</v>
      </c>
      <c r="R25" s="290"/>
      <c r="S25" s="290"/>
      <c r="T25" s="290"/>
      <c r="U25" s="290"/>
      <c r="V25" s="290"/>
      <c r="W25" s="290"/>
      <c r="X25" s="290"/>
      <c r="Y25" s="290"/>
    </row>
    <row r="26" spans="1:25" ht="16" customHeight="1">
      <c r="A26" s="480"/>
      <c r="B26" s="437" t="s">
        <v>68</v>
      </c>
      <c r="C26" s="424"/>
      <c r="D26" s="424"/>
      <c r="E26" s="483"/>
      <c r="F26" s="497"/>
      <c r="G26" s="495"/>
      <c r="H26" s="493"/>
      <c r="I26" s="495"/>
      <c r="J26" s="493"/>
      <c r="K26" s="495"/>
      <c r="L26" s="493"/>
      <c r="M26" s="495"/>
      <c r="N26" s="493"/>
      <c r="O26" s="495"/>
      <c r="P26" s="493"/>
      <c r="Q26" s="495"/>
      <c r="R26" s="290"/>
      <c r="S26" s="290"/>
      <c r="T26" s="290"/>
      <c r="U26" s="290"/>
      <c r="V26" s="290"/>
      <c r="W26" s="290"/>
      <c r="X26" s="290"/>
      <c r="Y26" s="290"/>
    </row>
    <row r="27" spans="1:25" ht="16" customHeight="1">
      <c r="A27" s="481"/>
      <c r="B27" s="322" t="s">
        <v>105</v>
      </c>
      <c r="C27" s="323"/>
      <c r="D27" s="323"/>
      <c r="E27" s="324" t="s">
        <v>106</v>
      </c>
      <c r="F27" s="325">
        <f t="shared" ref="F27:O27" si="11">F24+F25</f>
        <v>0</v>
      </c>
      <c r="G27" s="326">
        <f t="shared" si="11"/>
        <v>0</v>
      </c>
      <c r="H27" s="325">
        <f t="shared" si="11"/>
        <v>0</v>
      </c>
      <c r="I27" s="326">
        <f t="shared" si="11"/>
        <v>0</v>
      </c>
      <c r="J27" s="325">
        <f t="shared" si="11"/>
        <v>0</v>
      </c>
      <c r="K27" s="326">
        <f t="shared" si="11"/>
        <v>0</v>
      </c>
      <c r="L27" s="325">
        <f t="shared" si="11"/>
        <v>0</v>
      </c>
      <c r="M27" s="326">
        <f t="shared" si="11"/>
        <v>0</v>
      </c>
      <c r="N27" s="325">
        <f t="shared" si="11"/>
        <v>0</v>
      </c>
      <c r="O27" s="326">
        <f t="shared" si="11"/>
        <v>0</v>
      </c>
      <c r="P27" s="325">
        <f t="shared" ref="P27:Q27" si="12">P24+P25</f>
        <v>0</v>
      </c>
      <c r="Q27" s="326">
        <f t="shared" si="12"/>
        <v>0</v>
      </c>
      <c r="R27" s="290"/>
      <c r="S27" s="290"/>
      <c r="T27" s="290"/>
      <c r="U27" s="290"/>
      <c r="V27" s="290"/>
      <c r="W27" s="290"/>
      <c r="X27" s="290"/>
      <c r="Y27" s="290"/>
    </row>
    <row r="28" spans="1:25" ht="16" customHeight="1">
      <c r="F28" s="290"/>
      <c r="G28" s="290"/>
      <c r="H28" s="290"/>
      <c r="I28" s="290"/>
      <c r="J28" s="290"/>
      <c r="K28" s="290"/>
      <c r="L28" s="439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</row>
    <row r="29" spans="1:25" ht="16" customHeight="1">
      <c r="A29" s="323"/>
      <c r="F29" s="290"/>
      <c r="G29" s="290"/>
      <c r="H29" s="290"/>
      <c r="I29" s="290"/>
      <c r="J29" s="440"/>
      <c r="K29" s="440"/>
      <c r="L29" s="439"/>
      <c r="M29" s="290"/>
      <c r="N29" s="290"/>
      <c r="O29" s="440" t="s">
        <v>107</v>
      </c>
      <c r="P29" s="290"/>
      <c r="Q29" s="290"/>
      <c r="R29" s="290"/>
      <c r="S29" s="290"/>
      <c r="T29" s="290"/>
      <c r="U29" s="290"/>
      <c r="V29" s="290"/>
      <c r="W29" s="290"/>
      <c r="X29" s="290"/>
      <c r="Y29" s="440"/>
    </row>
    <row r="30" spans="1:25" ht="16" customHeight="1">
      <c r="A30" s="473" t="s">
        <v>69</v>
      </c>
      <c r="B30" s="474"/>
      <c r="C30" s="474"/>
      <c r="D30" s="474"/>
      <c r="E30" s="475"/>
      <c r="F30" s="490" t="s">
        <v>262</v>
      </c>
      <c r="G30" s="491"/>
      <c r="H30" s="490" t="s">
        <v>256</v>
      </c>
      <c r="I30" s="491"/>
      <c r="J30" s="490"/>
      <c r="K30" s="491"/>
      <c r="L30" s="490"/>
      <c r="M30" s="491"/>
      <c r="N30" s="490"/>
      <c r="O30" s="491"/>
      <c r="P30" s="439"/>
      <c r="Q30" s="439"/>
      <c r="R30" s="439"/>
      <c r="S30" s="439"/>
      <c r="T30" s="439"/>
      <c r="U30" s="439"/>
      <c r="V30" s="439"/>
      <c r="W30" s="439"/>
      <c r="X30" s="439"/>
      <c r="Y30" s="439"/>
    </row>
    <row r="31" spans="1:25" ht="16" customHeight="1">
      <c r="A31" s="476"/>
      <c r="B31" s="477"/>
      <c r="C31" s="477"/>
      <c r="D31" s="477"/>
      <c r="E31" s="478"/>
      <c r="F31" s="244" t="s">
        <v>235</v>
      </c>
      <c r="G31" s="441" t="s">
        <v>2</v>
      </c>
      <c r="H31" s="244" t="s">
        <v>235</v>
      </c>
      <c r="I31" s="441" t="s">
        <v>2</v>
      </c>
      <c r="J31" s="244" t="s">
        <v>235</v>
      </c>
      <c r="K31" s="442" t="s">
        <v>2</v>
      </c>
      <c r="L31" s="244" t="s">
        <v>235</v>
      </c>
      <c r="M31" s="441" t="s">
        <v>2</v>
      </c>
      <c r="N31" s="244" t="s">
        <v>235</v>
      </c>
      <c r="O31" s="443" t="s">
        <v>2</v>
      </c>
      <c r="P31" s="444"/>
      <c r="Q31" s="444"/>
      <c r="R31" s="444"/>
      <c r="S31" s="444"/>
      <c r="T31" s="444"/>
      <c r="U31" s="444"/>
      <c r="V31" s="444"/>
      <c r="W31" s="444"/>
      <c r="X31" s="444"/>
      <c r="Y31" s="444"/>
    </row>
    <row r="32" spans="1:25" ht="16" customHeight="1">
      <c r="A32" s="479" t="s">
        <v>85</v>
      </c>
      <c r="B32" s="418" t="s">
        <v>50</v>
      </c>
      <c r="C32" s="419"/>
      <c r="D32" s="419"/>
      <c r="E32" s="445" t="s">
        <v>41</v>
      </c>
      <c r="F32" s="308">
        <v>322</v>
      </c>
      <c r="G32" s="356">
        <v>318</v>
      </c>
      <c r="H32" s="249">
        <v>37</v>
      </c>
      <c r="I32" s="251">
        <v>31</v>
      </c>
      <c r="J32" s="249"/>
      <c r="K32" s="252"/>
      <c r="L32" s="308"/>
      <c r="M32" s="356"/>
      <c r="N32" s="249"/>
      <c r="O32" s="446"/>
      <c r="P32" s="356"/>
      <c r="Q32" s="356"/>
      <c r="R32" s="356"/>
      <c r="S32" s="356"/>
      <c r="T32" s="357"/>
      <c r="U32" s="357"/>
      <c r="V32" s="356"/>
      <c r="W32" s="356"/>
      <c r="X32" s="357"/>
      <c r="Y32" s="357"/>
    </row>
    <row r="33" spans="1:25" ht="16" customHeight="1">
      <c r="A33" s="484"/>
      <c r="B33" s="413"/>
      <c r="C33" s="427" t="s">
        <v>70</v>
      </c>
      <c r="D33" s="428"/>
      <c r="E33" s="447"/>
      <c r="F33" s="281">
        <v>242</v>
      </c>
      <c r="G33" s="282">
        <v>230</v>
      </c>
      <c r="H33" s="281">
        <v>37</v>
      </c>
      <c r="I33" s="319">
        <v>31</v>
      </c>
      <c r="J33" s="281"/>
      <c r="K33" s="320"/>
      <c r="L33" s="281"/>
      <c r="M33" s="282"/>
      <c r="N33" s="281"/>
      <c r="O33" s="318"/>
      <c r="P33" s="356"/>
      <c r="Q33" s="356"/>
      <c r="R33" s="356"/>
      <c r="S33" s="356"/>
      <c r="T33" s="357"/>
      <c r="U33" s="357"/>
      <c r="V33" s="356"/>
      <c r="W33" s="356"/>
      <c r="X33" s="357"/>
      <c r="Y33" s="357"/>
    </row>
    <row r="34" spans="1:25" ht="16" customHeight="1">
      <c r="A34" s="484"/>
      <c r="B34" s="413"/>
      <c r="C34" s="448"/>
      <c r="D34" s="421" t="s">
        <v>71</v>
      </c>
      <c r="E34" s="449"/>
      <c r="F34" s="259">
        <v>242</v>
      </c>
      <c r="G34" s="260">
        <v>230</v>
      </c>
      <c r="H34" s="259">
        <v>0</v>
      </c>
      <c r="I34" s="261">
        <v>0</v>
      </c>
      <c r="J34" s="259"/>
      <c r="K34" s="262"/>
      <c r="L34" s="259"/>
      <c r="M34" s="260"/>
      <c r="N34" s="259"/>
      <c r="O34" s="289"/>
      <c r="P34" s="356"/>
      <c r="Q34" s="356"/>
      <c r="R34" s="356"/>
      <c r="S34" s="356"/>
      <c r="T34" s="357"/>
      <c r="U34" s="357"/>
      <c r="V34" s="356"/>
      <c r="W34" s="356"/>
      <c r="X34" s="357"/>
      <c r="Y34" s="357"/>
    </row>
    <row r="35" spans="1:25" ht="16" customHeight="1">
      <c r="A35" s="484"/>
      <c r="B35" s="422"/>
      <c r="C35" s="450" t="s">
        <v>72</v>
      </c>
      <c r="D35" s="424"/>
      <c r="E35" s="451"/>
      <c r="F35" s="271">
        <v>80</v>
      </c>
      <c r="G35" s="272">
        <v>88</v>
      </c>
      <c r="H35" s="271">
        <v>0</v>
      </c>
      <c r="I35" s="273">
        <v>0</v>
      </c>
      <c r="J35" s="348"/>
      <c r="K35" s="452"/>
      <c r="L35" s="271"/>
      <c r="M35" s="272"/>
      <c r="N35" s="271"/>
      <c r="O35" s="316"/>
      <c r="P35" s="356"/>
      <c r="Q35" s="356"/>
      <c r="R35" s="356"/>
      <c r="S35" s="356"/>
      <c r="T35" s="357"/>
      <c r="U35" s="357"/>
      <c r="V35" s="356"/>
      <c r="W35" s="356"/>
      <c r="X35" s="357"/>
      <c r="Y35" s="357"/>
    </row>
    <row r="36" spans="1:25" ht="16" customHeight="1">
      <c r="A36" s="484"/>
      <c r="B36" s="423" t="s">
        <v>53</v>
      </c>
      <c r="C36" s="434"/>
      <c r="D36" s="434"/>
      <c r="E36" s="445" t="s">
        <v>42</v>
      </c>
      <c r="F36" s="306">
        <v>304</v>
      </c>
      <c r="G36" s="318">
        <v>320</v>
      </c>
      <c r="H36" s="308">
        <v>2</v>
      </c>
      <c r="I36" s="309">
        <v>2</v>
      </c>
      <c r="J36" s="308"/>
      <c r="K36" s="310"/>
      <c r="L36" s="308"/>
      <c r="M36" s="356"/>
      <c r="N36" s="308"/>
      <c r="O36" s="307"/>
      <c r="P36" s="356"/>
      <c r="Q36" s="356"/>
      <c r="R36" s="356"/>
      <c r="S36" s="356"/>
      <c r="T36" s="356"/>
      <c r="U36" s="356"/>
      <c r="V36" s="356"/>
      <c r="W36" s="356"/>
      <c r="X36" s="357"/>
      <c r="Y36" s="357"/>
    </row>
    <row r="37" spans="1:25" ht="16" customHeight="1">
      <c r="A37" s="484"/>
      <c r="B37" s="413"/>
      <c r="C37" s="421" t="s">
        <v>73</v>
      </c>
      <c r="D37" s="286"/>
      <c r="E37" s="449"/>
      <c r="F37" s="288">
        <v>270</v>
      </c>
      <c r="G37" s="289">
        <v>279</v>
      </c>
      <c r="H37" s="259">
        <v>0</v>
      </c>
      <c r="I37" s="261">
        <v>0</v>
      </c>
      <c r="J37" s="259"/>
      <c r="K37" s="262"/>
      <c r="L37" s="259"/>
      <c r="M37" s="260"/>
      <c r="N37" s="259"/>
      <c r="O37" s="289"/>
      <c r="P37" s="356"/>
      <c r="Q37" s="356"/>
      <c r="R37" s="356"/>
      <c r="S37" s="356"/>
      <c r="T37" s="356"/>
      <c r="U37" s="356"/>
      <c r="V37" s="356"/>
      <c r="W37" s="356"/>
      <c r="X37" s="357"/>
      <c r="Y37" s="357"/>
    </row>
    <row r="38" spans="1:25" ht="16" customHeight="1">
      <c r="A38" s="484"/>
      <c r="B38" s="422"/>
      <c r="C38" s="421" t="s">
        <v>74</v>
      </c>
      <c r="D38" s="286"/>
      <c r="E38" s="449"/>
      <c r="F38" s="288">
        <v>35</v>
      </c>
      <c r="G38" s="289">
        <v>41</v>
      </c>
      <c r="H38" s="259">
        <v>2</v>
      </c>
      <c r="I38" s="261">
        <v>2</v>
      </c>
      <c r="J38" s="259"/>
      <c r="K38" s="452"/>
      <c r="L38" s="259"/>
      <c r="M38" s="260"/>
      <c r="N38" s="259"/>
      <c r="O38" s="289"/>
      <c r="P38" s="356"/>
      <c r="Q38" s="356"/>
      <c r="R38" s="357"/>
      <c r="S38" s="357"/>
      <c r="T38" s="356"/>
      <c r="U38" s="356"/>
      <c r="V38" s="356"/>
      <c r="W38" s="356"/>
      <c r="X38" s="357"/>
      <c r="Y38" s="357"/>
    </row>
    <row r="39" spans="1:25" ht="16" customHeight="1">
      <c r="A39" s="485"/>
      <c r="B39" s="353" t="s">
        <v>75</v>
      </c>
      <c r="C39" s="354"/>
      <c r="D39" s="354"/>
      <c r="E39" s="355" t="s">
        <v>108</v>
      </c>
      <c r="F39" s="325">
        <f>F32-F36</f>
        <v>18</v>
      </c>
      <c r="G39" s="326">
        <f t="shared" ref="G39:O39" si="13">G32-G36</f>
        <v>-2</v>
      </c>
      <c r="H39" s="325">
        <f t="shared" si="13"/>
        <v>35</v>
      </c>
      <c r="I39" s="326">
        <f t="shared" si="13"/>
        <v>29</v>
      </c>
      <c r="J39" s="325">
        <f t="shared" si="13"/>
        <v>0</v>
      </c>
      <c r="K39" s="326">
        <f t="shared" si="13"/>
        <v>0</v>
      </c>
      <c r="L39" s="325">
        <f t="shared" si="13"/>
        <v>0</v>
      </c>
      <c r="M39" s="326">
        <f t="shared" si="13"/>
        <v>0</v>
      </c>
      <c r="N39" s="325">
        <f t="shared" si="13"/>
        <v>0</v>
      </c>
      <c r="O39" s="326">
        <f t="shared" si="13"/>
        <v>0</v>
      </c>
      <c r="P39" s="356"/>
      <c r="Q39" s="356"/>
      <c r="R39" s="356"/>
      <c r="S39" s="356"/>
      <c r="T39" s="356"/>
      <c r="U39" s="356"/>
      <c r="V39" s="356"/>
      <c r="W39" s="356"/>
      <c r="X39" s="357"/>
      <c r="Y39" s="357"/>
    </row>
    <row r="40" spans="1:25" ht="16" customHeight="1">
      <c r="A40" s="479" t="s">
        <v>86</v>
      </c>
      <c r="B40" s="423" t="s">
        <v>76</v>
      </c>
      <c r="C40" s="434"/>
      <c r="D40" s="434"/>
      <c r="E40" s="445" t="s">
        <v>44</v>
      </c>
      <c r="F40" s="306">
        <v>542</v>
      </c>
      <c r="G40" s="307">
        <v>516</v>
      </c>
      <c r="H40" s="308">
        <v>10</v>
      </c>
      <c r="I40" s="309">
        <v>14</v>
      </c>
      <c r="J40" s="308"/>
      <c r="K40" s="310"/>
      <c r="L40" s="308"/>
      <c r="M40" s="356"/>
      <c r="N40" s="308"/>
      <c r="O40" s="307"/>
      <c r="P40" s="356"/>
      <c r="Q40" s="356"/>
      <c r="R40" s="356"/>
      <c r="S40" s="356"/>
      <c r="T40" s="357"/>
      <c r="U40" s="357"/>
      <c r="V40" s="357"/>
      <c r="W40" s="357"/>
      <c r="X40" s="356"/>
      <c r="Y40" s="356"/>
    </row>
    <row r="41" spans="1:25" ht="16" customHeight="1">
      <c r="A41" s="486"/>
      <c r="B41" s="422"/>
      <c r="C41" s="421" t="s">
        <v>77</v>
      </c>
      <c r="D41" s="286"/>
      <c r="E41" s="449"/>
      <c r="F41" s="358">
        <v>235</v>
      </c>
      <c r="G41" s="453">
        <v>218</v>
      </c>
      <c r="H41" s="348">
        <v>0</v>
      </c>
      <c r="I41" s="452">
        <v>0</v>
      </c>
      <c r="J41" s="259"/>
      <c r="K41" s="262"/>
      <c r="L41" s="259"/>
      <c r="M41" s="260"/>
      <c r="N41" s="259"/>
      <c r="O41" s="289"/>
      <c r="P41" s="357"/>
      <c r="Q41" s="357"/>
      <c r="R41" s="357"/>
      <c r="S41" s="357"/>
      <c r="T41" s="357"/>
      <c r="U41" s="357"/>
      <c r="V41" s="357"/>
      <c r="W41" s="357"/>
      <c r="X41" s="356"/>
      <c r="Y41" s="356"/>
    </row>
    <row r="42" spans="1:25" ht="16" customHeight="1">
      <c r="A42" s="486"/>
      <c r="B42" s="423" t="s">
        <v>64</v>
      </c>
      <c r="C42" s="434"/>
      <c r="D42" s="434"/>
      <c r="E42" s="445" t="s">
        <v>45</v>
      </c>
      <c r="F42" s="306">
        <v>560</v>
      </c>
      <c r="G42" s="307">
        <v>514</v>
      </c>
      <c r="H42" s="308">
        <v>45</v>
      </c>
      <c r="I42" s="309">
        <v>43</v>
      </c>
      <c r="J42" s="308"/>
      <c r="K42" s="310"/>
      <c r="L42" s="308"/>
      <c r="M42" s="356"/>
      <c r="N42" s="308"/>
      <c r="O42" s="307"/>
      <c r="P42" s="356"/>
      <c r="Q42" s="356"/>
      <c r="R42" s="356"/>
      <c r="S42" s="356"/>
      <c r="T42" s="357"/>
      <c r="U42" s="357"/>
      <c r="V42" s="356"/>
      <c r="W42" s="356"/>
      <c r="X42" s="356"/>
      <c r="Y42" s="356"/>
    </row>
    <row r="43" spans="1:25" ht="16" customHeight="1">
      <c r="A43" s="486"/>
      <c r="B43" s="422"/>
      <c r="C43" s="421" t="s">
        <v>78</v>
      </c>
      <c r="D43" s="286"/>
      <c r="E43" s="449"/>
      <c r="F43" s="288">
        <v>280</v>
      </c>
      <c r="G43" s="289">
        <v>456</v>
      </c>
      <c r="H43" s="259">
        <v>45</v>
      </c>
      <c r="I43" s="261">
        <v>43</v>
      </c>
      <c r="J43" s="348"/>
      <c r="K43" s="452"/>
      <c r="L43" s="259"/>
      <c r="M43" s="260"/>
      <c r="N43" s="259"/>
      <c r="O43" s="289"/>
      <c r="P43" s="356"/>
      <c r="Q43" s="356"/>
      <c r="R43" s="357"/>
      <c r="S43" s="356"/>
      <c r="T43" s="357"/>
      <c r="U43" s="357"/>
      <c r="V43" s="356"/>
      <c r="W43" s="356"/>
      <c r="X43" s="357"/>
      <c r="Y43" s="357"/>
    </row>
    <row r="44" spans="1:25" ht="16" customHeight="1">
      <c r="A44" s="487"/>
      <c r="B44" s="322" t="s">
        <v>75</v>
      </c>
      <c r="C44" s="323"/>
      <c r="D44" s="323"/>
      <c r="E44" s="355" t="s">
        <v>109</v>
      </c>
      <c r="F44" s="298">
        <f>F40-F42</f>
        <v>-18</v>
      </c>
      <c r="G44" s="299">
        <f t="shared" ref="G44:O44" si="14">G40-G42</f>
        <v>2</v>
      </c>
      <c r="H44" s="298">
        <f t="shared" si="14"/>
        <v>-35</v>
      </c>
      <c r="I44" s="299">
        <f t="shared" si="14"/>
        <v>-29</v>
      </c>
      <c r="J44" s="298">
        <f t="shared" si="14"/>
        <v>0</v>
      </c>
      <c r="K44" s="299">
        <f t="shared" si="14"/>
        <v>0</v>
      </c>
      <c r="L44" s="298">
        <f t="shared" si="14"/>
        <v>0</v>
      </c>
      <c r="M44" s="299">
        <f t="shared" si="14"/>
        <v>0</v>
      </c>
      <c r="N44" s="298">
        <f t="shared" si="14"/>
        <v>0</v>
      </c>
      <c r="O44" s="299">
        <f t="shared" si="14"/>
        <v>0</v>
      </c>
      <c r="P44" s="357"/>
      <c r="Q44" s="357"/>
      <c r="R44" s="356"/>
      <c r="S44" s="356"/>
      <c r="T44" s="357"/>
      <c r="U44" s="357"/>
      <c r="V44" s="356"/>
      <c r="W44" s="356"/>
      <c r="X44" s="356"/>
      <c r="Y44" s="356"/>
    </row>
    <row r="45" spans="1:25" ht="16" customHeight="1">
      <c r="A45" s="464" t="s">
        <v>87</v>
      </c>
      <c r="B45" s="360" t="s">
        <v>79</v>
      </c>
      <c r="C45" s="361"/>
      <c r="D45" s="361"/>
      <c r="E45" s="362" t="s">
        <v>110</v>
      </c>
      <c r="F45" s="363">
        <f>F39+F44</f>
        <v>0</v>
      </c>
      <c r="G45" s="364">
        <f t="shared" ref="G45:O45" si="15">G39+G44</f>
        <v>0</v>
      </c>
      <c r="H45" s="363">
        <f t="shared" si="15"/>
        <v>0</v>
      </c>
      <c r="I45" s="364">
        <f t="shared" si="15"/>
        <v>0</v>
      </c>
      <c r="J45" s="363">
        <f t="shared" si="15"/>
        <v>0</v>
      </c>
      <c r="K45" s="364">
        <f t="shared" si="15"/>
        <v>0</v>
      </c>
      <c r="L45" s="363">
        <f t="shared" si="15"/>
        <v>0</v>
      </c>
      <c r="M45" s="364">
        <f t="shared" si="15"/>
        <v>0</v>
      </c>
      <c r="N45" s="363">
        <f t="shared" si="15"/>
        <v>0</v>
      </c>
      <c r="O45" s="364">
        <f t="shared" si="15"/>
        <v>0</v>
      </c>
      <c r="P45" s="356"/>
      <c r="Q45" s="356"/>
      <c r="R45" s="356"/>
      <c r="S45" s="356"/>
      <c r="T45" s="356"/>
      <c r="U45" s="356"/>
      <c r="V45" s="356"/>
      <c r="W45" s="356"/>
      <c r="X45" s="356"/>
      <c r="Y45" s="356"/>
    </row>
    <row r="46" spans="1:25" ht="16" customHeight="1">
      <c r="A46" s="465"/>
      <c r="B46" s="285" t="s">
        <v>80</v>
      </c>
      <c r="C46" s="286"/>
      <c r="D46" s="286"/>
      <c r="E46" s="286"/>
      <c r="F46" s="358">
        <v>0</v>
      </c>
      <c r="G46" s="453"/>
      <c r="H46" s="348">
        <v>0</v>
      </c>
      <c r="I46" s="452"/>
      <c r="J46" s="348"/>
      <c r="K46" s="452"/>
      <c r="L46" s="259"/>
      <c r="M46" s="260"/>
      <c r="N46" s="348"/>
      <c r="O46" s="431"/>
      <c r="P46" s="357"/>
      <c r="Q46" s="357"/>
      <c r="R46" s="357"/>
      <c r="S46" s="357"/>
      <c r="T46" s="357"/>
      <c r="U46" s="357"/>
      <c r="V46" s="357"/>
      <c r="W46" s="357"/>
      <c r="X46" s="357"/>
      <c r="Y46" s="357"/>
    </row>
    <row r="47" spans="1:25" ht="16" customHeight="1">
      <c r="A47" s="465"/>
      <c r="B47" s="285" t="s">
        <v>81</v>
      </c>
      <c r="C47" s="286"/>
      <c r="D47" s="286"/>
      <c r="E47" s="286"/>
      <c r="F47" s="288">
        <v>0</v>
      </c>
      <c r="G47" s="289"/>
      <c r="H47" s="259">
        <v>0</v>
      </c>
      <c r="I47" s="261"/>
      <c r="J47" s="259"/>
      <c r="K47" s="262"/>
      <c r="L47" s="259"/>
      <c r="M47" s="260"/>
      <c r="N47" s="259"/>
      <c r="O47" s="289"/>
      <c r="P47" s="356"/>
      <c r="Q47" s="356"/>
      <c r="R47" s="356"/>
      <c r="S47" s="356"/>
      <c r="T47" s="356"/>
      <c r="U47" s="356"/>
      <c r="V47" s="356"/>
      <c r="W47" s="356"/>
      <c r="X47" s="356"/>
      <c r="Y47" s="356"/>
    </row>
    <row r="48" spans="1:25" ht="16" customHeight="1">
      <c r="A48" s="466"/>
      <c r="B48" s="322" t="s">
        <v>82</v>
      </c>
      <c r="C48" s="323"/>
      <c r="D48" s="323"/>
      <c r="E48" s="323"/>
      <c r="F48" s="365">
        <v>0</v>
      </c>
      <c r="G48" s="454"/>
      <c r="H48" s="365">
        <v>0</v>
      </c>
      <c r="I48" s="455"/>
      <c r="J48" s="365"/>
      <c r="K48" s="456"/>
      <c r="L48" s="365"/>
      <c r="M48" s="454"/>
      <c r="N48" s="365"/>
      <c r="O48" s="326"/>
      <c r="P48" s="356"/>
      <c r="Q48" s="356"/>
      <c r="R48" s="356"/>
      <c r="S48" s="356"/>
      <c r="T48" s="356"/>
      <c r="U48" s="356"/>
      <c r="V48" s="356"/>
      <c r="W48" s="356"/>
      <c r="X48" s="356"/>
      <c r="Y48" s="356"/>
    </row>
    <row r="49" spans="1:16" ht="16" customHeight="1">
      <c r="A49" s="238" t="s">
        <v>111</v>
      </c>
      <c r="O49" s="413"/>
      <c r="P49" s="413"/>
    </row>
    <row r="50" spans="1:16" ht="16" customHeight="1">
      <c r="O50" s="413"/>
      <c r="P50" s="413"/>
    </row>
  </sheetData>
  <mergeCells count="31">
    <mergeCell ref="N25:N26"/>
    <mergeCell ref="O25:O26"/>
    <mergeCell ref="N6:O6"/>
    <mergeCell ref="L6:M6"/>
    <mergeCell ref="P6:Q6"/>
    <mergeCell ref="P25:P26"/>
    <mergeCell ref="Q25:Q26"/>
    <mergeCell ref="J6:K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L25:L26"/>
    <mergeCell ref="M25:M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8"/>
  <printOptions horizontalCentered="1" gridLinesSet="0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47" t="s">
        <v>0</v>
      </c>
      <c r="B1" s="47"/>
      <c r="C1" s="47"/>
      <c r="D1" s="47"/>
      <c r="E1" s="81" t="s">
        <v>248</v>
      </c>
      <c r="F1" s="1"/>
    </row>
    <row r="3" spans="1:9" ht="14">
      <c r="A3" s="23" t="s">
        <v>112</v>
      </c>
    </row>
    <row r="5" spans="1:9">
      <c r="A5" s="48" t="s">
        <v>237</v>
      </c>
      <c r="B5" s="48"/>
      <c r="C5" s="48"/>
      <c r="D5" s="48"/>
      <c r="E5" s="4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8" t="s">
        <v>238</v>
      </c>
      <c r="G7" s="19"/>
      <c r="H7" s="29" t="s">
        <v>2</v>
      </c>
      <c r="I7" s="31" t="s">
        <v>22</v>
      </c>
    </row>
    <row r="8" spans="1:9" ht="17.149999999999999" customHeight="1">
      <c r="A8" s="49"/>
      <c r="B8" s="50"/>
      <c r="C8" s="50"/>
      <c r="D8" s="50"/>
      <c r="E8" s="50"/>
      <c r="F8" s="16" t="s">
        <v>113</v>
      </c>
      <c r="G8" s="22" t="s">
        <v>3</v>
      </c>
      <c r="H8" s="30"/>
      <c r="I8" s="32"/>
    </row>
    <row r="9" spans="1:9" ht="18" customHeight="1">
      <c r="A9" s="498" t="s">
        <v>88</v>
      </c>
      <c r="B9" s="498" t="s">
        <v>90</v>
      </c>
      <c r="C9" s="45" t="s">
        <v>4</v>
      </c>
      <c r="D9" s="46"/>
      <c r="E9" s="46"/>
      <c r="F9" s="145">
        <v>82303</v>
      </c>
      <c r="G9" s="61">
        <f>F9/$F$27*100</f>
        <v>16.893443817491775</v>
      </c>
      <c r="H9" s="53">
        <v>82323</v>
      </c>
      <c r="I9" s="66">
        <f t="shared" ref="I9:I45" si="0">(F9/H9-1)*100</f>
        <v>-2.429454708890999E-2</v>
      </c>
    </row>
    <row r="10" spans="1:9" ht="18" customHeight="1">
      <c r="A10" s="499"/>
      <c r="B10" s="499"/>
      <c r="C10" s="7"/>
      <c r="D10" s="42" t="s">
        <v>23</v>
      </c>
      <c r="E10" s="43"/>
      <c r="F10" s="144">
        <v>23736</v>
      </c>
      <c r="G10" s="62">
        <f t="shared" ref="G10:G27" si="1">F10/$F$27*100</f>
        <v>4.8720311829700584</v>
      </c>
      <c r="H10" s="55">
        <v>23594</v>
      </c>
      <c r="I10" s="67">
        <f t="shared" si="0"/>
        <v>0.60184792743918081</v>
      </c>
    </row>
    <row r="11" spans="1:9" ht="18" customHeight="1">
      <c r="A11" s="499"/>
      <c r="B11" s="499"/>
      <c r="C11" s="7"/>
      <c r="D11" s="15"/>
      <c r="E11" s="20" t="s">
        <v>24</v>
      </c>
      <c r="F11" s="129">
        <v>19318</v>
      </c>
      <c r="G11" s="63">
        <f t="shared" si="1"/>
        <v>3.9651962585362148</v>
      </c>
      <c r="H11" s="57">
        <v>19204</v>
      </c>
      <c r="I11" s="68">
        <f t="shared" si="0"/>
        <v>0.59362632784836222</v>
      </c>
    </row>
    <row r="12" spans="1:9" ht="18" customHeight="1">
      <c r="A12" s="499"/>
      <c r="B12" s="499"/>
      <c r="C12" s="7"/>
      <c r="D12" s="15"/>
      <c r="E12" s="20" t="s">
        <v>25</v>
      </c>
      <c r="F12" s="129">
        <v>2033</v>
      </c>
      <c r="G12" s="63">
        <f t="shared" si="1"/>
        <v>0.41729185182752487</v>
      </c>
      <c r="H12" s="57">
        <v>1745</v>
      </c>
      <c r="I12" s="68">
        <f t="shared" si="0"/>
        <v>16.504297994269336</v>
      </c>
    </row>
    <row r="13" spans="1:9" ht="18" customHeight="1">
      <c r="A13" s="499"/>
      <c r="B13" s="499"/>
      <c r="C13" s="7"/>
      <c r="D13" s="28"/>
      <c r="E13" s="20" t="s">
        <v>26</v>
      </c>
      <c r="F13" s="129">
        <v>164</v>
      </c>
      <c r="G13" s="63">
        <f t="shared" si="1"/>
        <v>3.3662500590120055E-2</v>
      </c>
      <c r="H13" s="57">
        <v>373</v>
      </c>
      <c r="I13" s="68">
        <f t="shared" si="0"/>
        <v>-56.032171581769433</v>
      </c>
    </row>
    <row r="14" spans="1:9" ht="18" customHeight="1">
      <c r="A14" s="499"/>
      <c r="B14" s="499"/>
      <c r="C14" s="7"/>
      <c r="D14" s="51" t="s">
        <v>27</v>
      </c>
      <c r="E14" s="41"/>
      <c r="F14" s="145">
        <v>16875</v>
      </c>
      <c r="G14" s="61">
        <f t="shared" si="1"/>
        <v>3.46374815523339</v>
      </c>
      <c r="H14" s="53">
        <v>15234</v>
      </c>
      <c r="I14" s="69">
        <f t="shared" si="0"/>
        <v>10.771957463568338</v>
      </c>
    </row>
    <row r="15" spans="1:9" ht="18" customHeight="1">
      <c r="A15" s="499"/>
      <c r="B15" s="499"/>
      <c r="C15" s="7"/>
      <c r="D15" s="15"/>
      <c r="E15" s="20" t="s">
        <v>28</v>
      </c>
      <c r="F15" s="129">
        <v>668</v>
      </c>
      <c r="G15" s="63">
        <f t="shared" si="1"/>
        <v>0.1371131121597573</v>
      </c>
      <c r="H15" s="57">
        <v>688</v>
      </c>
      <c r="I15" s="68">
        <f t="shared" si="0"/>
        <v>-2.9069767441860517</v>
      </c>
    </row>
    <row r="16" spans="1:9" ht="18" customHeight="1">
      <c r="A16" s="499"/>
      <c r="B16" s="499"/>
      <c r="C16" s="7"/>
      <c r="D16" s="15"/>
      <c r="E16" s="24" t="s">
        <v>29</v>
      </c>
      <c r="F16" s="144">
        <v>16207</v>
      </c>
      <c r="G16" s="62">
        <f t="shared" si="1"/>
        <v>3.3266350430736327</v>
      </c>
      <c r="H16" s="55">
        <v>14546</v>
      </c>
      <c r="I16" s="67">
        <f t="shared" si="0"/>
        <v>11.418946789495399</v>
      </c>
    </row>
    <row r="17" spans="1:9" ht="18" customHeight="1">
      <c r="A17" s="499"/>
      <c r="B17" s="499"/>
      <c r="C17" s="7"/>
      <c r="D17" s="501" t="s">
        <v>30</v>
      </c>
      <c r="E17" s="502"/>
      <c r="F17" s="144">
        <v>12174</v>
      </c>
      <c r="G17" s="62">
        <f t="shared" si="1"/>
        <v>2.4988248913665951</v>
      </c>
      <c r="H17" s="55">
        <v>26218</v>
      </c>
      <c r="I17" s="67">
        <f t="shared" si="0"/>
        <v>-53.566252193149744</v>
      </c>
    </row>
    <row r="18" spans="1:9" ht="18" customHeight="1">
      <c r="A18" s="499"/>
      <c r="B18" s="499"/>
      <c r="C18" s="7"/>
      <c r="D18" s="501" t="s">
        <v>94</v>
      </c>
      <c r="E18" s="503"/>
      <c r="F18" s="129">
        <v>1303</v>
      </c>
      <c r="G18" s="63">
        <f t="shared" si="1"/>
        <v>0.26745267237150261</v>
      </c>
      <c r="H18" s="57">
        <v>1001</v>
      </c>
      <c r="I18" s="68">
        <f t="shared" si="0"/>
        <v>30.169830169830171</v>
      </c>
    </row>
    <row r="19" spans="1:9" ht="18" customHeight="1">
      <c r="A19" s="499"/>
      <c r="B19" s="499"/>
      <c r="C19" s="10"/>
      <c r="D19" s="501" t="s">
        <v>95</v>
      </c>
      <c r="E19" s="503"/>
      <c r="F19" s="129">
        <v>0</v>
      </c>
      <c r="G19" s="63">
        <f t="shared" si="1"/>
        <v>0</v>
      </c>
      <c r="H19" s="57">
        <v>0</v>
      </c>
      <c r="I19" s="68" t="e">
        <f t="shared" si="0"/>
        <v>#DIV/0!</v>
      </c>
    </row>
    <row r="20" spans="1:9" ht="18" customHeight="1">
      <c r="A20" s="499"/>
      <c r="B20" s="499"/>
      <c r="C20" s="34" t="s">
        <v>5</v>
      </c>
      <c r="D20" s="33"/>
      <c r="E20" s="33"/>
      <c r="F20" s="129">
        <v>13576</v>
      </c>
      <c r="G20" s="63">
        <f t="shared" si="1"/>
        <v>2.7865982195821335</v>
      </c>
      <c r="H20" s="57">
        <v>13901</v>
      </c>
      <c r="I20" s="68">
        <f t="shared" si="0"/>
        <v>-2.3379612977483588</v>
      </c>
    </row>
    <row r="21" spans="1:9" ht="18" customHeight="1">
      <c r="A21" s="499"/>
      <c r="B21" s="499"/>
      <c r="C21" s="34" t="s">
        <v>6</v>
      </c>
      <c r="D21" s="33"/>
      <c r="E21" s="33"/>
      <c r="F21" s="129">
        <v>182258</v>
      </c>
      <c r="G21" s="63">
        <f t="shared" si="1"/>
        <v>37.410122149720124</v>
      </c>
      <c r="H21" s="57">
        <v>180812</v>
      </c>
      <c r="I21" s="68">
        <f t="shared" si="0"/>
        <v>0.79972568192376858</v>
      </c>
    </row>
    <row r="22" spans="1:9" ht="18" customHeight="1">
      <c r="A22" s="499"/>
      <c r="B22" s="499"/>
      <c r="C22" s="34" t="s">
        <v>31</v>
      </c>
      <c r="D22" s="33"/>
      <c r="E22" s="33"/>
      <c r="F22" s="129">
        <v>5462</v>
      </c>
      <c r="G22" s="63">
        <f t="shared" si="1"/>
        <v>1.1211254769709496</v>
      </c>
      <c r="H22" s="57">
        <v>5458</v>
      </c>
      <c r="I22" s="68">
        <f t="shared" si="0"/>
        <v>7.3286918285075942E-2</v>
      </c>
    </row>
    <row r="23" spans="1:9" ht="18" customHeight="1">
      <c r="A23" s="499"/>
      <c r="B23" s="499"/>
      <c r="C23" s="34" t="s">
        <v>7</v>
      </c>
      <c r="D23" s="33"/>
      <c r="E23" s="33"/>
      <c r="F23" s="129">
        <v>75304</v>
      </c>
      <c r="G23" s="63">
        <f t="shared" si="1"/>
        <v>15.45683502706342</v>
      </c>
      <c r="H23" s="57">
        <v>71293</v>
      </c>
      <c r="I23" s="68">
        <f t="shared" si="0"/>
        <v>5.6260782966069511</v>
      </c>
    </row>
    <row r="24" spans="1:9" ht="18" customHeight="1">
      <c r="A24" s="499"/>
      <c r="B24" s="499"/>
      <c r="C24" s="34" t="s">
        <v>32</v>
      </c>
      <c r="D24" s="33"/>
      <c r="E24" s="33"/>
      <c r="F24" s="129">
        <v>2130</v>
      </c>
      <c r="G24" s="63">
        <f t="shared" si="1"/>
        <v>0.4372019893716812</v>
      </c>
      <c r="H24" s="57">
        <v>2075</v>
      </c>
      <c r="I24" s="68">
        <f t="shared" si="0"/>
        <v>2.6506024096385472</v>
      </c>
    </row>
    <row r="25" spans="1:9" ht="18" customHeight="1">
      <c r="A25" s="499"/>
      <c r="B25" s="499"/>
      <c r="C25" s="34" t="s">
        <v>8</v>
      </c>
      <c r="D25" s="33"/>
      <c r="E25" s="33"/>
      <c r="F25" s="129">
        <v>60154</v>
      </c>
      <c r="G25" s="63">
        <f t="shared" si="1"/>
        <v>12.347158905476109</v>
      </c>
      <c r="H25" s="57">
        <v>59590</v>
      </c>
      <c r="I25" s="68">
        <f t="shared" si="0"/>
        <v>0.94646752810874091</v>
      </c>
    </row>
    <row r="26" spans="1:9" ht="18" customHeight="1">
      <c r="A26" s="499"/>
      <c r="B26" s="499"/>
      <c r="C26" s="35" t="s">
        <v>9</v>
      </c>
      <c r="D26" s="36"/>
      <c r="E26" s="36"/>
      <c r="F26" s="161">
        <v>66002</v>
      </c>
      <c r="G26" s="64">
        <f t="shared" si="1"/>
        <v>13.547514414323805</v>
      </c>
      <c r="H26" s="58">
        <v>68586</v>
      </c>
      <c r="I26" s="70">
        <f t="shared" si="0"/>
        <v>-3.7675327326276542</v>
      </c>
    </row>
    <row r="27" spans="1:9" ht="18" customHeight="1">
      <c r="A27" s="499"/>
      <c r="B27" s="500"/>
      <c r="C27" s="37" t="s">
        <v>10</v>
      </c>
      <c r="D27" s="26"/>
      <c r="E27" s="26"/>
      <c r="F27" s="135">
        <f>SUM(F9,F20:F26)</f>
        <v>487189</v>
      </c>
      <c r="G27" s="65">
        <f t="shared" si="1"/>
        <v>100</v>
      </c>
      <c r="H27" s="59">
        <f>SUM(H9,H20:H26)</f>
        <v>484038</v>
      </c>
      <c r="I27" s="71">
        <f t="shared" si="0"/>
        <v>0.65098194769832585</v>
      </c>
    </row>
    <row r="28" spans="1:9" ht="18" customHeight="1">
      <c r="A28" s="499"/>
      <c r="B28" s="498" t="s">
        <v>89</v>
      </c>
      <c r="C28" s="45" t="s">
        <v>11</v>
      </c>
      <c r="D28" s="46"/>
      <c r="E28" s="46"/>
      <c r="F28" s="145">
        <v>209528</v>
      </c>
      <c r="G28" s="61">
        <f t="shared" ref="G28:G45" si="2">F28/$F$45*100</f>
        <v>45.108191370955069</v>
      </c>
      <c r="H28" s="52">
        <v>211464</v>
      </c>
      <c r="I28" s="72">
        <f t="shared" si="0"/>
        <v>-0.91552226383686541</v>
      </c>
    </row>
    <row r="29" spans="1:9" ht="18" customHeight="1">
      <c r="A29" s="499"/>
      <c r="B29" s="499"/>
      <c r="C29" s="7"/>
      <c r="D29" s="25" t="s">
        <v>12</v>
      </c>
      <c r="E29" s="33"/>
      <c r="F29" s="129">
        <v>117981</v>
      </c>
      <c r="G29" s="63">
        <f t="shared" si="2"/>
        <v>25.399514748084506</v>
      </c>
      <c r="H29" s="56">
        <v>118594</v>
      </c>
      <c r="I29" s="73">
        <f t="shared" si="0"/>
        <v>-0.51688955596405073</v>
      </c>
    </row>
    <row r="30" spans="1:9" ht="18" customHeight="1">
      <c r="A30" s="499"/>
      <c r="B30" s="499"/>
      <c r="C30" s="7"/>
      <c r="D30" s="25" t="s">
        <v>33</v>
      </c>
      <c r="E30" s="33"/>
      <c r="F30" s="129">
        <v>11407</v>
      </c>
      <c r="G30" s="63">
        <f t="shared" si="2"/>
        <v>2.4557535936413482</v>
      </c>
      <c r="H30" s="56">
        <v>11374</v>
      </c>
      <c r="I30" s="73">
        <f t="shared" si="0"/>
        <v>0.29013539651836506</v>
      </c>
    </row>
    <row r="31" spans="1:9" ht="18" customHeight="1">
      <c r="A31" s="499"/>
      <c r="B31" s="499"/>
      <c r="C31" s="17"/>
      <c r="D31" s="25" t="s">
        <v>13</v>
      </c>
      <c r="E31" s="33"/>
      <c r="F31" s="129">
        <v>80140</v>
      </c>
      <c r="G31" s="63">
        <f t="shared" si="2"/>
        <v>17.252923029229216</v>
      </c>
      <c r="H31" s="56">
        <v>81495</v>
      </c>
      <c r="I31" s="73">
        <f t="shared" si="0"/>
        <v>-1.662678691944286</v>
      </c>
    </row>
    <row r="32" spans="1:9" ht="18" customHeight="1">
      <c r="A32" s="499"/>
      <c r="B32" s="499"/>
      <c r="C32" s="40" t="s">
        <v>14</v>
      </c>
      <c r="D32" s="41"/>
      <c r="E32" s="41"/>
      <c r="F32" s="145">
        <v>147435</v>
      </c>
      <c r="G32" s="61">
        <f t="shared" si="2"/>
        <v>31.740512937539421</v>
      </c>
      <c r="H32" s="52">
        <v>154174</v>
      </c>
      <c r="I32" s="72">
        <f t="shared" si="0"/>
        <v>-4.3710353237251365</v>
      </c>
    </row>
    <row r="33" spans="1:9" ht="18" customHeight="1">
      <c r="A33" s="499"/>
      <c r="B33" s="499"/>
      <c r="C33" s="7"/>
      <c r="D33" s="25" t="s">
        <v>15</v>
      </c>
      <c r="E33" s="33"/>
      <c r="F33" s="129">
        <v>19301</v>
      </c>
      <c r="G33" s="63">
        <f t="shared" si="2"/>
        <v>4.1552117218262179</v>
      </c>
      <c r="H33" s="56">
        <v>18898</v>
      </c>
      <c r="I33" s="73">
        <f t="shared" si="0"/>
        <v>2.1325007937347928</v>
      </c>
    </row>
    <row r="34" spans="1:9" ht="18" customHeight="1">
      <c r="A34" s="499"/>
      <c r="B34" s="499"/>
      <c r="C34" s="7"/>
      <c r="D34" s="25" t="s">
        <v>34</v>
      </c>
      <c r="E34" s="33"/>
      <c r="F34" s="129">
        <v>9234</v>
      </c>
      <c r="G34" s="63">
        <f t="shared" si="2"/>
        <v>1.9879397460931192</v>
      </c>
      <c r="H34" s="56">
        <v>9538</v>
      </c>
      <c r="I34" s="73">
        <f t="shared" si="0"/>
        <v>-3.1872509960159334</v>
      </c>
    </row>
    <row r="35" spans="1:9" ht="18" customHeight="1">
      <c r="A35" s="499"/>
      <c r="B35" s="499"/>
      <c r="C35" s="7"/>
      <c r="D35" s="25" t="s">
        <v>35</v>
      </c>
      <c r="E35" s="33"/>
      <c r="F35" s="129">
        <v>84570</v>
      </c>
      <c r="G35" s="63">
        <f t="shared" si="2"/>
        <v>18.206634646642311</v>
      </c>
      <c r="H35" s="56">
        <v>83413</v>
      </c>
      <c r="I35" s="73">
        <f t="shared" si="0"/>
        <v>1.3870739572968249</v>
      </c>
    </row>
    <row r="36" spans="1:9" ht="18" customHeight="1">
      <c r="A36" s="499"/>
      <c r="B36" s="499"/>
      <c r="C36" s="7"/>
      <c r="D36" s="25" t="s">
        <v>36</v>
      </c>
      <c r="E36" s="33"/>
      <c r="F36" s="129">
        <v>48178</v>
      </c>
      <c r="G36" s="63">
        <f t="shared" si="2"/>
        <v>10.371990587749004</v>
      </c>
      <c r="H36" s="56">
        <v>4309</v>
      </c>
      <c r="I36" s="73">
        <f t="shared" si="0"/>
        <v>1018.0784404734277</v>
      </c>
    </row>
    <row r="37" spans="1:9" ht="18" customHeight="1">
      <c r="A37" s="499"/>
      <c r="B37" s="499"/>
      <c r="C37" s="7"/>
      <c r="D37" s="25" t="s">
        <v>16</v>
      </c>
      <c r="E37" s="33"/>
      <c r="F37" s="129">
        <v>5283</v>
      </c>
      <c r="G37" s="63">
        <f t="shared" si="2"/>
        <v>1.1373495428427496</v>
      </c>
      <c r="H37" s="56">
        <v>7902</v>
      </c>
      <c r="I37" s="73">
        <f t="shared" si="0"/>
        <v>-33.143507972665141</v>
      </c>
    </row>
    <row r="38" spans="1:9" ht="18" customHeight="1">
      <c r="A38" s="499"/>
      <c r="B38" s="499"/>
      <c r="C38" s="17"/>
      <c r="D38" s="25" t="s">
        <v>37</v>
      </c>
      <c r="E38" s="33"/>
      <c r="F38" s="129">
        <v>24229</v>
      </c>
      <c r="G38" s="63">
        <f t="shared" si="2"/>
        <v>5.2161351644022291</v>
      </c>
      <c r="H38" s="56">
        <v>30113</v>
      </c>
      <c r="I38" s="73">
        <f t="shared" si="0"/>
        <v>-19.539733669843585</v>
      </c>
    </row>
    <row r="39" spans="1:9" ht="18" customHeight="1">
      <c r="A39" s="499"/>
      <c r="B39" s="499"/>
      <c r="C39" s="40" t="s">
        <v>17</v>
      </c>
      <c r="D39" s="41"/>
      <c r="E39" s="41"/>
      <c r="F39" s="145">
        <v>107538</v>
      </c>
      <c r="G39" s="61">
        <f t="shared" si="2"/>
        <v>23.151295691505506</v>
      </c>
      <c r="H39" s="52">
        <v>97722</v>
      </c>
      <c r="I39" s="72">
        <f t="shared" si="0"/>
        <v>10.044821022901695</v>
      </c>
    </row>
    <row r="40" spans="1:9" ht="18" customHeight="1">
      <c r="A40" s="499"/>
      <c r="B40" s="499"/>
      <c r="C40" s="7"/>
      <c r="D40" s="42" t="s">
        <v>18</v>
      </c>
      <c r="E40" s="43"/>
      <c r="F40" s="144">
        <v>103763</v>
      </c>
      <c r="G40" s="62">
        <f t="shared" si="2"/>
        <v>22.338595611204283</v>
      </c>
      <c r="H40" s="54">
        <v>93969</v>
      </c>
      <c r="I40" s="74">
        <f t="shared" si="0"/>
        <v>10.422586172035464</v>
      </c>
    </row>
    <row r="41" spans="1:9" ht="18" customHeight="1">
      <c r="A41" s="499"/>
      <c r="B41" s="499"/>
      <c r="C41" s="7"/>
      <c r="D41" s="15"/>
      <c r="E41" s="82" t="s">
        <v>92</v>
      </c>
      <c r="F41" s="129">
        <v>82433</v>
      </c>
      <c r="G41" s="63">
        <f t="shared" si="2"/>
        <v>17.746571051515499</v>
      </c>
      <c r="H41" s="56">
        <v>70047</v>
      </c>
      <c r="I41" s="75">
        <f t="shared" si="0"/>
        <v>17.682413236826712</v>
      </c>
    </row>
    <row r="42" spans="1:9" ht="18" customHeight="1">
      <c r="A42" s="499"/>
      <c r="B42" s="499"/>
      <c r="C42" s="7"/>
      <c r="D42" s="28"/>
      <c r="E42" s="27" t="s">
        <v>38</v>
      </c>
      <c r="F42" s="129">
        <v>21330</v>
      </c>
      <c r="G42" s="63">
        <f t="shared" si="2"/>
        <v>4.5920245596887845</v>
      </c>
      <c r="H42" s="56">
        <v>23922</v>
      </c>
      <c r="I42" s="75">
        <f t="shared" si="0"/>
        <v>-10.835214446952602</v>
      </c>
    </row>
    <row r="43" spans="1:9" ht="18" customHeight="1">
      <c r="A43" s="499"/>
      <c r="B43" s="499"/>
      <c r="C43" s="7"/>
      <c r="D43" s="25" t="s">
        <v>39</v>
      </c>
      <c r="E43" s="44"/>
      <c r="F43" s="129">
        <v>3775</v>
      </c>
      <c r="G43" s="63">
        <f t="shared" si="2"/>
        <v>0.81270008030122654</v>
      </c>
      <c r="H43" s="54">
        <v>3754</v>
      </c>
      <c r="I43" s="85">
        <f t="shared" si="0"/>
        <v>0.55940330314332432</v>
      </c>
    </row>
    <row r="44" spans="1:9" ht="18" customHeight="1">
      <c r="A44" s="499"/>
      <c r="B44" s="499"/>
      <c r="C44" s="11"/>
      <c r="D44" s="38" t="s">
        <v>40</v>
      </c>
      <c r="E44" s="39"/>
      <c r="F44" s="135">
        <v>0</v>
      </c>
      <c r="G44" s="65">
        <f t="shared" si="2"/>
        <v>0</v>
      </c>
      <c r="H44" s="58">
        <v>0</v>
      </c>
      <c r="I44" s="70" t="e">
        <f t="shared" si="0"/>
        <v>#DIV/0!</v>
      </c>
    </row>
    <row r="45" spans="1:9" ht="18" customHeight="1">
      <c r="A45" s="500"/>
      <c r="B45" s="500"/>
      <c r="C45" s="11" t="s">
        <v>19</v>
      </c>
      <c r="D45" s="12"/>
      <c r="E45" s="12"/>
      <c r="F45" s="60">
        <f>SUM(F28,F32,F39)</f>
        <v>464501</v>
      </c>
      <c r="G45" s="65">
        <f t="shared" si="2"/>
        <v>100</v>
      </c>
      <c r="H45" s="60">
        <f>SUM(H28,H32,H39)</f>
        <v>463360</v>
      </c>
      <c r="I45" s="86">
        <f t="shared" si="0"/>
        <v>0.24624482044199869</v>
      </c>
    </row>
    <row r="46" spans="1:9">
      <c r="A46" s="83" t="s">
        <v>20</v>
      </c>
    </row>
    <row r="47" spans="1:9">
      <c r="A47" s="84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3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6"/>
  <sheetViews>
    <sheetView view="pageBreakPreview" zoomScaleNormal="100" zoomScaleSheetLayoutView="100" workbookViewId="0">
      <pane xSplit="4" ySplit="6" topLeftCell="E7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87" t="s">
        <v>0</v>
      </c>
      <c r="B1" s="87"/>
      <c r="C1" s="81" t="s">
        <v>248</v>
      </c>
      <c r="D1" s="88"/>
      <c r="E1" s="88"/>
    </row>
    <row r="4" spans="1:9">
      <c r="A4" s="89" t="s">
        <v>114</v>
      </c>
    </row>
    <row r="5" spans="1:9">
      <c r="I5" s="14" t="s">
        <v>115</v>
      </c>
    </row>
    <row r="6" spans="1:9" s="94" customFormat="1" ht="29.25" customHeight="1">
      <c r="A6" s="90" t="s">
        <v>116</v>
      </c>
      <c r="B6" s="91"/>
      <c r="C6" s="91"/>
      <c r="D6" s="92"/>
      <c r="E6" s="93" t="s">
        <v>233</v>
      </c>
      <c r="F6" s="93" t="s">
        <v>239</v>
      </c>
      <c r="G6" s="93" t="s">
        <v>240</v>
      </c>
      <c r="H6" s="93" t="s">
        <v>241</v>
      </c>
      <c r="I6" s="93" t="s">
        <v>243</v>
      </c>
    </row>
    <row r="7" spans="1:9" ht="27" customHeight="1">
      <c r="A7" s="504" t="s">
        <v>117</v>
      </c>
      <c r="B7" s="45" t="s">
        <v>118</v>
      </c>
      <c r="C7" s="46"/>
      <c r="D7" s="77" t="s">
        <v>119</v>
      </c>
      <c r="E7" s="95">
        <v>519007</v>
      </c>
      <c r="F7" s="96">
        <v>505632</v>
      </c>
      <c r="G7" s="96">
        <v>493233</v>
      </c>
      <c r="H7" s="96">
        <v>484038</v>
      </c>
      <c r="I7" s="148">
        <v>487189</v>
      </c>
    </row>
    <row r="8" spans="1:9" ht="27" customHeight="1">
      <c r="A8" s="499"/>
      <c r="B8" s="9"/>
      <c r="C8" s="25" t="s">
        <v>120</v>
      </c>
      <c r="D8" s="76" t="s">
        <v>42</v>
      </c>
      <c r="E8" s="97">
        <v>280332</v>
      </c>
      <c r="F8" s="97">
        <v>276681</v>
      </c>
      <c r="G8" s="97">
        <v>276799</v>
      </c>
      <c r="H8" s="97">
        <v>277275</v>
      </c>
      <c r="I8" s="149">
        <v>279036</v>
      </c>
    </row>
    <row r="9" spans="1:9" ht="27" customHeight="1">
      <c r="A9" s="499"/>
      <c r="B9" s="34" t="s">
        <v>121</v>
      </c>
      <c r="C9" s="33"/>
      <c r="D9" s="78"/>
      <c r="E9" s="98">
        <v>501782</v>
      </c>
      <c r="F9" s="98">
        <v>485721</v>
      </c>
      <c r="G9" s="98">
        <v>473608</v>
      </c>
      <c r="H9" s="98">
        <v>463360</v>
      </c>
      <c r="I9" s="150">
        <v>464501</v>
      </c>
    </row>
    <row r="10" spans="1:9" ht="27" customHeight="1">
      <c r="A10" s="499"/>
      <c r="B10" s="34" t="s">
        <v>122</v>
      </c>
      <c r="C10" s="33"/>
      <c r="D10" s="78"/>
      <c r="E10" s="98">
        <v>17225</v>
      </c>
      <c r="F10" s="98">
        <v>19910</v>
      </c>
      <c r="G10" s="98">
        <v>19625</v>
      </c>
      <c r="H10" s="98">
        <v>20678</v>
      </c>
      <c r="I10" s="150">
        <v>22688</v>
      </c>
    </row>
    <row r="11" spans="1:9" ht="27" customHeight="1">
      <c r="A11" s="499"/>
      <c r="B11" s="34" t="s">
        <v>123</v>
      </c>
      <c r="C11" s="33"/>
      <c r="D11" s="78"/>
      <c r="E11" s="98">
        <v>8839</v>
      </c>
      <c r="F11" s="98">
        <v>11963</v>
      </c>
      <c r="G11" s="98">
        <v>11139</v>
      </c>
      <c r="H11" s="98">
        <v>12750</v>
      </c>
      <c r="I11" s="150">
        <v>13209</v>
      </c>
    </row>
    <row r="12" spans="1:9" ht="27" customHeight="1">
      <c r="A12" s="499"/>
      <c r="B12" s="34" t="s">
        <v>124</v>
      </c>
      <c r="C12" s="33"/>
      <c r="D12" s="78"/>
      <c r="E12" s="98">
        <v>8386</v>
      </c>
      <c r="F12" s="98">
        <v>7947</v>
      </c>
      <c r="G12" s="98">
        <v>8486</v>
      </c>
      <c r="H12" s="98">
        <v>7928</v>
      </c>
      <c r="I12" s="150">
        <v>9479</v>
      </c>
    </row>
    <row r="13" spans="1:9" ht="27" customHeight="1">
      <c r="A13" s="499"/>
      <c r="B13" s="34" t="s">
        <v>125</v>
      </c>
      <c r="C13" s="33"/>
      <c r="D13" s="79"/>
      <c r="E13" s="99">
        <v>3346</v>
      </c>
      <c r="F13" s="99">
        <v>-440</v>
      </c>
      <c r="G13" s="99">
        <v>539</v>
      </c>
      <c r="H13" s="99">
        <v>-558</v>
      </c>
      <c r="I13" s="151">
        <v>1551</v>
      </c>
    </row>
    <row r="14" spans="1:9" ht="27" customHeight="1">
      <c r="A14" s="499"/>
      <c r="B14" s="80" t="s">
        <v>126</v>
      </c>
      <c r="C14" s="43"/>
      <c r="D14" s="79"/>
      <c r="E14" s="99">
        <v>9887</v>
      </c>
      <c r="F14" s="99">
        <v>2141</v>
      </c>
      <c r="G14" s="99">
        <v>5872</v>
      </c>
      <c r="H14" s="99">
        <v>4747</v>
      </c>
      <c r="I14" s="151">
        <v>5232</v>
      </c>
    </row>
    <row r="15" spans="1:9" ht="27" customHeight="1">
      <c r="A15" s="499"/>
      <c r="B15" s="35" t="s">
        <v>127</v>
      </c>
      <c r="C15" s="36"/>
      <c r="D15" s="100"/>
      <c r="E15" s="101">
        <v>19411</v>
      </c>
      <c r="F15" s="101">
        <v>6759</v>
      </c>
      <c r="G15" s="101">
        <v>6491</v>
      </c>
      <c r="H15" s="101">
        <v>4769</v>
      </c>
      <c r="I15" s="152">
        <v>7769</v>
      </c>
    </row>
    <row r="16" spans="1:9" ht="27" customHeight="1">
      <c r="A16" s="499"/>
      <c r="B16" s="103" t="s">
        <v>128</v>
      </c>
      <c r="C16" s="104"/>
      <c r="D16" s="105" t="s">
        <v>43</v>
      </c>
      <c r="E16" s="106">
        <v>55660</v>
      </c>
      <c r="F16" s="106">
        <v>57612</v>
      </c>
      <c r="G16" s="106">
        <v>53098</v>
      </c>
      <c r="H16" s="106">
        <v>49433</v>
      </c>
      <c r="I16" s="153">
        <v>42271</v>
      </c>
    </row>
    <row r="17" spans="1:9" ht="27" customHeight="1">
      <c r="A17" s="499"/>
      <c r="B17" s="34" t="s">
        <v>129</v>
      </c>
      <c r="C17" s="33"/>
      <c r="D17" s="76" t="s">
        <v>44</v>
      </c>
      <c r="E17" s="98">
        <v>82256</v>
      </c>
      <c r="F17" s="98">
        <v>73271</v>
      </c>
      <c r="G17" s="98">
        <v>69539</v>
      </c>
      <c r="H17" s="98">
        <v>68438</v>
      </c>
      <c r="I17" s="150">
        <v>63843</v>
      </c>
    </row>
    <row r="18" spans="1:9" ht="27" customHeight="1">
      <c r="A18" s="499"/>
      <c r="B18" s="34" t="s">
        <v>130</v>
      </c>
      <c r="C18" s="33"/>
      <c r="D18" s="76" t="s">
        <v>45</v>
      </c>
      <c r="E18" s="98">
        <v>984709</v>
      </c>
      <c r="F18" s="98">
        <v>977401</v>
      </c>
      <c r="G18" s="98">
        <v>955381</v>
      </c>
      <c r="H18" s="98">
        <v>940198</v>
      </c>
      <c r="I18" s="150">
        <v>926198</v>
      </c>
    </row>
    <row r="19" spans="1:9" ht="27" customHeight="1">
      <c r="A19" s="499"/>
      <c r="B19" s="34" t="s">
        <v>131</v>
      </c>
      <c r="C19" s="33"/>
      <c r="D19" s="76" t="s">
        <v>132</v>
      </c>
      <c r="E19" s="98">
        <f>E17+E18-E16</f>
        <v>1011305</v>
      </c>
      <c r="F19" s="98">
        <f>F17+F18-F16</f>
        <v>993060</v>
      </c>
      <c r="G19" s="98">
        <f>G17+G18-G16</f>
        <v>971822</v>
      </c>
      <c r="H19" s="98">
        <f>H17+H18-H16</f>
        <v>959203</v>
      </c>
      <c r="I19" s="154">
        <f>I17+I18-I16</f>
        <v>947770</v>
      </c>
    </row>
    <row r="20" spans="1:9" ht="27" customHeight="1">
      <c r="A20" s="499"/>
      <c r="B20" s="34" t="s">
        <v>133</v>
      </c>
      <c r="C20" s="33"/>
      <c r="D20" s="78" t="s">
        <v>134</v>
      </c>
      <c r="E20" s="107">
        <f>E18/E8</f>
        <v>3.5126528544725542</v>
      </c>
      <c r="F20" s="107">
        <f>F18/F8</f>
        <v>3.5325916850090899</v>
      </c>
      <c r="G20" s="107">
        <f>G18/G8</f>
        <v>3.4515334231698813</v>
      </c>
      <c r="H20" s="107">
        <f>H18/H8</f>
        <v>3.390850238932468</v>
      </c>
      <c r="I20" s="155">
        <f>I18/I8</f>
        <v>3.3192777992803797</v>
      </c>
    </row>
    <row r="21" spans="1:9" ht="27" customHeight="1">
      <c r="A21" s="499"/>
      <c r="B21" s="34" t="s">
        <v>135</v>
      </c>
      <c r="C21" s="33"/>
      <c r="D21" s="78" t="s">
        <v>136</v>
      </c>
      <c r="E21" s="107">
        <f>E19/E8</f>
        <v>3.6075260762239059</v>
      </c>
      <c r="F21" s="107">
        <f>F19/F8</f>
        <v>3.5891875481149773</v>
      </c>
      <c r="G21" s="107">
        <f>G19/G8</f>
        <v>3.5109303140546029</v>
      </c>
      <c r="H21" s="107">
        <f>H19/H8</f>
        <v>3.4593923000631142</v>
      </c>
      <c r="I21" s="155">
        <f>I19/I8</f>
        <v>3.3965868203385945</v>
      </c>
    </row>
    <row r="22" spans="1:9" ht="27" customHeight="1">
      <c r="A22" s="499"/>
      <c r="B22" s="34" t="s">
        <v>137</v>
      </c>
      <c r="C22" s="33"/>
      <c r="D22" s="78" t="s">
        <v>138</v>
      </c>
      <c r="E22" s="98">
        <f>E18/E24*1000000</f>
        <v>1418504.78544717</v>
      </c>
      <c r="F22" s="98">
        <f>F18/F24*1000000</f>
        <v>1407977.3778861058</v>
      </c>
      <c r="G22" s="98">
        <f>G18/G24*1000000</f>
        <v>1376256.8641347876</v>
      </c>
      <c r="H22" s="98">
        <f>H18/H24*1000000</f>
        <v>1354385.2673915424</v>
      </c>
      <c r="I22" s="154">
        <f>I18/I24*1000000</f>
        <v>1334217.8199565536</v>
      </c>
    </row>
    <row r="23" spans="1:9" ht="27" customHeight="1">
      <c r="A23" s="499"/>
      <c r="B23" s="34" t="s">
        <v>139</v>
      </c>
      <c r="C23" s="33"/>
      <c r="D23" s="78" t="s">
        <v>140</v>
      </c>
      <c r="E23" s="98">
        <f>E19/E24*1000000</f>
        <v>1456817.1734458099</v>
      </c>
      <c r="F23" s="98">
        <f>F19/F24*1000000</f>
        <v>1430534.6678421407</v>
      </c>
      <c r="G23" s="98">
        <f>G19/G24*1000000</f>
        <v>1399940.6500832627</v>
      </c>
      <c r="H23" s="98">
        <f>H19/H24*1000000</f>
        <v>1381762.5772845396</v>
      </c>
      <c r="I23" s="154">
        <f>I19/I24*1000000</f>
        <v>1365292.9753899521</v>
      </c>
    </row>
    <row r="24" spans="1:9" ht="27" customHeight="1">
      <c r="A24" s="499"/>
      <c r="B24" s="108" t="s">
        <v>141</v>
      </c>
      <c r="C24" s="109"/>
      <c r="D24" s="110" t="s">
        <v>142</v>
      </c>
      <c r="E24" s="101">
        <v>694188</v>
      </c>
      <c r="F24" s="101">
        <f>E24</f>
        <v>694188</v>
      </c>
      <c r="G24" s="101">
        <f>F24</f>
        <v>694188</v>
      </c>
      <c r="H24" s="102">
        <f>G24</f>
        <v>694188</v>
      </c>
      <c r="I24" s="152">
        <f>H24</f>
        <v>694188</v>
      </c>
    </row>
    <row r="25" spans="1:9" ht="27" customHeight="1">
      <c r="A25" s="499"/>
      <c r="B25" s="10" t="s">
        <v>143</v>
      </c>
      <c r="C25" s="111"/>
      <c r="D25" s="112"/>
      <c r="E25" s="97">
        <v>289303</v>
      </c>
      <c r="F25" s="97">
        <v>283771</v>
      </c>
      <c r="G25" s="97">
        <v>279070</v>
      </c>
      <c r="H25" s="97">
        <v>276921</v>
      </c>
      <c r="I25" s="156">
        <v>274325</v>
      </c>
    </row>
    <row r="26" spans="1:9" ht="27" customHeight="1">
      <c r="A26" s="499"/>
      <c r="B26" s="113" t="s">
        <v>144</v>
      </c>
      <c r="C26" s="114"/>
      <c r="D26" s="115"/>
      <c r="E26" s="116">
        <v>0.24199999999999999</v>
      </c>
      <c r="F26" s="116">
        <v>0.25198999999999999</v>
      </c>
      <c r="G26" s="116">
        <v>0.25957000000000002</v>
      </c>
      <c r="H26" s="116">
        <v>0.26024000000000003</v>
      </c>
      <c r="I26" s="157">
        <v>0.26200000000000001</v>
      </c>
    </row>
    <row r="27" spans="1:9" ht="27" customHeight="1">
      <c r="A27" s="499"/>
      <c r="B27" s="113" t="s">
        <v>145</v>
      </c>
      <c r="C27" s="114"/>
      <c r="D27" s="115"/>
      <c r="E27" s="117">
        <v>2.9</v>
      </c>
      <c r="F27" s="117">
        <v>2.8</v>
      </c>
      <c r="G27" s="117">
        <v>3</v>
      </c>
      <c r="H27" s="117">
        <v>2.9</v>
      </c>
      <c r="I27" s="158">
        <v>3.5</v>
      </c>
    </row>
    <row r="28" spans="1:9" ht="27" customHeight="1">
      <c r="A28" s="499"/>
      <c r="B28" s="113" t="s">
        <v>146</v>
      </c>
      <c r="C28" s="114"/>
      <c r="D28" s="115"/>
      <c r="E28" s="117">
        <v>85.8</v>
      </c>
      <c r="F28" s="117">
        <v>87.3</v>
      </c>
      <c r="G28" s="117">
        <v>91</v>
      </c>
      <c r="H28" s="117">
        <v>90.3</v>
      </c>
      <c r="I28" s="158">
        <v>90.7</v>
      </c>
    </row>
    <row r="29" spans="1:9" ht="27" customHeight="1">
      <c r="A29" s="499"/>
      <c r="B29" s="118" t="s">
        <v>147</v>
      </c>
      <c r="C29" s="119"/>
      <c r="D29" s="120"/>
      <c r="E29" s="121">
        <v>35</v>
      </c>
      <c r="F29" s="121">
        <v>34.6</v>
      </c>
      <c r="G29" s="121">
        <v>34.200000000000003</v>
      </c>
      <c r="H29" s="121">
        <v>32.6</v>
      </c>
      <c r="I29" s="159">
        <v>31.8</v>
      </c>
    </row>
    <row r="30" spans="1:9" ht="27" customHeight="1">
      <c r="A30" s="499"/>
      <c r="B30" s="504" t="s">
        <v>148</v>
      </c>
      <c r="C30" s="21" t="s">
        <v>149</v>
      </c>
      <c r="D30" s="122"/>
      <c r="E30" s="123">
        <v>0</v>
      </c>
      <c r="F30" s="123">
        <v>0</v>
      </c>
      <c r="G30" s="123">
        <v>0</v>
      </c>
      <c r="H30" s="123">
        <v>0</v>
      </c>
      <c r="I30" s="160">
        <v>0</v>
      </c>
    </row>
    <row r="31" spans="1:9" ht="27" customHeight="1">
      <c r="A31" s="499"/>
      <c r="B31" s="499"/>
      <c r="C31" s="113" t="s">
        <v>150</v>
      </c>
      <c r="D31" s="115"/>
      <c r="E31" s="117">
        <v>0</v>
      </c>
      <c r="F31" s="117">
        <v>0</v>
      </c>
      <c r="G31" s="117">
        <v>0</v>
      </c>
      <c r="H31" s="117">
        <v>0</v>
      </c>
      <c r="I31" s="158">
        <v>0</v>
      </c>
    </row>
    <row r="32" spans="1:9" ht="27" customHeight="1">
      <c r="A32" s="499"/>
      <c r="B32" s="499"/>
      <c r="C32" s="113" t="s">
        <v>151</v>
      </c>
      <c r="D32" s="115"/>
      <c r="E32" s="117">
        <v>10.5</v>
      </c>
      <c r="F32" s="117">
        <v>7.6</v>
      </c>
      <c r="G32" s="117">
        <v>6.2</v>
      </c>
      <c r="H32" s="117">
        <v>6.1</v>
      </c>
      <c r="I32" s="158">
        <v>6.3</v>
      </c>
    </row>
    <row r="33" spans="1:9" ht="27" customHeight="1">
      <c r="A33" s="500"/>
      <c r="B33" s="500"/>
      <c r="C33" s="118" t="s">
        <v>152</v>
      </c>
      <c r="D33" s="120"/>
      <c r="E33" s="121">
        <v>168.8</v>
      </c>
      <c r="F33" s="121">
        <v>174.4</v>
      </c>
      <c r="G33" s="121">
        <v>178.8</v>
      </c>
      <c r="H33" s="121">
        <v>179.2</v>
      </c>
      <c r="I33" s="159">
        <v>186.4</v>
      </c>
    </row>
    <row r="34" spans="1:9" ht="27" customHeight="1">
      <c r="A34" s="2" t="s">
        <v>244</v>
      </c>
      <c r="B34" s="8"/>
      <c r="C34" s="8"/>
      <c r="D34" s="8"/>
      <c r="E34" s="124"/>
      <c r="F34" s="124"/>
      <c r="G34" s="124"/>
      <c r="H34" s="124"/>
      <c r="I34" s="125"/>
    </row>
    <row r="35" spans="1:9" ht="27" customHeight="1">
      <c r="A35" s="13" t="s">
        <v>111</v>
      </c>
    </row>
    <row r="36" spans="1:9">
      <c r="A36" s="126"/>
    </row>
  </sheetData>
  <mergeCells count="2">
    <mergeCell ref="A7:A33"/>
    <mergeCell ref="B30:B33"/>
  </mergeCells>
  <phoneticPr fontId="13"/>
  <pageMargins left="0.31496062992125984" right="0.19685039370078741" top="0.98425196850393704" bottom="0.98425196850393704" header="0.51181102362204722" footer="0.51181102362204722"/>
  <pageSetup paperSize="9" scale="83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0"/>
  <sheetViews>
    <sheetView view="pageBreakPreview" zoomScaleNormal="100" zoomScaleSheetLayoutView="100" workbookViewId="0">
      <pane xSplit="5" ySplit="7" topLeftCell="F8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9" defaultRowHeight="13"/>
  <cols>
    <col min="1" max="1" width="3.6328125" style="236" customWidth="1"/>
    <col min="2" max="3" width="1.6328125" style="236" customWidth="1"/>
    <col min="4" max="4" width="22.6328125" style="236" customWidth="1"/>
    <col min="5" max="5" width="10.6328125" style="236" customWidth="1"/>
    <col min="6" max="11" width="13.6328125" style="236" customWidth="1"/>
    <col min="12" max="12" width="13.6328125" style="237" customWidth="1"/>
    <col min="13" max="13" width="13.6328125" style="236" customWidth="1"/>
    <col min="14" max="14" width="13.6328125" style="238" customWidth="1"/>
    <col min="15" max="19" width="13.6328125" style="236" customWidth="1"/>
    <col min="20" max="23" width="12" style="236" customWidth="1"/>
    <col min="24" max="16384" width="9" style="236"/>
  </cols>
  <sheetData>
    <row r="1" spans="1:23" ht="34" customHeight="1">
      <c r="A1" s="232" t="s">
        <v>0</v>
      </c>
      <c r="B1" s="233"/>
      <c r="C1" s="233"/>
      <c r="D1" s="234" t="s">
        <v>248</v>
      </c>
      <c r="E1" s="235"/>
      <c r="F1" s="235"/>
      <c r="G1" s="235"/>
    </row>
    <row r="2" spans="1:23" ht="15" customHeight="1"/>
    <row r="3" spans="1:23" ht="15" customHeight="1">
      <c r="A3" s="239" t="s">
        <v>153</v>
      </c>
      <c r="B3" s="239"/>
      <c r="C3" s="239"/>
      <c r="D3" s="239"/>
    </row>
    <row r="4" spans="1:23" ht="15" customHeight="1">
      <c r="A4" s="239"/>
      <c r="B4" s="239"/>
      <c r="C4" s="239"/>
      <c r="D4" s="239"/>
    </row>
    <row r="5" spans="1:23" ht="16" customHeight="1">
      <c r="A5" s="240" t="s">
        <v>245</v>
      </c>
      <c r="B5" s="240"/>
      <c r="C5" s="240"/>
      <c r="D5" s="240"/>
      <c r="K5" s="241"/>
      <c r="O5" s="241" t="s">
        <v>48</v>
      </c>
    </row>
    <row r="6" spans="1:23" ht="16" customHeight="1">
      <c r="A6" s="516" t="s">
        <v>49</v>
      </c>
      <c r="B6" s="517"/>
      <c r="C6" s="517"/>
      <c r="D6" s="517"/>
      <c r="E6" s="518"/>
      <c r="F6" s="505" t="s">
        <v>249</v>
      </c>
      <c r="G6" s="506"/>
      <c r="H6" s="505" t="s">
        <v>251</v>
      </c>
      <c r="I6" s="506"/>
      <c r="J6" s="505" t="s">
        <v>253</v>
      </c>
      <c r="K6" s="506"/>
      <c r="L6" s="505" t="s">
        <v>255</v>
      </c>
      <c r="M6" s="506"/>
      <c r="N6" s="505" t="s">
        <v>257</v>
      </c>
      <c r="O6" s="506"/>
    </row>
    <row r="7" spans="1:23" ht="16" customHeight="1">
      <c r="A7" s="519"/>
      <c r="B7" s="520"/>
      <c r="C7" s="520"/>
      <c r="D7" s="520"/>
      <c r="E7" s="521"/>
      <c r="F7" s="242" t="s">
        <v>242</v>
      </c>
      <c r="G7" s="243" t="s">
        <v>2</v>
      </c>
      <c r="H7" s="242" t="s">
        <v>242</v>
      </c>
      <c r="I7" s="243" t="s">
        <v>2</v>
      </c>
      <c r="J7" s="242" t="s">
        <v>242</v>
      </c>
      <c r="K7" s="243" t="s">
        <v>2</v>
      </c>
      <c r="L7" s="242" t="s">
        <v>242</v>
      </c>
      <c r="M7" s="243" t="s">
        <v>2</v>
      </c>
      <c r="N7" s="244" t="s">
        <v>242</v>
      </c>
      <c r="O7" s="245" t="s">
        <v>2</v>
      </c>
    </row>
    <row r="8" spans="1:23" ht="16" customHeight="1">
      <c r="A8" s="507" t="s">
        <v>83</v>
      </c>
      <c r="B8" s="246" t="s">
        <v>50</v>
      </c>
      <c r="C8" s="247"/>
      <c r="D8" s="247"/>
      <c r="E8" s="248" t="s">
        <v>41</v>
      </c>
      <c r="F8" s="249">
        <v>1972</v>
      </c>
      <c r="G8" s="250">
        <v>1953.9580000000001</v>
      </c>
      <c r="H8" s="249">
        <v>206</v>
      </c>
      <c r="I8" s="251">
        <v>201.84700000000001</v>
      </c>
      <c r="J8" s="249">
        <v>1955</v>
      </c>
      <c r="K8" s="252">
        <v>2171.1390000000001</v>
      </c>
      <c r="L8" s="249">
        <v>35</v>
      </c>
      <c r="M8" s="253">
        <v>242.77799999999999</v>
      </c>
      <c r="N8" s="249">
        <v>21806</v>
      </c>
      <c r="O8" s="254">
        <v>20797.805</v>
      </c>
      <c r="P8" s="255"/>
      <c r="Q8" s="255"/>
      <c r="R8" s="255"/>
      <c r="S8" s="255"/>
      <c r="T8" s="255"/>
      <c r="U8" s="255"/>
      <c r="V8" s="255"/>
      <c r="W8" s="255"/>
    </row>
    <row r="9" spans="1:23" ht="16" customHeight="1">
      <c r="A9" s="508"/>
      <c r="B9" s="237"/>
      <c r="C9" s="256" t="s">
        <v>51</v>
      </c>
      <c r="D9" s="257"/>
      <c r="E9" s="258" t="s">
        <v>42</v>
      </c>
      <c r="F9" s="259">
        <v>1972</v>
      </c>
      <c r="G9" s="260">
        <v>1953.9580000000001</v>
      </c>
      <c r="H9" s="259">
        <v>206</v>
      </c>
      <c r="I9" s="261">
        <v>201.84700000000001</v>
      </c>
      <c r="J9" s="259">
        <v>1944</v>
      </c>
      <c r="K9" s="262">
        <v>2156</v>
      </c>
      <c r="L9" s="259">
        <v>35</v>
      </c>
      <c r="M9" s="263">
        <v>242.77799999999999</v>
      </c>
      <c r="N9" s="259">
        <v>21693</v>
      </c>
      <c r="O9" s="264">
        <v>20735.972000000002</v>
      </c>
      <c r="P9" s="255"/>
      <c r="Q9" s="255"/>
      <c r="R9" s="255"/>
      <c r="S9" s="255"/>
      <c r="T9" s="255"/>
      <c r="U9" s="255"/>
      <c r="V9" s="255"/>
      <c r="W9" s="255"/>
    </row>
    <row r="10" spans="1:23" ht="16" customHeight="1">
      <c r="A10" s="508"/>
      <c r="B10" s="265"/>
      <c r="C10" s="256" t="s">
        <v>52</v>
      </c>
      <c r="D10" s="257"/>
      <c r="E10" s="258" t="s">
        <v>43</v>
      </c>
      <c r="F10" s="259">
        <v>0</v>
      </c>
      <c r="G10" s="260">
        <v>0</v>
      </c>
      <c r="H10" s="259">
        <v>0</v>
      </c>
      <c r="I10" s="261">
        <v>0</v>
      </c>
      <c r="J10" s="266">
        <v>11</v>
      </c>
      <c r="K10" s="267">
        <v>15.464</v>
      </c>
      <c r="L10" s="259">
        <v>0</v>
      </c>
      <c r="M10" s="263">
        <v>0</v>
      </c>
      <c r="N10" s="259">
        <v>113</v>
      </c>
      <c r="O10" s="264">
        <v>61.832999999999998</v>
      </c>
      <c r="P10" s="255"/>
      <c r="Q10" s="255"/>
      <c r="R10" s="255"/>
      <c r="S10" s="255"/>
      <c r="T10" s="255"/>
      <c r="U10" s="255"/>
      <c r="V10" s="255"/>
      <c r="W10" s="255"/>
    </row>
    <row r="11" spans="1:23" ht="16" customHeight="1">
      <c r="A11" s="508"/>
      <c r="B11" s="268" t="s">
        <v>53</v>
      </c>
      <c r="C11" s="269"/>
      <c r="D11" s="269"/>
      <c r="E11" s="270" t="s">
        <v>44</v>
      </c>
      <c r="F11" s="271">
        <v>1905</v>
      </c>
      <c r="G11" s="272">
        <v>1918.615</v>
      </c>
      <c r="H11" s="271">
        <v>197</v>
      </c>
      <c r="I11" s="273">
        <v>188.38300000000001</v>
      </c>
      <c r="J11" s="271">
        <v>2739</v>
      </c>
      <c r="K11" s="274">
        <v>2091.77</v>
      </c>
      <c r="L11" s="271">
        <v>49</v>
      </c>
      <c r="M11" s="275">
        <v>201.071</v>
      </c>
      <c r="N11" s="271">
        <v>22292</v>
      </c>
      <c r="O11" s="276">
        <v>21719.313999999998</v>
      </c>
      <c r="P11" s="255"/>
      <c r="Q11" s="255"/>
      <c r="R11" s="255"/>
      <c r="S11" s="255"/>
      <c r="T11" s="255"/>
      <c r="U11" s="255"/>
      <c r="V11" s="255"/>
      <c r="W11" s="255"/>
    </row>
    <row r="12" spans="1:23" ht="16" customHeight="1">
      <c r="A12" s="508"/>
      <c r="B12" s="277"/>
      <c r="C12" s="256" t="s">
        <v>54</v>
      </c>
      <c r="D12" s="257"/>
      <c r="E12" s="258" t="s">
        <v>45</v>
      </c>
      <c r="F12" s="259">
        <v>1905</v>
      </c>
      <c r="G12" s="260">
        <v>1918.625</v>
      </c>
      <c r="H12" s="271">
        <v>197</v>
      </c>
      <c r="I12" s="261">
        <v>188.38300000000001</v>
      </c>
      <c r="J12" s="271">
        <v>2731</v>
      </c>
      <c r="K12" s="262">
        <v>2091.77</v>
      </c>
      <c r="L12" s="259">
        <v>49</v>
      </c>
      <c r="M12" s="263">
        <v>201.071</v>
      </c>
      <c r="N12" s="259">
        <v>22250</v>
      </c>
      <c r="O12" s="264">
        <v>21719.313999999998</v>
      </c>
      <c r="P12" s="255"/>
      <c r="Q12" s="255"/>
      <c r="R12" s="255"/>
      <c r="S12" s="255"/>
      <c r="T12" s="255"/>
      <c r="U12" s="255"/>
      <c r="V12" s="255"/>
      <c r="W12" s="255"/>
    </row>
    <row r="13" spans="1:23" ht="16" customHeight="1">
      <c r="A13" s="508"/>
      <c r="B13" s="237"/>
      <c r="C13" s="278" t="s">
        <v>55</v>
      </c>
      <c r="D13" s="279"/>
      <c r="E13" s="280" t="s">
        <v>46</v>
      </c>
      <c r="F13" s="281">
        <v>0</v>
      </c>
      <c r="G13" s="282">
        <v>0</v>
      </c>
      <c r="H13" s="266">
        <v>0</v>
      </c>
      <c r="I13" s="267">
        <v>0</v>
      </c>
      <c r="J13" s="266">
        <v>8</v>
      </c>
      <c r="K13" s="267">
        <v>0</v>
      </c>
      <c r="L13" s="281">
        <v>0</v>
      </c>
      <c r="M13" s="283">
        <v>0</v>
      </c>
      <c r="N13" s="281">
        <v>42</v>
      </c>
      <c r="O13" s="284">
        <v>0</v>
      </c>
      <c r="P13" s="255"/>
      <c r="Q13" s="255"/>
      <c r="R13" s="255"/>
      <c r="S13" s="255"/>
      <c r="T13" s="255"/>
      <c r="U13" s="255"/>
      <c r="V13" s="255"/>
      <c r="W13" s="255"/>
    </row>
    <row r="14" spans="1:23" s="238" customFormat="1" ht="16" customHeight="1">
      <c r="A14" s="508"/>
      <c r="B14" s="285" t="s">
        <v>56</v>
      </c>
      <c r="C14" s="286"/>
      <c r="D14" s="286"/>
      <c r="E14" s="287" t="s">
        <v>154</v>
      </c>
      <c r="F14" s="288">
        <f>F9-F12</f>
        <v>67</v>
      </c>
      <c r="G14" s="289">
        <f t="shared" ref="G14:O15" si="0">G9-G12</f>
        <v>35.333000000000084</v>
      </c>
      <c r="H14" s="288">
        <f t="shared" si="0"/>
        <v>9</v>
      </c>
      <c r="I14" s="289">
        <f t="shared" si="0"/>
        <v>13.463999999999999</v>
      </c>
      <c r="J14" s="288">
        <f t="shared" si="0"/>
        <v>-787</v>
      </c>
      <c r="K14" s="289">
        <f t="shared" si="0"/>
        <v>64.230000000000018</v>
      </c>
      <c r="L14" s="288">
        <f t="shared" si="0"/>
        <v>-14</v>
      </c>
      <c r="M14" s="289">
        <f t="shared" si="0"/>
        <v>41.706999999999994</v>
      </c>
      <c r="N14" s="288">
        <f>N9-N12</f>
        <v>-557</v>
      </c>
      <c r="O14" s="289">
        <f t="shared" si="0"/>
        <v>-983.34199999999691</v>
      </c>
      <c r="P14" s="290"/>
      <c r="Q14" s="290"/>
      <c r="R14" s="290"/>
      <c r="S14" s="290"/>
      <c r="T14" s="290"/>
      <c r="U14" s="290"/>
      <c r="V14" s="290"/>
      <c r="W14" s="290"/>
    </row>
    <row r="15" spans="1:23" s="238" customFormat="1" ht="16" customHeight="1">
      <c r="A15" s="508"/>
      <c r="B15" s="285" t="s">
        <v>57</v>
      </c>
      <c r="C15" s="286"/>
      <c r="D15" s="286"/>
      <c r="E15" s="287" t="s">
        <v>155</v>
      </c>
      <c r="F15" s="288">
        <f t="shared" ref="F15" si="1">F10-F13</f>
        <v>0</v>
      </c>
      <c r="G15" s="289">
        <f t="shared" si="0"/>
        <v>0</v>
      </c>
      <c r="H15" s="288">
        <f t="shared" si="0"/>
        <v>0</v>
      </c>
      <c r="I15" s="289">
        <f t="shared" si="0"/>
        <v>0</v>
      </c>
      <c r="J15" s="288">
        <f t="shared" si="0"/>
        <v>3</v>
      </c>
      <c r="K15" s="289">
        <f t="shared" si="0"/>
        <v>15.464</v>
      </c>
      <c r="L15" s="288">
        <f t="shared" si="0"/>
        <v>0</v>
      </c>
      <c r="M15" s="289">
        <f t="shared" si="0"/>
        <v>0</v>
      </c>
      <c r="N15" s="288">
        <f>N10-N13</f>
        <v>71</v>
      </c>
      <c r="O15" s="289">
        <f t="shared" si="0"/>
        <v>61.832999999999998</v>
      </c>
      <c r="P15" s="290"/>
      <c r="Q15" s="290"/>
      <c r="R15" s="290"/>
      <c r="S15" s="290"/>
      <c r="T15" s="290"/>
      <c r="U15" s="290"/>
      <c r="V15" s="290"/>
      <c r="W15" s="290"/>
    </row>
    <row r="16" spans="1:23" s="238" customFormat="1" ht="16" customHeight="1">
      <c r="A16" s="508"/>
      <c r="B16" s="285" t="s">
        <v>58</v>
      </c>
      <c r="C16" s="286"/>
      <c r="D16" s="286"/>
      <c r="E16" s="287" t="s">
        <v>156</v>
      </c>
      <c r="F16" s="288">
        <f t="shared" ref="F16" si="2">F8-F11</f>
        <v>67</v>
      </c>
      <c r="G16" s="289">
        <f t="shared" ref="G16:O16" si="3">G8-G11</f>
        <v>35.343000000000075</v>
      </c>
      <c r="H16" s="288">
        <f t="shared" si="3"/>
        <v>9</v>
      </c>
      <c r="I16" s="289">
        <f t="shared" si="3"/>
        <v>13.463999999999999</v>
      </c>
      <c r="J16" s="288">
        <f t="shared" si="3"/>
        <v>-784</v>
      </c>
      <c r="K16" s="289">
        <f t="shared" si="3"/>
        <v>79.369000000000142</v>
      </c>
      <c r="L16" s="288">
        <f t="shared" si="3"/>
        <v>-14</v>
      </c>
      <c r="M16" s="289">
        <f t="shared" si="3"/>
        <v>41.706999999999994</v>
      </c>
      <c r="N16" s="288">
        <f>N8-N11</f>
        <v>-486</v>
      </c>
      <c r="O16" s="289">
        <f t="shared" si="3"/>
        <v>-921.5089999999982</v>
      </c>
      <c r="P16" s="290"/>
      <c r="Q16" s="290"/>
      <c r="R16" s="290"/>
      <c r="S16" s="290"/>
      <c r="T16" s="290"/>
      <c r="U16" s="290"/>
      <c r="V16" s="290"/>
      <c r="W16" s="290"/>
    </row>
    <row r="17" spans="1:23" ht="16" customHeight="1">
      <c r="A17" s="508"/>
      <c r="B17" s="291" t="s">
        <v>59</v>
      </c>
      <c r="C17" s="257"/>
      <c r="D17" s="257"/>
      <c r="E17" s="292"/>
      <c r="F17" s="293">
        <v>396</v>
      </c>
      <c r="G17" s="294">
        <v>463.25799999999998</v>
      </c>
      <c r="H17" s="266">
        <v>1318</v>
      </c>
      <c r="I17" s="267">
        <v>1326.8140000000001</v>
      </c>
      <c r="J17" s="259">
        <v>0</v>
      </c>
      <c r="K17" s="262">
        <v>0</v>
      </c>
      <c r="L17" s="259">
        <v>0</v>
      </c>
      <c r="M17" s="263">
        <v>0</v>
      </c>
      <c r="N17" s="266">
        <v>25456</v>
      </c>
      <c r="O17" s="295">
        <v>24970.114999999998</v>
      </c>
      <c r="P17" s="255"/>
      <c r="Q17" s="255"/>
      <c r="R17" s="255"/>
      <c r="S17" s="255"/>
      <c r="T17" s="255"/>
      <c r="U17" s="255"/>
      <c r="V17" s="255"/>
      <c r="W17" s="255"/>
    </row>
    <row r="18" spans="1:23" ht="16" customHeight="1">
      <c r="A18" s="509"/>
      <c r="B18" s="296" t="s">
        <v>60</v>
      </c>
      <c r="C18" s="240"/>
      <c r="D18" s="240"/>
      <c r="E18" s="297"/>
      <c r="F18" s="298">
        <v>0</v>
      </c>
      <c r="G18" s="299">
        <v>0</v>
      </c>
      <c r="H18" s="300">
        <v>0</v>
      </c>
      <c r="I18" s="301">
        <v>0</v>
      </c>
      <c r="J18" s="300">
        <v>0</v>
      </c>
      <c r="K18" s="301">
        <v>0</v>
      </c>
      <c r="L18" s="300">
        <v>0</v>
      </c>
      <c r="M18" s="302">
        <v>0</v>
      </c>
      <c r="N18" s="300" t="s">
        <v>263</v>
      </c>
      <c r="O18" s="303" t="s">
        <v>263</v>
      </c>
      <c r="P18" s="255"/>
      <c r="Q18" s="255"/>
      <c r="R18" s="255"/>
      <c r="S18" s="255"/>
      <c r="T18" s="255"/>
      <c r="U18" s="255"/>
      <c r="V18" s="255"/>
      <c r="W18" s="255"/>
    </row>
    <row r="19" spans="1:23" ht="16" customHeight="1">
      <c r="A19" s="508" t="s">
        <v>84</v>
      </c>
      <c r="B19" s="268" t="s">
        <v>61</v>
      </c>
      <c r="C19" s="304"/>
      <c r="D19" s="304"/>
      <c r="E19" s="305"/>
      <c r="F19" s="306">
        <v>156</v>
      </c>
      <c r="G19" s="307">
        <v>234.50800000000001</v>
      </c>
      <c r="H19" s="308">
        <v>240</v>
      </c>
      <c r="I19" s="309">
        <v>163.125</v>
      </c>
      <c r="J19" s="308">
        <v>4296</v>
      </c>
      <c r="K19" s="310">
        <v>1566.088</v>
      </c>
      <c r="L19" s="308">
        <v>70</v>
      </c>
      <c r="M19" s="311">
        <v>174.81299999999999</v>
      </c>
      <c r="N19" s="308">
        <v>3000</v>
      </c>
      <c r="O19" s="312">
        <v>4204.3679999999995</v>
      </c>
      <c r="P19" s="255"/>
      <c r="Q19" s="255"/>
      <c r="R19" s="255"/>
      <c r="S19" s="255"/>
      <c r="T19" s="255"/>
      <c r="U19" s="255"/>
      <c r="V19" s="255"/>
      <c r="W19" s="255"/>
    </row>
    <row r="20" spans="1:23" ht="16" customHeight="1">
      <c r="A20" s="508"/>
      <c r="B20" s="313"/>
      <c r="C20" s="256" t="s">
        <v>62</v>
      </c>
      <c r="D20" s="257"/>
      <c r="E20" s="258"/>
      <c r="F20" s="288">
        <v>122</v>
      </c>
      <c r="G20" s="289">
        <v>234.1</v>
      </c>
      <c r="H20" s="259">
        <v>167</v>
      </c>
      <c r="I20" s="261">
        <v>145.6</v>
      </c>
      <c r="J20" s="259">
        <v>4230</v>
      </c>
      <c r="K20" s="267">
        <v>1491</v>
      </c>
      <c r="L20" s="259">
        <v>70</v>
      </c>
      <c r="M20" s="263">
        <v>189</v>
      </c>
      <c r="N20" s="259">
        <v>1274</v>
      </c>
      <c r="O20" s="264">
        <v>2254.8000000000002</v>
      </c>
      <c r="P20" s="255"/>
      <c r="Q20" s="255"/>
      <c r="R20" s="255"/>
      <c r="S20" s="255"/>
      <c r="T20" s="255"/>
      <c r="U20" s="255"/>
      <c r="V20" s="255"/>
      <c r="W20" s="255"/>
    </row>
    <row r="21" spans="1:23" ht="16" customHeight="1">
      <c r="A21" s="508"/>
      <c r="B21" s="314" t="s">
        <v>63</v>
      </c>
      <c r="C21" s="269"/>
      <c r="D21" s="269"/>
      <c r="E21" s="270" t="s">
        <v>157</v>
      </c>
      <c r="F21" s="315">
        <v>156</v>
      </c>
      <c r="G21" s="316">
        <v>234.50800000000001</v>
      </c>
      <c r="H21" s="271">
        <v>240</v>
      </c>
      <c r="I21" s="273">
        <v>163.125</v>
      </c>
      <c r="J21" s="271">
        <v>4296</v>
      </c>
      <c r="K21" s="274">
        <v>1566.088</v>
      </c>
      <c r="L21" s="271">
        <v>70</v>
      </c>
      <c r="M21" s="275">
        <v>174.81299999999999</v>
      </c>
      <c r="N21" s="271">
        <v>3000</v>
      </c>
      <c r="O21" s="276">
        <v>4204.3679999999995</v>
      </c>
      <c r="P21" s="255"/>
      <c r="Q21" s="255"/>
      <c r="R21" s="255"/>
      <c r="S21" s="255"/>
      <c r="T21" s="255"/>
      <c r="U21" s="255"/>
      <c r="V21" s="255"/>
      <c r="W21" s="255"/>
    </row>
    <row r="22" spans="1:23" ht="16" customHeight="1">
      <c r="A22" s="508"/>
      <c r="B22" s="268" t="s">
        <v>64</v>
      </c>
      <c r="C22" s="304"/>
      <c r="D22" s="304"/>
      <c r="E22" s="305" t="s">
        <v>158</v>
      </c>
      <c r="F22" s="306">
        <v>938</v>
      </c>
      <c r="G22" s="307">
        <v>1056.633</v>
      </c>
      <c r="H22" s="308">
        <v>290</v>
      </c>
      <c r="I22" s="309">
        <v>214.74799999999999</v>
      </c>
      <c r="J22" s="308">
        <v>5701</v>
      </c>
      <c r="K22" s="310">
        <v>2279.5439999999999</v>
      </c>
      <c r="L22" s="308">
        <v>87</v>
      </c>
      <c r="M22" s="311">
        <v>209.154</v>
      </c>
      <c r="N22" s="308">
        <v>3945</v>
      </c>
      <c r="O22" s="312">
        <v>5053.5030000000006</v>
      </c>
      <c r="P22" s="255"/>
      <c r="Q22" s="255"/>
      <c r="R22" s="255"/>
      <c r="S22" s="255"/>
      <c r="T22" s="255"/>
      <c r="U22" s="255"/>
      <c r="V22" s="255"/>
      <c r="W22" s="255"/>
    </row>
    <row r="23" spans="1:23" ht="16" customHeight="1">
      <c r="A23" s="508"/>
      <c r="B23" s="277" t="s">
        <v>65</v>
      </c>
      <c r="C23" s="278" t="s">
        <v>66</v>
      </c>
      <c r="D23" s="279"/>
      <c r="E23" s="280"/>
      <c r="F23" s="317">
        <v>622</v>
      </c>
      <c r="G23" s="318">
        <v>605.50199999999995</v>
      </c>
      <c r="H23" s="281">
        <v>63</v>
      </c>
      <c r="I23" s="319">
        <v>56.042999999999999</v>
      </c>
      <c r="J23" s="281">
        <v>563</v>
      </c>
      <c r="K23" s="320">
        <v>371.75099999999998</v>
      </c>
      <c r="L23" s="281">
        <v>0</v>
      </c>
      <c r="M23" s="283">
        <v>0</v>
      </c>
      <c r="N23" s="281">
        <v>2574</v>
      </c>
      <c r="O23" s="284">
        <v>2344.4790000000003</v>
      </c>
      <c r="P23" s="255"/>
      <c r="Q23" s="255"/>
      <c r="R23" s="255"/>
      <c r="S23" s="255"/>
      <c r="T23" s="255"/>
      <c r="U23" s="255"/>
      <c r="V23" s="255"/>
      <c r="W23" s="255"/>
    </row>
    <row r="24" spans="1:23" s="238" customFormat="1" ht="16" customHeight="1">
      <c r="A24" s="508"/>
      <c r="B24" s="285" t="s">
        <v>159</v>
      </c>
      <c r="C24" s="286"/>
      <c r="D24" s="286"/>
      <c r="E24" s="287" t="s">
        <v>160</v>
      </c>
      <c r="F24" s="288">
        <f t="shared" ref="F24" si="4">F21-F22</f>
        <v>-782</v>
      </c>
      <c r="G24" s="289">
        <f t="shared" ref="G24:O24" si="5">G21-G22</f>
        <v>-822.125</v>
      </c>
      <c r="H24" s="288">
        <f t="shared" si="5"/>
        <v>-50</v>
      </c>
      <c r="I24" s="289">
        <f t="shared" si="5"/>
        <v>-51.62299999999999</v>
      </c>
      <c r="J24" s="288">
        <f t="shared" si="5"/>
        <v>-1405</v>
      </c>
      <c r="K24" s="289">
        <f t="shared" si="5"/>
        <v>-713.4559999999999</v>
      </c>
      <c r="L24" s="288">
        <f t="shared" si="5"/>
        <v>-17</v>
      </c>
      <c r="M24" s="289">
        <f t="shared" si="5"/>
        <v>-34.341000000000008</v>
      </c>
      <c r="N24" s="288">
        <f t="shared" si="5"/>
        <v>-945</v>
      </c>
      <c r="O24" s="289">
        <f t="shared" si="5"/>
        <v>-849.13500000000113</v>
      </c>
      <c r="P24" s="290"/>
      <c r="Q24" s="290"/>
      <c r="R24" s="290"/>
      <c r="S24" s="290"/>
      <c r="T24" s="290"/>
      <c r="U24" s="290"/>
      <c r="V24" s="290"/>
      <c r="W24" s="290"/>
    </row>
    <row r="25" spans="1:23" ht="16" customHeight="1">
      <c r="A25" s="508"/>
      <c r="B25" s="321" t="s">
        <v>67</v>
      </c>
      <c r="C25" s="279"/>
      <c r="D25" s="279"/>
      <c r="E25" s="510" t="s">
        <v>161</v>
      </c>
      <c r="F25" s="496">
        <v>782</v>
      </c>
      <c r="G25" s="494">
        <v>822.125</v>
      </c>
      <c r="H25" s="492">
        <v>50</v>
      </c>
      <c r="I25" s="494">
        <v>51.622999999999998</v>
      </c>
      <c r="J25" s="492">
        <v>1405</v>
      </c>
      <c r="K25" s="494">
        <v>713.45600000000002</v>
      </c>
      <c r="L25" s="492">
        <v>17</v>
      </c>
      <c r="M25" s="514">
        <v>34.341000000000001</v>
      </c>
      <c r="N25" s="492">
        <v>945</v>
      </c>
      <c r="O25" s="514">
        <v>849.13500000000113</v>
      </c>
      <c r="P25" s="255"/>
      <c r="Q25" s="255"/>
      <c r="R25" s="255"/>
      <c r="S25" s="255"/>
      <c r="T25" s="255"/>
      <c r="U25" s="255"/>
      <c r="V25" s="255"/>
      <c r="W25" s="255"/>
    </row>
    <row r="26" spans="1:23" ht="16" customHeight="1">
      <c r="A26" s="508"/>
      <c r="B26" s="314" t="s">
        <v>68</v>
      </c>
      <c r="C26" s="269"/>
      <c r="D26" s="269"/>
      <c r="E26" s="511"/>
      <c r="F26" s="497"/>
      <c r="G26" s="512"/>
      <c r="H26" s="513"/>
      <c r="I26" s="512"/>
      <c r="J26" s="513"/>
      <c r="K26" s="512"/>
      <c r="L26" s="513"/>
      <c r="M26" s="515"/>
      <c r="N26" s="513"/>
      <c r="O26" s="515"/>
      <c r="P26" s="255"/>
      <c r="Q26" s="255"/>
      <c r="R26" s="255"/>
      <c r="S26" s="255"/>
      <c r="T26" s="255"/>
      <c r="U26" s="255"/>
      <c r="V26" s="255"/>
      <c r="W26" s="255"/>
    </row>
    <row r="27" spans="1:23" s="238" customFormat="1" ht="16" customHeight="1">
      <c r="A27" s="509"/>
      <c r="B27" s="322" t="s">
        <v>162</v>
      </c>
      <c r="C27" s="323"/>
      <c r="D27" s="323"/>
      <c r="E27" s="324" t="s">
        <v>163</v>
      </c>
      <c r="F27" s="325">
        <f t="shared" ref="F27:O27" si="6">F24+F25</f>
        <v>0</v>
      </c>
      <c r="G27" s="326">
        <f t="shared" si="6"/>
        <v>0</v>
      </c>
      <c r="H27" s="325">
        <f t="shared" si="6"/>
        <v>0</v>
      </c>
      <c r="I27" s="326">
        <f t="shared" si="6"/>
        <v>0</v>
      </c>
      <c r="J27" s="325">
        <f t="shared" si="6"/>
        <v>0</v>
      </c>
      <c r="K27" s="326">
        <f t="shared" si="6"/>
        <v>0</v>
      </c>
      <c r="L27" s="325">
        <f t="shared" si="6"/>
        <v>0</v>
      </c>
      <c r="M27" s="326">
        <f t="shared" si="6"/>
        <v>0</v>
      </c>
      <c r="N27" s="325">
        <f t="shared" si="6"/>
        <v>0</v>
      </c>
      <c r="O27" s="326">
        <f t="shared" si="6"/>
        <v>0</v>
      </c>
      <c r="P27" s="290"/>
      <c r="Q27" s="290"/>
      <c r="R27" s="290"/>
      <c r="S27" s="290"/>
      <c r="T27" s="290"/>
      <c r="U27" s="290"/>
      <c r="V27" s="290"/>
      <c r="W27" s="290"/>
    </row>
    <row r="28" spans="1:23" ht="16" customHeight="1">
      <c r="F28" s="255"/>
      <c r="G28" s="255"/>
      <c r="H28" s="255"/>
      <c r="I28" s="255"/>
      <c r="J28" s="255"/>
      <c r="K28" s="255"/>
      <c r="L28" s="327"/>
      <c r="M28" s="255"/>
      <c r="N28" s="290"/>
      <c r="O28" s="255"/>
      <c r="P28" s="255"/>
      <c r="Q28" s="255"/>
      <c r="R28" s="255"/>
      <c r="S28" s="255"/>
      <c r="T28" s="255"/>
      <c r="U28" s="255"/>
      <c r="V28" s="255"/>
      <c r="W28" s="255"/>
    </row>
    <row r="29" spans="1:23" ht="16" customHeight="1">
      <c r="A29" s="240"/>
      <c r="F29" s="255"/>
      <c r="G29" s="255"/>
      <c r="H29" s="255"/>
      <c r="I29" s="255"/>
      <c r="J29" s="328"/>
      <c r="K29" s="328"/>
      <c r="L29" s="327"/>
      <c r="M29" s="255"/>
      <c r="N29" s="290"/>
      <c r="O29" s="328" t="s">
        <v>164</v>
      </c>
      <c r="P29" s="255"/>
      <c r="Q29" s="255"/>
      <c r="R29" s="255"/>
      <c r="S29" s="255"/>
      <c r="T29" s="255"/>
      <c r="U29" s="255"/>
      <c r="V29" s="255"/>
      <c r="W29" s="328"/>
    </row>
    <row r="30" spans="1:23" ht="16" customHeight="1">
      <c r="A30" s="529" t="s">
        <v>69</v>
      </c>
      <c r="B30" s="530"/>
      <c r="C30" s="530"/>
      <c r="D30" s="530"/>
      <c r="E30" s="531"/>
      <c r="F30" s="535" t="s">
        <v>261</v>
      </c>
      <c r="G30" s="536"/>
      <c r="H30" s="490" t="s">
        <v>256</v>
      </c>
      <c r="I30" s="491"/>
      <c r="J30" s="535" t="s">
        <v>259</v>
      </c>
      <c r="K30" s="536"/>
      <c r="L30" s="535"/>
      <c r="M30" s="536"/>
      <c r="N30" s="535"/>
      <c r="O30" s="536"/>
      <c r="P30" s="327"/>
      <c r="Q30" s="327"/>
      <c r="R30" s="327"/>
      <c r="S30" s="327"/>
      <c r="T30" s="327"/>
      <c r="U30" s="327"/>
      <c r="V30" s="327"/>
      <c r="W30" s="327"/>
    </row>
    <row r="31" spans="1:23" ht="16" customHeight="1">
      <c r="A31" s="532"/>
      <c r="B31" s="533"/>
      <c r="C31" s="533"/>
      <c r="D31" s="533"/>
      <c r="E31" s="534"/>
      <c r="F31" s="242" t="s">
        <v>242</v>
      </c>
      <c r="G31" s="243" t="s">
        <v>2</v>
      </c>
      <c r="H31" s="242" t="s">
        <v>242</v>
      </c>
      <c r="I31" s="243" t="s">
        <v>2</v>
      </c>
      <c r="J31" s="242" t="s">
        <v>242</v>
      </c>
      <c r="K31" s="243" t="s">
        <v>2</v>
      </c>
      <c r="L31" s="242" t="s">
        <v>242</v>
      </c>
      <c r="M31" s="243" t="s">
        <v>2</v>
      </c>
      <c r="N31" s="244" t="s">
        <v>242</v>
      </c>
      <c r="O31" s="329" t="s">
        <v>2</v>
      </c>
      <c r="P31" s="330"/>
      <c r="Q31" s="330"/>
      <c r="R31" s="330"/>
      <c r="S31" s="330"/>
      <c r="T31" s="330"/>
      <c r="U31" s="330"/>
      <c r="V31" s="330"/>
      <c r="W31" s="330"/>
    </row>
    <row r="32" spans="1:23" ht="16" customHeight="1">
      <c r="A32" s="507" t="s">
        <v>85</v>
      </c>
      <c r="B32" s="246" t="s">
        <v>50</v>
      </c>
      <c r="C32" s="247"/>
      <c r="D32" s="247"/>
      <c r="E32" s="331" t="s">
        <v>41</v>
      </c>
      <c r="F32" s="308">
        <v>659</v>
      </c>
      <c r="G32" s="332">
        <v>280</v>
      </c>
      <c r="H32" s="249">
        <v>36</v>
      </c>
      <c r="I32" s="253">
        <v>34</v>
      </c>
      <c r="J32" s="249">
        <v>1937</v>
      </c>
      <c r="K32" s="254">
        <v>2157</v>
      </c>
      <c r="L32" s="333"/>
      <c r="M32" s="332"/>
      <c r="N32" s="249"/>
      <c r="O32" s="334"/>
      <c r="P32" s="332"/>
      <c r="Q32" s="332"/>
      <c r="R32" s="335"/>
      <c r="S32" s="335"/>
      <c r="T32" s="332"/>
      <c r="U32" s="332"/>
      <c r="V32" s="335"/>
      <c r="W32" s="335"/>
    </row>
    <row r="33" spans="1:23" ht="16" customHeight="1">
      <c r="A33" s="522"/>
      <c r="B33" s="237"/>
      <c r="C33" s="278" t="s">
        <v>70</v>
      </c>
      <c r="D33" s="279"/>
      <c r="E33" s="336"/>
      <c r="F33" s="281">
        <v>241</v>
      </c>
      <c r="G33" s="337">
        <v>231</v>
      </c>
      <c r="H33" s="281">
        <v>36</v>
      </c>
      <c r="I33" s="283">
        <v>34</v>
      </c>
      <c r="J33" s="281">
        <v>1791</v>
      </c>
      <c r="K33" s="284">
        <v>1972</v>
      </c>
      <c r="L33" s="338"/>
      <c r="M33" s="337"/>
      <c r="N33" s="281"/>
      <c r="O33" s="339"/>
      <c r="P33" s="332"/>
      <c r="Q33" s="332"/>
      <c r="R33" s="335"/>
      <c r="S33" s="335"/>
      <c r="T33" s="332"/>
      <c r="U33" s="332"/>
      <c r="V33" s="335"/>
      <c r="W33" s="335"/>
    </row>
    <row r="34" spans="1:23" ht="16" customHeight="1">
      <c r="A34" s="522"/>
      <c r="B34" s="237"/>
      <c r="C34" s="340"/>
      <c r="D34" s="256" t="s">
        <v>71</v>
      </c>
      <c r="E34" s="341"/>
      <c r="F34" s="259">
        <v>241</v>
      </c>
      <c r="G34" s="342">
        <v>228</v>
      </c>
      <c r="H34" s="259">
        <v>0</v>
      </c>
      <c r="I34" s="263">
        <v>0</v>
      </c>
      <c r="J34" s="259">
        <v>0</v>
      </c>
      <c r="K34" s="264">
        <v>0</v>
      </c>
      <c r="L34" s="343"/>
      <c r="M34" s="342"/>
      <c r="N34" s="259"/>
      <c r="O34" s="344"/>
      <c r="P34" s="332"/>
      <c r="Q34" s="332"/>
      <c r="R34" s="335"/>
      <c r="S34" s="335"/>
      <c r="T34" s="332"/>
      <c r="U34" s="332"/>
      <c r="V34" s="335"/>
      <c r="W34" s="335"/>
    </row>
    <row r="35" spans="1:23" ht="16" customHeight="1">
      <c r="A35" s="522"/>
      <c r="B35" s="265"/>
      <c r="C35" s="345" t="s">
        <v>72</v>
      </c>
      <c r="D35" s="269"/>
      <c r="E35" s="346"/>
      <c r="F35" s="271">
        <v>418</v>
      </c>
      <c r="G35" s="347">
        <v>49</v>
      </c>
      <c r="H35" s="271">
        <v>0</v>
      </c>
      <c r="I35" s="275">
        <v>0</v>
      </c>
      <c r="J35" s="348">
        <v>146</v>
      </c>
      <c r="K35" s="349">
        <v>184</v>
      </c>
      <c r="L35" s="350"/>
      <c r="M35" s="347"/>
      <c r="N35" s="271"/>
      <c r="O35" s="351"/>
      <c r="P35" s="332"/>
      <c r="Q35" s="332"/>
      <c r="R35" s="335"/>
      <c r="S35" s="335"/>
      <c r="T35" s="332"/>
      <c r="U35" s="332"/>
      <c r="V35" s="335"/>
      <c r="W35" s="335"/>
    </row>
    <row r="36" spans="1:23" ht="16" customHeight="1">
      <c r="A36" s="522"/>
      <c r="B36" s="268" t="s">
        <v>53</v>
      </c>
      <c r="C36" s="304"/>
      <c r="D36" s="304"/>
      <c r="E36" s="331" t="s">
        <v>42</v>
      </c>
      <c r="F36" s="308">
        <v>297</v>
      </c>
      <c r="G36" s="332">
        <v>247</v>
      </c>
      <c r="H36" s="308">
        <v>2</v>
      </c>
      <c r="I36" s="311">
        <v>3</v>
      </c>
      <c r="J36" s="308">
        <v>1647</v>
      </c>
      <c r="K36" s="312">
        <v>1896</v>
      </c>
      <c r="L36" s="333"/>
      <c r="M36" s="332"/>
      <c r="N36" s="308"/>
      <c r="O36" s="352"/>
      <c r="P36" s="332"/>
      <c r="Q36" s="332"/>
      <c r="R36" s="332"/>
      <c r="S36" s="332"/>
      <c r="T36" s="332"/>
      <c r="U36" s="332"/>
      <c r="V36" s="335"/>
      <c r="W36" s="335"/>
    </row>
    <row r="37" spans="1:23" ht="16" customHeight="1">
      <c r="A37" s="522"/>
      <c r="B37" s="237"/>
      <c r="C37" s="256" t="s">
        <v>73</v>
      </c>
      <c r="D37" s="257"/>
      <c r="E37" s="341"/>
      <c r="F37" s="259">
        <v>266</v>
      </c>
      <c r="G37" s="342">
        <v>211</v>
      </c>
      <c r="H37" s="259">
        <v>0</v>
      </c>
      <c r="I37" s="263">
        <v>0</v>
      </c>
      <c r="J37" s="259">
        <v>1559</v>
      </c>
      <c r="K37" s="264">
        <v>1795</v>
      </c>
      <c r="L37" s="343"/>
      <c r="M37" s="342"/>
      <c r="N37" s="259"/>
      <c r="O37" s="344"/>
      <c r="P37" s="332"/>
      <c r="Q37" s="332"/>
      <c r="R37" s="332"/>
      <c r="S37" s="332"/>
      <c r="T37" s="332"/>
      <c r="U37" s="332"/>
      <c r="V37" s="335"/>
      <c r="W37" s="335"/>
    </row>
    <row r="38" spans="1:23" ht="16" customHeight="1">
      <c r="A38" s="522"/>
      <c r="B38" s="265"/>
      <c r="C38" s="256" t="s">
        <v>74</v>
      </c>
      <c r="D38" s="257"/>
      <c r="E38" s="341"/>
      <c r="F38" s="288">
        <v>32</v>
      </c>
      <c r="G38" s="344">
        <v>36</v>
      </c>
      <c r="H38" s="259">
        <v>2</v>
      </c>
      <c r="I38" s="263">
        <v>3</v>
      </c>
      <c r="J38" s="259">
        <v>88</v>
      </c>
      <c r="K38" s="349">
        <v>102</v>
      </c>
      <c r="L38" s="343"/>
      <c r="M38" s="342"/>
      <c r="N38" s="259"/>
      <c r="O38" s="344"/>
      <c r="P38" s="335"/>
      <c r="Q38" s="335"/>
      <c r="R38" s="332"/>
      <c r="S38" s="332"/>
      <c r="T38" s="332"/>
      <c r="U38" s="332"/>
      <c r="V38" s="335"/>
      <c r="W38" s="335"/>
    </row>
    <row r="39" spans="1:23" s="238" customFormat="1" ht="16" customHeight="1">
      <c r="A39" s="523"/>
      <c r="B39" s="353" t="s">
        <v>75</v>
      </c>
      <c r="C39" s="354"/>
      <c r="D39" s="354"/>
      <c r="E39" s="355" t="s">
        <v>165</v>
      </c>
      <c r="F39" s="325">
        <f t="shared" ref="F39" si="7">F32-F36</f>
        <v>362</v>
      </c>
      <c r="G39" s="326">
        <f t="shared" ref="G39:O39" si="8">G32-G36</f>
        <v>33</v>
      </c>
      <c r="H39" s="325">
        <f t="shared" si="8"/>
        <v>34</v>
      </c>
      <c r="I39" s="326">
        <f t="shared" si="8"/>
        <v>31</v>
      </c>
      <c r="J39" s="325">
        <f t="shared" si="8"/>
        <v>290</v>
      </c>
      <c r="K39" s="326">
        <f t="shared" si="8"/>
        <v>261</v>
      </c>
      <c r="L39" s="325">
        <f t="shared" si="8"/>
        <v>0</v>
      </c>
      <c r="M39" s="326">
        <f t="shared" si="8"/>
        <v>0</v>
      </c>
      <c r="N39" s="325">
        <f t="shared" si="8"/>
        <v>0</v>
      </c>
      <c r="O39" s="326">
        <f t="shared" si="8"/>
        <v>0</v>
      </c>
      <c r="P39" s="356"/>
      <c r="Q39" s="356"/>
      <c r="R39" s="356"/>
      <c r="S39" s="356"/>
      <c r="T39" s="356"/>
      <c r="U39" s="356"/>
      <c r="V39" s="357"/>
      <c r="W39" s="357"/>
    </row>
    <row r="40" spans="1:23" ht="16" customHeight="1">
      <c r="A40" s="507" t="s">
        <v>86</v>
      </c>
      <c r="B40" s="268" t="s">
        <v>76</v>
      </c>
      <c r="C40" s="304"/>
      <c r="D40" s="304"/>
      <c r="E40" s="331" t="s">
        <v>44</v>
      </c>
      <c r="F40" s="306">
        <v>457</v>
      </c>
      <c r="G40" s="352">
        <v>1909</v>
      </c>
      <c r="H40" s="308">
        <v>0</v>
      </c>
      <c r="I40" s="311">
        <v>19</v>
      </c>
      <c r="J40" s="308">
        <v>1516</v>
      </c>
      <c r="K40" s="312">
        <v>1493</v>
      </c>
      <c r="L40" s="333"/>
      <c r="M40" s="332"/>
      <c r="N40" s="308"/>
      <c r="O40" s="352"/>
      <c r="P40" s="332"/>
      <c r="Q40" s="332"/>
      <c r="R40" s="335"/>
      <c r="S40" s="335"/>
      <c r="T40" s="335"/>
      <c r="U40" s="335"/>
      <c r="V40" s="332"/>
      <c r="W40" s="332"/>
    </row>
    <row r="41" spans="1:23" ht="16" customHeight="1">
      <c r="A41" s="524"/>
      <c r="B41" s="265"/>
      <c r="C41" s="256" t="s">
        <v>77</v>
      </c>
      <c r="D41" s="257"/>
      <c r="E41" s="341"/>
      <c r="F41" s="358">
        <v>237</v>
      </c>
      <c r="G41" s="359">
        <v>1654</v>
      </c>
      <c r="H41" s="348">
        <v>0</v>
      </c>
      <c r="I41" s="349">
        <v>19</v>
      </c>
      <c r="J41" s="259">
        <v>580</v>
      </c>
      <c r="K41" s="264">
        <v>546</v>
      </c>
      <c r="L41" s="343"/>
      <c r="M41" s="342"/>
      <c r="N41" s="259"/>
      <c r="O41" s="344"/>
      <c r="P41" s="335"/>
      <c r="Q41" s="335"/>
      <c r="R41" s="335"/>
      <c r="S41" s="335"/>
      <c r="T41" s="335"/>
      <c r="U41" s="335"/>
      <c r="V41" s="332"/>
      <c r="W41" s="332"/>
    </row>
    <row r="42" spans="1:23" ht="16" customHeight="1">
      <c r="A42" s="524"/>
      <c r="B42" s="268" t="s">
        <v>64</v>
      </c>
      <c r="C42" s="304"/>
      <c r="D42" s="304"/>
      <c r="E42" s="331" t="s">
        <v>45</v>
      </c>
      <c r="F42" s="306">
        <v>819</v>
      </c>
      <c r="G42" s="352">
        <v>1942</v>
      </c>
      <c r="H42" s="308">
        <v>34</v>
      </c>
      <c r="I42" s="311">
        <v>50</v>
      </c>
      <c r="J42" s="308">
        <v>1503</v>
      </c>
      <c r="K42" s="312">
        <v>1721</v>
      </c>
      <c r="L42" s="333"/>
      <c r="M42" s="332"/>
      <c r="N42" s="308"/>
      <c r="O42" s="352"/>
      <c r="P42" s="332"/>
      <c r="Q42" s="332"/>
      <c r="R42" s="335"/>
      <c r="S42" s="335"/>
      <c r="T42" s="332"/>
      <c r="U42" s="332"/>
      <c r="V42" s="332"/>
      <c r="W42" s="332"/>
    </row>
    <row r="43" spans="1:23" ht="16" customHeight="1">
      <c r="A43" s="524"/>
      <c r="B43" s="265"/>
      <c r="C43" s="256" t="s">
        <v>78</v>
      </c>
      <c r="D43" s="257"/>
      <c r="E43" s="341"/>
      <c r="F43" s="288">
        <v>512</v>
      </c>
      <c r="G43" s="344">
        <v>505</v>
      </c>
      <c r="H43" s="259">
        <v>34</v>
      </c>
      <c r="I43" s="263">
        <v>35</v>
      </c>
      <c r="J43" s="348">
        <v>803</v>
      </c>
      <c r="K43" s="349">
        <v>724</v>
      </c>
      <c r="L43" s="343"/>
      <c r="M43" s="342"/>
      <c r="N43" s="259"/>
      <c r="O43" s="344"/>
      <c r="P43" s="335"/>
      <c r="Q43" s="332"/>
      <c r="R43" s="335"/>
      <c r="S43" s="335"/>
      <c r="T43" s="332"/>
      <c r="U43" s="332"/>
      <c r="V43" s="335"/>
      <c r="W43" s="335"/>
    </row>
    <row r="44" spans="1:23" s="238" customFormat="1" ht="16" customHeight="1">
      <c r="A44" s="525"/>
      <c r="B44" s="322" t="s">
        <v>75</v>
      </c>
      <c r="C44" s="323"/>
      <c r="D44" s="323"/>
      <c r="E44" s="355" t="s">
        <v>166</v>
      </c>
      <c r="F44" s="298">
        <f t="shared" ref="F44" si="9">F40-F42</f>
        <v>-362</v>
      </c>
      <c r="G44" s="299">
        <f t="shared" ref="G44:O44" si="10">G40-G42</f>
        <v>-33</v>
      </c>
      <c r="H44" s="298">
        <f t="shared" si="10"/>
        <v>-34</v>
      </c>
      <c r="I44" s="299">
        <f t="shared" si="10"/>
        <v>-31</v>
      </c>
      <c r="J44" s="298">
        <f t="shared" si="10"/>
        <v>13</v>
      </c>
      <c r="K44" s="299">
        <f t="shared" si="10"/>
        <v>-228</v>
      </c>
      <c r="L44" s="298">
        <f t="shared" si="10"/>
        <v>0</v>
      </c>
      <c r="M44" s="299">
        <f t="shared" si="10"/>
        <v>0</v>
      </c>
      <c r="N44" s="298">
        <f t="shared" si="10"/>
        <v>0</v>
      </c>
      <c r="O44" s="299">
        <f t="shared" si="10"/>
        <v>0</v>
      </c>
      <c r="P44" s="356"/>
      <c r="Q44" s="356"/>
      <c r="R44" s="357"/>
      <c r="S44" s="357"/>
      <c r="T44" s="356"/>
      <c r="U44" s="356"/>
      <c r="V44" s="356"/>
      <c r="W44" s="356"/>
    </row>
    <row r="45" spans="1:23" s="238" customFormat="1" ht="16" customHeight="1">
      <c r="A45" s="526" t="s">
        <v>87</v>
      </c>
      <c r="B45" s="360" t="s">
        <v>79</v>
      </c>
      <c r="C45" s="361"/>
      <c r="D45" s="361"/>
      <c r="E45" s="362" t="s">
        <v>167</v>
      </c>
      <c r="F45" s="363">
        <f t="shared" ref="F45" si="11">F39+F44</f>
        <v>0</v>
      </c>
      <c r="G45" s="364">
        <f t="shared" ref="G45:O45" si="12">G39+G44</f>
        <v>0</v>
      </c>
      <c r="H45" s="363">
        <f t="shared" si="12"/>
        <v>0</v>
      </c>
      <c r="I45" s="364">
        <f t="shared" si="12"/>
        <v>0</v>
      </c>
      <c r="J45" s="363">
        <f t="shared" si="12"/>
        <v>303</v>
      </c>
      <c r="K45" s="364">
        <f t="shared" si="12"/>
        <v>33</v>
      </c>
      <c r="L45" s="363">
        <f t="shared" si="12"/>
        <v>0</v>
      </c>
      <c r="M45" s="364">
        <f t="shared" si="12"/>
        <v>0</v>
      </c>
      <c r="N45" s="363">
        <f t="shared" si="12"/>
        <v>0</v>
      </c>
      <c r="O45" s="364">
        <f t="shared" si="12"/>
        <v>0</v>
      </c>
      <c r="P45" s="356"/>
      <c r="Q45" s="356"/>
      <c r="R45" s="356"/>
      <c r="S45" s="356"/>
      <c r="T45" s="356"/>
      <c r="U45" s="356"/>
      <c r="V45" s="356"/>
      <c r="W45" s="356"/>
    </row>
    <row r="46" spans="1:23" ht="16" customHeight="1">
      <c r="A46" s="527"/>
      <c r="B46" s="291" t="s">
        <v>80</v>
      </c>
      <c r="C46" s="257"/>
      <c r="D46" s="257"/>
      <c r="E46" s="257"/>
      <c r="F46" s="358">
        <v>0</v>
      </c>
      <c r="G46" s="359"/>
      <c r="H46" s="348">
        <v>0</v>
      </c>
      <c r="I46" s="349"/>
      <c r="J46" s="348">
        <v>0</v>
      </c>
      <c r="K46" s="349">
        <v>0</v>
      </c>
      <c r="L46" s="343"/>
      <c r="M46" s="342"/>
      <c r="N46" s="348"/>
      <c r="O46" s="295"/>
      <c r="P46" s="335"/>
      <c r="Q46" s="335"/>
      <c r="R46" s="335"/>
      <c r="S46" s="335"/>
      <c r="T46" s="335"/>
      <c r="U46" s="335"/>
      <c r="V46" s="335"/>
      <c r="W46" s="335"/>
    </row>
    <row r="47" spans="1:23" ht="16" customHeight="1">
      <c r="A47" s="527"/>
      <c r="B47" s="291" t="s">
        <v>81</v>
      </c>
      <c r="C47" s="257"/>
      <c r="D47" s="257"/>
      <c r="E47" s="257"/>
      <c r="F47" s="259">
        <v>0</v>
      </c>
      <c r="G47" s="342"/>
      <c r="H47" s="259">
        <v>0</v>
      </c>
      <c r="I47" s="263"/>
      <c r="J47" s="259">
        <v>911</v>
      </c>
      <c r="K47" s="264">
        <v>608</v>
      </c>
      <c r="L47" s="343"/>
      <c r="M47" s="342"/>
      <c r="N47" s="259"/>
      <c r="O47" s="344"/>
      <c r="P47" s="332"/>
      <c r="Q47" s="332"/>
      <c r="R47" s="332"/>
      <c r="S47" s="332"/>
      <c r="T47" s="332"/>
      <c r="U47" s="332"/>
      <c r="V47" s="332"/>
      <c r="W47" s="332"/>
    </row>
    <row r="48" spans="1:23" ht="16" customHeight="1">
      <c r="A48" s="528"/>
      <c r="B48" s="296" t="s">
        <v>82</v>
      </c>
      <c r="C48" s="240"/>
      <c r="D48" s="240"/>
      <c r="E48" s="240"/>
      <c r="F48" s="365">
        <v>0</v>
      </c>
      <c r="G48" s="366"/>
      <c r="H48" s="365">
        <v>0</v>
      </c>
      <c r="I48" s="367"/>
      <c r="J48" s="365">
        <v>0</v>
      </c>
      <c r="K48" s="368">
        <v>0</v>
      </c>
      <c r="L48" s="369"/>
      <c r="M48" s="366"/>
      <c r="N48" s="365"/>
      <c r="O48" s="370"/>
      <c r="P48" s="332"/>
      <c r="Q48" s="332"/>
      <c r="R48" s="332"/>
      <c r="S48" s="332"/>
      <c r="T48" s="332"/>
      <c r="U48" s="332"/>
      <c r="V48" s="332"/>
      <c r="W48" s="332"/>
    </row>
    <row r="49" spans="1:15" ht="16" customHeight="1">
      <c r="A49" s="236" t="s">
        <v>168</v>
      </c>
      <c r="O49" s="371"/>
    </row>
    <row r="50" spans="1:15" ht="16" customHeight="1">
      <c r="O50" s="237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3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1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131" customWidth="1"/>
    <col min="3" max="3" width="21.36328125" style="131" customWidth="1"/>
    <col min="4" max="4" width="20" style="131" customWidth="1"/>
    <col min="5" max="14" width="12.6328125" style="131" customWidth="1"/>
    <col min="15" max="16384" width="9" style="131"/>
  </cols>
  <sheetData>
    <row r="1" spans="1:14" ht="34" customHeight="1">
      <c r="A1" s="372" t="s">
        <v>0</v>
      </c>
      <c r="B1" s="372"/>
      <c r="C1" s="373" t="s">
        <v>248</v>
      </c>
      <c r="D1" s="374"/>
    </row>
    <row r="3" spans="1:14" ht="15" customHeight="1">
      <c r="A3" s="228" t="s">
        <v>169</v>
      </c>
      <c r="B3" s="228"/>
      <c r="C3" s="228"/>
      <c r="D3" s="228"/>
      <c r="E3" s="228"/>
      <c r="F3" s="228"/>
      <c r="I3" s="228"/>
      <c r="J3" s="228"/>
    </row>
    <row r="4" spans="1:14" ht="15" customHeight="1">
      <c r="A4" s="228"/>
      <c r="B4" s="228"/>
      <c r="C4" s="228"/>
      <c r="D4" s="228"/>
      <c r="E4" s="228"/>
      <c r="F4" s="228"/>
      <c r="I4" s="228"/>
      <c r="J4" s="228"/>
    </row>
    <row r="5" spans="1:14" ht="15" customHeight="1">
      <c r="A5" s="375"/>
      <c r="B5" s="375" t="s">
        <v>246</v>
      </c>
      <c r="C5" s="375"/>
      <c r="D5" s="375"/>
      <c r="H5" s="229"/>
      <c r="L5" s="229"/>
      <c r="N5" s="229" t="s">
        <v>170</v>
      </c>
    </row>
    <row r="6" spans="1:14" ht="15" customHeight="1">
      <c r="A6" s="376"/>
      <c r="B6" s="377"/>
      <c r="C6" s="377"/>
      <c r="D6" s="377"/>
      <c r="E6" s="537" t="s">
        <v>264</v>
      </c>
      <c r="F6" s="538"/>
      <c r="G6" s="537" t="s">
        <v>265</v>
      </c>
      <c r="H6" s="538"/>
      <c r="I6" s="378"/>
      <c r="J6" s="379"/>
      <c r="K6" s="537"/>
      <c r="L6" s="538"/>
      <c r="M6" s="537"/>
      <c r="N6" s="538"/>
    </row>
    <row r="7" spans="1:14" ht="15" customHeight="1">
      <c r="A7" s="178"/>
      <c r="B7" s="179"/>
      <c r="C7" s="179"/>
      <c r="D7" s="179"/>
      <c r="E7" s="380" t="s">
        <v>242</v>
      </c>
      <c r="F7" s="381" t="s">
        <v>2</v>
      </c>
      <c r="G7" s="380" t="s">
        <v>242</v>
      </c>
      <c r="H7" s="381" t="s">
        <v>2</v>
      </c>
      <c r="I7" s="380" t="s">
        <v>242</v>
      </c>
      <c r="J7" s="381" t="s">
        <v>2</v>
      </c>
      <c r="K7" s="380" t="s">
        <v>242</v>
      </c>
      <c r="L7" s="381" t="s">
        <v>2</v>
      </c>
      <c r="M7" s="380" t="s">
        <v>242</v>
      </c>
      <c r="N7" s="382" t="s">
        <v>2</v>
      </c>
    </row>
    <row r="8" spans="1:14" ht="18" customHeight="1">
      <c r="A8" s="457" t="s">
        <v>171</v>
      </c>
      <c r="B8" s="383" t="s">
        <v>172</v>
      </c>
      <c r="C8" s="384"/>
      <c r="D8" s="384"/>
      <c r="E8" s="385">
        <v>1</v>
      </c>
      <c r="F8" s="386">
        <v>1</v>
      </c>
      <c r="G8" s="385">
        <v>1</v>
      </c>
      <c r="H8" s="387">
        <v>1</v>
      </c>
      <c r="I8" s="385"/>
      <c r="J8" s="386"/>
      <c r="K8" s="385"/>
      <c r="L8" s="387"/>
      <c r="M8" s="385"/>
      <c r="N8" s="387"/>
    </row>
    <row r="9" spans="1:14" ht="18" customHeight="1">
      <c r="A9" s="458"/>
      <c r="B9" s="457" t="s">
        <v>173</v>
      </c>
      <c r="C9" s="388" t="s">
        <v>174</v>
      </c>
      <c r="D9" s="389"/>
      <c r="E9" s="390">
        <v>30</v>
      </c>
      <c r="F9" s="391">
        <v>30</v>
      </c>
      <c r="G9" s="390">
        <v>10</v>
      </c>
      <c r="H9" s="392">
        <v>10</v>
      </c>
      <c r="I9" s="390"/>
      <c r="J9" s="391"/>
      <c r="K9" s="390"/>
      <c r="L9" s="392"/>
      <c r="M9" s="390"/>
      <c r="N9" s="392"/>
    </row>
    <row r="10" spans="1:14" ht="18" customHeight="1">
      <c r="A10" s="458"/>
      <c r="B10" s="458"/>
      <c r="C10" s="127" t="s">
        <v>175</v>
      </c>
      <c r="D10" s="128"/>
      <c r="E10" s="393">
        <v>30</v>
      </c>
      <c r="F10" s="394">
        <v>30</v>
      </c>
      <c r="G10" s="393">
        <v>10</v>
      </c>
      <c r="H10" s="395">
        <v>10</v>
      </c>
      <c r="I10" s="393"/>
      <c r="J10" s="394"/>
      <c r="K10" s="393"/>
      <c r="L10" s="395"/>
      <c r="M10" s="393"/>
      <c r="N10" s="395"/>
    </row>
    <row r="11" spans="1:14" ht="18" customHeight="1">
      <c r="A11" s="458"/>
      <c r="B11" s="458"/>
      <c r="C11" s="127" t="s">
        <v>176</v>
      </c>
      <c r="D11" s="128"/>
      <c r="E11" s="393" t="s">
        <v>266</v>
      </c>
      <c r="F11" s="394">
        <v>0</v>
      </c>
      <c r="G11" s="393">
        <v>0</v>
      </c>
      <c r="H11" s="395">
        <v>0</v>
      </c>
      <c r="I11" s="393"/>
      <c r="J11" s="394"/>
      <c r="K11" s="393"/>
      <c r="L11" s="395"/>
      <c r="M11" s="393"/>
      <c r="N11" s="395"/>
    </row>
    <row r="12" spans="1:14" ht="18" customHeight="1">
      <c r="A12" s="458"/>
      <c r="B12" s="458"/>
      <c r="C12" s="127" t="s">
        <v>177</v>
      </c>
      <c r="D12" s="128"/>
      <c r="E12" s="393" t="s">
        <v>266</v>
      </c>
      <c r="F12" s="394">
        <v>0</v>
      </c>
      <c r="G12" s="393">
        <v>0</v>
      </c>
      <c r="H12" s="395">
        <v>0</v>
      </c>
      <c r="I12" s="393"/>
      <c r="J12" s="394"/>
      <c r="K12" s="393"/>
      <c r="L12" s="395"/>
      <c r="M12" s="393"/>
      <c r="N12" s="395"/>
    </row>
    <row r="13" spans="1:14" ht="18" customHeight="1">
      <c r="A13" s="458"/>
      <c r="B13" s="458"/>
      <c r="C13" s="127" t="s">
        <v>178</v>
      </c>
      <c r="D13" s="128"/>
      <c r="E13" s="393" t="s">
        <v>266</v>
      </c>
      <c r="F13" s="394">
        <v>0</v>
      </c>
      <c r="G13" s="393">
        <v>0</v>
      </c>
      <c r="H13" s="395">
        <v>0</v>
      </c>
      <c r="I13" s="393"/>
      <c r="J13" s="394"/>
      <c r="K13" s="393"/>
      <c r="L13" s="395"/>
      <c r="M13" s="393"/>
      <c r="N13" s="395"/>
    </row>
    <row r="14" spans="1:14" ht="18" customHeight="1">
      <c r="A14" s="459"/>
      <c r="B14" s="459"/>
      <c r="C14" s="137" t="s">
        <v>179</v>
      </c>
      <c r="D14" s="138"/>
      <c r="E14" s="396" t="s">
        <v>266</v>
      </c>
      <c r="F14" s="397">
        <v>0</v>
      </c>
      <c r="G14" s="396">
        <v>0</v>
      </c>
      <c r="H14" s="398">
        <v>0</v>
      </c>
      <c r="I14" s="396"/>
      <c r="J14" s="397"/>
      <c r="K14" s="396"/>
      <c r="L14" s="398"/>
      <c r="M14" s="396"/>
      <c r="N14" s="398"/>
    </row>
    <row r="15" spans="1:14" ht="18" customHeight="1">
      <c r="A15" s="541" t="s">
        <v>180</v>
      </c>
      <c r="B15" s="457" t="s">
        <v>181</v>
      </c>
      <c r="C15" s="388" t="s">
        <v>182</v>
      </c>
      <c r="D15" s="389"/>
      <c r="E15" s="399">
        <v>11319</v>
      </c>
      <c r="F15" s="400">
        <v>10506</v>
      </c>
      <c r="G15" s="399">
        <v>1173</v>
      </c>
      <c r="H15" s="140">
        <v>1511</v>
      </c>
      <c r="I15" s="399"/>
      <c r="J15" s="400"/>
      <c r="K15" s="399"/>
      <c r="L15" s="140"/>
      <c r="M15" s="399"/>
      <c r="N15" s="140"/>
    </row>
    <row r="16" spans="1:14" ht="18" customHeight="1">
      <c r="A16" s="458"/>
      <c r="B16" s="458"/>
      <c r="C16" s="127" t="s">
        <v>183</v>
      </c>
      <c r="D16" s="128"/>
      <c r="E16" s="141">
        <v>1899</v>
      </c>
      <c r="F16" s="143">
        <v>1836</v>
      </c>
      <c r="G16" s="141">
        <v>7693</v>
      </c>
      <c r="H16" s="130">
        <v>8081</v>
      </c>
      <c r="I16" s="141"/>
      <c r="J16" s="143"/>
      <c r="K16" s="141"/>
      <c r="L16" s="130"/>
      <c r="M16" s="141"/>
      <c r="N16" s="130"/>
    </row>
    <row r="17" spans="1:15" ht="18" customHeight="1">
      <c r="A17" s="458"/>
      <c r="B17" s="458"/>
      <c r="C17" s="127" t="s">
        <v>184</v>
      </c>
      <c r="D17" s="128"/>
      <c r="E17" s="141" t="s">
        <v>266</v>
      </c>
      <c r="F17" s="143">
        <v>0</v>
      </c>
      <c r="G17" s="141" t="s">
        <v>266</v>
      </c>
      <c r="H17" s="130">
        <v>0</v>
      </c>
      <c r="I17" s="141"/>
      <c r="J17" s="143"/>
      <c r="K17" s="141"/>
      <c r="L17" s="130"/>
      <c r="M17" s="141"/>
      <c r="N17" s="130"/>
    </row>
    <row r="18" spans="1:15" ht="18" customHeight="1">
      <c r="A18" s="458"/>
      <c r="B18" s="459"/>
      <c r="C18" s="137" t="s">
        <v>185</v>
      </c>
      <c r="D18" s="138"/>
      <c r="E18" s="135">
        <v>13218</v>
      </c>
      <c r="F18" s="401">
        <v>12342</v>
      </c>
      <c r="G18" s="135">
        <v>8866</v>
      </c>
      <c r="H18" s="401">
        <v>9592</v>
      </c>
      <c r="I18" s="135"/>
      <c r="J18" s="401"/>
      <c r="K18" s="135"/>
      <c r="L18" s="401"/>
      <c r="M18" s="135"/>
      <c r="N18" s="401"/>
    </row>
    <row r="19" spans="1:15" ht="18" customHeight="1">
      <c r="A19" s="458"/>
      <c r="B19" s="457" t="s">
        <v>186</v>
      </c>
      <c r="C19" s="388" t="s">
        <v>187</v>
      </c>
      <c r="D19" s="389"/>
      <c r="E19" s="139">
        <v>5375</v>
      </c>
      <c r="F19" s="140">
        <v>5217</v>
      </c>
      <c r="G19" s="139">
        <v>547</v>
      </c>
      <c r="H19" s="140">
        <v>484</v>
      </c>
      <c r="I19" s="139"/>
      <c r="J19" s="140"/>
      <c r="K19" s="139"/>
      <c r="L19" s="140"/>
      <c r="M19" s="139"/>
      <c r="N19" s="140"/>
    </row>
    <row r="20" spans="1:15" ht="18" customHeight="1">
      <c r="A20" s="458"/>
      <c r="B20" s="458"/>
      <c r="C20" s="127" t="s">
        <v>188</v>
      </c>
      <c r="D20" s="128"/>
      <c r="E20" s="129">
        <v>5211</v>
      </c>
      <c r="F20" s="130">
        <v>4530</v>
      </c>
      <c r="G20" s="129">
        <v>4252</v>
      </c>
      <c r="H20" s="130">
        <v>5056</v>
      </c>
      <c r="I20" s="129"/>
      <c r="J20" s="130"/>
      <c r="K20" s="129"/>
      <c r="L20" s="130"/>
      <c r="M20" s="129"/>
      <c r="N20" s="130"/>
    </row>
    <row r="21" spans="1:15" ht="18" customHeight="1">
      <c r="A21" s="458"/>
      <c r="B21" s="458"/>
      <c r="C21" s="127" t="s">
        <v>189</v>
      </c>
      <c r="D21" s="128"/>
      <c r="E21" s="129" t="s">
        <v>266</v>
      </c>
      <c r="F21" s="130">
        <v>0</v>
      </c>
      <c r="G21" s="129" t="s">
        <v>266</v>
      </c>
      <c r="H21" s="130">
        <v>0</v>
      </c>
      <c r="I21" s="129"/>
      <c r="J21" s="130"/>
      <c r="K21" s="129"/>
      <c r="L21" s="130"/>
      <c r="M21" s="129"/>
      <c r="N21" s="130"/>
    </row>
    <row r="22" spans="1:15" ht="18" customHeight="1">
      <c r="A22" s="458"/>
      <c r="B22" s="459"/>
      <c r="C22" s="132" t="s">
        <v>190</v>
      </c>
      <c r="D22" s="133"/>
      <c r="E22" s="135">
        <v>10586</v>
      </c>
      <c r="F22" s="136">
        <v>9747</v>
      </c>
      <c r="G22" s="135">
        <v>4799</v>
      </c>
      <c r="H22" s="136">
        <v>5540</v>
      </c>
      <c r="I22" s="135"/>
      <c r="J22" s="136"/>
      <c r="K22" s="135"/>
      <c r="L22" s="136"/>
      <c r="M22" s="135"/>
      <c r="N22" s="136"/>
    </row>
    <row r="23" spans="1:15" ht="18" customHeight="1">
      <c r="A23" s="458"/>
      <c r="B23" s="457" t="s">
        <v>191</v>
      </c>
      <c r="C23" s="388" t="s">
        <v>192</v>
      </c>
      <c r="D23" s="389"/>
      <c r="E23" s="139">
        <v>30</v>
      </c>
      <c r="F23" s="140">
        <v>30</v>
      </c>
      <c r="G23" s="139">
        <v>10</v>
      </c>
      <c r="H23" s="140">
        <v>10</v>
      </c>
      <c r="I23" s="139"/>
      <c r="J23" s="140"/>
      <c r="K23" s="139"/>
      <c r="L23" s="140"/>
      <c r="M23" s="139"/>
      <c r="N23" s="140"/>
    </row>
    <row r="24" spans="1:15" ht="18" customHeight="1">
      <c r="A24" s="458"/>
      <c r="B24" s="458"/>
      <c r="C24" s="127" t="s">
        <v>193</v>
      </c>
      <c r="D24" s="128"/>
      <c r="E24" s="129" t="s">
        <v>266</v>
      </c>
      <c r="F24" s="130">
        <v>0</v>
      </c>
      <c r="G24" s="129">
        <v>4057</v>
      </c>
      <c r="H24" s="130">
        <v>4042</v>
      </c>
      <c r="I24" s="129"/>
      <c r="J24" s="130"/>
      <c r="K24" s="129"/>
      <c r="L24" s="130"/>
      <c r="M24" s="129"/>
      <c r="N24" s="130"/>
    </row>
    <row r="25" spans="1:15" ht="18" customHeight="1">
      <c r="A25" s="458"/>
      <c r="B25" s="458"/>
      <c r="C25" s="127" t="s">
        <v>194</v>
      </c>
      <c r="D25" s="128"/>
      <c r="E25" s="129">
        <v>2602</v>
      </c>
      <c r="F25" s="130">
        <v>2565</v>
      </c>
      <c r="G25" s="129">
        <v>0</v>
      </c>
      <c r="H25" s="130">
        <v>0</v>
      </c>
      <c r="I25" s="129"/>
      <c r="J25" s="130"/>
      <c r="K25" s="129"/>
      <c r="L25" s="130"/>
      <c r="M25" s="129"/>
      <c r="N25" s="130"/>
    </row>
    <row r="26" spans="1:15" ht="18" customHeight="1">
      <c r="A26" s="458"/>
      <c r="B26" s="459"/>
      <c r="C26" s="206" t="s">
        <v>195</v>
      </c>
      <c r="D26" s="207"/>
      <c r="E26" s="161">
        <v>2632</v>
      </c>
      <c r="F26" s="136">
        <v>2595</v>
      </c>
      <c r="G26" s="161">
        <v>4067</v>
      </c>
      <c r="H26" s="136">
        <v>4052</v>
      </c>
      <c r="I26" s="231"/>
      <c r="J26" s="136"/>
      <c r="K26" s="161"/>
      <c r="L26" s="136"/>
      <c r="M26" s="161"/>
      <c r="N26" s="136"/>
    </row>
    <row r="27" spans="1:15" ht="18" customHeight="1">
      <c r="A27" s="459"/>
      <c r="B27" s="137" t="s">
        <v>196</v>
      </c>
      <c r="C27" s="138"/>
      <c r="D27" s="138"/>
      <c r="E27" s="402">
        <v>13218</v>
      </c>
      <c r="F27" s="136">
        <v>12342</v>
      </c>
      <c r="G27" s="135">
        <v>8866</v>
      </c>
      <c r="H27" s="136">
        <v>9592</v>
      </c>
      <c r="I27" s="402"/>
      <c r="J27" s="136"/>
      <c r="K27" s="135"/>
      <c r="L27" s="136"/>
      <c r="M27" s="135"/>
      <c r="N27" s="136"/>
    </row>
    <row r="28" spans="1:15" ht="18" customHeight="1">
      <c r="A28" s="457" t="s">
        <v>197</v>
      </c>
      <c r="B28" s="457" t="s">
        <v>198</v>
      </c>
      <c r="C28" s="388" t="s">
        <v>199</v>
      </c>
      <c r="D28" s="403" t="s">
        <v>41</v>
      </c>
      <c r="E28" s="139">
        <v>925</v>
      </c>
      <c r="F28" s="140">
        <v>1242</v>
      </c>
      <c r="G28" s="139">
        <v>1636</v>
      </c>
      <c r="H28" s="140">
        <v>1782</v>
      </c>
      <c r="I28" s="139"/>
      <c r="J28" s="140"/>
      <c r="K28" s="139"/>
      <c r="L28" s="140"/>
      <c r="M28" s="139"/>
      <c r="N28" s="140"/>
    </row>
    <row r="29" spans="1:15" ht="18" customHeight="1">
      <c r="A29" s="458"/>
      <c r="B29" s="458"/>
      <c r="C29" s="127" t="s">
        <v>200</v>
      </c>
      <c r="D29" s="404" t="s">
        <v>42</v>
      </c>
      <c r="E29" s="129">
        <v>826</v>
      </c>
      <c r="F29" s="130">
        <v>1165</v>
      </c>
      <c r="G29" s="129">
        <v>1592</v>
      </c>
      <c r="H29" s="130">
        <v>1722</v>
      </c>
      <c r="I29" s="129"/>
      <c r="J29" s="130"/>
      <c r="K29" s="129"/>
      <c r="L29" s="130"/>
      <c r="M29" s="129"/>
      <c r="N29" s="130"/>
    </row>
    <row r="30" spans="1:15" ht="18" customHeight="1">
      <c r="A30" s="458"/>
      <c r="B30" s="458"/>
      <c r="C30" s="127" t="s">
        <v>201</v>
      </c>
      <c r="D30" s="404" t="s">
        <v>202</v>
      </c>
      <c r="E30" s="129">
        <v>112</v>
      </c>
      <c r="F30" s="130">
        <v>31</v>
      </c>
      <c r="G30" s="141">
        <v>43</v>
      </c>
      <c r="H30" s="130">
        <v>44</v>
      </c>
      <c r="I30" s="129"/>
      <c r="J30" s="130"/>
      <c r="K30" s="129"/>
      <c r="L30" s="130"/>
      <c r="M30" s="129"/>
      <c r="N30" s="130"/>
    </row>
    <row r="31" spans="1:15" ht="18" customHeight="1">
      <c r="A31" s="458"/>
      <c r="B31" s="458"/>
      <c r="C31" s="132" t="s">
        <v>203</v>
      </c>
      <c r="D31" s="405" t="s">
        <v>204</v>
      </c>
      <c r="E31" s="135">
        <f t="shared" ref="E31:N31" si="0">E28-E29-E30</f>
        <v>-13</v>
      </c>
      <c r="F31" s="401">
        <f t="shared" si="0"/>
        <v>46</v>
      </c>
      <c r="G31" s="135">
        <f t="shared" si="0"/>
        <v>1</v>
      </c>
      <c r="H31" s="401">
        <f t="shared" si="0"/>
        <v>16</v>
      </c>
      <c r="I31" s="135">
        <f t="shared" si="0"/>
        <v>0</v>
      </c>
      <c r="J31" s="406">
        <f t="shared" si="0"/>
        <v>0</v>
      </c>
      <c r="K31" s="135">
        <f t="shared" si="0"/>
        <v>0</v>
      </c>
      <c r="L31" s="406">
        <f t="shared" si="0"/>
        <v>0</v>
      </c>
      <c r="M31" s="135">
        <f t="shared" si="0"/>
        <v>0</v>
      </c>
      <c r="N31" s="401">
        <f t="shared" si="0"/>
        <v>0</v>
      </c>
      <c r="O31" s="189"/>
    </row>
    <row r="32" spans="1:15" ht="18" customHeight="1">
      <c r="A32" s="458"/>
      <c r="B32" s="458"/>
      <c r="C32" s="388" t="s">
        <v>205</v>
      </c>
      <c r="D32" s="403" t="s">
        <v>206</v>
      </c>
      <c r="E32" s="139">
        <v>50</v>
      </c>
      <c r="F32" s="140">
        <v>47</v>
      </c>
      <c r="G32" s="139">
        <v>36</v>
      </c>
      <c r="H32" s="140">
        <v>35</v>
      </c>
      <c r="I32" s="139"/>
      <c r="J32" s="140"/>
      <c r="K32" s="139"/>
      <c r="L32" s="140"/>
      <c r="M32" s="139"/>
      <c r="N32" s="140"/>
    </row>
    <row r="33" spans="1:14" ht="18" customHeight="1">
      <c r="A33" s="458"/>
      <c r="B33" s="458"/>
      <c r="C33" s="127" t="s">
        <v>207</v>
      </c>
      <c r="D33" s="404" t="s">
        <v>208</v>
      </c>
      <c r="E33" s="129">
        <v>0</v>
      </c>
      <c r="F33" s="130">
        <v>59</v>
      </c>
      <c r="G33" s="129">
        <v>22</v>
      </c>
      <c r="H33" s="130">
        <v>12</v>
      </c>
      <c r="I33" s="129"/>
      <c r="J33" s="130"/>
      <c r="K33" s="129"/>
      <c r="L33" s="130"/>
      <c r="M33" s="129"/>
      <c r="N33" s="130"/>
    </row>
    <row r="34" spans="1:14" ht="18" customHeight="1">
      <c r="A34" s="458"/>
      <c r="B34" s="459"/>
      <c r="C34" s="132" t="s">
        <v>209</v>
      </c>
      <c r="D34" s="405" t="s">
        <v>210</v>
      </c>
      <c r="E34" s="135">
        <f t="shared" ref="E34:N34" si="1">E31+E32-E33</f>
        <v>37</v>
      </c>
      <c r="F34" s="136">
        <f t="shared" si="1"/>
        <v>34</v>
      </c>
      <c r="G34" s="135">
        <f t="shared" si="1"/>
        <v>15</v>
      </c>
      <c r="H34" s="136">
        <f t="shared" si="1"/>
        <v>39</v>
      </c>
      <c r="I34" s="135">
        <f t="shared" si="1"/>
        <v>0</v>
      </c>
      <c r="J34" s="136">
        <f t="shared" si="1"/>
        <v>0</v>
      </c>
      <c r="K34" s="135">
        <f t="shared" si="1"/>
        <v>0</v>
      </c>
      <c r="L34" s="136">
        <f t="shared" si="1"/>
        <v>0</v>
      </c>
      <c r="M34" s="135">
        <f t="shared" si="1"/>
        <v>0</v>
      </c>
      <c r="N34" s="136">
        <f t="shared" si="1"/>
        <v>0</v>
      </c>
    </row>
    <row r="35" spans="1:14" ht="18" customHeight="1">
      <c r="A35" s="458"/>
      <c r="B35" s="457" t="s">
        <v>211</v>
      </c>
      <c r="C35" s="388" t="s">
        <v>212</v>
      </c>
      <c r="D35" s="403" t="s">
        <v>213</v>
      </c>
      <c r="E35" s="139">
        <v>0</v>
      </c>
      <c r="F35" s="140">
        <v>0</v>
      </c>
      <c r="G35" s="139">
        <v>0</v>
      </c>
      <c r="H35" s="140">
        <v>0</v>
      </c>
      <c r="I35" s="139"/>
      <c r="J35" s="140"/>
      <c r="K35" s="139"/>
      <c r="L35" s="140"/>
      <c r="M35" s="139"/>
      <c r="N35" s="140"/>
    </row>
    <row r="36" spans="1:14" ht="18" customHeight="1">
      <c r="A36" s="458"/>
      <c r="B36" s="458"/>
      <c r="C36" s="127" t="s">
        <v>214</v>
      </c>
      <c r="D36" s="404" t="s">
        <v>215</v>
      </c>
      <c r="E36" s="129">
        <v>0</v>
      </c>
      <c r="F36" s="130">
        <v>0</v>
      </c>
      <c r="G36" s="129">
        <v>0</v>
      </c>
      <c r="H36" s="130">
        <v>0</v>
      </c>
      <c r="I36" s="129"/>
      <c r="J36" s="130"/>
      <c r="K36" s="129"/>
      <c r="L36" s="130"/>
      <c r="M36" s="129"/>
      <c r="N36" s="130"/>
    </row>
    <row r="37" spans="1:14" ht="18" customHeight="1">
      <c r="A37" s="458"/>
      <c r="B37" s="458"/>
      <c r="C37" s="127" t="s">
        <v>216</v>
      </c>
      <c r="D37" s="404" t="s">
        <v>217</v>
      </c>
      <c r="E37" s="129">
        <f t="shared" ref="E37:N37" si="2">E34+E35-E36</f>
        <v>37</v>
      </c>
      <c r="F37" s="130">
        <f t="shared" si="2"/>
        <v>34</v>
      </c>
      <c r="G37" s="129">
        <f t="shared" si="2"/>
        <v>15</v>
      </c>
      <c r="H37" s="130">
        <f t="shared" si="2"/>
        <v>39</v>
      </c>
      <c r="I37" s="129">
        <f t="shared" si="2"/>
        <v>0</v>
      </c>
      <c r="J37" s="130">
        <f t="shared" si="2"/>
        <v>0</v>
      </c>
      <c r="K37" s="129">
        <f t="shared" si="2"/>
        <v>0</v>
      </c>
      <c r="L37" s="130">
        <f t="shared" si="2"/>
        <v>0</v>
      </c>
      <c r="M37" s="129">
        <f t="shared" si="2"/>
        <v>0</v>
      </c>
      <c r="N37" s="130">
        <f t="shared" si="2"/>
        <v>0</v>
      </c>
    </row>
    <row r="38" spans="1:14" ht="18" customHeight="1">
      <c r="A38" s="458"/>
      <c r="B38" s="458"/>
      <c r="C38" s="127" t="s">
        <v>218</v>
      </c>
      <c r="D38" s="404" t="s">
        <v>219</v>
      </c>
      <c r="E38" s="129">
        <v>0</v>
      </c>
      <c r="F38" s="130">
        <v>0</v>
      </c>
      <c r="G38" s="129">
        <v>0</v>
      </c>
      <c r="H38" s="130">
        <v>0</v>
      </c>
      <c r="I38" s="129"/>
      <c r="J38" s="130"/>
      <c r="K38" s="129"/>
      <c r="L38" s="130"/>
      <c r="M38" s="129"/>
      <c r="N38" s="130"/>
    </row>
    <row r="39" spans="1:14" ht="18" customHeight="1">
      <c r="A39" s="458"/>
      <c r="B39" s="458"/>
      <c r="C39" s="127" t="s">
        <v>220</v>
      </c>
      <c r="D39" s="404" t="s">
        <v>221</v>
      </c>
      <c r="E39" s="129">
        <v>0</v>
      </c>
      <c r="F39" s="130">
        <v>0</v>
      </c>
      <c r="G39" s="129">
        <v>0</v>
      </c>
      <c r="H39" s="130">
        <v>0</v>
      </c>
      <c r="I39" s="129"/>
      <c r="J39" s="130"/>
      <c r="K39" s="129"/>
      <c r="L39" s="130"/>
      <c r="M39" s="129"/>
      <c r="N39" s="130"/>
    </row>
    <row r="40" spans="1:14" ht="18" customHeight="1">
      <c r="A40" s="458"/>
      <c r="B40" s="458"/>
      <c r="C40" s="127" t="s">
        <v>222</v>
      </c>
      <c r="D40" s="404" t="s">
        <v>223</v>
      </c>
      <c r="E40" s="129">
        <v>0</v>
      </c>
      <c r="F40" s="130">
        <v>0</v>
      </c>
      <c r="G40" s="129">
        <v>0</v>
      </c>
      <c r="H40" s="130">
        <v>0</v>
      </c>
      <c r="I40" s="129"/>
      <c r="J40" s="130"/>
      <c r="K40" s="129"/>
      <c r="L40" s="130"/>
      <c r="M40" s="129"/>
      <c r="N40" s="130"/>
    </row>
    <row r="41" spans="1:14" ht="18" customHeight="1">
      <c r="A41" s="458"/>
      <c r="B41" s="458"/>
      <c r="C41" s="407" t="s">
        <v>224</v>
      </c>
      <c r="D41" s="404" t="s">
        <v>225</v>
      </c>
      <c r="E41" s="129">
        <f t="shared" ref="E41:N41" si="3">E34+E35-E36-E40</f>
        <v>37</v>
      </c>
      <c r="F41" s="130">
        <f t="shared" si="3"/>
        <v>34</v>
      </c>
      <c r="G41" s="129">
        <f t="shared" si="3"/>
        <v>15</v>
      </c>
      <c r="H41" s="130">
        <f t="shared" si="3"/>
        <v>39</v>
      </c>
      <c r="I41" s="129">
        <f t="shared" si="3"/>
        <v>0</v>
      </c>
      <c r="J41" s="130">
        <f t="shared" si="3"/>
        <v>0</v>
      </c>
      <c r="K41" s="129">
        <f t="shared" si="3"/>
        <v>0</v>
      </c>
      <c r="L41" s="130">
        <f t="shared" si="3"/>
        <v>0</v>
      </c>
      <c r="M41" s="129">
        <f t="shared" si="3"/>
        <v>0</v>
      </c>
      <c r="N41" s="130">
        <f t="shared" si="3"/>
        <v>0</v>
      </c>
    </row>
    <row r="42" spans="1:14" ht="18" customHeight="1">
      <c r="A42" s="458"/>
      <c r="B42" s="458"/>
      <c r="C42" s="539" t="s">
        <v>226</v>
      </c>
      <c r="D42" s="540"/>
      <c r="E42" s="141">
        <f t="shared" ref="E42:N42" si="4">E37+E38-E39-E40</f>
        <v>37</v>
      </c>
      <c r="F42" s="142">
        <f t="shared" si="4"/>
        <v>34</v>
      </c>
      <c r="G42" s="141">
        <f t="shared" si="4"/>
        <v>15</v>
      </c>
      <c r="H42" s="142">
        <f t="shared" si="4"/>
        <v>39</v>
      </c>
      <c r="I42" s="141">
        <f t="shared" si="4"/>
        <v>0</v>
      </c>
      <c r="J42" s="142">
        <f t="shared" si="4"/>
        <v>0</v>
      </c>
      <c r="K42" s="141">
        <f t="shared" si="4"/>
        <v>0</v>
      </c>
      <c r="L42" s="142">
        <f t="shared" si="4"/>
        <v>0</v>
      </c>
      <c r="M42" s="141">
        <f t="shared" si="4"/>
        <v>0</v>
      </c>
      <c r="N42" s="130">
        <f t="shared" si="4"/>
        <v>0</v>
      </c>
    </row>
    <row r="43" spans="1:14" ht="18" customHeight="1">
      <c r="A43" s="458"/>
      <c r="B43" s="458"/>
      <c r="C43" s="127" t="s">
        <v>227</v>
      </c>
      <c r="D43" s="404" t="s">
        <v>228</v>
      </c>
      <c r="E43" s="129">
        <v>0</v>
      </c>
      <c r="F43" s="130">
        <v>0</v>
      </c>
      <c r="G43" s="129">
        <v>0</v>
      </c>
      <c r="H43" s="130">
        <v>0</v>
      </c>
      <c r="I43" s="129"/>
      <c r="J43" s="130"/>
      <c r="K43" s="129"/>
      <c r="L43" s="130"/>
      <c r="M43" s="129"/>
      <c r="N43" s="130"/>
    </row>
    <row r="44" spans="1:14" ht="18" customHeight="1">
      <c r="A44" s="459"/>
      <c r="B44" s="459"/>
      <c r="C44" s="132" t="s">
        <v>229</v>
      </c>
      <c r="D44" s="134" t="s">
        <v>230</v>
      </c>
      <c r="E44" s="135">
        <f t="shared" ref="E44:N44" si="5">E41+E43</f>
        <v>37</v>
      </c>
      <c r="F44" s="136">
        <f t="shared" si="5"/>
        <v>34</v>
      </c>
      <c r="G44" s="135">
        <f t="shared" si="5"/>
        <v>15</v>
      </c>
      <c r="H44" s="136">
        <f t="shared" si="5"/>
        <v>39</v>
      </c>
      <c r="I44" s="135">
        <f t="shared" si="5"/>
        <v>0</v>
      </c>
      <c r="J44" s="136">
        <f t="shared" si="5"/>
        <v>0</v>
      </c>
      <c r="K44" s="135">
        <f t="shared" si="5"/>
        <v>0</v>
      </c>
      <c r="L44" s="136">
        <f t="shared" si="5"/>
        <v>0</v>
      </c>
      <c r="M44" s="135">
        <f t="shared" si="5"/>
        <v>0</v>
      </c>
      <c r="N44" s="136">
        <f t="shared" si="5"/>
        <v>0</v>
      </c>
    </row>
    <row r="45" spans="1:14" ht="14.15" customHeight="1">
      <c r="A45" s="230" t="s">
        <v>231</v>
      </c>
    </row>
    <row r="46" spans="1:14" ht="14.15" customHeight="1">
      <c r="A46" s="230" t="s">
        <v>232</v>
      </c>
    </row>
    <row r="47" spans="1:14">
      <c r="A47" s="408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3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2021-08-23T00:22:45Z</cp:lastPrinted>
  <dcterms:created xsi:type="dcterms:W3CDTF">2021-09-11T12:44:13Z</dcterms:created>
  <dcterms:modified xsi:type="dcterms:W3CDTF">2021-09-11T12:44:18Z</dcterms:modified>
</cp:coreProperties>
</file>