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\\192.168.0.241\共有\【月報別冊財政状況】\【財政状況】\令和3年度\02 団体回答\01 都道府県\26　京都府\"/>
    </mc:Choice>
  </mc:AlternateContent>
  <xr:revisionPtr revIDLastSave="0" documentId="8_{1E192EC0-A45A-4DB2-9AD8-AB9BAB950A17}" xr6:coauthVersionLast="47" xr6:coauthVersionMax="47" xr10:uidLastSave="{00000000-0000-0000-0000-000000000000}"/>
  <bookViews>
    <workbookView xWindow="-110" yWindow="-110" windowWidth="19420" windowHeight="10420" tabRatio="724" xr2:uid="{00000000-000D-0000-FFFF-FFFF00000000}"/>
  </bookViews>
  <sheets>
    <sheet name="1.普通会計予算" sheetId="2" r:id="rId1"/>
    <sheet name="2.公営企業会計予算" sheetId="4" r:id="rId2"/>
    <sheet name="3.(1)普通会計決算" sheetId="5" r:id="rId3"/>
    <sheet name="3.(2)財政指標等" sheetId="6" r:id="rId4"/>
    <sheet name="4.公営企業会計決算" sheetId="7" r:id="rId5"/>
    <sheet name="5.三セク決算" sheetId="8" r:id="rId6"/>
  </sheets>
  <definedNames>
    <definedName name="_xlnm.Print_Area" localSheetId="0">'1.普通会計予算'!$A$1:$I$47</definedName>
    <definedName name="_xlnm.Print_Area" localSheetId="1">'2.公営企業会計予算'!$A$1:$O$49</definedName>
    <definedName name="_xlnm.Print_Area" localSheetId="2">'3.(1)普通会計決算'!$A$1:$I$47</definedName>
    <definedName name="_xlnm.Print_Area" localSheetId="3">'3.(2)財政指標等'!$A$1:$I$35</definedName>
    <definedName name="_xlnm.Print_Area" localSheetId="4">'4.公営企業会計決算'!$A$1:$O$49</definedName>
    <definedName name="_xlnm.Print_Area" localSheetId="5">'5.三セク決算'!$A$1:$N$46</definedName>
  </definedNames>
  <calcPr calcId="191029"/>
</workbook>
</file>

<file path=xl/calcChain.xml><?xml version="1.0" encoding="utf-8"?>
<calcChain xmlns="http://schemas.openxmlformats.org/spreadsheetml/2006/main">
  <c r="H24" i="6" l="1"/>
  <c r="I24" i="6" s="1"/>
  <c r="G24" i="6"/>
  <c r="F24" i="6"/>
  <c r="F22" i="6"/>
  <c r="F27" i="5" l="1"/>
  <c r="H27" i="5"/>
  <c r="K45" i="7" l="1"/>
  <c r="K44" i="7"/>
  <c r="E22" i="6" l="1"/>
  <c r="E19" i="6"/>
  <c r="E23" i="6" s="1"/>
  <c r="H45" i="5"/>
  <c r="I45" i="5" s="1"/>
  <c r="F45" i="5"/>
  <c r="G44" i="5"/>
  <c r="G19" i="5"/>
  <c r="F44" i="4"/>
  <c r="F39" i="4"/>
  <c r="F45" i="4" s="1"/>
  <c r="F27" i="2"/>
  <c r="G18" i="2" s="1"/>
  <c r="G23" i="2"/>
  <c r="H27" i="2"/>
  <c r="I27" i="2" s="1"/>
  <c r="H45" i="2"/>
  <c r="F45" i="2"/>
  <c r="G28" i="2" s="1"/>
  <c r="N31" i="8"/>
  <c r="N34" i="8" s="1"/>
  <c r="M31" i="8"/>
  <c r="M34" i="8" s="1"/>
  <c r="L31" i="8"/>
  <c r="L34" i="8"/>
  <c r="L37" i="8" s="1"/>
  <c r="L42" i="8" s="1"/>
  <c r="K31" i="8"/>
  <c r="K34" i="8" s="1"/>
  <c r="J31" i="8"/>
  <c r="J34" i="8" s="1"/>
  <c r="I31" i="8"/>
  <c r="I34" i="8" s="1"/>
  <c r="I37" i="8" s="1"/>
  <c r="I42" i="8" s="1"/>
  <c r="H31" i="8"/>
  <c r="H34" i="8" s="1"/>
  <c r="G31" i="8"/>
  <c r="G34" i="8" s="1"/>
  <c r="F31" i="8"/>
  <c r="F34" i="8" s="1"/>
  <c r="E31" i="8"/>
  <c r="E34" i="8" s="1"/>
  <c r="O44" i="7"/>
  <c r="O45" i="7"/>
  <c r="N44" i="7"/>
  <c r="N45" i="7" s="1"/>
  <c r="M44" i="7"/>
  <c r="L44" i="7"/>
  <c r="J44" i="7"/>
  <c r="J45" i="7" s="1"/>
  <c r="I44" i="7"/>
  <c r="H44" i="7"/>
  <c r="G44" i="7"/>
  <c r="F44" i="7"/>
  <c r="O39" i="7"/>
  <c r="N39" i="7"/>
  <c r="M39" i="7"/>
  <c r="L39" i="7"/>
  <c r="J39" i="7"/>
  <c r="I39" i="7"/>
  <c r="H39" i="7"/>
  <c r="G39" i="7"/>
  <c r="G45" i="7" s="1"/>
  <c r="F39" i="7"/>
  <c r="O24" i="7"/>
  <c r="O27" i="7"/>
  <c r="N24" i="7"/>
  <c r="N27" i="7" s="1"/>
  <c r="M24" i="7"/>
  <c r="M27" i="7" s="1"/>
  <c r="L24" i="7"/>
  <c r="L27" i="7" s="1"/>
  <c r="K24" i="7"/>
  <c r="K27" i="7"/>
  <c r="J24" i="7"/>
  <c r="J27" i="7"/>
  <c r="I24" i="7"/>
  <c r="I27" i="7" s="1"/>
  <c r="H24" i="7"/>
  <c r="H27" i="7" s="1"/>
  <c r="G24" i="7"/>
  <c r="G27" i="7" s="1"/>
  <c r="F24" i="7"/>
  <c r="F27" i="7"/>
  <c r="O16" i="7"/>
  <c r="N16" i="7"/>
  <c r="M16" i="7"/>
  <c r="L16" i="7"/>
  <c r="K16" i="7"/>
  <c r="J16" i="7"/>
  <c r="I16" i="7"/>
  <c r="H16" i="7"/>
  <c r="G16" i="7"/>
  <c r="F16" i="7"/>
  <c r="O15" i="7"/>
  <c r="N15" i="7"/>
  <c r="M15" i="7"/>
  <c r="L15" i="7"/>
  <c r="K15" i="7"/>
  <c r="J15" i="7"/>
  <c r="I15" i="7"/>
  <c r="H15" i="7"/>
  <c r="G15" i="7"/>
  <c r="F15" i="7"/>
  <c r="O14" i="7"/>
  <c r="N14" i="7"/>
  <c r="M14" i="7"/>
  <c r="L14" i="7"/>
  <c r="K14" i="7"/>
  <c r="J14" i="7"/>
  <c r="I14" i="7"/>
  <c r="H14" i="7"/>
  <c r="G14" i="7"/>
  <c r="F14" i="7"/>
  <c r="I20" i="6"/>
  <c r="H20" i="6"/>
  <c r="G20" i="6"/>
  <c r="F20" i="6"/>
  <c r="E20" i="6"/>
  <c r="I19" i="6"/>
  <c r="I21" i="6" s="1"/>
  <c r="H19" i="6"/>
  <c r="H21" i="6" s="1"/>
  <c r="G19" i="6"/>
  <c r="F19" i="6"/>
  <c r="F21" i="6" s="1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40" i="2"/>
  <c r="I39" i="2"/>
  <c r="I37" i="2"/>
  <c r="I33" i="2"/>
  <c r="I32" i="2"/>
  <c r="I31" i="2"/>
  <c r="I29" i="2"/>
  <c r="I28" i="2"/>
  <c r="I34" i="2"/>
  <c r="I22" i="2"/>
  <c r="I18" i="2"/>
  <c r="I17" i="2"/>
  <c r="I35" i="2"/>
  <c r="I9" i="2"/>
  <c r="I10" i="2"/>
  <c r="I11" i="2"/>
  <c r="I12" i="2"/>
  <c r="I13" i="2"/>
  <c r="I14" i="2"/>
  <c r="I15" i="2"/>
  <c r="I16" i="2"/>
  <c r="I26" i="2"/>
  <c r="I25" i="2"/>
  <c r="I23" i="2"/>
  <c r="I21" i="2"/>
  <c r="I20" i="2"/>
  <c r="I43" i="2"/>
  <c r="I44" i="2"/>
  <c r="I42" i="2"/>
  <c r="I41" i="2"/>
  <c r="I38" i="2"/>
  <c r="I36" i="2"/>
  <c r="I30" i="2"/>
  <c r="G43" i="2"/>
  <c r="G38" i="2"/>
  <c r="G36" i="2"/>
  <c r="I24" i="2"/>
  <c r="I19" i="2"/>
  <c r="O39" i="4"/>
  <c r="O44" i="4"/>
  <c r="O45" i="4" s="1"/>
  <c r="N39" i="4"/>
  <c r="N45" i="4"/>
  <c r="N44" i="4"/>
  <c r="M39" i="4"/>
  <c r="M45" i="4"/>
  <c r="M44" i="4"/>
  <c r="L39" i="4"/>
  <c r="L44" i="4"/>
  <c r="L45" i="4"/>
  <c r="K39" i="4"/>
  <c r="K44" i="4"/>
  <c r="J39" i="4"/>
  <c r="J44" i="4"/>
  <c r="I39" i="4"/>
  <c r="I44" i="4"/>
  <c r="H39" i="4"/>
  <c r="H44" i="4"/>
  <c r="G39" i="4"/>
  <c r="G44" i="4"/>
  <c r="O24" i="4"/>
  <c r="O27" i="4" s="1"/>
  <c r="N24" i="4"/>
  <c r="N27" i="4" s="1"/>
  <c r="M24" i="4"/>
  <c r="M27" i="4" s="1"/>
  <c r="L24" i="4"/>
  <c r="L27" i="4" s="1"/>
  <c r="K24" i="4"/>
  <c r="K27" i="4"/>
  <c r="J24" i="4"/>
  <c r="J27" i="4"/>
  <c r="I24" i="4"/>
  <c r="I27" i="4" s="1"/>
  <c r="H24" i="4"/>
  <c r="H27" i="4" s="1"/>
  <c r="M16" i="4"/>
  <c r="L16" i="4"/>
  <c r="M15" i="4"/>
  <c r="L15" i="4"/>
  <c r="M14" i="4"/>
  <c r="L14" i="4"/>
  <c r="O16" i="4"/>
  <c r="N16" i="4"/>
  <c r="O15" i="4"/>
  <c r="N15" i="4"/>
  <c r="O14" i="4"/>
  <c r="N14" i="4"/>
  <c r="K16" i="4"/>
  <c r="J16" i="4"/>
  <c r="K15" i="4"/>
  <c r="J15" i="4"/>
  <c r="K14" i="4"/>
  <c r="J14" i="4"/>
  <c r="I16" i="4"/>
  <c r="H16" i="4"/>
  <c r="I15" i="4"/>
  <c r="H15" i="4"/>
  <c r="I14" i="4"/>
  <c r="H14" i="4"/>
  <c r="G24" i="4"/>
  <c r="G27" i="4"/>
  <c r="G16" i="4"/>
  <c r="G15" i="4"/>
  <c r="G14" i="4"/>
  <c r="F24" i="4"/>
  <c r="F27" i="4"/>
  <c r="F16" i="4"/>
  <c r="F15" i="4"/>
  <c r="F14" i="4"/>
  <c r="G24" i="2"/>
  <c r="G14" i="2"/>
  <c r="G10" i="2"/>
  <c r="G13" i="2"/>
  <c r="G27" i="2"/>
  <c r="G16" i="2"/>
  <c r="G15" i="2"/>
  <c r="G11" i="2"/>
  <c r="G25" i="2"/>
  <c r="E21" i="6"/>
  <c r="F23" i="6"/>
  <c r="G29" i="5"/>
  <c r="G35" i="5"/>
  <c r="G41" i="5"/>
  <c r="G9" i="2"/>
  <c r="G17" i="2"/>
  <c r="G32" i="2"/>
  <c r="G30" i="2"/>
  <c r="G41" i="2"/>
  <c r="G45" i="2"/>
  <c r="G39" i="2"/>
  <c r="G31" i="5"/>
  <c r="G33" i="5"/>
  <c r="G37" i="5"/>
  <c r="G39" i="5"/>
  <c r="G43" i="5"/>
  <c r="G22" i="2"/>
  <c r="G12" i="2"/>
  <c r="G19" i="2"/>
  <c r="G21" i="2"/>
  <c r="G20" i="2"/>
  <c r="G26" i="2"/>
  <c r="G29" i="2"/>
  <c r="G45" i="5"/>
  <c r="G28" i="5"/>
  <c r="G30" i="5"/>
  <c r="G32" i="5"/>
  <c r="G34" i="5"/>
  <c r="G36" i="5"/>
  <c r="G38" i="5"/>
  <c r="G40" i="5"/>
  <c r="G42" i="5"/>
  <c r="I45" i="7" l="1"/>
  <c r="F45" i="7"/>
  <c r="H45" i="7"/>
  <c r="H45" i="4"/>
  <c r="G45" i="4"/>
  <c r="I45" i="4"/>
  <c r="L45" i="7"/>
  <c r="M45" i="7"/>
  <c r="K45" i="4"/>
  <c r="J45" i="4"/>
  <c r="G40" i="2"/>
  <c r="G31" i="2"/>
  <c r="J41" i="8"/>
  <c r="J44" i="8" s="1"/>
  <c r="J37" i="8"/>
  <c r="J42" i="8" s="1"/>
  <c r="G41" i="8"/>
  <c r="G44" i="8" s="1"/>
  <c r="G37" i="8"/>
  <c r="G42" i="8" s="1"/>
  <c r="E41" i="8"/>
  <c r="E44" i="8" s="1"/>
  <c r="E37" i="8"/>
  <c r="E42" i="8" s="1"/>
  <c r="F41" i="8"/>
  <c r="F44" i="8" s="1"/>
  <c r="F37" i="8"/>
  <c r="F42" i="8" s="1"/>
  <c r="K37" i="8"/>
  <c r="K42" i="8" s="1"/>
  <c r="K41" i="8"/>
  <c r="K44" i="8" s="1"/>
  <c r="H37" i="8"/>
  <c r="H42" i="8" s="1"/>
  <c r="H41" i="8"/>
  <c r="H44" i="8" s="1"/>
  <c r="M41" i="8"/>
  <c r="M44" i="8" s="1"/>
  <c r="M37" i="8"/>
  <c r="M42" i="8" s="1"/>
  <c r="N37" i="8"/>
  <c r="N42" i="8" s="1"/>
  <c r="N41" i="8"/>
  <c r="N44" i="8" s="1"/>
  <c r="I27" i="5"/>
  <c r="G33" i="2"/>
  <c r="G12" i="5"/>
  <c r="G26" i="5"/>
  <c r="G10" i="5"/>
  <c r="G15" i="5"/>
  <c r="G27" i="5"/>
  <c r="G9" i="5"/>
  <c r="G23" i="5"/>
  <c r="G24" i="5"/>
  <c r="G21" i="5"/>
  <c r="G22" i="5"/>
  <c r="G11" i="5"/>
  <c r="G34" i="2"/>
  <c r="L41" i="8"/>
  <c r="L44" i="8" s="1"/>
  <c r="G37" i="2"/>
  <c r="G20" i="5"/>
  <c r="G44" i="2"/>
  <c r="G17" i="5"/>
  <c r="I41" i="8"/>
  <c r="I44" i="8" s="1"/>
  <c r="G42" i="2"/>
  <c r="I45" i="2"/>
  <c r="G18" i="5"/>
  <c r="G21" i="6"/>
  <c r="G35" i="2"/>
  <c r="G25" i="5"/>
  <c r="G16" i="5"/>
  <c r="G13" i="5"/>
  <c r="G14" i="5"/>
  <c r="I23" i="6" l="1"/>
  <c r="I22" i="6"/>
  <c r="G22" i="6"/>
  <c r="G23" i="6"/>
  <c r="H23" i="6"/>
  <c r="H22" i="6"/>
</calcChain>
</file>

<file path=xl/sharedStrings.xml><?xml version="1.0" encoding="utf-8"?>
<sst xmlns="http://schemas.openxmlformats.org/spreadsheetml/2006/main" count="442" uniqueCount="261">
  <si>
    <t>団体名</t>
  </si>
  <si>
    <t>（単位：百万円、％）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</si>
  <si>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</si>
  <si>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</si>
  <si>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</si>
  <si>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</si>
  <si>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</si>
  <si>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</si>
  <si>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</si>
  <si>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</si>
  <si>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</si>
  <si>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</si>
  <si>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</si>
  <si>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</si>
  <si>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</si>
  <si>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</si>
  <si>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</si>
  <si>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</si>
  <si>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</si>
  <si>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</si>
  <si>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</si>
  <si>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</si>
  <si>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</si>
  <si>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</si>
  <si>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</si>
  <si>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</si>
  <si>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</si>
  <si>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</si>
  <si>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</si>
  <si>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</si>
  <si>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</si>
  <si>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</si>
  <si>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</si>
  <si>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</si>
  <si>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</si>
  <si>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</si>
  <si>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</si>
  <si>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</si>
  <si>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</si>
  <si>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</si>
  <si>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</si>
  <si>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</si>
  <si>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</si>
  <si>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</si>
  <si>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</si>
  <si>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</si>
  <si>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</si>
  <si>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</si>
  <si>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</si>
  <si>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</si>
  <si>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</si>
  <si>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</si>
  <si>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</si>
  <si>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</si>
  <si>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</si>
  <si>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</si>
  <si>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</si>
  <si>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</si>
  <si>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</si>
  <si>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</si>
  <si>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</si>
  <si>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</si>
  <si>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</si>
  <si>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</si>
  <si>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</si>
  <si>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</si>
  <si>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</si>
  <si>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</si>
  <si>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</si>
  <si>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</si>
  <si>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</si>
  <si>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</si>
  <si>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</si>
  <si>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</si>
  <si>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</si>
  <si>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</si>
  <si>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</si>
  <si>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</si>
  <si>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</si>
  <si>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</si>
  <si>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</si>
  <si>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</si>
  <si>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</si>
  <si>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  <rPh sb="0" eb="2">
      <t>ソンエキ</t>
    </rPh>
    <rPh sb="2" eb="4">
      <t>シュウシ</t>
    </rPh>
    <phoneticPr fontId="9"/>
  </si>
  <si>
    <t>資本収支</t>
    <rPh sb="0" eb="2">
      <t>シホン</t>
    </rPh>
    <rPh sb="2" eb="4">
      <t>シュウシ</t>
    </rPh>
    <phoneticPr fontId="9"/>
  </si>
  <si>
    <t>収益的収支</t>
    <rPh sb="0" eb="3">
      <t>シュウエキテキ</t>
    </rPh>
    <rPh sb="3" eb="5">
      <t>シュウシ</t>
    </rPh>
    <phoneticPr fontId="9"/>
  </si>
  <si>
    <t>資本的収支</t>
    <rPh sb="0" eb="2">
      <t>シホン</t>
    </rPh>
    <rPh sb="2" eb="3">
      <t>テキ</t>
    </rPh>
    <rPh sb="3" eb="5">
      <t>シュウシ</t>
    </rPh>
    <phoneticPr fontId="9"/>
  </si>
  <si>
    <t>その他</t>
    <rPh sb="2" eb="3">
      <t>タ</t>
    </rPh>
    <phoneticPr fontId="9"/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</si>
  <si>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9"/>
  </si>
  <si>
    <t>歳　　　出</t>
    <rPh sb="0" eb="1">
      <t>トシ</t>
    </rPh>
    <rPh sb="4" eb="5">
      <t>デ</t>
    </rPh>
    <phoneticPr fontId="9"/>
  </si>
  <si>
    <t>歳　　　入</t>
    <rPh sb="0" eb="1">
      <t>トシ</t>
    </rPh>
    <rPh sb="4" eb="5">
      <t>イ</t>
    </rPh>
    <phoneticPr fontId="9"/>
  </si>
  <si>
    <t>予算額</t>
    <rPh sb="0" eb="2">
      <t>ヨサン</t>
    </rPh>
    <rPh sb="2" eb="3">
      <t>ガク</t>
    </rPh>
    <phoneticPr fontId="9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</si>
  <si>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9"/>
  </si>
  <si>
    <t>1.普通会計の状況</t>
    <rPh sb="2" eb="4">
      <t>フツウ</t>
    </rPh>
    <rPh sb="4" eb="6">
      <t>カイケイ</t>
    </rPh>
    <phoneticPr fontId="9"/>
  </si>
  <si>
    <t>うち不動産取得税</t>
    <phoneticPr fontId="9"/>
  </si>
  <si>
    <t>うち固定資産税</t>
    <phoneticPr fontId="9"/>
  </si>
  <si>
    <t xml:space="preserve"> </t>
    <phoneticPr fontId="9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</si>
  <si>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</si>
  <si>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</si>
  <si>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</si>
  <si>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</si>
  <si>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</si>
  <si>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</si>
  <si>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</si>
  <si>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</si>
  <si>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</si>
  <si>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</si>
  <si>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</si>
  <si>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</si>
  <si>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</si>
  <si>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</si>
  <si>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</si>
  <si>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３.普通会計の状況</t>
    <phoneticPr fontId="9"/>
  </si>
  <si>
    <t>決算額</t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</si>
  <si>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</si>
  <si>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</si>
  <si>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</si>
  <si>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9"/>
  </si>
  <si>
    <t xml:space="preserve">歳入総額    </t>
  </si>
  <si>
    <t>(a)</t>
    <phoneticPr fontId="9"/>
  </si>
  <si>
    <t>うち一般財源総額</t>
  </si>
  <si>
    <t>歳出総額</t>
  </si>
  <si>
    <t>歳入歳出差引</t>
  </si>
  <si>
    <t>翌年度への繰越財源</t>
  </si>
  <si>
    <t>実質収支</t>
    <phoneticPr fontId="14"/>
  </si>
  <si>
    <t>単年度収支</t>
    <rPh sb="0" eb="3">
      <t>タンネンド</t>
    </rPh>
    <rPh sb="3" eb="5">
      <t>シュウシ</t>
    </rPh>
    <phoneticPr fontId="14"/>
  </si>
  <si>
    <t>繰上償還金</t>
    <rPh sb="0" eb="2">
      <t>クリア</t>
    </rPh>
    <rPh sb="2" eb="5">
      <t>ショウカンキン</t>
    </rPh>
    <phoneticPr fontId="14"/>
  </si>
  <si>
    <t>実質単年度収支</t>
    <rPh sb="0" eb="2">
      <t>ジッシツ</t>
    </rPh>
    <phoneticPr fontId="14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</si>
  <si>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</si>
  <si>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</si>
  <si>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</si>
  <si>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</si>
  <si>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9"/>
  </si>
  <si>
    <t>地方債現在高の一般財源総額比</t>
  </si>
  <si>
    <t>(e/b)</t>
    <phoneticPr fontId="9"/>
  </si>
  <si>
    <t>後年度財政負担の一般財源総額比</t>
  </si>
  <si>
    <t>(f/b)</t>
    <phoneticPr fontId="9"/>
  </si>
  <si>
    <t>一人あたり地方債現在高</t>
  </si>
  <si>
    <t>(e/g、円)</t>
    <rPh sb="5" eb="6">
      <t>エン</t>
    </rPh>
    <phoneticPr fontId="14"/>
  </si>
  <si>
    <t>一人あたり後年度財政負担</t>
  </si>
  <si>
    <t>(f/g、円)</t>
    <rPh sb="5" eb="6">
      <t>エン</t>
    </rPh>
    <phoneticPr fontId="14"/>
  </si>
  <si>
    <t>人口　（注 1）</t>
    <rPh sb="4" eb="5">
      <t>チュウ</t>
    </rPh>
    <phoneticPr fontId="9"/>
  </si>
  <si>
    <t>(g、人)</t>
    <rPh sb="3" eb="4">
      <t>ニン</t>
    </rPh>
    <phoneticPr fontId="14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</si>
  <si>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</si>
  <si>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</si>
  <si>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</si>
  <si>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</si>
  <si>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</si>
  <si>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9"/>
  </si>
  <si>
    <t>実質赤字比率</t>
    <rPh sb="0" eb="2">
      <t>ジッシツ</t>
    </rPh>
    <rPh sb="2" eb="4">
      <t>アカジ</t>
    </rPh>
    <rPh sb="4" eb="6">
      <t>ヒリツ</t>
    </rPh>
    <phoneticPr fontId="14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</si>
  <si>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14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</si>
  <si>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14"/>
  </si>
  <si>
    <t>将来負担比率</t>
    <rPh sb="0" eb="2">
      <t>ショウライ</t>
    </rPh>
    <rPh sb="2" eb="4">
      <t>フタン</t>
    </rPh>
    <rPh sb="4" eb="6">
      <t>ヒリツ</t>
    </rPh>
    <phoneticPr fontId="14"/>
  </si>
  <si>
    <t>４.公営企業会計の状況</t>
    <phoneticPr fontId="14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</si>
  <si>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</si>
  <si>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</si>
  <si>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</si>
  <si>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</si>
  <si>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</si>
  <si>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</si>
  <si>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</si>
  <si>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</si>
  <si>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</si>
  <si>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</si>
  <si>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</si>
  <si>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</si>
  <si>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</si>
  <si>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</si>
  <si>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</si>
  <si>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５.第三セクター(公社・株式会社形態の三セク)の状況</t>
    <phoneticPr fontId="14"/>
  </si>
  <si>
    <t>　（単位：百万円）</t>
  </si>
  <si>
    <t>出資状況</t>
    <rPh sb="0" eb="2">
      <t>シュッシ</t>
    </rPh>
    <rPh sb="2" eb="4">
      <t>ジョウキョウ</t>
    </rPh>
    <phoneticPr fontId="14"/>
  </si>
  <si>
    <t>出資団体数</t>
  </si>
  <si>
    <t>出資金額</t>
    <rPh sb="0" eb="2">
      <t>シュッシ</t>
    </rPh>
    <rPh sb="2" eb="4">
      <t>キンガク</t>
    </rPh>
    <phoneticPr fontId="9"/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</si>
  <si>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</si>
  <si>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</si>
  <si>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</si>
  <si>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</si>
  <si>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</si>
  <si>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</si>
  <si>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</si>
  <si>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  <rPh sb="0" eb="2">
      <t>シサン</t>
    </rPh>
    <phoneticPr fontId="9"/>
  </si>
  <si>
    <t>流動資産</t>
  </si>
  <si>
    <t>固定資産</t>
  </si>
  <si>
    <t>繰延資産</t>
  </si>
  <si>
    <t>資産合計</t>
  </si>
  <si>
    <t>負債</t>
    <rPh sb="0" eb="2">
      <t>フサイ</t>
    </rPh>
    <phoneticPr fontId="9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</si>
  <si>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</si>
  <si>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</si>
  <si>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</si>
  <si>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</si>
  <si>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9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</si>
  <si>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</si>
  <si>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</si>
  <si>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</si>
  <si>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</si>
  <si>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</si>
  <si>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14"/>
  </si>
  <si>
    <t>事業・経常損益</t>
    <rPh sb="0" eb="2">
      <t>ジギョウ</t>
    </rPh>
    <rPh sb="3" eb="5">
      <t>ケイジョウ</t>
    </rPh>
    <rPh sb="5" eb="7">
      <t>ソンエキ</t>
    </rPh>
    <phoneticPr fontId="9"/>
  </si>
  <si>
    <t>営業収益</t>
  </si>
  <si>
    <t>営業費用</t>
  </si>
  <si>
    <t>一般管理費</t>
    <rPh sb="0" eb="2">
      <t>イッパン</t>
    </rPh>
    <rPh sb="2" eb="5">
      <t>カンリヒ</t>
    </rPh>
    <phoneticPr fontId="14"/>
  </si>
  <si>
    <t>(c)</t>
    <phoneticPr fontId="14"/>
  </si>
  <si>
    <t xml:space="preserve">営業利益          </t>
  </si>
  <si>
    <t>(d=a-b-c)</t>
    <phoneticPr fontId="14"/>
  </si>
  <si>
    <t>営業外収益</t>
  </si>
  <si>
    <t>(e)</t>
    <phoneticPr fontId="14"/>
  </si>
  <si>
    <t>営業外費用</t>
  </si>
  <si>
    <t>(f)</t>
    <phoneticPr fontId="14"/>
  </si>
  <si>
    <t xml:space="preserve">経常利益      </t>
  </si>
  <si>
    <t>(g=d+e-f)</t>
    <phoneticPr fontId="14"/>
  </si>
  <si>
    <t>特別損失</t>
    <rPh sb="0" eb="2">
      <t>トクベツ</t>
    </rPh>
    <rPh sb="2" eb="4">
      <t>ソンシツ</t>
    </rPh>
    <phoneticPr fontId="9"/>
  </si>
  <si>
    <t>特別利益</t>
  </si>
  <si>
    <t>(h)</t>
    <phoneticPr fontId="14"/>
  </si>
  <si>
    <t>特別損失</t>
  </si>
  <si>
    <t>(i)</t>
    <phoneticPr fontId="14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</si>
  <si>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14"/>
  </si>
  <si>
    <t>(j=g+h-i)</t>
    <phoneticPr fontId="14"/>
  </si>
  <si>
    <t>特定準備金取崩</t>
    <rPh sb="0" eb="2">
      <t>トクテイ</t>
    </rPh>
    <rPh sb="2" eb="5">
      <t>ジュンビキン</t>
    </rPh>
    <rPh sb="5" eb="7">
      <t>トリクズシ</t>
    </rPh>
    <phoneticPr fontId="14"/>
  </si>
  <si>
    <t>(k)</t>
    <phoneticPr fontId="14"/>
  </si>
  <si>
    <t>特定準備金繰入</t>
    <rPh sb="0" eb="2">
      <t>トクテイ</t>
    </rPh>
    <rPh sb="2" eb="5">
      <t>ジュンビキン</t>
    </rPh>
    <rPh sb="5" eb="7">
      <t>クリイレ</t>
    </rPh>
    <phoneticPr fontId="14"/>
  </si>
  <si>
    <t>(l)</t>
    <phoneticPr fontId="14"/>
  </si>
  <si>
    <t>法人税等</t>
  </si>
  <si>
    <t>(m)</t>
    <phoneticPr fontId="14"/>
  </si>
  <si>
    <t xml:space="preserve">当期利益  </t>
  </si>
  <si>
    <t>(ｎ=g+h-i-m)</t>
    <phoneticPr fontId="14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</si>
  <si>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14"/>
  </si>
  <si>
    <t>前期繰越利益</t>
  </si>
  <si>
    <t>(o)</t>
    <phoneticPr fontId="14"/>
  </si>
  <si>
    <t xml:space="preserve">当期未処分利益    </t>
  </si>
  <si>
    <t>(p=n+o)</t>
    <phoneticPr fontId="14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</si>
  <si>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14"/>
  </si>
  <si>
    <t>（注２）原則として表示単位未満を四捨五入して端数調整していないため、合計等と一致しない場合がある。</t>
    <phoneticPr fontId="14"/>
  </si>
  <si>
    <t>27年度</t>
    <rPh sb="2" eb="4">
      <t>ネンド</t>
    </rPh>
    <phoneticPr fontId="14"/>
  </si>
  <si>
    <t>（1）令和３年度普通会計予算の状況</t>
    <rPh sb="8" eb="10">
      <t>フツウ</t>
    </rPh>
    <rPh sb="10" eb="12">
      <t>カイケイ</t>
    </rPh>
    <rPh sb="12" eb="14">
      <t>ヨサン</t>
    </rPh>
    <phoneticPr fontId="9"/>
  </si>
  <si>
    <t>令和３年度</t>
    <phoneticPr fontId="9"/>
  </si>
  <si>
    <t>(令和３年度予算ﾍﾞｰｽ）</t>
    <rPh sb="6" eb="8">
      <t>ヨサン</t>
    </rPh>
    <phoneticPr fontId="14"/>
  </si>
  <si>
    <t>（1）令和元年度普通会計決算の状況</t>
  </si>
  <si>
    <t>令和元年度</t>
  </si>
  <si>
    <r>
      <t>2</t>
    </r>
    <r>
      <rPr>
        <sz val="11"/>
        <rFont val="Yu Gothic"/>
        <family val="1"/>
        <charset val="128"/>
      </rPr>
      <t>8</t>
    </r>
    <r>
      <rPr>
        <sz val="11"/>
        <rFont val="明朝"/>
        <family val="1"/>
        <charset val="128"/>
      </rPr>
      <t>年度</t>
    </r>
    <rPh sb="2" eb="4">
      <t>ネンド</t>
    </rPh>
    <phoneticPr fontId="14"/>
  </si>
  <si>
    <r>
      <t>2</t>
    </r>
    <r>
      <rPr>
        <sz val="11"/>
        <rFont val="Yu Gothic"/>
        <family val="1"/>
        <charset val="128"/>
      </rPr>
      <t>9</t>
    </r>
    <r>
      <rPr>
        <sz val="11"/>
        <rFont val="明朝"/>
        <family val="1"/>
        <charset val="128"/>
      </rPr>
      <t>年度</t>
    </r>
    <rPh sb="2" eb="4">
      <t>ネンド</t>
    </rPh>
    <phoneticPr fontId="14"/>
  </si>
  <si>
    <r>
      <rPr>
        <sz val="11"/>
        <rFont val="Yu Gothic"/>
        <family val="1"/>
        <charset val="128"/>
      </rPr>
      <t>30</t>
    </r>
    <r>
      <rPr>
        <sz val="11"/>
        <rFont val="明朝"/>
        <family val="1"/>
        <charset val="128"/>
      </rPr>
      <t>年度</t>
    </r>
    <rPh sb="2" eb="4">
      <t>ネンド</t>
    </rPh>
    <phoneticPr fontId="14"/>
  </si>
  <si>
    <t>元年度</t>
  </si>
  <si>
    <t>元年度</t>
    <rPh sb="0" eb="1">
      <t>ガン</t>
    </rPh>
    <rPh sb="1" eb="3">
      <t>ネンド</t>
    </rPh>
    <phoneticPr fontId="14"/>
  </si>
  <si>
    <t>（注1）平成27年度～令和元年度は平成27年度国勢調査を基に計上している。</t>
    <rPh sb="4" eb="6">
      <t>ヘイセイ</t>
    </rPh>
    <rPh sb="8" eb="10">
      <t>ネンド</t>
    </rPh>
    <rPh sb="11" eb="14">
      <t>レイワガン</t>
    </rPh>
    <rPh sb="14" eb="16">
      <t>ネンド</t>
    </rPh>
    <rPh sb="17" eb="19">
      <t>ヘイセイ</t>
    </rPh>
    <rPh sb="21" eb="23">
      <t>ネンド</t>
    </rPh>
    <rPh sb="23" eb="25">
      <t>コクセイ</t>
    </rPh>
    <rPh sb="25" eb="27">
      <t>チョウサ</t>
    </rPh>
    <rPh sb="28" eb="29">
      <t>モト</t>
    </rPh>
    <rPh sb="30" eb="32">
      <t>ケイジョウ</t>
    </rPh>
    <phoneticPr fontId="9"/>
  </si>
  <si>
    <t>(令和元年度決算ﾍﾞｰｽ）</t>
  </si>
  <si>
    <t>(平成元年度決算額）</t>
  </si>
  <si>
    <t>病院事業</t>
    <rPh sb="0" eb="2">
      <t>ビョウイン</t>
    </rPh>
    <rPh sb="2" eb="4">
      <t>ジギョウ</t>
    </rPh>
    <phoneticPr fontId="9"/>
  </si>
  <si>
    <t>臨海土地造成事業</t>
    <rPh sb="0" eb="2">
      <t>リンカイ</t>
    </rPh>
    <rPh sb="2" eb="4">
      <t>トチ</t>
    </rPh>
    <rPh sb="4" eb="6">
      <t>ゾウセイ</t>
    </rPh>
    <rPh sb="6" eb="8">
      <t>ジギョウ</t>
    </rPh>
    <phoneticPr fontId="13"/>
  </si>
  <si>
    <t>港湾整備事業</t>
    <rPh sb="0" eb="2">
      <t>コウワン</t>
    </rPh>
    <rPh sb="2" eb="4">
      <t>セイビ</t>
    </rPh>
    <rPh sb="4" eb="6">
      <t>ジギョウ</t>
    </rPh>
    <phoneticPr fontId="13"/>
  </si>
  <si>
    <t>流域下水道事業</t>
    <rPh sb="0" eb="2">
      <t>リュウイキ</t>
    </rPh>
    <rPh sb="2" eb="5">
      <t>ゲスイドウ</t>
    </rPh>
    <rPh sb="5" eb="7">
      <t>ジギョウ</t>
    </rPh>
    <phoneticPr fontId="13"/>
  </si>
  <si>
    <t>宅地造成事業</t>
    <rPh sb="0" eb="6">
      <t>タクチゾウセイジギョウ</t>
    </rPh>
    <phoneticPr fontId="8"/>
  </si>
  <si>
    <t>電気事業</t>
    <rPh sb="0" eb="2">
      <t>デンキ</t>
    </rPh>
    <rPh sb="2" eb="4">
      <t>ジギョウ</t>
    </rPh>
    <phoneticPr fontId="13"/>
  </si>
  <si>
    <t>水道事業</t>
    <rPh sb="0" eb="2">
      <t>スイドウ</t>
    </rPh>
    <rPh sb="2" eb="4">
      <t>ジギョウ</t>
    </rPh>
    <phoneticPr fontId="13"/>
  </si>
  <si>
    <t>工業用水道事業</t>
    <rPh sb="0" eb="3">
      <t>コウギョウヨウ</t>
    </rPh>
    <rPh sb="3" eb="5">
      <t>スイドウ</t>
    </rPh>
    <rPh sb="5" eb="7">
      <t>ジギョウ</t>
    </rPh>
    <phoneticPr fontId="13"/>
  </si>
  <si>
    <t>道路公社</t>
    <rPh sb="0" eb="2">
      <t>ドウロ</t>
    </rPh>
    <rPh sb="2" eb="4">
      <t>コウシャ</t>
    </rPh>
    <phoneticPr fontId="13"/>
  </si>
  <si>
    <t>土地開発公社</t>
    <rPh sb="0" eb="2">
      <t>トチ</t>
    </rPh>
    <rPh sb="2" eb="4">
      <t>カイハツ</t>
    </rPh>
    <rPh sb="4" eb="6">
      <t>コウシャ</t>
    </rPh>
    <phoneticPr fontId="13"/>
  </si>
  <si>
    <t>住宅供給公社</t>
    <rPh sb="0" eb="2">
      <t>ジュウタク</t>
    </rPh>
    <rPh sb="2" eb="4">
      <t>キョウキュウ</t>
    </rPh>
    <rPh sb="4" eb="6">
      <t>コウシャ</t>
    </rPh>
    <phoneticPr fontId="13"/>
  </si>
  <si>
    <t>京都府</t>
    <rPh sb="0" eb="3">
      <t>キョウトフ</t>
    </rPh>
    <phoneticPr fontId="9"/>
  </si>
  <si>
    <t>京都府</t>
    <rPh sb="0" eb="3">
      <t>キョウトフ</t>
    </rPh>
    <phoneticPr fontId="9"/>
  </si>
  <si>
    <t>京都府</t>
    <rPh sb="0" eb="3">
      <t>キョウトフ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</si>
</sst>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176" formatCode="#,##0;&quot;△ &quot;#,##0"/>
    <numFmt numFmtId="177" formatCode="_ * #,##0_ ;_ * &quot;▲ &quot;#,##0_ ;_ * &quot;－&quot;_ ;_ @_ "/>
    <numFmt numFmtId="178" formatCode="_ * #,##0.0_ ;_ * &quot;▲ &quot;#,##0.0_ ;_ * &quot;－&quot;_ ;_ @_ "/>
    <numFmt numFmtId="179" formatCode="#,##0.0;&quot;▲ &quot;#,##0.0"/>
    <numFmt numFmtId="180" formatCode="#,##0;[Red]&quot;△&quot;#,##0"/>
    <numFmt numFmtId="181" formatCode="_ * #,##0.00_ ;_ * &quot;▲ &quot;#,##0.00_ ;_ * &quot;－&quot;_ ;_ @_ "/>
    <numFmt numFmtId="182" formatCode="_ * #,##0.000_ ;_ * &quot;▲ &quot;#,##0.000_ ;_ * &quot;－&quot;_ ;_ @_ "/>
  </numFmts>
  <fonts count="21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ｺﾞｼｯｸ"/>
      <family val="3"/>
      <charset val="128"/>
    </font>
    <font>
      <sz val="10"/>
      <name val="明朝"/>
      <family val="1"/>
      <charset val="128"/>
    </font>
    <font>
      <sz val="6"/>
      <name val="ＭＳ Ｐ明朝"/>
      <family val="1"/>
      <charset val="128"/>
    </font>
    <font>
      <sz val="9"/>
      <name val="明朝"/>
      <family val="1"/>
      <charset val="128"/>
    </font>
    <font>
      <sz val="14"/>
      <name val="ＭＳ 明朝"/>
      <family val="1"/>
      <charset val="128"/>
    </font>
    <font>
      <sz val="11"/>
      <name val="ｺﾞｼｯｸ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8"/>
      <name val="明朝"/>
      <family val="1"/>
      <charset val="128"/>
    </font>
    <font>
      <sz val="11"/>
      <name val="Yu Gothic"/>
      <family val="1"/>
      <charset val="128"/>
    </font>
    <font>
      <b/>
      <sz val="11"/>
      <name val="游ゴシック"/>
      <family val="1"/>
      <charset val="128"/>
    </font>
    <font>
      <b/>
      <sz val="12"/>
      <name val="游ゴシック"/>
      <family val="1"/>
      <charset val="12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3" fillId="0" borderId="0"/>
  </cellStyleXfs>
  <cellXfs count="313">
    <xf numFmtId="0" fontId="0" fillId="0" borderId="0" xfId="0"/>
    <xf numFmtId="41" fontId="4" fillId="0" borderId="0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0" xfId="0" quotePrefix="1" applyNumberFormat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0" fillId="0" borderId="4" xfId="0" applyNumberFormat="1" applyBorder="1" applyAlignment="1">
      <alignment horizontal="left" vertical="center"/>
    </xf>
    <xf numFmtId="41" fontId="0" fillId="0" borderId="4" xfId="0" applyNumberFormat="1" applyBorder="1" applyAlignment="1">
      <alignment vertical="center"/>
    </xf>
    <xf numFmtId="41" fontId="0" fillId="0" borderId="5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0" xfId="0" applyNumberFormat="1" applyBorder="1" applyAlignment="1">
      <alignment horizontal="right" vertical="center"/>
    </xf>
    <xf numFmtId="41" fontId="0" fillId="0" borderId="7" xfId="0" applyNumberFormat="1" applyBorder="1" applyAlignment="1">
      <alignment vertical="center"/>
    </xf>
    <xf numFmtId="0" fontId="0" fillId="0" borderId="8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41" fontId="0" fillId="0" borderId="9" xfId="0" applyNumberFormat="1" applyBorder="1" applyAlignment="1">
      <alignment vertical="center"/>
    </xf>
    <xf numFmtId="41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horizontal="centerContinuous" vertical="center"/>
    </xf>
    <xf numFmtId="0" fontId="0" fillId="0" borderId="10" xfId="0" applyNumberFormat="1" applyBorder="1" applyAlignment="1">
      <alignment horizontal="centerContinuous" vertical="center"/>
    </xf>
    <xf numFmtId="41" fontId="0" fillId="0" borderId="12" xfId="0" applyNumberFormat="1" applyBorder="1" applyAlignment="1">
      <alignment vertical="center"/>
    </xf>
    <xf numFmtId="41" fontId="0" fillId="0" borderId="13" xfId="0" applyNumberFormat="1" applyBorder="1" applyAlignment="1">
      <alignment vertical="center"/>
    </xf>
    <xf numFmtId="41" fontId="0" fillId="0" borderId="11" xfId="0" applyNumberFormat="1" applyBorder="1" applyAlignment="1">
      <alignment vertical="center"/>
    </xf>
    <xf numFmtId="0" fontId="0" fillId="0" borderId="14" xfId="0" applyNumberFormat="1" applyBorder="1" applyAlignment="1">
      <alignment horizontal="center" vertical="center"/>
    </xf>
    <xf numFmtId="41" fontId="7" fillId="0" borderId="0" xfId="0" applyNumberFormat="1" applyFont="1" applyAlignment="1">
      <alignment vertical="center"/>
    </xf>
    <xf numFmtId="0" fontId="3" fillId="0" borderId="6" xfId="0" applyNumberFormat="1" applyFont="1" applyBorder="1" applyAlignment="1">
      <alignment horizontal="distributed" vertical="center"/>
    </xf>
    <xf numFmtId="41" fontId="0" fillId="0" borderId="15" xfId="0" applyNumberFormat="1" applyBorder="1" applyAlignment="1">
      <alignment vertical="center"/>
    </xf>
    <xf numFmtId="41" fontId="0" fillId="0" borderId="12" xfId="0" applyNumberFormat="1" applyBorder="1" applyAlignment="1">
      <alignment horizontal="left" vertical="center"/>
    </xf>
    <xf numFmtId="41" fontId="0" fillId="0" borderId="6" xfId="0" applyNumberFormat="1" applyBorder="1" applyAlignment="1">
      <alignment horizontal="left" vertical="center"/>
    </xf>
    <xf numFmtId="41" fontId="0" fillId="0" borderId="16" xfId="0" applyNumberFormat="1" applyBorder="1" applyAlignment="1">
      <alignment vertical="center"/>
    </xf>
    <xf numFmtId="41" fontId="0" fillId="0" borderId="17" xfId="0" applyNumberFormat="1" applyBorder="1" applyAlignment="1">
      <alignment vertical="center"/>
    </xf>
    <xf numFmtId="0" fontId="0" fillId="0" borderId="18" xfId="0" applyNumberFormat="1" applyBorder="1" applyAlignment="1">
      <alignment horizontal="center" vertical="center"/>
    </xf>
    <xf numFmtId="41" fontId="1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horizontal="left" vertical="center"/>
    </xf>
    <xf numFmtId="41" fontId="0" fillId="0" borderId="0" xfId="0" quotePrefix="1" applyNumberFormat="1" applyAlignment="1">
      <alignment horizontal="right" vertical="center"/>
    </xf>
    <xf numFmtId="0" fontId="2" fillId="0" borderId="14" xfId="0" applyNumberFormat="1" applyFont="1" applyBorder="1" applyAlignment="1">
      <alignment horizontal="center" vertical="center"/>
    </xf>
    <xf numFmtId="0" fontId="0" fillId="0" borderId="19" xfId="0" applyNumberFormat="1" applyBorder="1" applyAlignment="1">
      <alignment horizontal="centerContinuous" vertical="center"/>
    </xf>
    <xf numFmtId="0" fontId="0" fillId="0" borderId="20" xfId="0" applyNumberFormat="1" applyBorder="1" applyAlignment="1">
      <alignment vertical="center"/>
    </xf>
    <xf numFmtId="0" fontId="2" fillId="0" borderId="21" xfId="0" applyNumberFormat="1" applyFont="1" applyBorder="1" applyAlignment="1">
      <alignment horizontal="centerContinuous" vertical="center" wrapText="1"/>
    </xf>
    <xf numFmtId="0" fontId="0" fillId="0" borderId="22" xfId="0" applyNumberFormat="1" applyBorder="1" applyAlignment="1">
      <alignment vertical="center"/>
    </xf>
    <xf numFmtId="41" fontId="0" fillId="0" borderId="23" xfId="0" applyNumberFormat="1" applyBorder="1" applyAlignment="1">
      <alignment horizontal="left" vertical="center"/>
    </xf>
    <xf numFmtId="41" fontId="0" fillId="0" borderId="24" xfId="0" applyNumberFormat="1" applyBorder="1" applyAlignment="1">
      <alignment horizontal="left" vertical="center"/>
    </xf>
    <xf numFmtId="41" fontId="0" fillId="0" borderId="25" xfId="0" applyNumberFormat="1" applyBorder="1" applyAlignment="1">
      <alignment horizontal="left" vertical="center"/>
    </xf>
    <xf numFmtId="41" fontId="0" fillId="0" borderId="26" xfId="0" applyNumberFormat="1" applyBorder="1" applyAlignment="1">
      <alignment horizontal="left" vertical="center"/>
    </xf>
    <xf numFmtId="41" fontId="0" fillId="0" borderId="5" xfId="0" applyNumberFormat="1" applyBorder="1" applyAlignment="1">
      <alignment horizontal="left" vertical="center"/>
    </xf>
    <xf numFmtId="41" fontId="0" fillId="0" borderId="14" xfId="0" applyNumberFormat="1" applyBorder="1" applyAlignment="1">
      <alignment horizontal="left" vertical="center"/>
    </xf>
    <xf numFmtId="41" fontId="0" fillId="0" borderId="8" xfId="0" applyNumberFormat="1" applyBorder="1" applyAlignment="1">
      <alignment horizontal="left" vertical="center"/>
    </xf>
    <xf numFmtId="41" fontId="0" fillId="0" borderId="3" xfId="0" applyNumberFormat="1" applyBorder="1" applyAlignment="1">
      <alignment horizontal="left" vertical="center"/>
    </xf>
    <xf numFmtId="41" fontId="0" fillId="0" borderId="0" xfId="0" applyNumberFormat="1" applyBorder="1" applyAlignment="1">
      <alignment horizontal="left" vertical="center"/>
    </xf>
    <xf numFmtId="41" fontId="0" fillId="0" borderId="15" xfId="0" applyNumberFormat="1" applyBorder="1" applyAlignment="1">
      <alignment horizontal="left" vertical="center"/>
    </xf>
    <xf numFmtId="41" fontId="0" fillId="0" borderId="27" xfId="0" applyNumberFormat="1" applyBorder="1" applyAlignment="1">
      <alignment horizontal="left" vertical="center"/>
    </xf>
    <xf numFmtId="41" fontId="0" fillId="0" borderId="18" xfId="0" applyNumberFormat="1" applyBorder="1" applyAlignment="1">
      <alignment horizontal="left" vertical="center"/>
    </xf>
    <xf numFmtId="41" fontId="0" fillId="0" borderId="1" xfId="0" applyNumberFormat="1" applyBorder="1" applyAlignment="1">
      <alignment horizontal="left" vertical="center"/>
    </xf>
    <xf numFmtId="41" fontId="0" fillId="0" borderId="2" xfId="0" applyNumberFormat="1" applyBorder="1" applyAlignment="1">
      <alignment horizontal="left" vertical="center"/>
    </xf>
    <xf numFmtId="41" fontId="3" fillId="0" borderId="6" xfId="0" applyNumberFormat="1" applyFont="1" applyBorder="1" applyAlignment="1">
      <alignment horizontal="centerContinuous" vertical="center"/>
    </xf>
    <xf numFmtId="41" fontId="5" fillId="0" borderId="0" xfId="0" applyNumberFormat="1" applyFont="1" applyAlignment="1">
      <alignment horizontal="left" vertical="center"/>
    </xf>
    <xf numFmtId="41" fontId="0" fillId="0" borderId="5" xfId="0" applyNumberFormat="1" applyBorder="1" applyAlignment="1">
      <alignment horizontal="centerContinuous" vertical="center"/>
    </xf>
    <xf numFmtId="41" fontId="0" fillId="0" borderId="6" xfId="0" applyNumberFormat="1" applyBorder="1" applyAlignment="1">
      <alignment horizontal="centerContinuous" vertical="center"/>
    </xf>
    <xf numFmtId="41" fontId="0" fillId="0" borderId="7" xfId="0" applyNumberFormat="1" applyBorder="1" applyAlignment="1">
      <alignment horizontal="left" vertical="center"/>
    </xf>
    <xf numFmtId="41" fontId="0" fillId="0" borderId="13" xfId="0" applyNumberFormat="1" applyBorder="1" applyAlignment="1">
      <alignment horizontal="left" vertical="center"/>
    </xf>
    <xf numFmtId="41" fontId="0" fillId="0" borderId="28" xfId="0" applyNumberFormat="1" applyBorder="1" applyAlignment="1">
      <alignment horizontal="left" vertical="center"/>
    </xf>
    <xf numFmtId="0" fontId="3" fillId="0" borderId="6" xfId="0" applyNumberFormat="1" applyFont="1" applyBorder="1" applyAlignment="1">
      <alignment vertical="center"/>
    </xf>
    <xf numFmtId="177" fontId="2" fillId="0" borderId="3" xfId="1" applyNumberFormat="1" applyBorder="1" applyAlignment="1">
      <alignment vertical="center"/>
    </xf>
    <xf numFmtId="177" fontId="2" fillId="0" borderId="29" xfId="1" applyNumberFormat="1" applyBorder="1" applyAlignment="1">
      <alignment vertical="center"/>
    </xf>
    <xf numFmtId="177" fontId="2" fillId="0" borderId="30" xfId="1" applyNumberFormat="1" applyBorder="1" applyAlignment="1">
      <alignment vertical="center"/>
    </xf>
    <xf numFmtId="177" fontId="2" fillId="0" borderId="31" xfId="1" applyNumberFormat="1" applyBorder="1" applyAlignment="1">
      <alignment vertical="center"/>
    </xf>
    <xf numFmtId="177" fontId="2" fillId="0" borderId="24" xfId="1" applyNumberFormat="1" applyBorder="1" applyAlignment="1">
      <alignment vertical="center"/>
    </xf>
    <xf numFmtId="177" fontId="2" fillId="0" borderId="32" xfId="1" applyNumberFormat="1" applyBorder="1" applyAlignment="1">
      <alignment vertical="center"/>
    </xf>
    <xf numFmtId="177" fontId="2" fillId="0" borderId="25" xfId="1" applyNumberFormat="1" applyBorder="1" applyAlignment="1">
      <alignment vertical="center"/>
    </xf>
    <xf numFmtId="177" fontId="2" fillId="0" borderId="33" xfId="1" applyNumberFormat="1" applyBorder="1" applyAlignment="1">
      <alignment vertical="center"/>
    </xf>
    <xf numFmtId="177" fontId="2" fillId="0" borderId="5" xfId="1" applyNumberFormat="1" applyBorder="1" applyAlignment="1">
      <alignment vertical="center"/>
    </xf>
    <xf numFmtId="177" fontId="2" fillId="0" borderId="20" xfId="1" applyNumberFormat="1" applyBorder="1" applyAlignment="1">
      <alignment vertical="center"/>
    </xf>
    <xf numFmtId="178" fontId="2" fillId="0" borderId="7" xfId="1" applyNumberFormat="1" applyBorder="1" applyAlignment="1">
      <alignment vertical="center"/>
    </xf>
    <xf numFmtId="178" fontId="2" fillId="0" borderId="15" xfId="1" applyNumberFormat="1" applyBorder="1" applyAlignment="1">
      <alignment vertical="center"/>
    </xf>
    <xf numFmtId="178" fontId="2" fillId="0" borderId="12" xfId="1" applyNumberFormat="1" applyBorder="1" applyAlignment="1">
      <alignment vertical="center"/>
    </xf>
    <xf numFmtId="178" fontId="2" fillId="0" borderId="34" xfId="1" applyNumberFormat="1" applyBorder="1" applyAlignment="1">
      <alignment vertical="center"/>
    </xf>
    <xf numFmtId="178" fontId="2" fillId="0" borderId="14" xfId="1" applyNumberFormat="1" applyBorder="1" applyAlignment="1">
      <alignment vertical="center"/>
    </xf>
    <xf numFmtId="178" fontId="2" fillId="0" borderId="35" xfId="1" applyNumberFormat="1" applyBorder="1" applyAlignment="1">
      <alignment vertical="center"/>
    </xf>
    <xf numFmtId="178" fontId="2" fillId="0" borderId="36" xfId="1" applyNumberFormat="1" applyBorder="1" applyAlignment="1">
      <alignment vertical="center"/>
    </xf>
    <xf numFmtId="178" fontId="2" fillId="0" borderId="18" xfId="1" applyNumberFormat="1" applyBorder="1" applyAlignment="1">
      <alignment vertical="center"/>
    </xf>
    <xf numFmtId="178" fontId="2" fillId="0" borderId="37" xfId="1" applyNumberFormat="1" applyBorder="1" applyAlignment="1">
      <alignment vertical="center"/>
    </xf>
    <xf numFmtId="178" fontId="2" fillId="0" borderId="38" xfId="1" applyNumberFormat="1" applyBorder="1" applyAlignment="1">
      <alignment vertical="center"/>
    </xf>
    <xf numFmtId="178" fontId="2" fillId="0" borderId="39" xfId="1" applyNumberFormat="1" applyBorder="1" applyAlignment="1">
      <alignment vertical="center"/>
    </xf>
    <xf numFmtId="178" fontId="2" fillId="0" borderId="40" xfId="1" applyNumberFormat="1" applyBorder="1" applyAlignment="1">
      <alignment vertical="center"/>
    </xf>
    <xf numFmtId="178" fontId="2" fillId="0" borderId="16" xfId="1" applyNumberFormat="1" applyBorder="1" applyAlignment="1">
      <alignment vertical="center"/>
    </xf>
    <xf numFmtId="178" fontId="2" fillId="0" borderId="41" xfId="1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41" fontId="0" fillId="0" borderId="42" xfId="0" applyNumberFormat="1" applyBorder="1" applyAlignment="1">
      <alignment horizontal="right" vertical="center"/>
    </xf>
    <xf numFmtId="41" fontId="0" fillId="0" borderId="18" xfId="0" applyNumberFormat="1" applyBorder="1" applyAlignment="1">
      <alignment horizontal="right" vertical="center"/>
    </xf>
    <xf numFmtId="41" fontId="0" fillId="0" borderId="8" xfId="0" applyNumberFormat="1" applyBorder="1" applyAlignment="1">
      <alignment horizontal="right" vertical="center"/>
    </xf>
    <xf numFmtId="41" fontId="0" fillId="0" borderId="35" xfId="0" applyNumberFormat="1" applyBorder="1" applyAlignment="1">
      <alignment horizontal="right" vertical="center"/>
    </xf>
    <xf numFmtId="41" fontId="0" fillId="0" borderId="23" xfId="0" applyNumberFormat="1" applyBorder="1" applyAlignment="1">
      <alignment horizontal="right" vertical="center"/>
    </xf>
    <xf numFmtId="41" fontId="0" fillId="0" borderId="36" xfId="0" applyNumberFormat="1" applyBorder="1" applyAlignment="1">
      <alignment horizontal="right" vertical="center"/>
    </xf>
    <xf numFmtId="41" fontId="0" fillId="0" borderId="37" xfId="0" applyNumberFormat="1" applyBorder="1" applyAlignment="1">
      <alignment horizontal="right" vertical="center"/>
    </xf>
    <xf numFmtId="41" fontId="0" fillId="0" borderId="10" xfId="0" applyNumberFormat="1" applyBorder="1" applyAlignment="1">
      <alignment horizontal="right" vertical="center"/>
    </xf>
    <xf numFmtId="41" fontId="0" fillId="0" borderId="6" xfId="0" applyNumberFormat="1" applyBorder="1" applyAlignment="1">
      <alignment horizontal="right" vertical="center"/>
    </xf>
    <xf numFmtId="41" fontId="0" fillId="0" borderId="27" xfId="0" applyNumberFormat="1" applyBorder="1" applyAlignment="1">
      <alignment horizontal="right" vertical="center"/>
    </xf>
    <xf numFmtId="41" fontId="0" fillId="0" borderId="28" xfId="0" applyNumberFormat="1" applyBorder="1" applyAlignment="1">
      <alignment horizontal="right" vertical="center"/>
    </xf>
    <xf numFmtId="41" fontId="0" fillId="0" borderId="30" xfId="0" applyNumberFormat="1" applyBorder="1" applyAlignment="1">
      <alignment horizontal="left" vertical="center"/>
    </xf>
    <xf numFmtId="0" fontId="3" fillId="0" borderId="6" xfId="0" applyNumberFormat="1" applyFont="1" applyBorder="1" applyAlignment="1">
      <alignment horizontal="distributed" vertical="center" justifyLastLine="1"/>
    </xf>
    <xf numFmtId="0" fontId="1" fillId="0" borderId="6" xfId="0" applyNumberFormat="1" applyFont="1" applyBorder="1" applyAlignment="1">
      <alignment horizontal="distributed" vertical="center" justifyLastLine="1"/>
    </xf>
    <xf numFmtId="41" fontId="10" fillId="0" borderId="16" xfId="0" applyNumberFormat="1" applyFont="1" applyBorder="1" applyAlignment="1">
      <alignment vertical="center"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Alignment="1">
      <alignment horizontal="left" vertical="center"/>
    </xf>
    <xf numFmtId="177" fontId="2" fillId="0" borderId="24" xfId="1" applyNumberFormat="1" applyFont="1" applyBorder="1" applyAlignment="1">
      <alignment vertical="center"/>
    </xf>
    <xf numFmtId="179" fontId="0" fillId="0" borderId="0" xfId="0" applyNumberFormat="1" applyAlignment="1">
      <alignment vertical="center"/>
    </xf>
    <xf numFmtId="41" fontId="13" fillId="0" borderId="0" xfId="0" applyNumberFormat="1" applyFont="1" applyAlignment="1">
      <alignment vertical="center"/>
    </xf>
    <xf numFmtId="0" fontId="0" fillId="0" borderId="20" xfId="0" applyNumberFormat="1" applyBorder="1" applyAlignment="1">
      <alignment horizontal="center" vertical="center"/>
    </xf>
    <xf numFmtId="177" fontId="2" fillId="0" borderId="19" xfId="1" applyNumberFormat="1" applyBorder="1" applyAlignment="1">
      <alignment vertical="center"/>
    </xf>
    <xf numFmtId="177" fontId="2" fillId="0" borderId="2" xfId="1" applyNumberFormat="1" applyBorder="1" applyAlignment="1">
      <alignment vertical="center"/>
    </xf>
    <xf numFmtId="177" fontId="2" fillId="0" borderId="43" xfId="1" applyNumberFormat="1" applyBorder="1" applyAlignment="1">
      <alignment vertical="center"/>
    </xf>
    <xf numFmtId="177" fontId="2" fillId="0" borderId="35" xfId="1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7" fontId="2" fillId="0" borderId="23" xfId="1" applyNumberFormat="1" applyBorder="1" applyAlignment="1">
      <alignment vertical="center"/>
    </xf>
    <xf numFmtId="177" fontId="2" fillId="0" borderId="12" xfId="1" applyNumberFormat="1" applyBorder="1" applyAlignment="1">
      <alignment vertical="center"/>
    </xf>
    <xf numFmtId="177" fontId="2" fillId="0" borderId="18" xfId="1" applyNumberFormat="1" applyBorder="1" applyAlignment="1">
      <alignment vertical="center"/>
    </xf>
    <xf numFmtId="177" fontId="0" fillId="0" borderId="32" xfId="0" quotePrefix="1" applyNumberFormat="1" applyBorder="1" applyAlignment="1">
      <alignment horizontal="right" vertical="center"/>
    </xf>
    <xf numFmtId="177" fontId="0" fillId="0" borderId="23" xfId="0" quotePrefix="1" applyNumberFormat="1" applyBorder="1" applyAlignment="1">
      <alignment horizontal="right" vertical="center"/>
    </xf>
    <xf numFmtId="177" fontId="2" fillId="0" borderId="9" xfId="1" applyNumberFormat="1" applyBorder="1" applyAlignment="1">
      <alignment vertical="center"/>
    </xf>
    <xf numFmtId="177" fontId="2" fillId="0" borderId="28" xfId="1" applyNumberFormat="1" applyBorder="1" applyAlignment="1">
      <alignment vertical="center"/>
    </xf>
    <xf numFmtId="177" fontId="2" fillId="0" borderId="13" xfId="1" applyNumberFormat="1" applyBorder="1" applyAlignment="1">
      <alignment vertical="center"/>
    </xf>
    <xf numFmtId="177" fontId="2" fillId="0" borderId="42" xfId="1" applyNumberFormat="1" applyBorder="1" applyAlignment="1">
      <alignment vertical="center"/>
    </xf>
    <xf numFmtId="177" fontId="2" fillId="0" borderId="41" xfId="1" applyNumberFormat="1" applyBorder="1" applyAlignment="1">
      <alignment vertical="center"/>
    </xf>
    <xf numFmtId="177" fontId="2" fillId="0" borderId="15" xfId="1" applyNumberFormat="1" applyBorder="1" applyAlignment="1">
      <alignment vertical="center"/>
    </xf>
    <xf numFmtId="177" fontId="2" fillId="0" borderId="36" xfId="1" applyNumberFormat="1" applyBorder="1" applyAlignment="1">
      <alignment vertical="center"/>
    </xf>
    <xf numFmtId="177" fontId="2" fillId="0" borderId="16" xfId="1" applyNumberFormat="1" applyBorder="1" applyAlignment="1">
      <alignment vertical="center"/>
    </xf>
    <xf numFmtId="177" fontId="2" fillId="0" borderId="18" xfId="1" quotePrefix="1" applyNumberFormat="1" applyFont="1" applyBorder="1" applyAlignment="1">
      <alignment horizontal="right" vertical="center"/>
    </xf>
    <xf numFmtId="177" fontId="2" fillId="0" borderId="5" xfId="1" quotePrefix="1" applyNumberFormat="1" applyFont="1" applyBorder="1" applyAlignment="1">
      <alignment horizontal="right" vertical="center"/>
    </xf>
    <xf numFmtId="177" fontId="2" fillId="0" borderId="22" xfId="1" quotePrefix="1" applyNumberFormat="1" applyFont="1" applyBorder="1" applyAlignment="1">
      <alignment horizontal="right" vertical="center"/>
    </xf>
    <xf numFmtId="177" fontId="2" fillId="0" borderId="20" xfId="1" quotePrefix="1" applyNumberFormat="1" applyFont="1" applyBorder="1" applyAlignment="1">
      <alignment horizontal="right" vertical="center"/>
    </xf>
    <xf numFmtId="177" fontId="2" fillId="0" borderId="6" xfId="1" quotePrefix="1" applyNumberFormat="1" applyFont="1" applyBorder="1" applyAlignment="1">
      <alignment horizontal="right" vertical="center"/>
    </xf>
    <xf numFmtId="177" fontId="2" fillId="0" borderId="44" xfId="1" quotePrefix="1" applyNumberFormat="1" applyFont="1" applyBorder="1" applyAlignment="1">
      <alignment horizontal="right" vertical="center"/>
    </xf>
    <xf numFmtId="177" fontId="2" fillId="0" borderId="40" xfId="1" applyNumberFormat="1" applyBorder="1" applyAlignment="1">
      <alignment vertical="center"/>
    </xf>
    <xf numFmtId="177" fontId="2" fillId="0" borderId="7" xfId="1" applyNumberFormat="1" applyBorder="1" applyAlignment="1">
      <alignment vertical="center"/>
    </xf>
    <xf numFmtId="177" fontId="2" fillId="0" borderId="37" xfId="1" applyNumberFormat="1" applyBorder="1" applyAlignment="1">
      <alignment vertical="center"/>
    </xf>
    <xf numFmtId="177" fontId="2" fillId="0" borderId="4" xfId="1" applyNumberFormat="1" applyBorder="1" applyAlignment="1">
      <alignment vertical="center"/>
    </xf>
    <xf numFmtId="177" fontId="2" fillId="0" borderId="45" xfId="1" applyNumberFormat="1" applyBorder="1" applyAlignment="1">
      <alignment vertical="center"/>
    </xf>
    <xf numFmtId="177" fontId="2" fillId="0" borderId="22" xfId="1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quotePrefix="1" applyNumberFormat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7" fontId="2" fillId="0" borderId="0" xfId="1" applyNumberFormat="1" applyBorder="1" applyAlignment="1">
      <alignment vertical="center"/>
    </xf>
    <xf numFmtId="177" fontId="2" fillId="0" borderId="21" xfId="1" applyNumberFormat="1" applyBorder="1" applyAlignment="1">
      <alignment vertical="center"/>
    </xf>
    <xf numFmtId="177" fontId="2" fillId="0" borderId="0" xfId="1" quotePrefix="1" applyNumberFormat="1" applyFont="1" applyBorder="1" applyAlignment="1">
      <alignment horizontal="right" vertical="center"/>
    </xf>
    <xf numFmtId="177" fontId="2" fillId="0" borderId="27" xfId="1" applyNumberFormat="1" applyBorder="1" applyAlignment="1">
      <alignment vertical="center"/>
    </xf>
    <xf numFmtId="177" fontId="2" fillId="0" borderId="32" xfId="1" quotePrefix="1" applyNumberFormat="1" applyFont="1" applyBorder="1" applyAlignment="1">
      <alignment horizontal="right" vertical="center"/>
    </xf>
    <xf numFmtId="177" fontId="2" fillId="0" borderId="23" xfId="1" quotePrefix="1" applyNumberFormat="1" applyFont="1" applyBorder="1" applyAlignment="1">
      <alignment horizontal="right" vertical="center"/>
    </xf>
    <xf numFmtId="177" fontId="2" fillId="0" borderId="24" xfId="1" quotePrefix="1" applyNumberFormat="1" applyFont="1" applyBorder="1" applyAlignment="1">
      <alignment horizontal="right" vertical="center"/>
    </xf>
    <xf numFmtId="177" fontId="2" fillId="0" borderId="16" xfId="1" quotePrefix="1" applyNumberFormat="1" applyFont="1" applyBorder="1" applyAlignment="1">
      <alignment horizontal="right" vertical="center"/>
    </xf>
    <xf numFmtId="177" fontId="2" fillId="0" borderId="11" xfId="1" applyNumberFormat="1" applyBorder="1" applyAlignment="1">
      <alignment vertical="center"/>
    </xf>
    <xf numFmtId="177" fontId="2" fillId="0" borderId="46" xfId="1" applyNumberFormat="1" applyBorder="1" applyAlignment="1">
      <alignment vertical="center"/>
    </xf>
    <xf numFmtId="177" fontId="2" fillId="0" borderId="6" xfId="1" applyNumberFormat="1" applyBorder="1" applyAlignment="1">
      <alignment vertical="center"/>
    </xf>
    <xf numFmtId="177" fontId="2" fillId="0" borderId="14" xfId="1" applyNumberFormat="1" applyBorder="1" applyAlignment="1">
      <alignment vertical="center"/>
    </xf>
    <xf numFmtId="177" fontId="2" fillId="0" borderId="8" xfId="1" applyNumberFormat="1" applyBorder="1" applyAlignment="1">
      <alignment vertical="center"/>
    </xf>
    <xf numFmtId="178" fontId="0" fillId="0" borderId="41" xfId="0" applyNumberFormat="1" applyBorder="1" applyAlignment="1">
      <alignment vertical="center"/>
    </xf>
    <xf numFmtId="178" fontId="2" fillId="0" borderId="22" xfId="1" applyNumberFormat="1" applyBorder="1" applyAlignment="1">
      <alignment vertical="center"/>
    </xf>
    <xf numFmtId="0" fontId="3" fillId="0" borderId="6" xfId="0" applyNumberFormat="1" applyFont="1" applyBorder="1" applyAlignment="1">
      <alignment horizontal="centerContinuous" vertical="center"/>
    </xf>
    <xf numFmtId="41" fontId="3" fillId="0" borderId="0" xfId="0" applyNumberFormat="1" applyFont="1" applyBorder="1" applyAlignment="1">
      <alignment horizontal="distributed" vertical="center"/>
    </xf>
    <xf numFmtId="41" fontId="5" fillId="0" borderId="0" xfId="0" applyNumberFormat="1" applyFont="1" applyAlignment="1">
      <alignment vertical="center"/>
    </xf>
    <xf numFmtId="41" fontId="0" fillId="0" borderId="47" xfId="0" applyNumberFormat="1" applyBorder="1" applyAlignment="1">
      <alignment horizontal="centerContinuous" vertical="center"/>
    </xf>
    <xf numFmtId="0" fontId="0" fillId="0" borderId="48" xfId="0" applyBorder="1" applyAlignment="1">
      <alignment horizontal="centerContinuous" vertical="center"/>
    </xf>
    <xf numFmtId="0" fontId="0" fillId="0" borderId="49" xfId="0" applyBorder="1" applyAlignment="1">
      <alignment horizontal="centerContinuous" vertical="center"/>
    </xf>
    <xf numFmtId="41" fontId="0" fillId="0" borderId="50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0" fillId="0" borderId="51" xfId="0" applyNumberFormat="1" applyBorder="1" applyAlignment="1">
      <alignment horizontal="center" vertical="center" shrinkToFit="1"/>
    </xf>
    <xf numFmtId="41" fontId="0" fillId="0" borderId="51" xfId="0" applyNumberFormat="1" applyBorder="1" applyAlignment="1">
      <alignment horizontal="center" vertical="center"/>
    </xf>
    <xf numFmtId="177" fontId="0" fillId="0" borderId="52" xfId="0" applyNumberFormat="1" applyBorder="1" applyAlignment="1">
      <alignment vertical="center"/>
    </xf>
    <xf numFmtId="177" fontId="2" fillId="0" borderId="52" xfId="1" applyNumberFormat="1" applyFill="1" applyBorder="1" applyAlignment="1">
      <alignment horizontal="right" vertical="center"/>
    </xf>
    <xf numFmtId="177" fontId="0" fillId="0" borderId="53" xfId="0" applyNumberFormat="1" applyBorder="1" applyAlignment="1">
      <alignment vertical="center"/>
    </xf>
    <xf numFmtId="177" fontId="2" fillId="0" borderId="53" xfId="1" applyNumberFormat="1" applyBorder="1" applyAlignment="1">
      <alignment horizontal="right" vertical="center"/>
    </xf>
    <xf numFmtId="177" fontId="0" fillId="0" borderId="54" xfId="0" applyNumberFormat="1" applyBorder="1" applyAlignment="1">
      <alignment vertical="center"/>
    </xf>
    <xf numFmtId="177" fontId="2" fillId="0" borderId="54" xfId="1" applyNumberFormat="1" applyBorder="1" applyAlignment="1">
      <alignment horizontal="right" vertical="center"/>
    </xf>
    <xf numFmtId="41" fontId="0" fillId="0" borderId="26" xfId="0" applyNumberFormat="1" applyBorder="1" applyAlignment="1">
      <alignment horizontal="right" vertical="center"/>
    </xf>
    <xf numFmtId="177" fontId="0" fillId="0" borderId="55" xfId="0" applyNumberFormat="1" applyBorder="1" applyAlignment="1">
      <alignment vertical="center"/>
    </xf>
    <xf numFmtId="177" fontId="2" fillId="0" borderId="55" xfId="1" applyNumberFormat="1" applyBorder="1" applyAlignment="1">
      <alignment horizontal="right" vertical="center"/>
    </xf>
    <xf numFmtId="41" fontId="0" fillId="0" borderId="11" xfId="0" applyNumberFormat="1" applyBorder="1" applyAlignment="1">
      <alignment horizontal="left" vertical="center"/>
    </xf>
    <xf numFmtId="41" fontId="0" fillId="0" borderId="10" xfId="0" applyNumberFormat="1" applyBorder="1" applyAlignment="1">
      <alignment horizontal="left" vertical="center"/>
    </xf>
    <xf numFmtId="41" fontId="0" fillId="0" borderId="56" xfId="0" applyNumberFormat="1" applyBorder="1" applyAlignment="1">
      <alignment horizontal="right" vertical="center"/>
    </xf>
    <xf numFmtId="177" fontId="0" fillId="0" borderId="51" xfId="0" applyNumberFormat="1" applyBorder="1" applyAlignment="1">
      <alignment vertical="center"/>
    </xf>
    <xf numFmtId="177" fontId="2" fillId="0" borderId="51" xfId="1" applyNumberFormat="1" applyBorder="1" applyAlignment="1">
      <alignment horizontal="right" vertical="center"/>
    </xf>
    <xf numFmtId="181" fontId="0" fillId="0" borderId="53" xfId="0" applyNumberFormat="1" applyBorder="1" applyAlignment="1">
      <alignment vertical="center"/>
    </xf>
    <xf numFmtId="41" fontId="2" fillId="0" borderId="25" xfId="0" applyNumberFormat="1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41" fontId="0" fillId="0" borderId="38" xfId="0" applyNumberFormat="1" applyBorder="1" applyAlignment="1">
      <alignment horizontal="right" vertical="center"/>
    </xf>
    <xf numFmtId="41" fontId="0" fillId="0" borderId="28" xfId="0" applyNumberFormat="1" applyBorder="1" applyAlignment="1">
      <alignment vertical="center"/>
    </xf>
    <xf numFmtId="41" fontId="0" fillId="0" borderId="42" xfId="0" applyNumberFormat="1" applyBorder="1" applyAlignment="1">
      <alignment vertical="center"/>
    </xf>
    <xf numFmtId="177" fontId="2" fillId="0" borderId="52" xfId="1" applyNumberFormat="1" applyBorder="1" applyAlignment="1">
      <alignment vertical="center"/>
    </xf>
    <xf numFmtId="41" fontId="0" fillId="0" borderId="24" xfId="0" applyNumberFormat="1" applyBorder="1" applyAlignment="1">
      <alignment vertical="center"/>
    </xf>
    <xf numFmtId="41" fontId="0" fillId="0" borderId="23" xfId="0" applyNumberFormat="1" applyBorder="1" applyAlignment="1">
      <alignment vertical="center"/>
    </xf>
    <xf numFmtId="41" fontId="0" fillId="0" borderId="18" xfId="0" applyNumberFormat="1" applyBorder="1" applyAlignment="1">
      <alignment vertical="center"/>
    </xf>
    <xf numFmtId="182" fontId="0" fillId="0" borderId="53" xfId="0" applyNumberFormat="1" applyBorder="1" applyAlignment="1">
      <alignment vertical="center"/>
    </xf>
    <xf numFmtId="182" fontId="2" fillId="0" borderId="53" xfId="1" applyNumberFormat="1" applyBorder="1" applyAlignment="1">
      <alignment vertical="center"/>
    </xf>
    <xf numFmtId="178" fontId="0" fillId="0" borderId="53" xfId="0" applyNumberFormat="1" applyBorder="1" applyAlignment="1">
      <alignment vertical="center"/>
    </xf>
    <xf numFmtId="178" fontId="2" fillId="0" borderId="53" xfId="1" applyNumberFormat="1" applyBorder="1" applyAlignment="1">
      <alignment vertical="center"/>
    </xf>
    <xf numFmtId="41" fontId="0" fillId="0" borderId="25" xfId="0" applyNumberFormat="1" applyBorder="1" applyAlignment="1">
      <alignment vertical="center"/>
    </xf>
    <xf numFmtId="41" fontId="0" fillId="0" borderId="26" xfId="0" applyNumberFormat="1" applyBorder="1" applyAlignment="1">
      <alignment vertical="center"/>
    </xf>
    <xf numFmtId="41" fontId="0" fillId="0" borderId="38" xfId="0" applyNumberFormat="1" applyBorder="1" applyAlignment="1">
      <alignment vertical="center"/>
    </xf>
    <xf numFmtId="178" fontId="0" fillId="0" borderId="55" xfId="0" applyNumberFormat="1" applyBorder="1" applyAlignment="1">
      <alignment vertical="center"/>
    </xf>
    <xf numFmtId="178" fontId="2" fillId="0" borderId="55" xfId="1" applyNumberFormat="1" applyBorder="1" applyAlignment="1">
      <alignment vertical="center"/>
    </xf>
    <xf numFmtId="41" fontId="0" fillId="0" borderId="56" xfId="0" applyNumberFormat="1" applyBorder="1" applyAlignment="1">
      <alignment vertical="center"/>
    </xf>
    <xf numFmtId="178" fontId="0" fillId="0" borderId="51" xfId="0" applyNumberFormat="1" applyBorder="1" applyAlignment="1">
      <alignment vertical="center"/>
    </xf>
    <xf numFmtId="178" fontId="2" fillId="0" borderId="51" xfId="1" applyNumberFormat="1" applyBorder="1" applyAlignment="1">
      <alignment vertical="center"/>
    </xf>
    <xf numFmtId="178" fontId="2" fillId="0" borderId="55" xfId="1" applyNumberFormat="1" applyFill="1" applyBorder="1" applyAlignment="1">
      <alignment vertical="center"/>
    </xf>
    <xf numFmtId="178" fontId="0" fillId="0" borderId="0" xfId="0" applyNumberFormat="1" applyBorder="1" applyAlignment="1">
      <alignment vertical="center"/>
    </xf>
    <xf numFmtId="178" fontId="2" fillId="0" borderId="0" xfId="1" applyNumberFormat="1" applyFill="1" applyBorder="1" applyAlignment="1">
      <alignment vertical="center"/>
    </xf>
    <xf numFmtId="41" fontId="2" fillId="0" borderId="0" xfId="0" applyNumberFormat="1" applyFont="1" applyAlignment="1">
      <alignment horizontal="left"/>
    </xf>
    <xf numFmtId="0" fontId="2" fillId="0" borderId="44" xfId="0" applyNumberFormat="1" applyFont="1" applyBorder="1" applyAlignment="1">
      <alignment horizontal="center" vertical="center"/>
    </xf>
    <xf numFmtId="177" fontId="0" fillId="0" borderId="12" xfId="0" quotePrefix="1" applyNumberFormat="1" applyBorder="1" applyAlignment="1">
      <alignment horizontal="right" vertical="center"/>
    </xf>
    <xf numFmtId="177" fontId="0" fillId="0" borderId="16" xfId="0" quotePrefix="1" applyNumberFormat="1" applyBorder="1" applyAlignment="1">
      <alignment horizontal="right" vertical="center"/>
    </xf>
    <xf numFmtId="0" fontId="3" fillId="0" borderId="0" xfId="0" applyNumberFormat="1" applyFont="1" applyBorder="1" applyAlignment="1">
      <alignment horizontal="distributed" vertical="center"/>
    </xf>
    <xf numFmtId="41" fontId="5" fillId="0" borderId="6" xfId="0" applyNumberFormat="1" applyFont="1" applyBorder="1" applyAlignment="1">
      <alignment horizontal="left"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centerContinuous" vertical="center"/>
    </xf>
    <xf numFmtId="41" fontId="0" fillId="0" borderId="29" xfId="0" applyNumberFormat="1" applyBorder="1" applyAlignment="1">
      <alignment horizontal="center" vertical="center"/>
    </xf>
    <xf numFmtId="41" fontId="0" fillId="0" borderId="7" xfId="0" applyNumberFormat="1" applyBorder="1" applyAlignment="1">
      <alignment horizontal="center" vertical="center"/>
    </xf>
    <xf numFmtId="41" fontId="2" fillId="0" borderId="47" xfId="0" applyNumberFormat="1" applyFont="1" applyBorder="1" applyAlignment="1">
      <alignment vertical="center"/>
    </xf>
    <xf numFmtId="0" fontId="0" fillId="0" borderId="48" xfId="0" applyBorder="1" applyAlignment="1">
      <alignment horizontal="distributed" vertical="center"/>
    </xf>
    <xf numFmtId="177" fontId="2" fillId="0" borderId="57" xfId="1" applyNumberFormat="1" applyBorder="1" applyAlignment="1">
      <alignment horizontal="center" vertical="center"/>
    </xf>
    <xf numFmtId="177" fontId="2" fillId="0" borderId="58" xfId="1" applyNumberFormat="1" applyBorder="1" applyAlignment="1">
      <alignment horizontal="center" vertical="center"/>
    </xf>
    <xf numFmtId="177" fontId="2" fillId="0" borderId="39" xfId="1" applyNumberFormat="1" applyBorder="1" applyAlignment="1">
      <alignment horizontal="center" vertical="center"/>
    </xf>
    <xf numFmtId="177" fontId="2" fillId="0" borderId="9" xfId="1" applyNumberFormat="1" applyBorder="1" applyAlignment="1">
      <alignment horizontal="center" vertical="center"/>
    </xf>
    <xf numFmtId="177" fontId="2" fillId="0" borderId="13" xfId="1" applyNumberFormat="1" applyBorder="1" applyAlignment="1">
      <alignment horizontal="center" vertical="center"/>
    </xf>
    <xf numFmtId="177" fontId="2" fillId="0" borderId="45" xfId="1" applyNumberFormat="1" applyBorder="1" applyAlignment="1">
      <alignment horizontal="center" vertical="center"/>
    </xf>
    <xf numFmtId="177" fontId="2" fillId="0" borderId="32" xfId="1" applyNumberFormat="1" applyBorder="1" applyAlignment="1">
      <alignment horizontal="center" vertical="center"/>
    </xf>
    <xf numFmtId="177" fontId="2" fillId="0" borderId="12" xfId="1" applyNumberFormat="1" applyBorder="1" applyAlignment="1">
      <alignment horizontal="center" vertical="center"/>
    </xf>
    <xf numFmtId="177" fontId="2" fillId="0" borderId="16" xfId="1" applyNumberFormat="1" applyBorder="1" applyAlignment="1">
      <alignment horizontal="center" vertical="center"/>
    </xf>
    <xf numFmtId="177" fontId="2" fillId="0" borderId="20" xfId="1" applyNumberFormat="1" applyBorder="1" applyAlignment="1">
      <alignment horizontal="center" vertical="center"/>
    </xf>
    <xf numFmtId="177" fontId="2" fillId="0" borderId="14" xfId="1" applyNumberFormat="1" applyBorder="1" applyAlignment="1">
      <alignment horizontal="center" vertical="center"/>
    </xf>
    <xf numFmtId="177" fontId="2" fillId="0" borderId="22" xfId="1" applyNumberFormat="1" applyBorder="1" applyAlignment="1">
      <alignment horizontal="center" vertical="center"/>
    </xf>
    <xf numFmtId="177" fontId="2" fillId="0" borderId="59" xfId="1" applyNumberFormat="1" applyBorder="1" applyAlignment="1">
      <alignment vertical="center"/>
    </xf>
    <xf numFmtId="177" fontId="2" fillId="0" borderId="60" xfId="1" applyNumberFormat="1" applyBorder="1" applyAlignment="1">
      <alignment vertical="center"/>
    </xf>
    <xf numFmtId="177" fontId="2" fillId="0" borderId="44" xfId="1" applyNumberFormat="1" applyBorder="1" applyAlignment="1">
      <alignment vertical="center"/>
    </xf>
    <xf numFmtId="41" fontId="0" fillId="0" borderId="24" xfId="0" applyNumberFormat="1" applyFill="1" applyBorder="1" applyAlignment="1">
      <alignment horizontal="left" vertical="center"/>
    </xf>
    <xf numFmtId="41" fontId="0" fillId="0" borderId="23" xfId="0" applyNumberFormat="1" applyFill="1" applyBorder="1" applyAlignment="1">
      <alignment horizontal="left" vertical="center"/>
    </xf>
    <xf numFmtId="177" fontId="2" fillId="0" borderId="24" xfId="1" applyNumberFormat="1" applyFill="1" applyBorder="1" applyAlignment="1">
      <alignment vertical="center"/>
    </xf>
    <xf numFmtId="177" fontId="2" fillId="0" borderId="16" xfId="1" applyNumberForma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177" fontId="2" fillId="0" borderId="47" xfId="1" applyNumberFormat="1" applyBorder="1" applyAlignment="1">
      <alignment vertical="center"/>
    </xf>
    <xf numFmtId="41" fontId="0" fillId="0" borderId="10" xfId="0" quotePrefix="1" applyNumberFormat="1" applyBorder="1" applyAlignment="1">
      <alignment horizontal="right" vertical="center"/>
    </xf>
    <xf numFmtId="41" fontId="0" fillId="0" borderId="23" xfId="0" quotePrefix="1" applyNumberFormat="1" applyBorder="1" applyAlignment="1">
      <alignment horizontal="right" vertical="center"/>
    </xf>
    <xf numFmtId="41" fontId="0" fillId="0" borderId="6" xfId="0" quotePrefix="1" applyNumberFormat="1" applyBorder="1" applyAlignment="1">
      <alignment horizontal="right" vertical="center"/>
    </xf>
    <xf numFmtId="177" fontId="2" fillId="0" borderId="34" xfId="1" applyNumberFormat="1" applyBorder="1" applyAlignment="1">
      <alignment vertical="center"/>
    </xf>
    <xf numFmtId="41" fontId="2" fillId="0" borderId="0" xfId="0" applyNumberFormat="1" applyFont="1" applyAlignment="1">
      <alignment horizontal="left" vertical="center"/>
    </xf>
    <xf numFmtId="0" fontId="2" fillId="0" borderId="22" xfId="0" applyNumberFormat="1" applyFont="1" applyBorder="1" applyAlignment="1">
      <alignment horizontal="center" vertical="center"/>
    </xf>
    <xf numFmtId="41" fontId="0" fillId="0" borderId="40" xfId="0" applyNumberFormat="1" applyBorder="1" applyAlignment="1">
      <alignment horizontal="center" vertical="center"/>
    </xf>
    <xf numFmtId="177" fontId="0" fillId="0" borderId="29" xfId="1" applyNumberFormat="1" applyFont="1" applyBorder="1" applyAlignment="1">
      <alignment vertical="center"/>
    </xf>
    <xf numFmtId="177" fontId="0" fillId="0" borderId="31" xfId="1" applyNumberFormat="1" applyFont="1" applyBorder="1" applyAlignment="1">
      <alignment vertical="center"/>
    </xf>
    <xf numFmtId="177" fontId="0" fillId="0" borderId="32" xfId="1" applyNumberFormat="1" applyFont="1" applyBorder="1" applyAlignment="1">
      <alignment vertical="center"/>
    </xf>
    <xf numFmtId="177" fontId="0" fillId="0" borderId="9" xfId="1" applyNumberFormat="1" applyFont="1" applyBorder="1" applyAlignment="1">
      <alignment vertical="center"/>
    </xf>
    <xf numFmtId="177" fontId="0" fillId="0" borderId="24" xfId="1" applyNumberFormat="1" applyFont="1" applyBorder="1" applyAlignment="1">
      <alignment vertical="center"/>
    </xf>
    <xf numFmtId="177" fontId="0" fillId="0" borderId="5" xfId="1" applyNumberFormat="1" applyFont="1" applyBorder="1" applyAlignment="1">
      <alignment vertical="center"/>
    </xf>
    <xf numFmtId="177" fontId="0" fillId="0" borderId="3" xfId="1" applyNumberFormat="1" applyFont="1" applyBorder="1" applyAlignment="1">
      <alignment vertical="center"/>
    </xf>
    <xf numFmtId="177" fontId="0" fillId="0" borderId="24" xfId="1" quotePrefix="1" applyNumberFormat="1" applyFont="1" applyBorder="1" applyAlignment="1">
      <alignment horizontal="right" vertical="center"/>
    </xf>
    <xf numFmtId="177" fontId="0" fillId="0" borderId="5" xfId="1" quotePrefix="1" applyNumberFormat="1" applyFont="1" applyBorder="1" applyAlignment="1">
      <alignment horizontal="right" vertical="center"/>
    </xf>
    <xf numFmtId="177" fontId="0" fillId="0" borderId="11" xfId="1" applyNumberFormat="1" applyFont="1" applyBorder="1" applyAlignment="1">
      <alignment vertical="center"/>
    </xf>
    <xf numFmtId="177" fontId="0" fillId="0" borderId="20" xfId="1" applyNumberFormat="1" applyFont="1" applyBorder="1" applyAlignment="1">
      <alignment vertical="center"/>
    </xf>
    <xf numFmtId="0" fontId="20" fillId="0" borderId="6" xfId="0" applyNumberFormat="1" applyFont="1" applyBorder="1" applyAlignment="1">
      <alignment horizontal="distributed" vertical="center" justifyLastLine="1"/>
    </xf>
    <xf numFmtId="0" fontId="19" fillId="0" borderId="6" xfId="0" applyNumberFormat="1" applyFont="1" applyBorder="1" applyAlignment="1">
      <alignment horizontal="distributed" vertical="center" justifyLastLine="1"/>
    </xf>
    <xf numFmtId="41" fontId="20" fillId="0" borderId="6" xfId="0" applyNumberFormat="1" applyFont="1" applyBorder="1" applyAlignment="1">
      <alignment horizontal="distributed" vertical="center" justifyLastLine="1"/>
    </xf>
    <xf numFmtId="0" fontId="0" fillId="0" borderId="61" xfId="0" applyBorder="1" applyAlignment="1">
      <alignment horizontal="center" vertical="center" textRotation="255"/>
    </xf>
    <xf numFmtId="0" fontId="0" fillId="0" borderId="62" xfId="0" applyBorder="1" applyAlignment="1">
      <alignment horizontal="center" vertical="center" textRotation="255"/>
    </xf>
    <xf numFmtId="0" fontId="0" fillId="0" borderId="63" xfId="0" applyBorder="1" applyAlignment="1">
      <alignment horizontal="center" vertical="center" textRotation="255"/>
    </xf>
    <xf numFmtId="41" fontId="0" fillId="0" borderId="15" xfId="0" applyNumberFormat="1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41" fontId="0" fillId="0" borderId="12" xfId="0" applyNumberFormat="1" applyBorder="1" applyAlignment="1">
      <alignment horizontal="left" vertical="center"/>
    </xf>
    <xf numFmtId="0" fontId="0" fillId="0" borderId="18" xfId="0" applyBorder="1" applyAlignment="1">
      <alignment vertical="center"/>
    </xf>
    <xf numFmtId="177" fontId="2" fillId="0" borderId="31" xfId="1" applyNumberFormat="1" applyBorder="1" applyAlignment="1">
      <alignment vertical="center"/>
    </xf>
    <xf numFmtId="177" fontId="0" fillId="0" borderId="9" xfId="0" applyNumberFormat="1" applyBorder="1" applyAlignment="1">
      <alignment vertical="center"/>
    </xf>
    <xf numFmtId="177" fontId="2" fillId="0" borderId="41" xfId="1" applyNumberFormat="1" applyBorder="1" applyAlignment="1">
      <alignment vertical="center"/>
    </xf>
    <xf numFmtId="177" fontId="0" fillId="0" borderId="45" xfId="0" applyNumberFormat="1" applyBorder="1" applyAlignment="1">
      <alignment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56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56" xfId="0" applyNumberFormat="1" applyFont="1" applyBorder="1" applyAlignment="1">
      <alignment horizontal="center" vertical="center"/>
    </xf>
    <xf numFmtId="177" fontId="2" fillId="0" borderId="30" xfId="1" applyNumberFormat="1" applyBorder="1" applyAlignment="1">
      <alignment vertical="center"/>
    </xf>
    <xf numFmtId="177" fontId="0" fillId="0" borderId="4" xfId="0" applyNumberFormat="1" applyBorder="1" applyAlignment="1">
      <alignment vertical="center"/>
    </xf>
    <xf numFmtId="180" fontId="15" fillId="0" borderId="3" xfId="1" applyNumberFormat="1" applyFont="1" applyBorder="1" applyAlignment="1">
      <alignment vertical="center" textRotation="255"/>
    </xf>
    <xf numFmtId="0" fontId="13" fillId="0" borderId="3" xfId="3" applyFont="1" applyBorder="1" applyAlignment="1">
      <alignment vertical="center"/>
    </xf>
    <xf numFmtId="0" fontId="13" fillId="0" borderId="5" xfId="3" applyFont="1" applyBorder="1" applyAlignment="1">
      <alignment vertical="center"/>
    </xf>
    <xf numFmtId="0" fontId="12" fillId="0" borderId="1" xfId="2" applyNumberFormat="1" applyFont="1" applyBorder="1" applyAlignment="1">
      <alignment horizontal="distributed" vertical="center" justifyLastLine="1"/>
    </xf>
    <xf numFmtId="0" fontId="12" fillId="0" borderId="2" xfId="0" applyFont="1" applyBorder="1" applyAlignment="1">
      <alignment horizontal="distributed" vertical="center" justifyLastLine="1"/>
    </xf>
    <xf numFmtId="0" fontId="12" fillId="0" borderId="35" xfId="0" applyFont="1" applyBorder="1" applyAlignment="1">
      <alignment horizontal="distributed" vertical="center" justifyLastLine="1"/>
    </xf>
    <xf numFmtId="0" fontId="12" fillId="0" borderId="5" xfId="0" applyFont="1" applyBorder="1" applyAlignment="1">
      <alignment horizontal="distributed" vertical="center" justifyLastLine="1"/>
    </xf>
    <xf numFmtId="0" fontId="12" fillId="0" borderId="6" xfId="0" applyFont="1" applyBorder="1" applyAlignment="1">
      <alignment horizontal="distributed" vertical="center" justifyLastLine="1"/>
    </xf>
    <xf numFmtId="0" fontId="12" fillId="0" borderId="8" xfId="0" applyFont="1" applyBorder="1" applyAlignment="1">
      <alignment horizontal="distributed" vertical="center" justifyLastLine="1"/>
    </xf>
    <xf numFmtId="0" fontId="12" fillId="0" borderId="1" xfId="0" applyNumberFormat="1" applyFont="1" applyBorder="1" applyAlignment="1">
      <alignment horizontal="distributed" vertical="center" justifyLastLine="1"/>
    </xf>
    <xf numFmtId="0" fontId="12" fillId="0" borderId="2" xfId="0" applyNumberFormat="1" applyFont="1" applyBorder="1" applyAlignment="1">
      <alignment horizontal="distributed" vertical="center" justifyLastLine="1"/>
    </xf>
    <xf numFmtId="0" fontId="12" fillId="0" borderId="35" xfId="0" applyNumberFormat="1" applyFont="1" applyBorder="1" applyAlignment="1">
      <alignment horizontal="distributed" vertical="center" justifyLastLine="1"/>
    </xf>
    <xf numFmtId="0" fontId="12" fillId="0" borderId="5" xfId="0" applyNumberFormat="1" applyFont="1" applyBorder="1" applyAlignment="1">
      <alignment horizontal="distributed" vertical="center" justifyLastLine="1"/>
    </xf>
    <xf numFmtId="0" fontId="12" fillId="0" borderId="6" xfId="0" applyNumberFormat="1" applyFont="1" applyBorder="1" applyAlignment="1">
      <alignment horizontal="distributed" vertical="center" justifyLastLine="1"/>
    </xf>
    <xf numFmtId="0" fontId="12" fillId="0" borderId="8" xfId="0" applyNumberFormat="1" applyFont="1" applyBorder="1" applyAlignment="1">
      <alignment horizontal="distributed" vertical="center" justifyLastLine="1"/>
    </xf>
    <xf numFmtId="180" fontId="15" fillId="0" borderId="61" xfId="1" applyNumberFormat="1" applyFont="1" applyBorder="1" applyAlignment="1">
      <alignment vertical="center" textRotation="255"/>
    </xf>
    <xf numFmtId="180" fontId="15" fillId="0" borderId="62" xfId="1" applyNumberFormat="1" applyFont="1" applyBorder="1" applyAlignment="1">
      <alignment vertical="center" textRotation="255"/>
    </xf>
    <xf numFmtId="180" fontId="15" fillId="0" borderId="63" xfId="1" applyNumberFormat="1" applyFont="1" applyBorder="1" applyAlignment="1">
      <alignment vertical="center" textRotation="255"/>
    </xf>
    <xf numFmtId="41" fontId="0" fillId="0" borderId="36" xfId="0" applyNumberFormat="1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0" fontId="13" fillId="0" borderId="62" xfId="3" applyFont="1" applyBorder="1" applyAlignment="1">
      <alignment vertical="center" textRotation="255"/>
    </xf>
    <xf numFmtId="0" fontId="13" fillId="0" borderId="63" xfId="3" applyFont="1" applyBorder="1" applyAlignment="1">
      <alignment vertical="center" textRotation="255"/>
    </xf>
    <xf numFmtId="0" fontId="13" fillId="0" borderId="62" xfId="3" applyFont="1" applyBorder="1" applyAlignment="1">
      <alignment vertical="center"/>
    </xf>
    <xf numFmtId="0" fontId="13" fillId="0" borderId="63" xfId="3" applyFont="1" applyBorder="1" applyAlignment="1">
      <alignment vertical="center"/>
    </xf>
    <xf numFmtId="0" fontId="0" fillId="0" borderId="18" xfId="0" applyBorder="1" applyAlignment="1">
      <alignment horizontal="left" vertical="center"/>
    </xf>
    <xf numFmtId="0" fontId="0" fillId="0" borderId="61" xfId="0" applyNumberFormat="1" applyBorder="1" applyAlignment="1">
      <alignment horizontal="center" vertical="center" textRotation="255"/>
    </xf>
    <xf numFmtId="41" fontId="17" fillId="0" borderId="24" xfId="0" applyNumberFormat="1" applyFont="1" applyBorder="1" applyAlignment="1">
      <alignment horizontal="right" vertical="center"/>
    </xf>
    <xf numFmtId="41" fontId="17" fillId="0" borderId="18" xfId="0" applyNumberFormat="1" applyFont="1" applyBorder="1" applyAlignment="1">
      <alignment horizontal="right" vertical="center"/>
    </xf>
    <xf numFmtId="41" fontId="0" fillId="0" borderId="11" xfId="0" applyNumberFormat="1" applyBorder="1" applyAlignment="1">
      <alignment horizontal="center" vertical="center"/>
    </xf>
    <xf numFmtId="41" fontId="0" fillId="0" borderId="56" xfId="0" applyNumberForma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Ｈ１０決算ベース" xfId="2" xr:uid="{00000000-0005-0000-0000-000002000000}"/>
    <cellStyle name="標準_地方債公営企業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103" name="Line 1">
          <a:extLst>
            <a:ext uri="{FF2B5EF4-FFF2-40B4-BE49-F238E27FC236}">
              <a16:creationId xmlns:a16="http://schemas.microsoft.com/office/drawing/2014/main" id="{24474970-3BF2-45D3-B339-6C6D926DEDBD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3128" name="Line 1">
          <a:extLst>
            <a:ext uri="{FF2B5EF4-FFF2-40B4-BE49-F238E27FC236}">
              <a16:creationId xmlns:a16="http://schemas.microsoft.com/office/drawing/2014/main" id="{043E7216-B182-4571-A408-59D7D14E487B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7</xdr:row>
      <xdr:rowOff>11206</xdr:rowOff>
    </xdr:from>
    <xdr:to>
      <xdr:col>15</xdr:col>
      <xdr:colOff>1</xdr:colOff>
      <xdr:row>26</xdr:row>
      <xdr:rowOff>190500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C9563C6-30C4-4A37-8FCE-6FBCDC01A747}"/>
            </a:ext>
          </a:extLst>
        </xdr:cNvPr>
        <xdr:cNvCxnSpPr/>
      </xdr:nvCxnSpPr>
      <xdr:spPr bwMode="auto">
        <a:xfrm flipH="1">
          <a:off x="12438529" y="1613647"/>
          <a:ext cx="1042148" cy="4011706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1123</xdr:colOff>
      <xdr:row>31</xdr:row>
      <xdr:rowOff>0</xdr:rowOff>
    </xdr:from>
    <xdr:to>
      <xdr:col>10</xdr:col>
      <xdr:colOff>11206</xdr:colOff>
      <xdr:row>48</xdr:row>
      <xdr:rowOff>3363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2351600B-DD9C-49E6-BD97-49C3DFAF1FFC}"/>
            </a:ext>
          </a:extLst>
        </xdr:cNvPr>
        <xdr:cNvCxnSpPr/>
      </xdr:nvCxnSpPr>
      <xdr:spPr bwMode="auto">
        <a:xfrm flipH="1">
          <a:off x="7228917" y="6443382"/>
          <a:ext cx="1052230" cy="3432363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112059</xdr:colOff>
      <xdr:row>34</xdr:row>
      <xdr:rowOff>89647</xdr:rowOff>
    </xdr:from>
    <xdr:to>
      <xdr:col>9</xdr:col>
      <xdr:colOff>986118</xdr:colOff>
      <xdr:row>36</xdr:row>
      <xdr:rowOff>190500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C3FAF9B-F95D-435A-B433-3540F6A32F54}"/>
            </a:ext>
          </a:extLst>
        </xdr:cNvPr>
        <xdr:cNvSpPr txBox="1"/>
      </xdr:nvSpPr>
      <xdr:spPr>
        <a:xfrm>
          <a:off x="7339853" y="7138147"/>
          <a:ext cx="874059" cy="504265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Ｒ元年度～法適用へ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8"/>
  <sheetViews>
    <sheetView tabSelected="1" view="pageBreakPreview" zoomScaleNormal="100" zoomScaleSheetLayoutView="100" workbookViewId="0">
      <pane xSplit="5" ySplit="8" topLeftCell="F9" activePane="bottomRight" state="frozen"/>
      <selection pane="topRight" activeCell="F1" sqref="F1"/>
      <selection pane="bottomLeft" activeCell="A9" sqref="A9"/>
      <selection pane="bottomRight"/>
    </sheetView>
  </sheetViews>
  <sheetFormatPr defaultColWidth="9" defaultRowHeight="13"/>
  <cols>
    <col min="1" max="2" width="3.6328125" style="2" customWidth="1"/>
    <col min="3" max="4" width="1.6328125" style="2" customWidth="1"/>
    <col min="5" max="5" width="32.6328125" style="2" customWidth="1"/>
    <col min="6" max="6" width="15.6328125" style="2" customWidth="1"/>
    <col min="7" max="7" width="10.6328125" style="2" customWidth="1"/>
    <col min="8" max="8" width="15.6328125" style="2" customWidth="1"/>
    <col min="9" max="9" width="10.6328125" style="2" customWidth="1"/>
    <col min="10" max="11" width="9" style="2"/>
    <col min="12" max="12" width="9.90625" style="2" customWidth="1"/>
    <col min="13" max="16384" width="9" style="2"/>
  </cols>
  <sheetData>
    <row r="1" spans="1:11" ht="34" customHeight="1">
      <c r="A1" s="57" t="s">
        <v>0</v>
      </c>
      <c r="B1" s="57"/>
      <c r="C1" s="57"/>
      <c r="D1" s="57"/>
      <c r="E1" s="102" t="s">
        <v>258</v>
      </c>
      <c r="F1" s="1"/>
    </row>
    <row r="3" spans="1:11" ht="14">
      <c r="A3" s="27" t="s">
        <v>93</v>
      </c>
    </row>
    <row r="5" spans="1:11">
      <c r="A5" s="58" t="s">
        <v>234</v>
      </c>
      <c r="B5" s="58"/>
      <c r="C5" s="58"/>
      <c r="D5" s="58"/>
      <c r="E5" s="58"/>
    </row>
    <row r="6" spans="1:11" ht="14">
      <c r="A6" s="3"/>
      <c r="H6" s="4"/>
      <c r="I6" s="14" t="s">
        <v>1</v>
      </c>
    </row>
    <row r="7" spans="1:11" ht="27" customHeight="1">
      <c r="A7" s="5"/>
      <c r="B7" s="6"/>
      <c r="C7" s="6"/>
      <c r="D7" s="6"/>
      <c r="E7" s="6"/>
      <c r="F7" s="21" t="s">
        <v>235</v>
      </c>
      <c r="G7" s="22"/>
      <c r="H7" s="39" t="s">
        <v>2</v>
      </c>
      <c r="I7" s="41" t="s">
        <v>22</v>
      </c>
    </row>
    <row r="8" spans="1:11" ht="17.149999999999999" customHeight="1">
      <c r="A8" s="59"/>
      <c r="B8" s="60"/>
      <c r="C8" s="60"/>
      <c r="D8" s="60"/>
      <c r="E8" s="60"/>
      <c r="F8" s="18" t="s">
        <v>91</v>
      </c>
      <c r="G8" s="26" t="s">
        <v>3</v>
      </c>
      <c r="H8" s="40"/>
      <c r="I8" s="42"/>
    </row>
    <row r="9" spans="1:11" ht="18" customHeight="1">
      <c r="A9" s="266" t="s">
        <v>88</v>
      </c>
      <c r="B9" s="266" t="s">
        <v>90</v>
      </c>
      <c r="C9" s="55" t="s">
        <v>4</v>
      </c>
      <c r="D9" s="56"/>
      <c r="E9" s="56"/>
      <c r="F9" s="65">
        <v>315751</v>
      </c>
      <c r="G9" s="75">
        <f>F9/$F$27*100</f>
        <v>31.933263483227886</v>
      </c>
      <c r="H9" s="66">
        <v>345956</v>
      </c>
      <c r="I9" s="80">
        <f>(F9/H9-1)*100</f>
        <v>-8.7308790713269921</v>
      </c>
      <c r="K9" s="108"/>
    </row>
    <row r="10" spans="1:11" ht="18" customHeight="1">
      <c r="A10" s="267"/>
      <c r="B10" s="267"/>
      <c r="C10" s="7"/>
      <c r="D10" s="52" t="s">
        <v>23</v>
      </c>
      <c r="E10" s="53"/>
      <c r="F10" s="67">
        <v>80702</v>
      </c>
      <c r="G10" s="76">
        <f t="shared" ref="G10:G27" si="0">F10/$F$27*100</f>
        <v>8.1617420993867213</v>
      </c>
      <c r="H10" s="68">
        <v>86837</v>
      </c>
      <c r="I10" s="81">
        <f t="shared" ref="I10:I27" si="1">(F10/H10-1)*100</f>
        <v>-7.0649607886039352</v>
      </c>
    </row>
    <row r="11" spans="1:11" ht="18" customHeight="1">
      <c r="A11" s="267"/>
      <c r="B11" s="267"/>
      <c r="C11" s="7"/>
      <c r="D11" s="16"/>
      <c r="E11" s="23" t="s">
        <v>24</v>
      </c>
      <c r="F11" s="69">
        <v>73800</v>
      </c>
      <c r="G11" s="77">
        <f t="shared" si="0"/>
        <v>7.4637130050648066</v>
      </c>
      <c r="H11" s="70">
        <v>75658</v>
      </c>
      <c r="I11" s="82">
        <f t="shared" si="1"/>
        <v>-2.4557878875994588</v>
      </c>
    </row>
    <row r="12" spans="1:11" ht="18" customHeight="1">
      <c r="A12" s="267"/>
      <c r="B12" s="267"/>
      <c r="C12" s="7"/>
      <c r="D12" s="16"/>
      <c r="E12" s="23" t="s">
        <v>25</v>
      </c>
      <c r="F12" s="69">
        <v>6371</v>
      </c>
      <c r="G12" s="77">
        <f t="shared" si="0"/>
        <v>0.64432676904157027</v>
      </c>
      <c r="H12" s="70">
        <v>10648</v>
      </c>
      <c r="I12" s="82">
        <f t="shared" si="1"/>
        <v>-40.167167543200598</v>
      </c>
    </row>
    <row r="13" spans="1:11" ht="18" customHeight="1">
      <c r="A13" s="267"/>
      <c r="B13" s="267"/>
      <c r="C13" s="7"/>
      <c r="D13" s="33"/>
      <c r="E13" s="23" t="s">
        <v>26</v>
      </c>
      <c r="F13" s="69">
        <v>531</v>
      </c>
      <c r="G13" s="77">
        <f t="shared" si="0"/>
        <v>5.370232528034434E-2</v>
      </c>
      <c r="H13" s="70">
        <v>531</v>
      </c>
      <c r="I13" s="82">
        <f t="shared" si="1"/>
        <v>0</v>
      </c>
    </row>
    <row r="14" spans="1:11" ht="18" customHeight="1">
      <c r="A14" s="267"/>
      <c r="B14" s="267"/>
      <c r="C14" s="7"/>
      <c r="D14" s="61" t="s">
        <v>27</v>
      </c>
      <c r="E14" s="51"/>
      <c r="F14" s="65">
        <v>67720</v>
      </c>
      <c r="G14" s="75">
        <f t="shared" si="0"/>
        <v>6.8488163238887356</v>
      </c>
      <c r="H14" s="66">
        <v>85545</v>
      </c>
      <c r="I14" s="83">
        <f t="shared" si="1"/>
        <v>-20.836986381436674</v>
      </c>
    </row>
    <row r="15" spans="1:11" ht="18" customHeight="1">
      <c r="A15" s="267"/>
      <c r="B15" s="267"/>
      <c r="C15" s="7"/>
      <c r="D15" s="16"/>
      <c r="E15" s="23" t="s">
        <v>28</v>
      </c>
      <c r="F15" s="69">
        <v>3396</v>
      </c>
      <c r="G15" s="77">
        <f t="shared" si="0"/>
        <v>0.34345215942005536</v>
      </c>
      <c r="H15" s="70">
        <v>4209</v>
      </c>
      <c r="I15" s="82">
        <f t="shared" si="1"/>
        <v>-19.315751960085535</v>
      </c>
    </row>
    <row r="16" spans="1:11" ht="18" customHeight="1">
      <c r="A16" s="267"/>
      <c r="B16" s="267"/>
      <c r="C16" s="7"/>
      <c r="D16" s="16"/>
      <c r="E16" s="29" t="s">
        <v>29</v>
      </c>
      <c r="F16" s="67">
        <v>64324</v>
      </c>
      <c r="G16" s="76">
        <f t="shared" si="0"/>
        <v>6.5053641644686815</v>
      </c>
      <c r="H16" s="68">
        <v>81336</v>
      </c>
      <c r="I16" s="81">
        <f t="shared" si="1"/>
        <v>-20.915707681715357</v>
      </c>
      <c r="K16" s="109"/>
    </row>
    <row r="17" spans="1:26" ht="18" customHeight="1">
      <c r="A17" s="267"/>
      <c r="B17" s="267"/>
      <c r="C17" s="7"/>
      <c r="D17" s="269" t="s">
        <v>30</v>
      </c>
      <c r="E17" s="270"/>
      <c r="F17" s="67">
        <v>114640</v>
      </c>
      <c r="G17" s="76">
        <f t="shared" si="0"/>
        <v>11.594038738490914</v>
      </c>
      <c r="H17" s="68">
        <v>119353</v>
      </c>
      <c r="I17" s="81">
        <f t="shared" si="1"/>
        <v>-3.9487905624492003</v>
      </c>
    </row>
    <row r="18" spans="1:26" ht="18" customHeight="1">
      <c r="A18" s="267"/>
      <c r="B18" s="267"/>
      <c r="C18" s="7"/>
      <c r="D18" s="271" t="s">
        <v>94</v>
      </c>
      <c r="E18" s="272"/>
      <c r="F18" s="69">
        <v>9113</v>
      </c>
      <c r="G18" s="77">
        <f t="shared" si="0"/>
        <v>0.92163708150617329</v>
      </c>
      <c r="H18" s="70">
        <v>9586</v>
      </c>
      <c r="I18" s="82">
        <f t="shared" si="1"/>
        <v>-4.9342791571041156</v>
      </c>
    </row>
    <row r="19" spans="1:26" ht="18" customHeight="1">
      <c r="A19" s="267"/>
      <c r="B19" s="267"/>
      <c r="C19" s="10"/>
      <c r="D19" s="271" t="s">
        <v>95</v>
      </c>
      <c r="E19" s="272"/>
      <c r="F19" s="107">
        <v>0</v>
      </c>
      <c r="G19" s="77">
        <f t="shared" si="0"/>
        <v>0</v>
      </c>
      <c r="H19" s="70">
        <v>0</v>
      </c>
      <c r="I19" s="82" t="e">
        <f t="shared" si="1"/>
        <v>#DIV/0!</v>
      </c>
      <c r="Z19" s="2" t="s">
        <v>96</v>
      </c>
    </row>
    <row r="20" spans="1:26" ht="18" customHeight="1">
      <c r="A20" s="267"/>
      <c r="B20" s="267"/>
      <c r="C20" s="44" t="s">
        <v>5</v>
      </c>
      <c r="D20" s="43"/>
      <c r="E20" s="43"/>
      <c r="F20" s="69">
        <v>30025</v>
      </c>
      <c r="G20" s="77">
        <f t="shared" si="0"/>
        <v>3.0365580349196586</v>
      </c>
      <c r="H20" s="70">
        <v>46869</v>
      </c>
      <c r="I20" s="82">
        <f t="shared" si="1"/>
        <v>-35.938466790415838</v>
      </c>
    </row>
    <row r="21" spans="1:26" ht="18" customHeight="1">
      <c r="A21" s="267"/>
      <c r="B21" s="267"/>
      <c r="C21" s="44" t="s">
        <v>6</v>
      </c>
      <c r="D21" s="43"/>
      <c r="E21" s="43"/>
      <c r="F21" s="69">
        <v>179500</v>
      </c>
      <c r="G21" s="77">
        <f t="shared" si="0"/>
        <v>18.153610899852747</v>
      </c>
      <c r="H21" s="70">
        <v>162600</v>
      </c>
      <c r="I21" s="82">
        <f t="shared" si="1"/>
        <v>10.393603936039364</v>
      </c>
    </row>
    <row r="22" spans="1:26" ht="18" customHeight="1">
      <c r="A22" s="267"/>
      <c r="B22" s="267"/>
      <c r="C22" s="44" t="s">
        <v>31</v>
      </c>
      <c r="D22" s="43"/>
      <c r="E22" s="43"/>
      <c r="F22" s="69">
        <v>11850</v>
      </c>
      <c r="G22" s="77">
        <f t="shared" si="0"/>
        <v>1.1984417223579669</v>
      </c>
      <c r="H22" s="70">
        <v>12199</v>
      </c>
      <c r="I22" s="82">
        <f t="shared" si="1"/>
        <v>-2.8608902369046674</v>
      </c>
    </row>
    <row r="23" spans="1:26" ht="18" customHeight="1">
      <c r="A23" s="267"/>
      <c r="B23" s="267"/>
      <c r="C23" s="44" t="s">
        <v>7</v>
      </c>
      <c r="D23" s="43"/>
      <c r="E23" s="43"/>
      <c r="F23" s="69">
        <v>122271</v>
      </c>
      <c r="G23" s="77">
        <f t="shared" si="0"/>
        <v>12.36579475396042</v>
      </c>
      <c r="H23" s="70">
        <v>75215</v>
      </c>
      <c r="I23" s="82">
        <f t="shared" si="1"/>
        <v>62.561988964967099</v>
      </c>
    </row>
    <row r="24" spans="1:26" ht="18" customHeight="1">
      <c r="A24" s="267"/>
      <c r="B24" s="267"/>
      <c r="C24" s="44" t="s">
        <v>32</v>
      </c>
      <c r="D24" s="43"/>
      <c r="E24" s="43"/>
      <c r="F24" s="69">
        <v>1511</v>
      </c>
      <c r="G24" s="77">
        <f t="shared" si="0"/>
        <v>0.15281396139096101</v>
      </c>
      <c r="H24" s="70">
        <v>1511</v>
      </c>
      <c r="I24" s="82">
        <f t="shared" si="1"/>
        <v>0</v>
      </c>
    </row>
    <row r="25" spans="1:26" ht="18" customHeight="1">
      <c r="A25" s="267"/>
      <c r="B25" s="267"/>
      <c r="C25" s="44" t="s">
        <v>8</v>
      </c>
      <c r="D25" s="43"/>
      <c r="E25" s="43"/>
      <c r="F25" s="69">
        <v>138375</v>
      </c>
      <c r="G25" s="77">
        <f t="shared" si="0"/>
        <v>13.994461884496513</v>
      </c>
      <c r="H25" s="70">
        <v>106495</v>
      </c>
      <c r="I25" s="82">
        <f t="shared" si="1"/>
        <v>29.935677731348886</v>
      </c>
    </row>
    <row r="26" spans="1:26" ht="18" customHeight="1">
      <c r="A26" s="267"/>
      <c r="B26" s="267"/>
      <c r="C26" s="45" t="s">
        <v>9</v>
      </c>
      <c r="D26" s="46"/>
      <c r="E26" s="46"/>
      <c r="F26" s="71">
        <v>189501</v>
      </c>
      <c r="G26" s="78">
        <f t="shared" si="0"/>
        <v>19.165055259793849</v>
      </c>
      <c r="H26" s="72">
        <v>102899</v>
      </c>
      <c r="I26" s="84">
        <f t="shared" si="1"/>
        <v>84.162139573756804</v>
      </c>
    </row>
    <row r="27" spans="1:26" ht="18" customHeight="1">
      <c r="A27" s="267"/>
      <c r="B27" s="268"/>
      <c r="C27" s="47" t="s">
        <v>10</v>
      </c>
      <c r="D27" s="31"/>
      <c r="E27" s="31"/>
      <c r="F27" s="73">
        <f>SUM(F9,F20:F26)</f>
        <v>988784</v>
      </c>
      <c r="G27" s="79">
        <f t="shared" si="0"/>
        <v>100</v>
      </c>
      <c r="H27" s="73">
        <f>SUM(H9,H20:H26)</f>
        <v>853744</v>
      </c>
      <c r="I27" s="85">
        <f t="shared" si="1"/>
        <v>15.817387882081757</v>
      </c>
    </row>
    <row r="28" spans="1:26" ht="18" customHeight="1">
      <c r="A28" s="267"/>
      <c r="B28" s="266" t="s">
        <v>89</v>
      </c>
      <c r="C28" s="55" t="s">
        <v>11</v>
      </c>
      <c r="D28" s="56"/>
      <c r="E28" s="56"/>
      <c r="F28" s="65">
        <v>365383</v>
      </c>
      <c r="G28" s="75">
        <f>F28/$F$45*100</f>
        <v>36.95276218061781</v>
      </c>
      <c r="H28" s="65">
        <v>354817</v>
      </c>
      <c r="I28" s="86">
        <f>(F28/H28-1)*100</f>
        <v>2.9778731007815251</v>
      </c>
    </row>
    <row r="29" spans="1:26" ht="18" customHeight="1">
      <c r="A29" s="267"/>
      <c r="B29" s="267"/>
      <c r="C29" s="7"/>
      <c r="D29" s="30" t="s">
        <v>12</v>
      </c>
      <c r="E29" s="43"/>
      <c r="F29" s="69">
        <v>217868</v>
      </c>
      <c r="G29" s="77">
        <f t="shared" ref="G29:G45" si="2">F29/$F$45*100</f>
        <v>22.033932587905952</v>
      </c>
      <c r="H29" s="69">
        <v>214488</v>
      </c>
      <c r="I29" s="87">
        <f t="shared" ref="I29:I45" si="3">(F29/H29-1)*100</f>
        <v>1.5758457349595245</v>
      </c>
    </row>
    <row r="30" spans="1:26" ht="18" customHeight="1">
      <c r="A30" s="267"/>
      <c r="B30" s="267"/>
      <c r="C30" s="7"/>
      <c r="D30" s="30" t="s">
        <v>33</v>
      </c>
      <c r="E30" s="43"/>
      <c r="F30" s="69">
        <v>28429</v>
      </c>
      <c r="G30" s="77">
        <f t="shared" si="2"/>
        <v>2.8751476561109404</v>
      </c>
      <c r="H30" s="69">
        <v>24855</v>
      </c>
      <c r="I30" s="87">
        <f t="shared" si="3"/>
        <v>14.379400523033592</v>
      </c>
    </row>
    <row r="31" spans="1:26" ht="18" customHeight="1">
      <c r="A31" s="267"/>
      <c r="B31" s="267"/>
      <c r="C31" s="19"/>
      <c r="D31" s="30" t="s">
        <v>13</v>
      </c>
      <c r="E31" s="43"/>
      <c r="F31" s="69">
        <v>119086</v>
      </c>
      <c r="G31" s="77">
        <f t="shared" si="2"/>
        <v>12.043681936600915</v>
      </c>
      <c r="H31" s="69">
        <v>115474</v>
      </c>
      <c r="I31" s="87">
        <f t="shared" si="3"/>
        <v>3.1279768605919855</v>
      </c>
    </row>
    <row r="32" spans="1:26" ht="18" customHeight="1">
      <c r="A32" s="267"/>
      <c r="B32" s="267"/>
      <c r="C32" s="50" t="s">
        <v>14</v>
      </c>
      <c r="D32" s="51"/>
      <c r="E32" s="51"/>
      <c r="F32" s="65">
        <v>531690</v>
      </c>
      <c r="G32" s="75">
        <f t="shared" si="2"/>
        <v>53.772107962912017</v>
      </c>
      <c r="H32" s="65">
        <v>396960</v>
      </c>
      <c r="I32" s="86">
        <f t="shared" si="3"/>
        <v>33.940447400241844</v>
      </c>
    </row>
    <row r="33" spans="1:9" ht="18" customHeight="1">
      <c r="A33" s="267"/>
      <c r="B33" s="267"/>
      <c r="C33" s="7"/>
      <c r="D33" s="30" t="s">
        <v>15</v>
      </c>
      <c r="E33" s="43"/>
      <c r="F33" s="69">
        <v>38893</v>
      </c>
      <c r="G33" s="77">
        <f t="shared" si="2"/>
        <v>3.9334172073981781</v>
      </c>
      <c r="H33" s="69">
        <v>30794</v>
      </c>
      <c r="I33" s="87">
        <f t="shared" si="3"/>
        <v>26.300578034682086</v>
      </c>
    </row>
    <row r="34" spans="1:9" ht="18" customHeight="1">
      <c r="A34" s="267"/>
      <c r="B34" s="267"/>
      <c r="C34" s="7"/>
      <c r="D34" s="30" t="s">
        <v>34</v>
      </c>
      <c r="E34" s="43"/>
      <c r="F34" s="69">
        <v>2680</v>
      </c>
      <c r="G34" s="77">
        <f t="shared" si="2"/>
        <v>0.27103998446576805</v>
      </c>
      <c r="H34" s="69">
        <v>2529</v>
      </c>
      <c r="I34" s="87">
        <f t="shared" si="3"/>
        <v>5.9707394226967248</v>
      </c>
    </row>
    <row r="35" spans="1:9" ht="18" customHeight="1">
      <c r="A35" s="267"/>
      <c r="B35" s="267"/>
      <c r="C35" s="7"/>
      <c r="D35" s="30" t="s">
        <v>35</v>
      </c>
      <c r="E35" s="43"/>
      <c r="F35" s="69">
        <v>313344</v>
      </c>
      <c r="G35" s="77">
        <f t="shared" si="2"/>
        <v>31.689833168821501</v>
      </c>
      <c r="H35" s="69">
        <v>267478</v>
      </c>
      <c r="I35" s="87">
        <f t="shared" si="3"/>
        <v>17.147578492436754</v>
      </c>
    </row>
    <row r="36" spans="1:9" ht="18" customHeight="1">
      <c r="A36" s="267"/>
      <c r="B36" s="267"/>
      <c r="C36" s="7"/>
      <c r="D36" s="30" t="s">
        <v>36</v>
      </c>
      <c r="E36" s="43"/>
      <c r="F36" s="69">
        <v>13983</v>
      </c>
      <c r="G36" s="77">
        <f t="shared" si="2"/>
        <v>1.4141612323824011</v>
      </c>
      <c r="H36" s="69">
        <v>14492</v>
      </c>
      <c r="I36" s="87">
        <f t="shared" si="3"/>
        <v>-3.5122826386972172</v>
      </c>
    </row>
    <row r="37" spans="1:9" ht="18" customHeight="1">
      <c r="A37" s="267"/>
      <c r="B37" s="267"/>
      <c r="C37" s="7"/>
      <c r="D37" s="30" t="s">
        <v>16</v>
      </c>
      <c r="E37" s="43"/>
      <c r="F37" s="69">
        <v>4843</v>
      </c>
      <c r="G37" s="77">
        <f t="shared" si="2"/>
        <v>0.48979352416705774</v>
      </c>
      <c r="H37" s="69">
        <v>5359</v>
      </c>
      <c r="I37" s="87">
        <f t="shared" si="3"/>
        <v>-9.6286620638178722</v>
      </c>
    </row>
    <row r="38" spans="1:9" ht="18" customHeight="1">
      <c r="A38" s="267"/>
      <c r="B38" s="267"/>
      <c r="C38" s="19"/>
      <c r="D38" s="30" t="s">
        <v>37</v>
      </c>
      <c r="E38" s="43"/>
      <c r="F38" s="69">
        <v>157644</v>
      </c>
      <c r="G38" s="77">
        <f t="shared" si="2"/>
        <v>15.943219145940873</v>
      </c>
      <c r="H38" s="69">
        <v>76005</v>
      </c>
      <c r="I38" s="87">
        <f t="shared" si="3"/>
        <v>107.41267021906454</v>
      </c>
    </row>
    <row r="39" spans="1:9" ht="18" customHeight="1">
      <c r="A39" s="267"/>
      <c r="B39" s="267"/>
      <c r="C39" s="50" t="s">
        <v>17</v>
      </c>
      <c r="D39" s="51"/>
      <c r="E39" s="51"/>
      <c r="F39" s="65">
        <v>91711</v>
      </c>
      <c r="G39" s="75">
        <f t="shared" si="2"/>
        <v>9.2751298564701692</v>
      </c>
      <c r="H39" s="65">
        <v>101967</v>
      </c>
      <c r="I39" s="86">
        <f t="shared" si="3"/>
        <v>-10.058156070101109</v>
      </c>
    </row>
    <row r="40" spans="1:9" ht="18" customHeight="1">
      <c r="A40" s="267"/>
      <c r="B40" s="267"/>
      <c r="C40" s="7"/>
      <c r="D40" s="52" t="s">
        <v>18</v>
      </c>
      <c r="E40" s="53"/>
      <c r="F40" s="67">
        <v>90430</v>
      </c>
      <c r="G40" s="76">
        <f t="shared" si="2"/>
        <v>9.1455767892684356</v>
      </c>
      <c r="H40" s="67">
        <v>100390</v>
      </c>
      <c r="I40" s="88">
        <f t="shared" si="3"/>
        <v>-9.9213069030779977</v>
      </c>
    </row>
    <row r="41" spans="1:9" ht="18" customHeight="1">
      <c r="A41" s="267"/>
      <c r="B41" s="267"/>
      <c r="C41" s="7"/>
      <c r="D41" s="16"/>
      <c r="E41" s="104" t="s">
        <v>92</v>
      </c>
      <c r="F41" s="69">
        <v>43944</v>
      </c>
      <c r="G41" s="77">
        <f t="shared" si="2"/>
        <v>4.4442466706581012</v>
      </c>
      <c r="H41" s="69">
        <v>58801</v>
      </c>
      <c r="I41" s="89">
        <f t="shared" si="3"/>
        <v>-25.266577099028929</v>
      </c>
    </row>
    <row r="42" spans="1:9" ht="18" customHeight="1">
      <c r="A42" s="267"/>
      <c r="B42" s="267"/>
      <c r="C42" s="7"/>
      <c r="D42" s="33"/>
      <c r="E42" s="32" t="s">
        <v>38</v>
      </c>
      <c r="F42" s="69">
        <v>46486</v>
      </c>
      <c r="G42" s="77">
        <f t="shared" si="2"/>
        <v>4.7013301186103336</v>
      </c>
      <c r="H42" s="69">
        <v>41589</v>
      </c>
      <c r="I42" s="89">
        <f t="shared" si="3"/>
        <v>11.774748130515288</v>
      </c>
    </row>
    <row r="43" spans="1:9" ht="18" customHeight="1">
      <c r="A43" s="267"/>
      <c r="B43" s="267"/>
      <c r="C43" s="7"/>
      <c r="D43" s="30" t="s">
        <v>39</v>
      </c>
      <c r="E43" s="54"/>
      <c r="F43" s="69">
        <v>1281</v>
      </c>
      <c r="G43" s="77">
        <f t="shared" si="2"/>
        <v>0.12955306720173465</v>
      </c>
      <c r="H43" s="69">
        <v>1577</v>
      </c>
      <c r="I43" s="89">
        <f t="shared" si="3"/>
        <v>-18.76981610653139</v>
      </c>
    </row>
    <row r="44" spans="1:9" ht="18" customHeight="1">
      <c r="A44" s="267"/>
      <c r="B44" s="267"/>
      <c r="C44" s="11"/>
      <c r="D44" s="48" t="s">
        <v>40</v>
      </c>
      <c r="E44" s="49"/>
      <c r="F44" s="73">
        <v>0</v>
      </c>
      <c r="G44" s="79">
        <f t="shared" si="2"/>
        <v>0</v>
      </c>
      <c r="H44" s="72">
        <v>0</v>
      </c>
      <c r="I44" s="84" t="e">
        <f t="shared" si="3"/>
        <v>#DIV/0!</v>
      </c>
    </row>
    <row r="45" spans="1:9" ht="18" customHeight="1">
      <c r="A45" s="268"/>
      <c r="B45" s="268"/>
      <c r="C45" s="11" t="s">
        <v>19</v>
      </c>
      <c r="D45" s="12"/>
      <c r="E45" s="12"/>
      <c r="F45" s="74">
        <f>SUM(F28,F32,F39)</f>
        <v>988784</v>
      </c>
      <c r="G45" s="85">
        <f t="shared" si="2"/>
        <v>100</v>
      </c>
      <c r="H45" s="74">
        <f>SUM(H28,H32,H39)</f>
        <v>853744</v>
      </c>
      <c r="I45" s="85">
        <f t="shared" si="3"/>
        <v>15.817387882081757</v>
      </c>
    </row>
    <row r="46" spans="1:9">
      <c r="A46" s="105" t="s">
        <v>20</v>
      </c>
    </row>
    <row r="47" spans="1:9">
      <c r="A47" s="106" t="s">
        <v>21</v>
      </c>
    </row>
    <row r="48" spans="1:9">
      <c r="A48" s="106"/>
    </row>
    <row r="57" spans="9:9">
      <c r="I57" s="8"/>
    </row>
    <row r="58" spans="9:9">
      <c r="I58" s="8"/>
    </row>
  </sheetData>
  <mergeCells count="6">
    <mergeCell ref="A9:A45"/>
    <mergeCell ref="B9:B27"/>
    <mergeCell ref="B28:B45"/>
    <mergeCell ref="D17:E17"/>
    <mergeCell ref="D18:E18"/>
    <mergeCell ref="D19:E19"/>
  </mergeCells>
  <phoneticPr fontId="9"/>
  <printOptions horizontalCentered="1" verticalCentered="1" gridLinesSet="0"/>
  <pageMargins left="0" right="0" top="0.2" bottom="0.19685039370078741" header="0.2" footer="0.31"/>
  <pageSetup paperSize="9" orientation="portrait" useFirstPageNumber="1" r:id="rId1"/>
  <headerFooter alignWithMargins="0">
    <oddHeader>&amp;R&amp;"明朝,斜体"&amp;9都道府県－&amp;P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50"/>
  <sheetViews>
    <sheetView view="pageBreakPreview" zoomScaleNormal="100" zoomScaleSheetLayoutView="100" workbookViewId="0">
      <pane xSplit="5" ySplit="7" topLeftCell="F8" activePane="bottomRight" state="frozen"/>
      <selection activeCell="H28" sqref="H28"/>
      <selection pane="topRight" activeCell="H28" sqref="H28"/>
      <selection pane="bottomLeft" activeCell="H28" sqref="H28"/>
      <selection pane="bottomRight"/>
    </sheetView>
  </sheetViews>
  <sheetFormatPr defaultColWidth="9" defaultRowHeight="13"/>
  <cols>
    <col min="1" max="1" width="3.6328125" style="2" customWidth="1"/>
    <col min="2" max="3" width="1.6328125" style="2" customWidth="1"/>
    <col min="4" max="4" width="22.6328125" style="2" customWidth="1"/>
    <col min="5" max="5" width="10.6328125" style="2" customWidth="1"/>
    <col min="6" max="11" width="13.6328125" style="2" customWidth="1"/>
    <col min="12" max="12" width="13.6328125" style="8" customWidth="1"/>
    <col min="13" max="21" width="13.6328125" style="2" customWidth="1"/>
    <col min="22" max="25" width="12" style="2" customWidth="1"/>
    <col min="26" max="16384" width="9" style="2"/>
  </cols>
  <sheetData>
    <row r="1" spans="1:25" ht="34" customHeight="1">
      <c r="A1" s="64" t="s">
        <v>0</v>
      </c>
      <c r="B1" s="28"/>
      <c r="C1" s="28"/>
      <c r="D1" s="103" t="s">
        <v>259</v>
      </c>
      <c r="E1" s="35"/>
      <c r="F1" s="35"/>
      <c r="G1" s="35"/>
    </row>
    <row r="2" spans="1:25" ht="15" customHeight="1"/>
    <row r="3" spans="1:25" ht="15" customHeight="1">
      <c r="A3" s="36" t="s">
        <v>47</v>
      </c>
      <c r="B3" s="36"/>
      <c r="C3" s="36"/>
      <c r="D3" s="36"/>
    </row>
    <row r="4" spans="1:25" ht="15" customHeight="1">
      <c r="A4" s="36"/>
      <c r="B4" s="36"/>
      <c r="C4" s="36"/>
      <c r="D4" s="36"/>
    </row>
    <row r="5" spans="1:25" ht="16" customHeight="1">
      <c r="A5" s="31" t="s">
        <v>236</v>
      </c>
      <c r="B5" s="31"/>
      <c r="C5" s="31"/>
      <c r="D5" s="31"/>
      <c r="K5" s="37"/>
      <c r="O5" s="37" t="s">
        <v>48</v>
      </c>
    </row>
    <row r="6" spans="1:25" ht="16" customHeight="1">
      <c r="A6" s="286" t="s">
        <v>49</v>
      </c>
      <c r="B6" s="287"/>
      <c r="C6" s="287"/>
      <c r="D6" s="287"/>
      <c r="E6" s="288"/>
      <c r="F6" s="277" t="s">
        <v>252</v>
      </c>
      <c r="G6" s="278"/>
      <c r="H6" s="277" t="s">
        <v>253</v>
      </c>
      <c r="I6" s="278"/>
      <c r="J6" s="277" t="s">
        <v>254</v>
      </c>
      <c r="K6" s="278"/>
      <c r="L6" s="277" t="s">
        <v>247</v>
      </c>
      <c r="M6" s="278"/>
      <c r="N6" s="277" t="s">
        <v>250</v>
      </c>
      <c r="O6" s="278"/>
    </row>
    <row r="7" spans="1:25" ht="16" customHeight="1">
      <c r="A7" s="289"/>
      <c r="B7" s="290"/>
      <c r="C7" s="290"/>
      <c r="D7" s="290"/>
      <c r="E7" s="291"/>
      <c r="F7" s="110" t="s">
        <v>235</v>
      </c>
      <c r="G7" s="38" t="s">
        <v>2</v>
      </c>
      <c r="H7" s="110" t="s">
        <v>235</v>
      </c>
      <c r="I7" s="38" t="s">
        <v>2</v>
      </c>
      <c r="J7" s="110" t="s">
        <v>235</v>
      </c>
      <c r="K7" s="38" t="s">
        <v>2</v>
      </c>
      <c r="L7" s="110" t="s">
        <v>235</v>
      </c>
      <c r="M7" s="38" t="s">
        <v>2</v>
      </c>
      <c r="N7" s="110" t="s">
        <v>235</v>
      </c>
      <c r="O7" s="250" t="s">
        <v>2</v>
      </c>
    </row>
    <row r="8" spans="1:25" ht="16" customHeight="1">
      <c r="A8" s="298" t="s">
        <v>83</v>
      </c>
      <c r="B8" s="55" t="s">
        <v>50</v>
      </c>
      <c r="C8" s="56"/>
      <c r="D8" s="56"/>
      <c r="E8" s="93" t="s">
        <v>41</v>
      </c>
      <c r="F8" s="111">
        <v>489</v>
      </c>
      <c r="G8" s="112">
        <v>502</v>
      </c>
      <c r="H8" s="111">
        <v>5597</v>
      </c>
      <c r="I8" s="113">
        <v>5361</v>
      </c>
      <c r="J8" s="111">
        <v>316</v>
      </c>
      <c r="K8" s="114">
        <v>317</v>
      </c>
      <c r="L8" s="111">
        <v>2727</v>
      </c>
      <c r="M8" s="113">
        <v>2615</v>
      </c>
      <c r="N8" s="111">
        <v>12646</v>
      </c>
      <c r="O8" s="114">
        <v>13009</v>
      </c>
      <c r="P8" s="115"/>
      <c r="Q8" s="115"/>
      <c r="R8" s="115"/>
      <c r="S8" s="115"/>
      <c r="T8" s="115"/>
      <c r="U8" s="115"/>
      <c r="V8" s="115"/>
      <c r="W8" s="115"/>
      <c r="X8" s="115"/>
      <c r="Y8" s="115"/>
    </row>
    <row r="9" spans="1:25" ht="16" customHeight="1">
      <c r="A9" s="299"/>
      <c r="B9" s="8"/>
      <c r="C9" s="30" t="s">
        <v>51</v>
      </c>
      <c r="D9" s="43"/>
      <c r="E9" s="91" t="s">
        <v>42</v>
      </c>
      <c r="F9" s="70">
        <v>489</v>
      </c>
      <c r="G9" s="116">
        <v>502</v>
      </c>
      <c r="H9" s="70">
        <v>5597</v>
      </c>
      <c r="I9" s="117">
        <v>5361</v>
      </c>
      <c r="J9" s="70">
        <v>316</v>
      </c>
      <c r="K9" s="118">
        <v>317</v>
      </c>
      <c r="L9" s="70">
        <v>2727</v>
      </c>
      <c r="M9" s="117">
        <v>2615</v>
      </c>
      <c r="N9" s="70">
        <v>12646</v>
      </c>
      <c r="O9" s="118">
        <v>13009</v>
      </c>
      <c r="P9" s="115"/>
      <c r="Q9" s="115"/>
      <c r="R9" s="115"/>
      <c r="S9" s="115"/>
      <c r="T9" s="115"/>
      <c r="U9" s="115"/>
      <c r="V9" s="115"/>
      <c r="W9" s="115"/>
      <c r="X9" s="115"/>
      <c r="Y9" s="115"/>
    </row>
    <row r="10" spans="1:25" ht="16" customHeight="1">
      <c r="A10" s="299"/>
      <c r="B10" s="10"/>
      <c r="C10" s="30" t="s">
        <v>52</v>
      </c>
      <c r="D10" s="43"/>
      <c r="E10" s="91" t="s">
        <v>43</v>
      </c>
      <c r="F10" s="70">
        <v>0</v>
      </c>
      <c r="G10" s="116">
        <v>0</v>
      </c>
      <c r="H10" s="70">
        <v>0</v>
      </c>
      <c r="I10" s="117">
        <v>0</v>
      </c>
      <c r="J10" s="119">
        <v>0</v>
      </c>
      <c r="K10" s="120">
        <v>0</v>
      </c>
      <c r="L10" s="70">
        <v>0</v>
      </c>
      <c r="M10" s="117">
        <v>0</v>
      </c>
      <c r="N10" s="70">
        <v>0</v>
      </c>
      <c r="O10" s="118">
        <v>0</v>
      </c>
      <c r="P10" s="115"/>
      <c r="Q10" s="115"/>
      <c r="R10" s="115"/>
      <c r="S10" s="115"/>
      <c r="T10" s="115"/>
      <c r="U10" s="115"/>
      <c r="V10" s="115"/>
      <c r="W10" s="115"/>
      <c r="X10" s="115"/>
      <c r="Y10" s="115"/>
    </row>
    <row r="11" spans="1:25" ht="16" customHeight="1">
      <c r="A11" s="299"/>
      <c r="B11" s="50" t="s">
        <v>53</v>
      </c>
      <c r="C11" s="63"/>
      <c r="D11" s="63"/>
      <c r="E11" s="90" t="s">
        <v>44</v>
      </c>
      <c r="F11" s="121">
        <v>549</v>
      </c>
      <c r="G11" s="122">
        <v>561</v>
      </c>
      <c r="H11" s="121">
        <v>4887</v>
      </c>
      <c r="I11" s="123">
        <v>13825</v>
      </c>
      <c r="J11" s="121">
        <v>303</v>
      </c>
      <c r="K11" s="124">
        <v>304</v>
      </c>
      <c r="L11" s="121">
        <v>2728</v>
      </c>
      <c r="M11" s="123">
        <v>2617</v>
      </c>
      <c r="N11" s="121">
        <v>13280</v>
      </c>
      <c r="O11" s="124">
        <v>13924</v>
      </c>
      <c r="P11" s="115"/>
      <c r="Q11" s="115"/>
      <c r="R11" s="115"/>
      <c r="S11" s="115"/>
      <c r="T11" s="115"/>
      <c r="U11" s="115"/>
      <c r="V11" s="115"/>
      <c r="W11" s="115"/>
      <c r="X11" s="115"/>
      <c r="Y11" s="115"/>
    </row>
    <row r="12" spans="1:25" ht="16" customHeight="1">
      <c r="A12" s="299"/>
      <c r="B12" s="7"/>
      <c r="C12" s="30" t="s">
        <v>54</v>
      </c>
      <c r="D12" s="43"/>
      <c r="E12" s="91" t="s">
        <v>45</v>
      </c>
      <c r="F12" s="70">
        <v>549</v>
      </c>
      <c r="G12" s="116">
        <v>561</v>
      </c>
      <c r="H12" s="121">
        <v>4887</v>
      </c>
      <c r="I12" s="117">
        <v>4828</v>
      </c>
      <c r="J12" s="121">
        <v>303</v>
      </c>
      <c r="K12" s="118">
        <v>304</v>
      </c>
      <c r="L12" s="70">
        <v>2727</v>
      </c>
      <c r="M12" s="117">
        <v>2616</v>
      </c>
      <c r="N12" s="70">
        <v>13280</v>
      </c>
      <c r="O12" s="118">
        <v>13924</v>
      </c>
      <c r="P12" s="115"/>
      <c r="Q12" s="115"/>
      <c r="R12" s="115"/>
      <c r="S12" s="115"/>
      <c r="T12" s="115"/>
      <c r="U12" s="115"/>
      <c r="V12" s="115"/>
      <c r="W12" s="115"/>
      <c r="X12" s="115"/>
      <c r="Y12" s="115"/>
    </row>
    <row r="13" spans="1:25" ht="16" customHeight="1">
      <c r="A13" s="299"/>
      <c r="B13" s="8"/>
      <c r="C13" s="52" t="s">
        <v>55</v>
      </c>
      <c r="D13" s="53"/>
      <c r="E13" s="95" t="s">
        <v>46</v>
      </c>
      <c r="F13" s="67">
        <v>0</v>
      </c>
      <c r="G13" s="125">
        <v>0</v>
      </c>
      <c r="H13" s="119">
        <v>0</v>
      </c>
      <c r="I13" s="120">
        <v>8997</v>
      </c>
      <c r="J13" s="119">
        <v>0</v>
      </c>
      <c r="K13" s="120">
        <v>0</v>
      </c>
      <c r="L13" s="68">
        <v>1</v>
      </c>
      <c r="M13" s="126">
        <v>1</v>
      </c>
      <c r="N13" s="68">
        <v>0</v>
      </c>
      <c r="O13" s="127">
        <v>0</v>
      </c>
      <c r="P13" s="115"/>
      <c r="Q13" s="115"/>
      <c r="R13" s="115"/>
      <c r="S13" s="115"/>
      <c r="T13" s="115"/>
      <c r="U13" s="115"/>
      <c r="V13" s="115"/>
      <c r="W13" s="115"/>
      <c r="X13" s="115"/>
      <c r="Y13" s="115"/>
    </row>
    <row r="14" spans="1:25" ht="16" customHeight="1">
      <c r="A14" s="299"/>
      <c r="B14" s="44" t="s">
        <v>56</v>
      </c>
      <c r="C14" s="43"/>
      <c r="D14" s="43"/>
      <c r="E14" s="91" t="s">
        <v>97</v>
      </c>
      <c r="F14" s="69">
        <f t="shared" ref="F14:O14" si="0">F9-F12</f>
        <v>-60</v>
      </c>
      <c r="G14" s="128">
        <f t="shared" si="0"/>
        <v>-59</v>
      </c>
      <c r="H14" s="69">
        <f t="shared" si="0"/>
        <v>710</v>
      </c>
      <c r="I14" s="128">
        <f t="shared" si="0"/>
        <v>533</v>
      </c>
      <c r="J14" s="69">
        <f t="shared" si="0"/>
        <v>13</v>
      </c>
      <c r="K14" s="128">
        <f t="shared" si="0"/>
        <v>13</v>
      </c>
      <c r="L14" s="69">
        <f t="shared" si="0"/>
        <v>0</v>
      </c>
      <c r="M14" s="128">
        <f t="shared" si="0"/>
        <v>-1</v>
      </c>
      <c r="N14" s="69">
        <f t="shared" si="0"/>
        <v>-634</v>
      </c>
      <c r="O14" s="128">
        <f t="shared" si="0"/>
        <v>-915</v>
      </c>
      <c r="P14" s="115"/>
      <c r="Q14" s="115"/>
      <c r="R14" s="115"/>
      <c r="S14" s="115"/>
      <c r="T14" s="115"/>
      <c r="U14" s="115"/>
      <c r="V14" s="115"/>
      <c r="W14" s="115"/>
      <c r="X14" s="115"/>
      <c r="Y14" s="115"/>
    </row>
    <row r="15" spans="1:25" ht="16" customHeight="1">
      <c r="A15" s="299"/>
      <c r="B15" s="44" t="s">
        <v>57</v>
      </c>
      <c r="C15" s="43"/>
      <c r="D15" s="43"/>
      <c r="E15" s="91" t="s">
        <v>98</v>
      </c>
      <c r="F15" s="69">
        <f t="shared" ref="F15:O15" si="1">F10-F13</f>
        <v>0</v>
      </c>
      <c r="G15" s="128">
        <f t="shared" si="1"/>
        <v>0</v>
      </c>
      <c r="H15" s="69">
        <f t="shared" si="1"/>
        <v>0</v>
      </c>
      <c r="I15" s="128">
        <f t="shared" si="1"/>
        <v>-8997</v>
      </c>
      <c r="J15" s="69">
        <f t="shared" si="1"/>
        <v>0</v>
      </c>
      <c r="K15" s="128">
        <f t="shared" si="1"/>
        <v>0</v>
      </c>
      <c r="L15" s="69">
        <f t="shared" si="1"/>
        <v>-1</v>
      </c>
      <c r="M15" s="128">
        <f t="shared" si="1"/>
        <v>-1</v>
      </c>
      <c r="N15" s="69">
        <f t="shared" si="1"/>
        <v>0</v>
      </c>
      <c r="O15" s="128">
        <f t="shared" si="1"/>
        <v>0</v>
      </c>
      <c r="P15" s="115"/>
      <c r="Q15" s="115"/>
      <c r="R15" s="115"/>
      <c r="S15" s="115"/>
      <c r="T15" s="115"/>
      <c r="U15" s="115"/>
      <c r="V15" s="115"/>
      <c r="W15" s="115"/>
      <c r="X15" s="115"/>
      <c r="Y15" s="115"/>
    </row>
    <row r="16" spans="1:25" ht="16" customHeight="1">
      <c r="A16" s="299"/>
      <c r="B16" s="44" t="s">
        <v>58</v>
      </c>
      <c r="C16" s="43"/>
      <c r="D16" s="43"/>
      <c r="E16" s="91" t="s">
        <v>99</v>
      </c>
      <c r="F16" s="67">
        <f t="shared" ref="F16:O16" si="2">F8-F11</f>
        <v>-60</v>
      </c>
      <c r="G16" s="125">
        <f t="shared" si="2"/>
        <v>-59</v>
      </c>
      <c r="H16" s="67">
        <f t="shared" si="2"/>
        <v>710</v>
      </c>
      <c r="I16" s="125">
        <f t="shared" si="2"/>
        <v>-8464</v>
      </c>
      <c r="J16" s="67">
        <f t="shared" si="2"/>
        <v>13</v>
      </c>
      <c r="K16" s="125">
        <f t="shared" si="2"/>
        <v>13</v>
      </c>
      <c r="L16" s="67">
        <f t="shared" si="2"/>
        <v>-1</v>
      </c>
      <c r="M16" s="125">
        <f t="shared" si="2"/>
        <v>-2</v>
      </c>
      <c r="N16" s="67">
        <f t="shared" si="2"/>
        <v>-634</v>
      </c>
      <c r="O16" s="125">
        <f t="shared" si="2"/>
        <v>-915</v>
      </c>
      <c r="P16" s="115"/>
      <c r="Q16" s="115"/>
      <c r="R16" s="115"/>
      <c r="S16" s="115"/>
      <c r="T16" s="115"/>
      <c r="U16" s="115"/>
      <c r="V16" s="115"/>
      <c r="W16" s="115"/>
      <c r="X16" s="115"/>
      <c r="Y16" s="115"/>
    </row>
    <row r="17" spans="1:25" ht="16" customHeight="1">
      <c r="A17" s="299"/>
      <c r="B17" s="44" t="s">
        <v>59</v>
      </c>
      <c r="C17" s="43"/>
      <c r="D17" s="43"/>
      <c r="E17" s="34"/>
      <c r="F17" s="69">
        <v>477</v>
      </c>
      <c r="G17" s="128">
        <v>392</v>
      </c>
      <c r="H17" s="119">
        <v>8927</v>
      </c>
      <c r="I17" s="120">
        <v>9575</v>
      </c>
      <c r="J17" s="70">
        <v>0</v>
      </c>
      <c r="K17" s="118">
        <v>0</v>
      </c>
      <c r="L17" s="70">
        <v>22234</v>
      </c>
      <c r="M17" s="117">
        <v>22233</v>
      </c>
      <c r="N17" s="119">
        <v>-2731</v>
      </c>
      <c r="O17" s="129">
        <v>-2097</v>
      </c>
      <c r="P17" s="115"/>
      <c r="Q17" s="115"/>
      <c r="R17" s="115"/>
      <c r="S17" s="115"/>
      <c r="T17" s="115"/>
      <c r="U17" s="115"/>
      <c r="V17" s="115"/>
      <c r="W17" s="115"/>
      <c r="X17" s="115"/>
      <c r="Y17" s="115"/>
    </row>
    <row r="18" spans="1:25" ht="16" customHeight="1">
      <c r="A18" s="300"/>
      <c r="B18" s="47" t="s">
        <v>60</v>
      </c>
      <c r="C18" s="31"/>
      <c r="D18" s="31"/>
      <c r="E18" s="17"/>
      <c r="F18" s="130">
        <v>0</v>
      </c>
      <c r="G18" s="131">
        <v>0</v>
      </c>
      <c r="H18" s="132">
        <v>0</v>
      </c>
      <c r="I18" s="133">
        <v>0</v>
      </c>
      <c r="J18" s="132">
        <v>0</v>
      </c>
      <c r="K18" s="133">
        <v>0</v>
      </c>
      <c r="L18" s="132">
        <v>0</v>
      </c>
      <c r="M18" s="133">
        <v>0</v>
      </c>
      <c r="N18" s="132">
        <v>0</v>
      </c>
      <c r="O18" s="134">
        <v>0</v>
      </c>
      <c r="P18" s="115"/>
      <c r="Q18" s="115"/>
      <c r="R18" s="115"/>
      <c r="S18" s="115"/>
      <c r="T18" s="115"/>
      <c r="U18" s="115"/>
      <c r="V18" s="115"/>
      <c r="W18" s="115"/>
      <c r="X18" s="115"/>
      <c r="Y18" s="115"/>
    </row>
    <row r="19" spans="1:25" ht="16" customHeight="1">
      <c r="A19" s="299" t="s">
        <v>84</v>
      </c>
      <c r="B19" s="50" t="s">
        <v>61</v>
      </c>
      <c r="C19" s="51"/>
      <c r="D19" s="51"/>
      <c r="E19" s="96"/>
      <c r="F19" s="65">
        <v>32</v>
      </c>
      <c r="G19" s="135">
        <v>20</v>
      </c>
      <c r="H19" s="66">
        <v>3270</v>
      </c>
      <c r="I19" s="136">
        <v>3454</v>
      </c>
      <c r="J19" s="66">
        <v>45</v>
      </c>
      <c r="K19" s="137">
        <v>64</v>
      </c>
      <c r="L19" s="66">
        <v>245</v>
      </c>
      <c r="M19" s="136">
        <v>227</v>
      </c>
      <c r="N19" s="66">
        <v>12086</v>
      </c>
      <c r="O19" s="137">
        <v>12662</v>
      </c>
      <c r="P19" s="115"/>
      <c r="Q19" s="115"/>
      <c r="R19" s="115"/>
      <c r="S19" s="115"/>
      <c r="T19" s="115"/>
      <c r="U19" s="115"/>
      <c r="V19" s="115"/>
      <c r="W19" s="115"/>
      <c r="X19" s="115"/>
      <c r="Y19" s="115"/>
    </row>
    <row r="20" spans="1:25" ht="16" customHeight="1">
      <c r="A20" s="299"/>
      <c r="B20" s="19"/>
      <c r="C20" s="30" t="s">
        <v>62</v>
      </c>
      <c r="D20" s="43"/>
      <c r="E20" s="91"/>
      <c r="F20" s="69">
        <v>32</v>
      </c>
      <c r="G20" s="128">
        <v>20</v>
      </c>
      <c r="H20" s="70">
        <v>2343</v>
      </c>
      <c r="I20" s="117">
        <v>2752</v>
      </c>
      <c r="J20" s="70">
        <v>45</v>
      </c>
      <c r="K20" s="120">
        <v>64</v>
      </c>
      <c r="L20" s="70">
        <v>226</v>
      </c>
      <c r="M20" s="117">
        <v>221</v>
      </c>
      <c r="N20" s="70">
        <v>5298</v>
      </c>
      <c r="O20" s="118">
        <v>5675</v>
      </c>
      <c r="P20" s="115"/>
      <c r="Q20" s="115"/>
      <c r="R20" s="115"/>
      <c r="S20" s="115"/>
      <c r="T20" s="115"/>
      <c r="U20" s="115"/>
      <c r="V20" s="115"/>
      <c r="W20" s="115"/>
      <c r="X20" s="115"/>
      <c r="Y20" s="115"/>
    </row>
    <row r="21" spans="1:25" ht="16" customHeight="1">
      <c r="A21" s="299"/>
      <c r="B21" s="9" t="s">
        <v>63</v>
      </c>
      <c r="C21" s="63"/>
      <c r="D21" s="63"/>
      <c r="E21" s="90" t="s">
        <v>100</v>
      </c>
      <c r="F21" s="138">
        <v>32</v>
      </c>
      <c r="G21" s="139">
        <v>20</v>
      </c>
      <c r="H21" s="121">
        <v>3270</v>
      </c>
      <c r="I21" s="123">
        <v>3454</v>
      </c>
      <c r="J21" s="121">
        <v>45</v>
      </c>
      <c r="K21" s="124">
        <v>64</v>
      </c>
      <c r="L21" s="121">
        <v>245</v>
      </c>
      <c r="M21" s="123">
        <v>227</v>
      </c>
      <c r="N21" s="121">
        <v>12086</v>
      </c>
      <c r="O21" s="124">
        <v>12662</v>
      </c>
      <c r="P21" s="115"/>
      <c r="Q21" s="115"/>
      <c r="R21" s="115"/>
      <c r="S21" s="115"/>
      <c r="T21" s="115"/>
      <c r="U21" s="115"/>
      <c r="V21" s="115"/>
      <c r="W21" s="115"/>
      <c r="X21" s="115"/>
      <c r="Y21" s="115"/>
    </row>
    <row r="22" spans="1:25" ht="16" customHeight="1">
      <c r="A22" s="299"/>
      <c r="B22" s="50" t="s">
        <v>64</v>
      </c>
      <c r="C22" s="51"/>
      <c r="D22" s="51"/>
      <c r="E22" s="96" t="s">
        <v>101</v>
      </c>
      <c r="F22" s="65">
        <v>52</v>
      </c>
      <c r="G22" s="135">
        <v>206</v>
      </c>
      <c r="H22" s="66">
        <v>5659</v>
      </c>
      <c r="I22" s="136">
        <v>5677</v>
      </c>
      <c r="J22" s="66">
        <v>158</v>
      </c>
      <c r="K22" s="137">
        <v>352</v>
      </c>
      <c r="L22" s="66">
        <v>348</v>
      </c>
      <c r="M22" s="136">
        <v>197</v>
      </c>
      <c r="N22" s="66">
        <v>12086</v>
      </c>
      <c r="O22" s="137">
        <v>12662</v>
      </c>
      <c r="P22" s="115"/>
      <c r="Q22" s="115"/>
      <c r="R22" s="115"/>
      <c r="S22" s="115"/>
      <c r="T22" s="115"/>
      <c r="U22" s="115"/>
      <c r="V22" s="115"/>
      <c r="W22" s="115"/>
      <c r="X22" s="115"/>
      <c r="Y22" s="115"/>
    </row>
    <row r="23" spans="1:25" ht="16" customHeight="1">
      <c r="A23" s="299"/>
      <c r="B23" s="7" t="s">
        <v>65</v>
      </c>
      <c r="C23" s="52" t="s">
        <v>66</v>
      </c>
      <c r="D23" s="53"/>
      <c r="E23" s="95"/>
      <c r="F23" s="67">
        <v>15</v>
      </c>
      <c r="G23" s="125">
        <v>13</v>
      </c>
      <c r="H23" s="68">
        <v>1859</v>
      </c>
      <c r="I23" s="126">
        <v>2025</v>
      </c>
      <c r="J23" s="68">
        <v>31</v>
      </c>
      <c r="K23" s="127">
        <v>36</v>
      </c>
      <c r="L23" s="68">
        <v>91</v>
      </c>
      <c r="M23" s="126">
        <v>98</v>
      </c>
      <c r="N23" s="68">
        <v>5036</v>
      </c>
      <c r="O23" s="127">
        <v>5246</v>
      </c>
      <c r="P23" s="115"/>
      <c r="Q23" s="115"/>
      <c r="R23" s="115"/>
      <c r="S23" s="115"/>
      <c r="T23" s="115"/>
      <c r="U23" s="115"/>
      <c r="V23" s="115"/>
      <c r="W23" s="115"/>
      <c r="X23" s="115"/>
      <c r="Y23" s="115"/>
    </row>
    <row r="24" spans="1:25" ht="16" customHeight="1">
      <c r="A24" s="299"/>
      <c r="B24" s="44" t="s">
        <v>102</v>
      </c>
      <c r="C24" s="43"/>
      <c r="D24" s="43"/>
      <c r="E24" s="91" t="s">
        <v>103</v>
      </c>
      <c r="F24" s="69">
        <f t="shared" ref="F24:O24" si="3">F21-F22</f>
        <v>-20</v>
      </c>
      <c r="G24" s="128">
        <f t="shared" si="3"/>
        <v>-186</v>
      </c>
      <c r="H24" s="69">
        <f t="shared" si="3"/>
        <v>-2389</v>
      </c>
      <c r="I24" s="128">
        <f t="shared" si="3"/>
        <v>-2223</v>
      </c>
      <c r="J24" s="69">
        <f t="shared" si="3"/>
        <v>-113</v>
      </c>
      <c r="K24" s="128">
        <f t="shared" si="3"/>
        <v>-288</v>
      </c>
      <c r="L24" s="69">
        <f t="shared" si="3"/>
        <v>-103</v>
      </c>
      <c r="M24" s="128">
        <f t="shared" si="3"/>
        <v>30</v>
      </c>
      <c r="N24" s="69">
        <f t="shared" si="3"/>
        <v>0</v>
      </c>
      <c r="O24" s="128">
        <f t="shared" si="3"/>
        <v>0</v>
      </c>
      <c r="P24" s="115"/>
      <c r="Q24" s="115"/>
      <c r="R24" s="115"/>
      <c r="S24" s="115"/>
      <c r="T24" s="115"/>
      <c r="U24" s="115"/>
      <c r="V24" s="115"/>
      <c r="W24" s="115"/>
      <c r="X24" s="115"/>
      <c r="Y24" s="115"/>
    </row>
    <row r="25" spans="1:25" ht="16" customHeight="1">
      <c r="A25" s="299"/>
      <c r="B25" s="101" t="s">
        <v>67</v>
      </c>
      <c r="C25" s="53"/>
      <c r="D25" s="53"/>
      <c r="E25" s="301" t="s">
        <v>104</v>
      </c>
      <c r="F25" s="281">
        <v>20</v>
      </c>
      <c r="G25" s="275">
        <v>186</v>
      </c>
      <c r="H25" s="273">
        <v>2389</v>
      </c>
      <c r="I25" s="275">
        <v>2223</v>
      </c>
      <c r="J25" s="273">
        <v>113</v>
      </c>
      <c r="K25" s="275">
        <v>288</v>
      </c>
      <c r="L25" s="273">
        <v>103</v>
      </c>
      <c r="M25" s="275">
        <v>0</v>
      </c>
      <c r="N25" s="273">
        <v>0</v>
      </c>
      <c r="O25" s="275">
        <v>0</v>
      </c>
      <c r="P25" s="115"/>
      <c r="Q25" s="115"/>
      <c r="R25" s="115"/>
      <c r="S25" s="115"/>
      <c r="T25" s="115"/>
      <c r="U25" s="115"/>
      <c r="V25" s="115"/>
      <c r="W25" s="115"/>
      <c r="X25" s="115"/>
      <c r="Y25" s="115"/>
    </row>
    <row r="26" spans="1:25" ht="16" customHeight="1">
      <c r="A26" s="299"/>
      <c r="B26" s="9" t="s">
        <v>68</v>
      </c>
      <c r="C26" s="63"/>
      <c r="D26" s="63"/>
      <c r="E26" s="302"/>
      <c r="F26" s="282"/>
      <c r="G26" s="276"/>
      <c r="H26" s="274"/>
      <c r="I26" s="276"/>
      <c r="J26" s="274"/>
      <c r="K26" s="276"/>
      <c r="L26" s="274"/>
      <c r="M26" s="276"/>
      <c r="N26" s="274"/>
      <c r="O26" s="276"/>
      <c r="P26" s="115"/>
      <c r="Q26" s="115"/>
      <c r="R26" s="115"/>
      <c r="S26" s="115"/>
      <c r="T26" s="115"/>
      <c r="U26" s="115"/>
      <c r="V26" s="115"/>
      <c r="W26" s="115"/>
      <c r="X26" s="115"/>
      <c r="Y26" s="115"/>
    </row>
    <row r="27" spans="1:25" ht="16" customHeight="1">
      <c r="A27" s="300"/>
      <c r="B27" s="47" t="s">
        <v>105</v>
      </c>
      <c r="C27" s="31"/>
      <c r="D27" s="31"/>
      <c r="E27" s="92" t="s">
        <v>106</v>
      </c>
      <c r="F27" s="73">
        <f t="shared" ref="F27:O27" si="4">F24+F25</f>
        <v>0</v>
      </c>
      <c r="G27" s="140">
        <f t="shared" si="4"/>
        <v>0</v>
      </c>
      <c r="H27" s="73">
        <f t="shared" si="4"/>
        <v>0</v>
      </c>
      <c r="I27" s="140">
        <f t="shared" si="4"/>
        <v>0</v>
      </c>
      <c r="J27" s="73">
        <f t="shared" si="4"/>
        <v>0</v>
      </c>
      <c r="K27" s="140">
        <f t="shared" si="4"/>
        <v>0</v>
      </c>
      <c r="L27" s="73">
        <f t="shared" si="4"/>
        <v>0</v>
      </c>
      <c r="M27" s="140">
        <f t="shared" si="4"/>
        <v>30</v>
      </c>
      <c r="N27" s="73">
        <f t="shared" si="4"/>
        <v>0</v>
      </c>
      <c r="O27" s="140">
        <f t="shared" si="4"/>
        <v>0</v>
      </c>
      <c r="P27" s="115"/>
      <c r="Q27" s="115"/>
      <c r="R27" s="115"/>
      <c r="S27" s="115"/>
      <c r="T27" s="115"/>
      <c r="U27" s="115"/>
      <c r="V27" s="115"/>
      <c r="W27" s="115"/>
      <c r="X27" s="115"/>
      <c r="Y27" s="115"/>
    </row>
    <row r="28" spans="1:25" ht="16" customHeight="1">
      <c r="A28" s="13"/>
      <c r="F28" s="115"/>
      <c r="G28" s="115"/>
      <c r="H28" s="115"/>
      <c r="I28" s="115"/>
      <c r="J28" s="115"/>
      <c r="K28" s="115"/>
      <c r="L28" s="141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</row>
    <row r="29" spans="1:25" ht="16" customHeight="1">
      <c r="A29" s="31"/>
      <c r="F29" s="115"/>
      <c r="G29" s="115"/>
      <c r="H29" s="115"/>
      <c r="I29" s="115"/>
      <c r="J29" s="142"/>
      <c r="K29" s="142"/>
      <c r="L29" s="141"/>
      <c r="M29" s="115"/>
      <c r="N29" s="115"/>
      <c r="O29" s="142" t="s">
        <v>107</v>
      </c>
      <c r="P29" s="115"/>
      <c r="Q29" s="115"/>
      <c r="R29" s="115"/>
      <c r="S29" s="115"/>
      <c r="T29" s="115"/>
      <c r="U29" s="115"/>
      <c r="V29" s="115"/>
      <c r="W29" s="115"/>
      <c r="X29" s="115"/>
      <c r="Y29" s="142"/>
    </row>
    <row r="30" spans="1:25" ht="16" customHeight="1">
      <c r="A30" s="292" t="s">
        <v>69</v>
      </c>
      <c r="B30" s="293"/>
      <c r="C30" s="293"/>
      <c r="D30" s="293"/>
      <c r="E30" s="294"/>
      <c r="F30" s="279" t="s">
        <v>248</v>
      </c>
      <c r="G30" s="280"/>
      <c r="H30" s="279" t="s">
        <v>249</v>
      </c>
      <c r="I30" s="280"/>
      <c r="J30" s="279" t="s">
        <v>251</v>
      </c>
      <c r="K30" s="280"/>
      <c r="L30" s="279"/>
      <c r="M30" s="280"/>
      <c r="N30" s="279"/>
      <c r="O30" s="280"/>
      <c r="P30" s="143"/>
      <c r="Q30" s="141"/>
      <c r="R30" s="143"/>
      <c r="S30" s="141"/>
      <c r="T30" s="143"/>
      <c r="U30" s="141"/>
      <c r="V30" s="143"/>
      <c r="W30" s="141"/>
      <c r="X30" s="143"/>
      <c r="Y30" s="141"/>
    </row>
    <row r="31" spans="1:25" ht="16" customHeight="1">
      <c r="A31" s="295"/>
      <c r="B31" s="296"/>
      <c r="C31" s="296"/>
      <c r="D31" s="296"/>
      <c r="E31" s="297"/>
      <c r="F31" s="110" t="s">
        <v>235</v>
      </c>
      <c r="G31" s="144" t="s">
        <v>2</v>
      </c>
      <c r="H31" s="110" t="s">
        <v>235</v>
      </c>
      <c r="I31" s="144" t="s">
        <v>2</v>
      </c>
      <c r="J31" s="110" t="s">
        <v>235</v>
      </c>
      <c r="K31" s="145" t="s">
        <v>2</v>
      </c>
      <c r="L31" s="110" t="s">
        <v>235</v>
      </c>
      <c r="M31" s="144" t="s">
        <v>2</v>
      </c>
      <c r="N31" s="110" t="s">
        <v>235</v>
      </c>
      <c r="O31" s="146" t="s">
        <v>2</v>
      </c>
      <c r="P31" s="147"/>
      <c r="Q31" s="147"/>
      <c r="R31" s="147"/>
      <c r="S31" s="147"/>
      <c r="T31" s="147"/>
      <c r="U31" s="147"/>
      <c r="V31" s="147"/>
      <c r="W31" s="147"/>
      <c r="X31" s="147"/>
      <c r="Y31" s="147"/>
    </row>
    <row r="32" spans="1:25" ht="16" customHeight="1">
      <c r="A32" s="298" t="s">
        <v>85</v>
      </c>
      <c r="B32" s="55" t="s">
        <v>50</v>
      </c>
      <c r="C32" s="56"/>
      <c r="D32" s="56"/>
      <c r="E32" s="15" t="s">
        <v>41</v>
      </c>
      <c r="F32" s="66">
        <v>19</v>
      </c>
      <c r="G32" s="148">
        <v>25</v>
      </c>
      <c r="H32" s="111">
        <v>292</v>
      </c>
      <c r="I32" s="113">
        <v>364</v>
      </c>
      <c r="J32" s="111">
        <v>26</v>
      </c>
      <c r="K32" s="114">
        <v>26</v>
      </c>
      <c r="L32" s="66"/>
      <c r="M32" s="148"/>
      <c r="N32" s="111"/>
      <c r="O32" s="149"/>
      <c r="P32" s="148"/>
      <c r="Q32" s="148"/>
      <c r="R32" s="148"/>
      <c r="S32" s="148"/>
      <c r="T32" s="150"/>
      <c r="U32" s="150"/>
      <c r="V32" s="148"/>
      <c r="W32" s="148"/>
      <c r="X32" s="150"/>
      <c r="Y32" s="150"/>
    </row>
    <row r="33" spans="1:25" ht="16" customHeight="1">
      <c r="A33" s="303"/>
      <c r="B33" s="8"/>
      <c r="C33" s="52" t="s">
        <v>70</v>
      </c>
      <c r="D33" s="53"/>
      <c r="E33" s="99"/>
      <c r="F33" s="68">
        <v>17</v>
      </c>
      <c r="G33" s="151">
        <v>24</v>
      </c>
      <c r="H33" s="68">
        <v>265</v>
      </c>
      <c r="I33" s="126">
        <v>270</v>
      </c>
      <c r="J33" s="68">
        <v>0</v>
      </c>
      <c r="K33" s="127">
        <v>0</v>
      </c>
      <c r="L33" s="68"/>
      <c r="M33" s="151"/>
      <c r="N33" s="68"/>
      <c r="O33" s="125"/>
      <c r="P33" s="148"/>
      <c r="Q33" s="148"/>
      <c r="R33" s="148"/>
      <c r="S33" s="148"/>
      <c r="T33" s="150"/>
      <c r="U33" s="150"/>
      <c r="V33" s="148"/>
      <c r="W33" s="148"/>
      <c r="X33" s="150"/>
      <c r="Y33" s="150"/>
    </row>
    <row r="34" spans="1:25" ht="16" customHeight="1">
      <c r="A34" s="303"/>
      <c r="B34" s="8"/>
      <c r="C34" s="24"/>
      <c r="D34" s="30" t="s">
        <v>71</v>
      </c>
      <c r="E34" s="94"/>
      <c r="F34" s="70">
        <v>0</v>
      </c>
      <c r="G34" s="116">
        <v>0</v>
      </c>
      <c r="H34" s="70">
        <v>265</v>
      </c>
      <c r="I34" s="117">
        <v>270</v>
      </c>
      <c r="J34" s="70">
        <v>0</v>
      </c>
      <c r="K34" s="118">
        <v>0</v>
      </c>
      <c r="L34" s="70"/>
      <c r="M34" s="116"/>
      <c r="N34" s="70"/>
      <c r="O34" s="128"/>
      <c r="P34" s="148"/>
      <c r="Q34" s="148"/>
      <c r="R34" s="148"/>
      <c r="S34" s="148"/>
      <c r="T34" s="150"/>
      <c r="U34" s="150"/>
      <c r="V34" s="148"/>
      <c r="W34" s="148"/>
      <c r="X34" s="150"/>
      <c r="Y34" s="150"/>
    </row>
    <row r="35" spans="1:25" ht="16" customHeight="1">
      <c r="A35" s="303"/>
      <c r="B35" s="10"/>
      <c r="C35" s="62" t="s">
        <v>72</v>
      </c>
      <c r="D35" s="63"/>
      <c r="E35" s="100"/>
      <c r="F35" s="121">
        <v>2</v>
      </c>
      <c r="G35" s="122">
        <v>1</v>
      </c>
      <c r="H35" s="121">
        <v>27</v>
      </c>
      <c r="I35" s="123">
        <v>94</v>
      </c>
      <c r="J35" s="152">
        <v>26</v>
      </c>
      <c r="K35" s="153">
        <v>26</v>
      </c>
      <c r="L35" s="121"/>
      <c r="M35" s="122"/>
      <c r="N35" s="121"/>
      <c r="O35" s="139"/>
      <c r="P35" s="148"/>
      <c r="Q35" s="148"/>
      <c r="R35" s="148"/>
      <c r="S35" s="148"/>
      <c r="T35" s="150"/>
      <c r="U35" s="150"/>
      <c r="V35" s="148"/>
      <c r="W35" s="148"/>
      <c r="X35" s="150"/>
      <c r="Y35" s="150"/>
    </row>
    <row r="36" spans="1:25" ht="16" customHeight="1">
      <c r="A36" s="303"/>
      <c r="B36" s="50" t="s">
        <v>53</v>
      </c>
      <c r="C36" s="51"/>
      <c r="D36" s="51"/>
      <c r="E36" s="15" t="s">
        <v>42</v>
      </c>
      <c r="F36" s="65">
        <v>2</v>
      </c>
      <c r="G36" s="125">
        <v>1</v>
      </c>
      <c r="H36" s="66">
        <v>164</v>
      </c>
      <c r="I36" s="136">
        <v>231</v>
      </c>
      <c r="J36" s="66">
        <v>26</v>
      </c>
      <c r="K36" s="137">
        <v>26</v>
      </c>
      <c r="L36" s="66"/>
      <c r="M36" s="148"/>
      <c r="N36" s="66"/>
      <c r="O36" s="135"/>
      <c r="P36" s="148"/>
      <c r="Q36" s="148"/>
      <c r="R36" s="148"/>
      <c r="S36" s="148"/>
      <c r="T36" s="148"/>
      <c r="U36" s="148"/>
      <c r="V36" s="148"/>
      <c r="W36" s="148"/>
      <c r="X36" s="150"/>
      <c r="Y36" s="150"/>
    </row>
    <row r="37" spans="1:25" ht="16" customHeight="1">
      <c r="A37" s="303"/>
      <c r="B37" s="8"/>
      <c r="C37" s="30" t="s">
        <v>73</v>
      </c>
      <c r="D37" s="43"/>
      <c r="E37" s="94"/>
      <c r="F37" s="69">
        <v>0</v>
      </c>
      <c r="G37" s="128">
        <v>0</v>
      </c>
      <c r="H37" s="70">
        <v>137</v>
      </c>
      <c r="I37" s="117">
        <v>200</v>
      </c>
      <c r="J37" s="70">
        <v>26</v>
      </c>
      <c r="K37" s="118">
        <v>26</v>
      </c>
      <c r="L37" s="70"/>
      <c r="M37" s="116"/>
      <c r="N37" s="70"/>
      <c r="O37" s="128"/>
      <c r="P37" s="148"/>
      <c r="Q37" s="148"/>
      <c r="R37" s="148"/>
      <c r="S37" s="148"/>
      <c r="T37" s="148"/>
      <c r="U37" s="148"/>
      <c r="V37" s="148"/>
      <c r="W37" s="148"/>
      <c r="X37" s="150"/>
      <c r="Y37" s="150"/>
    </row>
    <row r="38" spans="1:25" ht="16" customHeight="1">
      <c r="A38" s="303"/>
      <c r="B38" s="10"/>
      <c r="C38" s="30" t="s">
        <v>74</v>
      </c>
      <c r="D38" s="43"/>
      <c r="E38" s="94"/>
      <c r="F38" s="69">
        <v>2</v>
      </c>
      <c r="G38" s="128">
        <v>1</v>
      </c>
      <c r="H38" s="70">
        <v>27</v>
      </c>
      <c r="I38" s="117">
        <v>30</v>
      </c>
      <c r="J38" s="70">
        <v>0</v>
      </c>
      <c r="K38" s="153">
        <v>0</v>
      </c>
      <c r="L38" s="70"/>
      <c r="M38" s="116"/>
      <c r="N38" s="70"/>
      <c r="O38" s="128"/>
      <c r="P38" s="148"/>
      <c r="Q38" s="148"/>
      <c r="R38" s="150"/>
      <c r="S38" s="150"/>
      <c r="T38" s="148"/>
      <c r="U38" s="148"/>
      <c r="V38" s="148"/>
      <c r="W38" s="148"/>
      <c r="X38" s="150"/>
      <c r="Y38" s="150"/>
    </row>
    <row r="39" spans="1:25" ht="16" customHeight="1">
      <c r="A39" s="304"/>
      <c r="B39" s="11" t="s">
        <v>75</v>
      </c>
      <c r="C39" s="12"/>
      <c r="D39" s="12"/>
      <c r="E39" s="98" t="s">
        <v>108</v>
      </c>
      <c r="F39" s="73">
        <f>F32-F36</f>
        <v>17</v>
      </c>
      <c r="G39" s="140">
        <f t="shared" ref="G39:O39" si="5">G32-G36</f>
        <v>24</v>
      </c>
      <c r="H39" s="73">
        <f t="shared" si="5"/>
        <v>128</v>
      </c>
      <c r="I39" s="140">
        <f t="shared" si="5"/>
        <v>133</v>
      </c>
      <c r="J39" s="73">
        <f t="shared" si="5"/>
        <v>0</v>
      </c>
      <c r="K39" s="140">
        <f t="shared" si="5"/>
        <v>0</v>
      </c>
      <c r="L39" s="73">
        <f t="shared" si="5"/>
        <v>0</v>
      </c>
      <c r="M39" s="140">
        <f t="shared" si="5"/>
        <v>0</v>
      </c>
      <c r="N39" s="73">
        <f t="shared" si="5"/>
        <v>0</v>
      </c>
      <c r="O39" s="140">
        <f t="shared" si="5"/>
        <v>0</v>
      </c>
      <c r="P39" s="148"/>
      <c r="Q39" s="148"/>
      <c r="R39" s="148"/>
      <c r="S39" s="148"/>
      <c r="T39" s="148"/>
      <c r="U39" s="148"/>
      <c r="V39" s="148"/>
      <c r="W39" s="148"/>
      <c r="X39" s="150"/>
      <c r="Y39" s="150"/>
    </row>
    <row r="40" spans="1:25" ht="16" customHeight="1">
      <c r="A40" s="298" t="s">
        <v>86</v>
      </c>
      <c r="B40" s="50" t="s">
        <v>76</v>
      </c>
      <c r="C40" s="51"/>
      <c r="D40" s="51"/>
      <c r="E40" s="15" t="s">
        <v>44</v>
      </c>
      <c r="F40" s="65">
        <v>1167</v>
      </c>
      <c r="G40" s="135">
        <v>374</v>
      </c>
      <c r="H40" s="66">
        <v>345</v>
      </c>
      <c r="I40" s="136">
        <v>405</v>
      </c>
      <c r="J40" s="66">
        <v>58</v>
      </c>
      <c r="K40" s="137">
        <v>248</v>
      </c>
      <c r="L40" s="66"/>
      <c r="M40" s="148"/>
      <c r="N40" s="66"/>
      <c r="O40" s="135"/>
      <c r="P40" s="148"/>
      <c r="Q40" s="148"/>
      <c r="R40" s="148"/>
      <c r="S40" s="148"/>
      <c r="T40" s="150"/>
      <c r="U40" s="150"/>
      <c r="V40" s="150"/>
      <c r="W40" s="150"/>
      <c r="X40" s="148"/>
      <c r="Y40" s="148"/>
    </row>
    <row r="41" spans="1:25" ht="16" customHeight="1">
      <c r="A41" s="305"/>
      <c r="B41" s="10"/>
      <c r="C41" s="30" t="s">
        <v>77</v>
      </c>
      <c r="D41" s="43"/>
      <c r="E41" s="94"/>
      <c r="F41" s="154">
        <v>900</v>
      </c>
      <c r="G41" s="155">
        <v>0</v>
      </c>
      <c r="H41" s="152">
        <v>290</v>
      </c>
      <c r="I41" s="153">
        <v>259</v>
      </c>
      <c r="J41" s="70">
        <v>0</v>
      </c>
      <c r="K41" s="118">
        <v>0</v>
      </c>
      <c r="L41" s="70"/>
      <c r="M41" s="116"/>
      <c r="N41" s="70"/>
      <c r="O41" s="128"/>
      <c r="P41" s="150"/>
      <c r="Q41" s="150"/>
      <c r="R41" s="150"/>
      <c r="S41" s="150"/>
      <c r="T41" s="150"/>
      <c r="U41" s="150"/>
      <c r="V41" s="150"/>
      <c r="W41" s="150"/>
      <c r="X41" s="148"/>
      <c r="Y41" s="148"/>
    </row>
    <row r="42" spans="1:25" ht="16" customHeight="1">
      <c r="A42" s="305"/>
      <c r="B42" s="50" t="s">
        <v>64</v>
      </c>
      <c r="C42" s="51"/>
      <c r="D42" s="51"/>
      <c r="E42" s="15" t="s">
        <v>45</v>
      </c>
      <c r="F42" s="65">
        <v>1184</v>
      </c>
      <c r="G42" s="135">
        <v>398</v>
      </c>
      <c r="H42" s="66">
        <v>473</v>
      </c>
      <c r="I42" s="136">
        <v>539</v>
      </c>
      <c r="J42" s="66">
        <v>58</v>
      </c>
      <c r="K42" s="137">
        <v>248</v>
      </c>
      <c r="L42" s="66"/>
      <c r="M42" s="148"/>
      <c r="N42" s="66"/>
      <c r="O42" s="135"/>
      <c r="P42" s="148"/>
      <c r="Q42" s="148"/>
      <c r="R42" s="148"/>
      <c r="S42" s="148"/>
      <c r="T42" s="150"/>
      <c r="U42" s="150"/>
      <c r="V42" s="148"/>
      <c r="W42" s="148"/>
      <c r="X42" s="148"/>
      <c r="Y42" s="148"/>
    </row>
    <row r="43" spans="1:25" ht="16" customHeight="1">
      <c r="A43" s="305"/>
      <c r="B43" s="10"/>
      <c r="C43" s="30" t="s">
        <v>78</v>
      </c>
      <c r="D43" s="43"/>
      <c r="E43" s="94"/>
      <c r="F43" s="69">
        <v>284</v>
      </c>
      <c r="G43" s="128">
        <v>248</v>
      </c>
      <c r="H43" s="70">
        <v>456</v>
      </c>
      <c r="I43" s="117">
        <v>423</v>
      </c>
      <c r="J43" s="152">
        <v>58</v>
      </c>
      <c r="K43" s="153">
        <v>248</v>
      </c>
      <c r="L43" s="70"/>
      <c r="M43" s="116"/>
      <c r="N43" s="70"/>
      <c r="O43" s="128"/>
      <c r="P43" s="148"/>
      <c r="Q43" s="148"/>
      <c r="R43" s="150"/>
      <c r="S43" s="148"/>
      <c r="T43" s="150"/>
      <c r="U43" s="150"/>
      <c r="V43" s="148"/>
      <c r="W43" s="148"/>
      <c r="X43" s="150"/>
      <c r="Y43" s="150"/>
    </row>
    <row r="44" spans="1:25" ht="16" customHeight="1">
      <c r="A44" s="306"/>
      <c r="B44" s="47" t="s">
        <v>75</v>
      </c>
      <c r="C44" s="31"/>
      <c r="D44" s="31"/>
      <c r="E44" s="98" t="s">
        <v>109</v>
      </c>
      <c r="F44" s="130">
        <f>F40-F42</f>
        <v>-17</v>
      </c>
      <c r="G44" s="131">
        <f t="shared" ref="G44:O44" si="6">G40-G42</f>
        <v>-24</v>
      </c>
      <c r="H44" s="130">
        <f t="shared" si="6"/>
        <v>-128</v>
      </c>
      <c r="I44" s="131">
        <f t="shared" si="6"/>
        <v>-134</v>
      </c>
      <c r="J44" s="130">
        <f t="shared" si="6"/>
        <v>0</v>
      </c>
      <c r="K44" s="131">
        <f t="shared" si="6"/>
        <v>0</v>
      </c>
      <c r="L44" s="130">
        <f t="shared" si="6"/>
        <v>0</v>
      </c>
      <c r="M44" s="131">
        <f t="shared" si="6"/>
        <v>0</v>
      </c>
      <c r="N44" s="130">
        <f t="shared" si="6"/>
        <v>0</v>
      </c>
      <c r="O44" s="131">
        <f t="shared" si="6"/>
        <v>0</v>
      </c>
      <c r="P44" s="150"/>
      <c r="Q44" s="150"/>
      <c r="R44" s="148"/>
      <c r="S44" s="148"/>
      <c r="T44" s="150"/>
      <c r="U44" s="150"/>
      <c r="V44" s="148"/>
      <c r="W44" s="148"/>
      <c r="X44" s="148"/>
      <c r="Y44" s="148"/>
    </row>
    <row r="45" spans="1:25" ht="16" customHeight="1">
      <c r="A45" s="283" t="s">
        <v>87</v>
      </c>
      <c r="B45" s="25" t="s">
        <v>79</v>
      </c>
      <c r="C45" s="20"/>
      <c r="D45" s="20"/>
      <c r="E45" s="97" t="s">
        <v>110</v>
      </c>
      <c r="F45" s="156">
        <f>F39+F44</f>
        <v>0</v>
      </c>
      <c r="G45" s="157">
        <f t="shared" ref="G45:O45" si="7">G39+G44</f>
        <v>0</v>
      </c>
      <c r="H45" s="156">
        <f t="shared" si="7"/>
        <v>0</v>
      </c>
      <c r="I45" s="157">
        <f t="shared" si="7"/>
        <v>-1</v>
      </c>
      <c r="J45" s="156">
        <f t="shared" si="7"/>
        <v>0</v>
      </c>
      <c r="K45" s="157">
        <f t="shared" si="7"/>
        <v>0</v>
      </c>
      <c r="L45" s="156">
        <f t="shared" si="7"/>
        <v>0</v>
      </c>
      <c r="M45" s="157">
        <f t="shared" si="7"/>
        <v>0</v>
      </c>
      <c r="N45" s="156">
        <f t="shared" si="7"/>
        <v>0</v>
      </c>
      <c r="O45" s="157">
        <f t="shared" si="7"/>
        <v>0</v>
      </c>
      <c r="P45" s="148"/>
      <c r="Q45" s="148"/>
      <c r="R45" s="148"/>
      <c r="S45" s="148"/>
      <c r="T45" s="148"/>
      <c r="U45" s="148"/>
      <c r="V45" s="148"/>
      <c r="W45" s="148"/>
      <c r="X45" s="148"/>
      <c r="Y45" s="148"/>
    </row>
    <row r="46" spans="1:25" ht="16" customHeight="1">
      <c r="A46" s="284"/>
      <c r="B46" s="44" t="s">
        <v>80</v>
      </c>
      <c r="C46" s="43"/>
      <c r="D46" s="43"/>
      <c r="E46" s="43"/>
      <c r="F46" s="154">
        <v>0</v>
      </c>
      <c r="G46" s="155">
        <v>0</v>
      </c>
      <c r="H46" s="152">
        <v>0</v>
      </c>
      <c r="I46" s="153">
        <v>0</v>
      </c>
      <c r="J46" s="152">
        <v>0</v>
      </c>
      <c r="K46" s="153">
        <v>0</v>
      </c>
      <c r="L46" s="70"/>
      <c r="M46" s="116"/>
      <c r="N46" s="152"/>
      <c r="O46" s="129"/>
      <c r="P46" s="150"/>
      <c r="Q46" s="150"/>
      <c r="R46" s="150"/>
      <c r="S46" s="150"/>
      <c r="T46" s="150"/>
      <c r="U46" s="150"/>
      <c r="V46" s="150"/>
      <c r="W46" s="150"/>
      <c r="X46" s="150"/>
      <c r="Y46" s="150"/>
    </row>
    <row r="47" spans="1:25" ht="16" customHeight="1">
      <c r="A47" s="284"/>
      <c r="B47" s="44" t="s">
        <v>81</v>
      </c>
      <c r="C47" s="43"/>
      <c r="D47" s="43"/>
      <c r="E47" s="43"/>
      <c r="F47" s="69">
        <v>0</v>
      </c>
      <c r="G47" s="128">
        <v>0</v>
      </c>
      <c r="H47" s="70">
        <v>0</v>
      </c>
      <c r="I47" s="117">
        <v>0</v>
      </c>
      <c r="J47" s="70">
        <v>0</v>
      </c>
      <c r="K47" s="118">
        <v>0</v>
      </c>
      <c r="L47" s="70"/>
      <c r="M47" s="116"/>
      <c r="N47" s="70"/>
      <c r="O47" s="128"/>
      <c r="P47" s="148"/>
      <c r="Q47" s="148"/>
      <c r="R47" s="148"/>
      <c r="S47" s="148"/>
      <c r="T47" s="148"/>
      <c r="U47" s="148"/>
      <c r="V47" s="148"/>
      <c r="W47" s="148"/>
      <c r="X47" s="148"/>
      <c r="Y47" s="148"/>
    </row>
    <row r="48" spans="1:25" ht="16" customHeight="1">
      <c r="A48" s="285"/>
      <c r="B48" s="47" t="s">
        <v>82</v>
      </c>
      <c r="C48" s="31"/>
      <c r="D48" s="31"/>
      <c r="E48" s="31"/>
      <c r="F48" s="74">
        <v>0</v>
      </c>
      <c r="G48" s="158">
        <v>0</v>
      </c>
      <c r="H48" s="74">
        <v>0</v>
      </c>
      <c r="I48" s="159">
        <v>0</v>
      </c>
      <c r="J48" s="74">
        <v>0</v>
      </c>
      <c r="K48" s="160">
        <v>0</v>
      </c>
      <c r="L48" s="74"/>
      <c r="M48" s="158"/>
      <c r="N48" s="74"/>
      <c r="O48" s="140"/>
      <c r="P48" s="148"/>
      <c r="Q48" s="148"/>
      <c r="R48" s="148"/>
      <c r="S48" s="148"/>
      <c r="T48" s="148"/>
      <c r="U48" s="148"/>
      <c r="V48" s="148"/>
      <c r="W48" s="148"/>
      <c r="X48" s="148"/>
      <c r="Y48" s="148"/>
    </row>
    <row r="49" spans="1:16" ht="16" customHeight="1">
      <c r="A49" s="13" t="s">
        <v>111</v>
      </c>
      <c r="O49" s="8"/>
      <c r="P49" s="8"/>
    </row>
    <row r="50" spans="1:16" ht="16" customHeight="1">
      <c r="A50" s="13"/>
      <c r="O50" s="8"/>
      <c r="P50" s="8"/>
    </row>
  </sheetData>
  <mergeCells count="28">
    <mergeCell ref="A45:A48"/>
    <mergeCell ref="A6:E7"/>
    <mergeCell ref="A30:E31"/>
    <mergeCell ref="A8:A18"/>
    <mergeCell ref="A19:A27"/>
    <mergeCell ref="E25:E26"/>
    <mergeCell ref="A32:A39"/>
    <mergeCell ref="A40:A44"/>
    <mergeCell ref="F6:G6"/>
    <mergeCell ref="H6:I6"/>
    <mergeCell ref="J25:J26"/>
    <mergeCell ref="K25:K26"/>
    <mergeCell ref="F25:F26"/>
    <mergeCell ref="G25:G26"/>
    <mergeCell ref="H25:H26"/>
    <mergeCell ref="I25:I26"/>
    <mergeCell ref="N30:O30"/>
    <mergeCell ref="F30:G30"/>
    <mergeCell ref="H30:I30"/>
    <mergeCell ref="J30:K30"/>
    <mergeCell ref="L30:M30"/>
    <mergeCell ref="N25:N26"/>
    <mergeCell ref="O25:O26"/>
    <mergeCell ref="N6:O6"/>
    <mergeCell ref="L6:M6"/>
    <mergeCell ref="J6:K6"/>
    <mergeCell ref="L25:L26"/>
    <mergeCell ref="M25:M26"/>
  </mergeCells>
  <phoneticPr fontId="9"/>
  <printOptions horizontalCentered="1" gridLinesSet="0"/>
  <pageMargins left="0.78740157480314965" right="0.27" top="0.38" bottom="0.34" header="0.19685039370078741" footer="0.19685039370078741"/>
  <pageSetup paperSize="9" scale="73" orientation="landscape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8"/>
  <sheetViews>
    <sheetView view="pageBreakPreview" zoomScaleNormal="100" zoomScaleSheetLayoutView="100" workbookViewId="0">
      <pane xSplit="5" ySplit="8" topLeftCell="F9" activePane="bottomRight" state="frozen"/>
      <selection activeCell="L8" sqref="L8"/>
      <selection pane="topRight" activeCell="L8" sqref="L8"/>
      <selection pane="bottomLeft" activeCell="L8" sqref="L8"/>
      <selection pane="bottomRight"/>
    </sheetView>
  </sheetViews>
  <sheetFormatPr defaultColWidth="9" defaultRowHeight="13"/>
  <cols>
    <col min="1" max="2" width="3.6328125" style="2" customWidth="1"/>
    <col min="3" max="4" width="1.6328125" style="2" customWidth="1"/>
    <col min="5" max="5" width="32.6328125" style="2" customWidth="1"/>
    <col min="6" max="6" width="15.6328125" style="2" customWidth="1"/>
    <col min="7" max="7" width="10.6328125" style="2" customWidth="1"/>
    <col min="8" max="8" width="15.6328125" style="2" customWidth="1"/>
    <col min="9" max="9" width="10.6328125" style="2" customWidth="1"/>
    <col min="10" max="11" width="9" style="2"/>
    <col min="12" max="12" width="9.90625" style="2" customWidth="1"/>
    <col min="13" max="16384" width="9" style="2"/>
  </cols>
  <sheetData>
    <row r="1" spans="1:9" ht="34" customHeight="1">
      <c r="A1" s="57" t="s">
        <v>0</v>
      </c>
      <c r="B1" s="57"/>
      <c r="C1" s="57"/>
      <c r="D1" s="57"/>
      <c r="E1" s="263" t="s">
        <v>260</v>
      </c>
      <c r="F1" s="1"/>
    </row>
    <row r="3" spans="1:9" ht="14">
      <c r="A3" s="27" t="s">
        <v>112</v>
      </c>
    </row>
    <row r="5" spans="1:9">
      <c r="A5" s="58" t="s">
        <v>237</v>
      </c>
      <c r="B5" s="58"/>
      <c r="C5" s="58"/>
      <c r="D5" s="58"/>
      <c r="E5" s="58"/>
    </row>
    <row r="6" spans="1:9" ht="14">
      <c r="A6" s="3"/>
      <c r="H6" s="4"/>
      <c r="I6" s="14" t="s">
        <v>1</v>
      </c>
    </row>
    <row r="7" spans="1:9" ht="27" customHeight="1">
      <c r="A7" s="5"/>
      <c r="B7" s="6"/>
      <c r="C7" s="6"/>
      <c r="D7" s="6"/>
      <c r="E7" s="6"/>
      <c r="F7" s="21" t="s">
        <v>238</v>
      </c>
      <c r="G7" s="22"/>
      <c r="H7" s="39" t="s">
        <v>2</v>
      </c>
      <c r="I7" s="41" t="s">
        <v>22</v>
      </c>
    </row>
    <row r="8" spans="1:9" ht="17.149999999999999" customHeight="1">
      <c r="A8" s="59"/>
      <c r="B8" s="60"/>
      <c r="C8" s="60"/>
      <c r="D8" s="60"/>
      <c r="E8" s="60"/>
      <c r="F8" s="18" t="s">
        <v>113</v>
      </c>
      <c r="G8" s="26" t="s">
        <v>3</v>
      </c>
      <c r="H8" s="40"/>
      <c r="I8" s="42"/>
    </row>
    <row r="9" spans="1:9" ht="18" customHeight="1">
      <c r="A9" s="266" t="s">
        <v>88</v>
      </c>
      <c r="B9" s="266" t="s">
        <v>90</v>
      </c>
      <c r="C9" s="55" t="s">
        <v>4</v>
      </c>
      <c r="D9" s="56"/>
      <c r="E9" s="56"/>
      <c r="F9" s="65">
        <v>325544</v>
      </c>
      <c r="G9" s="75">
        <f>F9/$F$27*100</f>
        <v>37.369454169775587</v>
      </c>
      <c r="H9" s="66">
        <v>323693</v>
      </c>
      <c r="I9" s="80">
        <f t="shared" ref="I9:I45" si="0">(F9/H9-1)*100</f>
        <v>0.57183813057433142</v>
      </c>
    </row>
    <row r="10" spans="1:9" ht="18" customHeight="1">
      <c r="A10" s="267"/>
      <c r="B10" s="267"/>
      <c r="C10" s="7"/>
      <c r="D10" s="52" t="s">
        <v>23</v>
      </c>
      <c r="E10" s="53"/>
      <c r="F10" s="67">
        <v>91666</v>
      </c>
      <c r="G10" s="76">
        <f t="shared" ref="G10:G27" si="1">F10/$F$27*100</f>
        <v>10.52241290248522</v>
      </c>
      <c r="H10" s="68">
        <v>92892</v>
      </c>
      <c r="I10" s="81">
        <f t="shared" si="0"/>
        <v>-1.3198122550919344</v>
      </c>
    </row>
    <row r="11" spans="1:9" ht="18" customHeight="1">
      <c r="A11" s="267"/>
      <c r="B11" s="267"/>
      <c r="C11" s="7"/>
      <c r="D11" s="16"/>
      <c r="E11" s="23" t="s">
        <v>24</v>
      </c>
      <c r="F11" s="69">
        <v>75709</v>
      </c>
      <c r="G11" s="77">
        <f t="shared" si="1"/>
        <v>8.6906962061642652</v>
      </c>
      <c r="H11" s="70">
        <v>76999</v>
      </c>
      <c r="I11" s="82">
        <f t="shared" si="0"/>
        <v>-1.675346433070557</v>
      </c>
    </row>
    <row r="12" spans="1:9" ht="18" customHeight="1">
      <c r="A12" s="267"/>
      <c r="B12" s="267"/>
      <c r="C12" s="7"/>
      <c r="D12" s="16"/>
      <c r="E12" s="23" t="s">
        <v>25</v>
      </c>
      <c r="F12" s="69">
        <v>15435</v>
      </c>
      <c r="G12" s="77">
        <f t="shared" si="1"/>
        <v>1.7717959019686622</v>
      </c>
      <c r="H12" s="70">
        <v>14811</v>
      </c>
      <c r="I12" s="82">
        <f t="shared" si="0"/>
        <v>4.2130848693538558</v>
      </c>
    </row>
    <row r="13" spans="1:9" ht="18" customHeight="1">
      <c r="A13" s="267"/>
      <c r="B13" s="267"/>
      <c r="C13" s="7"/>
      <c r="D13" s="33"/>
      <c r="E13" s="23" t="s">
        <v>26</v>
      </c>
      <c r="F13" s="69">
        <v>522</v>
      </c>
      <c r="G13" s="77">
        <f t="shared" si="1"/>
        <v>5.9920794352292944E-2</v>
      </c>
      <c r="H13" s="70">
        <v>1082</v>
      </c>
      <c r="I13" s="82">
        <f t="shared" si="0"/>
        <v>-51.756007393715343</v>
      </c>
    </row>
    <row r="14" spans="1:9" ht="18" customHeight="1">
      <c r="A14" s="267"/>
      <c r="B14" s="267"/>
      <c r="C14" s="7"/>
      <c r="D14" s="61" t="s">
        <v>27</v>
      </c>
      <c r="E14" s="51"/>
      <c r="F14" s="65">
        <v>85038</v>
      </c>
      <c r="G14" s="75">
        <f t="shared" si="1"/>
        <v>9.7615795213223908</v>
      </c>
      <c r="H14" s="66">
        <v>83138</v>
      </c>
      <c r="I14" s="83">
        <f t="shared" si="0"/>
        <v>2.2853568765185628</v>
      </c>
    </row>
    <row r="15" spans="1:9" ht="18" customHeight="1">
      <c r="A15" s="267"/>
      <c r="B15" s="267"/>
      <c r="C15" s="7"/>
      <c r="D15" s="16"/>
      <c r="E15" s="23" t="s">
        <v>28</v>
      </c>
      <c r="F15" s="69">
        <v>4160</v>
      </c>
      <c r="G15" s="77">
        <f t="shared" si="1"/>
        <v>0.47752970211789009</v>
      </c>
      <c r="H15" s="70">
        <v>3993</v>
      </c>
      <c r="I15" s="82">
        <f t="shared" si="0"/>
        <v>4.182319058352113</v>
      </c>
    </row>
    <row r="16" spans="1:9" ht="18" customHeight="1">
      <c r="A16" s="267"/>
      <c r="B16" s="267"/>
      <c r="C16" s="7"/>
      <c r="D16" s="16"/>
      <c r="E16" s="29" t="s">
        <v>29</v>
      </c>
      <c r="F16" s="67">
        <v>80878</v>
      </c>
      <c r="G16" s="76">
        <f t="shared" si="1"/>
        <v>9.2840498192044993</v>
      </c>
      <c r="H16" s="68">
        <v>79145</v>
      </c>
      <c r="I16" s="81">
        <f t="shared" si="0"/>
        <v>2.1896519047318153</v>
      </c>
    </row>
    <row r="17" spans="1:9" ht="18" customHeight="1">
      <c r="A17" s="267"/>
      <c r="B17" s="267"/>
      <c r="C17" s="7"/>
      <c r="D17" s="271" t="s">
        <v>30</v>
      </c>
      <c r="E17" s="307"/>
      <c r="F17" s="67">
        <v>93676</v>
      </c>
      <c r="G17" s="76">
        <f t="shared" si="1"/>
        <v>10.753142397979682</v>
      </c>
      <c r="H17" s="68">
        <v>92236</v>
      </c>
      <c r="I17" s="81">
        <f t="shared" si="0"/>
        <v>1.561212541740753</v>
      </c>
    </row>
    <row r="18" spans="1:9" ht="18" customHeight="1">
      <c r="A18" s="267"/>
      <c r="B18" s="267"/>
      <c r="C18" s="7"/>
      <c r="D18" s="271" t="s">
        <v>94</v>
      </c>
      <c r="E18" s="272"/>
      <c r="F18" s="69">
        <v>9410</v>
      </c>
      <c r="G18" s="77">
        <f t="shared" si="1"/>
        <v>1.0801813694541698</v>
      </c>
      <c r="H18" s="70">
        <v>8830</v>
      </c>
      <c r="I18" s="82">
        <f t="shared" si="0"/>
        <v>6.5685164212910596</v>
      </c>
    </row>
    <row r="19" spans="1:9" ht="18" customHeight="1">
      <c r="A19" s="267"/>
      <c r="B19" s="267"/>
      <c r="C19" s="10"/>
      <c r="D19" s="271" t="s">
        <v>95</v>
      </c>
      <c r="E19" s="272"/>
      <c r="F19" s="69">
        <v>0</v>
      </c>
      <c r="G19" s="77">
        <f t="shared" si="1"/>
        <v>0</v>
      </c>
      <c r="H19" s="70">
        <v>0</v>
      </c>
      <c r="I19" s="82" t="e">
        <f t="shared" si="0"/>
        <v>#DIV/0!</v>
      </c>
    </row>
    <row r="20" spans="1:9" ht="18" customHeight="1">
      <c r="A20" s="267"/>
      <c r="B20" s="267"/>
      <c r="C20" s="44" t="s">
        <v>5</v>
      </c>
      <c r="D20" s="43"/>
      <c r="E20" s="43"/>
      <c r="F20" s="69">
        <v>43325</v>
      </c>
      <c r="G20" s="77">
        <f t="shared" si="1"/>
        <v>4.973311140446536</v>
      </c>
      <c r="H20" s="70">
        <v>44215</v>
      </c>
      <c r="I20" s="82">
        <f t="shared" si="0"/>
        <v>-2.0128915526405056</v>
      </c>
    </row>
    <row r="21" spans="1:9" ht="18" customHeight="1">
      <c r="A21" s="267"/>
      <c r="B21" s="267"/>
      <c r="C21" s="44" t="s">
        <v>6</v>
      </c>
      <c r="D21" s="43"/>
      <c r="E21" s="43"/>
      <c r="F21" s="69">
        <v>162643</v>
      </c>
      <c r="G21" s="77">
        <f t="shared" si="1"/>
        <v>18.669919072490387</v>
      </c>
      <c r="H21" s="70">
        <v>166484</v>
      </c>
      <c r="I21" s="82">
        <f t="shared" si="0"/>
        <v>-2.3071286129598079</v>
      </c>
    </row>
    <row r="22" spans="1:9" ht="18" customHeight="1">
      <c r="A22" s="267"/>
      <c r="B22" s="267"/>
      <c r="C22" s="44" t="s">
        <v>31</v>
      </c>
      <c r="D22" s="43"/>
      <c r="E22" s="43"/>
      <c r="F22" s="69">
        <v>11960</v>
      </c>
      <c r="G22" s="77">
        <f t="shared" si="1"/>
        <v>1.372897893588934</v>
      </c>
      <c r="H22" s="70">
        <v>11997</v>
      </c>
      <c r="I22" s="82">
        <f t="shared" si="0"/>
        <v>-0.30841043594231898</v>
      </c>
    </row>
    <row r="23" spans="1:9" ht="18" customHeight="1">
      <c r="A23" s="267"/>
      <c r="B23" s="267"/>
      <c r="C23" s="44" t="s">
        <v>7</v>
      </c>
      <c r="D23" s="43"/>
      <c r="E23" s="43"/>
      <c r="F23" s="69">
        <v>82348</v>
      </c>
      <c r="G23" s="77">
        <f t="shared" si="1"/>
        <v>9.4527922860586582</v>
      </c>
      <c r="H23" s="70">
        <v>72500</v>
      </c>
      <c r="I23" s="82">
        <f t="shared" si="0"/>
        <v>13.583448275862064</v>
      </c>
    </row>
    <row r="24" spans="1:9" ht="18" customHeight="1">
      <c r="A24" s="267"/>
      <c r="B24" s="267"/>
      <c r="C24" s="44" t="s">
        <v>32</v>
      </c>
      <c r="D24" s="43"/>
      <c r="E24" s="43"/>
      <c r="F24" s="69">
        <v>3105</v>
      </c>
      <c r="G24" s="77">
        <f t="shared" si="1"/>
        <v>0.35642541468174249</v>
      </c>
      <c r="H24" s="70">
        <v>2067</v>
      </c>
      <c r="I24" s="82">
        <f t="shared" si="0"/>
        <v>50.217706821480412</v>
      </c>
    </row>
    <row r="25" spans="1:9" ht="18" customHeight="1">
      <c r="A25" s="267"/>
      <c r="B25" s="267"/>
      <c r="C25" s="44" t="s">
        <v>8</v>
      </c>
      <c r="D25" s="43"/>
      <c r="E25" s="43"/>
      <c r="F25" s="69">
        <v>123914</v>
      </c>
      <c r="G25" s="77">
        <f t="shared" si="1"/>
        <v>14.224186420249097</v>
      </c>
      <c r="H25" s="70">
        <v>118528</v>
      </c>
      <c r="I25" s="82">
        <f t="shared" si="0"/>
        <v>4.5440739740820746</v>
      </c>
    </row>
    <row r="26" spans="1:9" ht="18" customHeight="1">
      <c r="A26" s="267"/>
      <c r="B26" s="267"/>
      <c r="C26" s="45" t="s">
        <v>9</v>
      </c>
      <c r="D26" s="46"/>
      <c r="E26" s="46"/>
      <c r="F26" s="71">
        <v>118311</v>
      </c>
      <c r="G26" s="78">
        <f t="shared" si="1"/>
        <v>13.581013602709064</v>
      </c>
      <c r="H26" s="72">
        <v>106287</v>
      </c>
      <c r="I26" s="84">
        <f t="shared" si="0"/>
        <v>11.312766377826078</v>
      </c>
    </row>
    <row r="27" spans="1:9" ht="18" customHeight="1">
      <c r="A27" s="267"/>
      <c r="B27" s="268"/>
      <c r="C27" s="47" t="s">
        <v>10</v>
      </c>
      <c r="D27" s="31"/>
      <c r="E27" s="31"/>
      <c r="F27" s="73">
        <f>SUM(F9,F20:F26)</f>
        <v>871150</v>
      </c>
      <c r="G27" s="79">
        <f t="shared" si="1"/>
        <v>100</v>
      </c>
      <c r="H27" s="73">
        <f>SUM(H9,H20:H26)</f>
        <v>845771</v>
      </c>
      <c r="I27" s="85">
        <f t="shared" si="0"/>
        <v>3.0006940412948602</v>
      </c>
    </row>
    <row r="28" spans="1:9" ht="18" customHeight="1">
      <c r="A28" s="267"/>
      <c r="B28" s="266" t="s">
        <v>89</v>
      </c>
      <c r="C28" s="55" t="s">
        <v>11</v>
      </c>
      <c r="D28" s="56"/>
      <c r="E28" s="56"/>
      <c r="F28" s="65">
        <v>346556</v>
      </c>
      <c r="G28" s="75">
        <f t="shared" ref="G28:G45" si="2">F28/$F$45*100</f>
        <v>39.992337483093991</v>
      </c>
      <c r="H28" s="65">
        <v>346148</v>
      </c>
      <c r="I28" s="86">
        <f t="shared" si="0"/>
        <v>0.11786865733731666</v>
      </c>
    </row>
    <row r="29" spans="1:9" ht="18" customHeight="1">
      <c r="A29" s="267"/>
      <c r="B29" s="267"/>
      <c r="C29" s="7"/>
      <c r="D29" s="30" t="s">
        <v>12</v>
      </c>
      <c r="E29" s="43"/>
      <c r="F29" s="69">
        <v>216542</v>
      </c>
      <c r="G29" s="77">
        <f t="shared" si="2"/>
        <v>24.988806262953577</v>
      </c>
      <c r="H29" s="69">
        <v>217147</v>
      </c>
      <c r="I29" s="87">
        <f t="shared" si="0"/>
        <v>-0.27861310540785444</v>
      </c>
    </row>
    <row r="30" spans="1:9" ht="18" customHeight="1">
      <c r="A30" s="267"/>
      <c r="B30" s="267"/>
      <c r="C30" s="7"/>
      <c r="D30" s="30" t="s">
        <v>33</v>
      </c>
      <c r="E30" s="43"/>
      <c r="F30" s="69">
        <v>13926</v>
      </c>
      <c r="G30" s="77">
        <f t="shared" si="2"/>
        <v>1.6070513619431404</v>
      </c>
      <c r="H30" s="69">
        <v>13512</v>
      </c>
      <c r="I30" s="87">
        <f t="shared" si="0"/>
        <v>3.0639431616340973</v>
      </c>
    </row>
    <row r="31" spans="1:9" ht="18" customHeight="1">
      <c r="A31" s="267"/>
      <c r="B31" s="267"/>
      <c r="C31" s="19"/>
      <c r="D31" s="30" t="s">
        <v>13</v>
      </c>
      <c r="E31" s="43"/>
      <c r="F31" s="69">
        <v>116088</v>
      </c>
      <c r="G31" s="77">
        <f t="shared" si="2"/>
        <v>13.396479858197278</v>
      </c>
      <c r="H31" s="69">
        <v>115489</v>
      </c>
      <c r="I31" s="87">
        <f t="shared" si="0"/>
        <v>0.51866411519712052</v>
      </c>
    </row>
    <row r="32" spans="1:9" ht="18" customHeight="1">
      <c r="A32" s="267"/>
      <c r="B32" s="267"/>
      <c r="C32" s="50" t="s">
        <v>14</v>
      </c>
      <c r="D32" s="51"/>
      <c r="E32" s="51"/>
      <c r="F32" s="65">
        <v>389876</v>
      </c>
      <c r="G32" s="75">
        <f t="shared" si="2"/>
        <v>44.991437368156241</v>
      </c>
      <c r="H32" s="65">
        <v>385485</v>
      </c>
      <c r="I32" s="86">
        <f t="shared" si="0"/>
        <v>1.1390845298779428</v>
      </c>
    </row>
    <row r="33" spans="1:9" ht="18" customHeight="1">
      <c r="A33" s="267"/>
      <c r="B33" s="267"/>
      <c r="C33" s="7"/>
      <c r="D33" s="30" t="s">
        <v>15</v>
      </c>
      <c r="E33" s="43"/>
      <c r="F33" s="69">
        <v>29571</v>
      </c>
      <c r="G33" s="77">
        <f t="shared" si="2"/>
        <v>3.4124742082450523</v>
      </c>
      <c r="H33" s="69">
        <v>29399</v>
      </c>
      <c r="I33" s="87">
        <f t="shared" si="0"/>
        <v>0.58505391339842561</v>
      </c>
    </row>
    <row r="34" spans="1:9" ht="18" customHeight="1">
      <c r="A34" s="267"/>
      <c r="B34" s="267"/>
      <c r="C34" s="7"/>
      <c r="D34" s="30" t="s">
        <v>34</v>
      </c>
      <c r="E34" s="43"/>
      <c r="F34" s="69">
        <v>3497</v>
      </c>
      <c r="G34" s="77">
        <f t="shared" si="2"/>
        <v>0.40355153042619291</v>
      </c>
      <c r="H34" s="69">
        <v>3922</v>
      </c>
      <c r="I34" s="87">
        <f t="shared" si="0"/>
        <v>-10.836308006119321</v>
      </c>
    </row>
    <row r="35" spans="1:9" ht="18" customHeight="1">
      <c r="A35" s="267"/>
      <c r="B35" s="267"/>
      <c r="C35" s="7"/>
      <c r="D35" s="30" t="s">
        <v>35</v>
      </c>
      <c r="E35" s="43"/>
      <c r="F35" s="69">
        <v>258298</v>
      </c>
      <c r="G35" s="77">
        <f t="shared" si="2"/>
        <v>29.807421563061133</v>
      </c>
      <c r="H35" s="69">
        <v>258280</v>
      </c>
      <c r="I35" s="87">
        <f t="shared" si="0"/>
        <v>6.9691807340843681E-3</v>
      </c>
    </row>
    <row r="36" spans="1:9" ht="18" customHeight="1">
      <c r="A36" s="267"/>
      <c r="B36" s="267"/>
      <c r="C36" s="7"/>
      <c r="D36" s="30" t="s">
        <v>36</v>
      </c>
      <c r="E36" s="43"/>
      <c r="F36" s="69">
        <v>15302</v>
      </c>
      <c r="G36" s="77">
        <f t="shared" si="2"/>
        <v>1.7658408689109533</v>
      </c>
      <c r="H36" s="69">
        <v>16282</v>
      </c>
      <c r="I36" s="87">
        <f t="shared" si="0"/>
        <v>-6.018916595012902</v>
      </c>
    </row>
    <row r="37" spans="1:9" ht="18" customHeight="1">
      <c r="A37" s="267"/>
      <c r="B37" s="267"/>
      <c r="C37" s="7"/>
      <c r="D37" s="30" t="s">
        <v>16</v>
      </c>
      <c r="E37" s="43"/>
      <c r="F37" s="69">
        <v>5343</v>
      </c>
      <c r="G37" s="77">
        <f t="shared" si="2"/>
        <v>0.61657873236120919</v>
      </c>
      <c r="H37" s="69">
        <v>7668</v>
      </c>
      <c r="I37" s="87">
        <f t="shared" si="0"/>
        <v>-30.320813771517997</v>
      </c>
    </row>
    <row r="38" spans="1:9" ht="18" customHeight="1">
      <c r="A38" s="267"/>
      <c r="B38" s="267"/>
      <c r="C38" s="19"/>
      <c r="D38" s="30" t="s">
        <v>37</v>
      </c>
      <c r="E38" s="43"/>
      <c r="F38" s="69">
        <v>77865</v>
      </c>
      <c r="G38" s="77">
        <f t="shared" si="2"/>
        <v>8.9855704651517048</v>
      </c>
      <c r="H38" s="69">
        <v>69934</v>
      </c>
      <c r="I38" s="87">
        <f t="shared" si="0"/>
        <v>11.340692653072892</v>
      </c>
    </row>
    <row r="39" spans="1:9" ht="18" customHeight="1">
      <c r="A39" s="267"/>
      <c r="B39" s="267"/>
      <c r="C39" s="50" t="s">
        <v>17</v>
      </c>
      <c r="D39" s="51"/>
      <c r="E39" s="51"/>
      <c r="F39" s="65">
        <v>130124</v>
      </c>
      <c r="G39" s="75">
        <f t="shared" si="2"/>
        <v>15.016225148749761</v>
      </c>
      <c r="H39" s="65">
        <v>109411</v>
      </c>
      <c r="I39" s="86">
        <f t="shared" si="0"/>
        <v>18.931368875158803</v>
      </c>
    </row>
    <row r="40" spans="1:9" ht="18" customHeight="1">
      <c r="A40" s="267"/>
      <c r="B40" s="267"/>
      <c r="C40" s="7"/>
      <c r="D40" s="52" t="s">
        <v>18</v>
      </c>
      <c r="E40" s="53"/>
      <c r="F40" s="67">
        <v>118300</v>
      </c>
      <c r="G40" s="76">
        <f t="shared" si="2"/>
        <v>13.651743222596116</v>
      </c>
      <c r="H40" s="67">
        <v>98311</v>
      </c>
      <c r="I40" s="88">
        <f t="shared" si="0"/>
        <v>20.332414480576944</v>
      </c>
    </row>
    <row r="41" spans="1:9" ht="18" customHeight="1">
      <c r="A41" s="267"/>
      <c r="B41" s="267"/>
      <c r="C41" s="7"/>
      <c r="D41" s="16"/>
      <c r="E41" s="104" t="s">
        <v>92</v>
      </c>
      <c r="F41" s="69">
        <v>72278</v>
      </c>
      <c r="G41" s="77">
        <f t="shared" si="2"/>
        <v>8.3408342911479476</v>
      </c>
      <c r="H41" s="69">
        <v>55199</v>
      </c>
      <c r="I41" s="89">
        <f t="shared" si="0"/>
        <v>30.940777912643334</v>
      </c>
    </row>
    <row r="42" spans="1:9" ht="18" customHeight="1">
      <c r="A42" s="267"/>
      <c r="B42" s="267"/>
      <c r="C42" s="7"/>
      <c r="D42" s="33"/>
      <c r="E42" s="32" t="s">
        <v>38</v>
      </c>
      <c r="F42" s="69">
        <v>46022</v>
      </c>
      <c r="G42" s="77">
        <f t="shared" si="2"/>
        <v>5.3109089314481697</v>
      </c>
      <c r="H42" s="69">
        <v>43112</v>
      </c>
      <c r="I42" s="89">
        <f t="shared" si="0"/>
        <v>6.7498608276117977</v>
      </c>
    </row>
    <row r="43" spans="1:9" ht="18" customHeight="1">
      <c r="A43" s="267"/>
      <c r="B43" s="267"/>
      <c r="C43" s="7"/>
      <c r="D43" s="30" t="s">
        <v>39</v>
      </c>
      <c r="E43" s="54"/>
      <c r="F43" s="69">
        <v>11824</v>
      </c>
      <c r="G43" s="77">
        <f t="shared" si="2"/>
        <v>1.3644819261536474</v>
      </c>
      <c r="H43" s="67">
        <v>11100</v>
      </c>
      <c r="I43" s="161">
        <f t="shared" si="0"/>
        <v>6.5225225225225225</v>
      </c>
    </row>
    <row r="44" spans="1:9" ht="18" customHeight="1">
      <c r="A44" s="267"/>
      <c r="B44" s="267"/>
      <c r="C44" s="11"/>
      <c r="D44" s="48" t="s">
        <v>40</v>
      </c>
      <c r="E44" s="49"/>
      <c r="F44" s="73">
        <v>0</v>
      </c>
      <c r="G44" s="79">
        <f t="shared" si="2"/>
        <v>0</v>
      </c>
      <c r="H44" s="72">
        <v>0</v>
      </c>
      <c r="I44" s="84" t="e">
        <f t="shared" si="0"/>
        <v>#DIV/0!</v>
      </c>
    </row>
    <row r="45" spans="1:9" ht="18" customHeight="1">
      <c r="A45" s="268"/>
      <c r="B45" s="268"/>
      <c r="C45" s="11" t="s">
        <v>19</v>
      </c>
      <c r="D45" s="12"/>
      <c r="E45" s="12"/>
      <c r="F45" s="74">
        <f>SUM(F28,F32,F39)</f>
        <v>866556</v>
      </c>
      <c r="G45" s="79">
        <f t="shared" si="2"/>
        <v>100</v>
      </c>
      <c r="H45" s="74">
        <f>SUM(H28,H32,H39)</f>
        <v>841044</v>
      </c>
      <c r="I45" s="162">
        <f t="shared" si="0"/>
        <v>3.0333728080813804</v>
      </c>
    </row>
    <row r="46" spans="1:9">
      <c r="A46" s="105" t="s">
        <v>20</v>
      </c>
    </row>
    <row r="47" spans="1:9">
      <c r="A47" s="106" t="s">
        <v>21</v>
      </c>
    </row>
    <row r="57" spans="9:9">
      <c r="I57" s="8"/>
    </row>
    <row r="58" spans="9:9">
      <c r="I58" s="8"/>
    </row>
  </sheetData>
  <mergeCells count="6">
    <mergeCell ref="A9:A45"/>
    <mergeCell ref="B9:B27"/>
    <mergeCell ref="D17:E17"/>
    <mergeCell ref="D18:E18"/>
    <mergeCell ref="D19:E19"/>
    <mergeCell ref="B28:B45"/>
  </mergeCells>
  <phoneticPr fontId="16"/>
  <printOptions horizontalCentered="1" verticalCentered="1" gridLinesSet="0"/>
  <pageMargins left="0" right="0" top="0.19685039370078741" bottom="0.19685039370078741" header="0.19685039370078741" footer="0.31496062992125984"/>
  <pageSetup paperSize="9" orientation="portrait" useFirstPageNumber="1" horizontalDpi="4294967292" r:id="rId1"/>
  <headerFooter alignWithMargins="0">
    <oddHeader>&amp;R&amp;"明朝,斜体"&amp;9都道府県－3-1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6"/>
  <sheetViews>
    <sheetView view="pageBreakPreview" zoomScaleNormal="100" zoomScaleSheetLayoutView="100" workbookViewId="0">
      <pane xSplit="4" ySplit="6" topLeftCell="E7" activePane="bottomRight" state="frozen"/>
      <selection activeCell="L8" sqref="L8"/>
      <selection pane="topRight" activeCell="L8" sqref="L8"/>
      <selection pane="bottomLeft" activeCell="L8" sqref="L8"/>
      <selection pane="bottomRight"/>
    </sheetView>
  </sheetViews>
  <sheetFormatPr defaultColWidth="9" defaultRowHeight="13"/>
  <cols>
    <col min="1" max="1" width="5.36328125" style="2" customWidth="1"/>
    <col min="2" max="2" width="3.08984375" style="2" customWidth="1"/>
    <col min="3" max="3" width="34.7265625" style="2" customWidth="1"/>
    <col min="4" max="9" width="11.90625" style="2" customWidth="1"/>
    <col min="10" max="16384" width="9" style="2"/>
  </cols>
  <sheetData>
    <row r="1" spans="1:9" ht="34" customHeight="1">
      <c r="A1" s="163" t="s">
        <v>0</v>
      </c>
      <c r="B1" s="163"/>
      <c r="C1" s="263" t="s">
        <v>260</v>
      </c>
      <c r="D1" s="164"/>
      <c r="E1" s="164"/>
    </row>
    <row r="4" spans="1:9">
      <c r="A4" s="165" t="s">
        <v>114</v>
      </c>
    </row>
    <row r="5" spans="1:9">
      <c r="I5" s="14" t="s">
        <v>115</v>
      </c>
    </row>
    <row r="6" spans="1:9" s="170" customFormat="1" ht="29.25" customHeight="1">
      <c r="A6" s="166" t="s">
        <v>116</v>
      </c>
      <c r="B6" s="167"/>
      <c r="C6" s="167"/>
      <c r="D6" s="168"/>
      <c r="E6" s="169" t="s">
        <v>233</v>
      </c>
      <c r="F6" s="169" t="s">
        <v>239</v>
      </c>
      <c r="G6" s="169" t="s">
        <v>240</v>
      </c>
      <c r="H6" s="169" t="s">
        <v>241</v>
      </c>
      <c r="I6" s="169" t="s">
        <v>243</v>
      </c>
    </row>
    <row r="7" spans="1:9" ht="27" customHeight="1">
      <c r="A7" s="308" t="s">
        <v>117</v>
      </c>
      <c r="B7" s="55" t="s">
        <v>118</v>
      </c>
      <c r="C7" s="56"/>
      <c r="D7" s="93" t="s">
        <v>119</v>
      </c>
      <c r="E7" s="171">
        <v>939460</v>
      </c>
      <c r="F7" s="172">
        <v>899170</v>
      </c>
      <c r="G7" s="172">
        <v>878651</v>
      </c>
      <c r="H7" s="172">
        <v>845771</v>
      </c>
      <c r="I7" s="172">
        <v>871150</v>
      </c>
    </row>
    <row r="8" spans="1:9" ht="27" customHeight="1">
      <c r="A8" s="267"/>
      <c r="B8" s="9"/>
      <c r="C8" s="30" t="s">
        <v>120</v>
      </c>
      <c r="D8" s="91" t="s">
        <v>42</v>
      </c>
      <c r="E8" s="173">
        <v>555145</v>
      </c>
      <c r="F8" s="173">
        <v>544029</v>
      </c>
      <c r="G8" s="173">
        <v>543696</v>
      </c>
      <c r="H8" s="173">
        <v>535292</v>
      </c>
      <c r="I8" s="174">
        <v>534457</v>
      </c>
    </row>
    <row r="9" spans="1:9" ht="27" customHeight="1">
      <c r="A9" s="267"/>
      <c r="B9" s="44" t="s">
        <v>121</v>
      </c>
      <c r="C9" s="43"/>
      <c r="D9" s="94"/>
      <c r="E9" s="175">
        <v>934360</v>
      </c>
      <c r="F9" s="175">
        <v>894014</v>
      </c>
      <c r="G9" s="175">
        <v>874877</v>
      </c>
      <c r="H9" s="175">
        <v>841044</v>
      </c>
      <c r="I9" s="176">
        <v>866556</v>
      </c>
    </row>
    <row r="10" spans="1:9" ht="27" customHeight="1">
      <c r="A10" s="267"/>
      <c r="B10" s="44" t="s">
        <v>122</v>
      </c>
      <c r="C10" s="43"/>
      <c r="D10" s="94"/>
      <c r="E10" s="175">
        <v>5100</v>
      </c>
      <c r="F10" s="175">
        <v>5156</v>
      </c>
      <c r="G10" s="175">
        <v>3774</v>
      </c>
      <c r="H10" s="175">
        <v>4727</v>
      </c>
      <c r="I10" s="176">
        <v>4594</v>
      </c>
    </row>
    <row r="11" spans="1:9" ht="27" customHeight="1">
      <c r="A11" s="267"/>
      <c r="B11" s="44" t="s">
        <v>123</v>
      </c>
      <c r="C11" s="43"/>
      <c r="D11" s="94"/>
      <c r="E11" s="175">
        <v>4417</v>
      </c>
      <c r="F11" s="175">
        <v>4466</v>
      </c>
      <c r="G11" s="175">
        <v>3016</v>
      </c>
      <c r="H11" s="175">
        <v>3809</v>
      </c>
      <c r="I11" s="176">
        <v>3166</v>
      </c>
    </row>
    <row r="12" spans="1:9" ht="27" customHeight="1">
      <c r="A12" s="267"/>
      <c r="B12" s="44" t="s">
        <v>124</v>
      </c>
      <c r="C12" s="43"/>
      <c r="D12" s="94"/>
      <c r="E12" s="175">
        <v>683</v>
      </c>
      <c r="F12" s="175">
        <v>690</v>
      </c>
      <c r="G12" s="175">
        <v>758</v>
      </c>
      <c r="H12" s="175">
        <v>918</v>
      </c>
      <c r="I12" s="176">
        <v>1428</v>
      </c>
    </row>
    <row r="13" spans="1:9" ht="27" customHeight="1">
      <c r="A13" s="267"/>
      <c r="B13" s="44" t="s">
        <v>125</v>
      </c>
      <c r="C13" s="43"/>
      <c r="D13" s="99"/>
      <c r="E13" s="177">
        <v>8</v>
      </c>
      <c r="F13" s="177">
        <v>7</v>
      </c>
      <c r="G13" s="177">
        <v>68</v>
      </c>
      <c r="H13" s="177">
        <v>160</v>
      </c>
      <c r="I13" s="178">
        <v>510</v>
      </c>
    </row>
    <row r="14" spans="1:9" ht="27" customHeight="1">
      <c r="A14" s="267"/>
      <c r="B14" s="101" t="s">
        <v>126</v>
      </c>
      <c r="C14" s="53"/>
      <c r="D14" s="99"/>
      <c r="E14" s="177">
        <v>0</v>
      </c>
      <c r="F14" s="177">
        <v>0</v>
      </c>
      <c r="G14" s="177">
        <v>0</v>
      </c>
      <c r="H14" s="177">
        <v>0</v>
      </c>
      <c r="I14" s="178">
        <v>0</v>
      </c>
    </row>
    <row r="15" spans="1:9" ht="27" customHeight="1">
      <c r="A15" s="267"/>
      <c r="B15" s="45" t="s">
        <v>127</v>
      </c>
      <c r="C15" s="46"/>
      <c r="D15" s="179"/>
      <c r="E15" s="180">
        <v>8</v>
      </c>
      <c r="F15" s="180">
        <v>7</v>
      </c>
      <c r="G15" s="180">
        <v>68</v>
      </c>
      <c r="H15" s="180">
        <v>160</v>
      </c>
      <c r="I15" s="181">
        <v>510</v>
      </c>
    </row>
    <row r="16" spans="1:9" ht="27" customHeight="1">
      <c r="A16" s="267"/>
      <c r="B16" s="182" t="s">
        <v>128</v>
      </c>
      <c r="C16" s="183"/>
      <c r="D16" s="184" t="s">
        <v>43</v>
      </c>
      <c r="E16" s="185">
        <v>21110</v>
      </c>
      <c r="F16" s="185">
        <v>20306</v>
      </c>
      <c r="G16" s="185">
        <v>21801</v>
      </c>
      <c r="H16" s="185">
        <v>17261</v>
      </c>
      <c r="I16" s="186">
        <v>16639</v>
      </c>
    </row>
    <row r="17" spans="1:9" ht="27" customHeight="1">
      <c r="A17" s="267"/>
      <c r="B17" s="44" t="s">
        <v>129</v>
      </c>
      <c r="C17" s="43"/>
      <c r="D17" s="91" t="s">
        <v>44</v>
      </c>
      <c r="E17" s="175">
        <v>78528</v>
      </c>
      <c r="F17" s="175">
        <v>88967</v>
      </c>
      <c r="G17" s="175">
        <v>112291</v>
      </c>
      <c r="H17" s="175">
        <v>95940</v>
      </c>
      <c r="I17" s="176">
        <v>110963</v>
      </c>
    </row>
    <row r="18" spans="1:9" ht="27" customHeight="1">
      <c r="A18" s="267"/>
      <c r="B18" s="44" t="s">
        <v>130</v>
      </c>
      <c r="C18" s="43"/>
      <c r="D18" s="91" t="s">
        <v>45</v>
      </c>
      <c r="E18" s="175">
        <v>1958692</v>
      </c>
      <c r="F18" s="175">
        <v>2005069</v>
      </c>
      <c r="G18" s="175">
        <v>2026646</v>
      </c>
      <c r="H18" s="175">
        <v>2046825</v>
      </c>
      <c r="I18" s="176">
        <v>2070021</v>
      </c>
    </row>
    <row r="19" spans="1:9" ht="27" customHeight="1">
      <c r="A19" s="267"/>
      <c r="B19" s="44" t="s">
        <v>131</v>
      </c>
      <c r="C19" s="43"/>
      <c r="D19" s="91" t="s">
        <v>132</v>
      </c>
      <c r="E19" s="175">
        <f>E17+E18-E16</f>
        <v>2016110</v>
      </c>
      <c r="F19" s="175">
        <f>F17+F18-F16</f>
        <v>2073730</v>
      </c>
      <c r="G19" s="175">
        <f>G17+G18-G16</f>
        <v>2117136</v>
      </c>
      <c r="H19" s="175">
        <f>H17+H18-H16</f>
        <v>2125504</v>
      </c>
      <c r="I19" s="175">
        <f>I17+I18-I16</f>
        <v>2164345</v>
      </c>
    </row>
    <row r="20" spans="1:9" ht="27" customHeight="1">
      <c r="A20" s="267"/>
      <c r="B20" s="44" t="s">
        <v>133</v>
      </c>
      <c r="C20" s="43"/>
      <c r="D20" s="94" t="s">
        <v>134</v>
      </c>
      <c r="E20" s="187">
        <f>E18/E8</f>
        <v>3.528252978951445</v>
      </c>
      <c r="F20" s="187">
        <f>F18/F8</f>
        <v>3.6855921283608044</v>
      </c>
      <c r="G20" s="187">
        <f>G18/G8</f>
        <v>3.7275352402813335</v>
      </c>
      <c r="H20" s="187">
        <f>H18/H8</f>
        <v>3.8237541379284576</v>
      </c>
      <c r="I20" s="187">
        <f>I18/I8</f>
        <v>3.8731291759673838</v>
      </c>
    </row>
    <row r="21" spans="1:9" ht="27" customHeight="1">
      <c r="A21" s="267"/>
      <c r="B21" s="44" t="s">
        <v>135</v>
      </c>
      <c r="C21" s="43"/>
      <c r="D21" s="94" t="s">
        <v>136</v>
      </c>
      <c r="E21" s="187">
        <f>E19/E8</f>
        <v>3.6316818128597035</v>
      </c>
      <c r="F21" s="187">
        <f>F19/F8</f>
        <v>3.8118004738717972</v>
      </c>
      <c r="G21" s="187">
        <f>G19/G8</f>
        <v>3.8939701597951797</v>
      </c>
      <c r="H21" s="187">
        <f>H19/H8</f>
        <v>3.9707374666537141</v>
      </c>
      <c r="I21" s="187">
        <f>I19/I8</f>
        <v>4.0496148427282268</v>
      </c>
    </row>
    <row r="22" spans="1:9" ht="27" customHeight="1">
      <c r="A22" s="267"/>
      <c r="B22" s="44" t="s">
        <v>137</v>
      </c>
      <c r="C22" s="43"/>
      <c r="D22" s="94" t="s">
        <v>138</v>
      </c>
      <c r="E22" s="175">
        <f>E18/E24*1000000</f>
        <v>750355.22015604784</v>
      </c>
      <c r="F22" s="175">
        <f>F18/F24*1000000</f>
        <v>768121.78276271443</v>
      </c>
      <c r="G22" s="175">
        <f>G18/G24*1000000</f>
        <v>776387.71461177862</v>
      </c>
      <c r="H22" s="175">
        <f>H18/H24*1000000</f>
        <v>784118.08671087783</v>
      </c>
      <c r="I22" s="175">
        <f>I18/I24*1000000</f>
        <v>793004.24118883535</v>
      </c>
    </row>
    <row r="23" spans="1:9" ht="27" customHeight="1">
      <c r="A23" s="267"/>
      <c r="B23" s="44" t="s">
        <v>139</v>
      </c>
      <c r="C23" s="43"/>
      <c r="D23" s="94" t="s">
        <v>140</v>
      </c>
      <c r="E23" s="175">
        <f>E19/E24*1000000</f>
        <v>772351.47889959707</v>
      </c>
      <c r="F23" s="175">
        <f>F19/F24*1000000</f>
        <v>794425.12181302684</v>
      </c>
      <c r="G23" s="175">
        <f>G19/G24*1000000</f>
        <v>811053.52417853056</v>
      </c>
      <c r="H23" s="175">
        <f>H19/H24*1000000</f>
        <v>814259.22087932169</v>
      </c>
      <c r="I23" s="175">
        <f>I19/I24*1000000</f>
        <v>829138.81762351678</v>
      </c>
    </row>
    <row r="24" spans="1:9" ht="27" customHeight="1">
      <c r="A24" s="267"/>
      <c r="B24" s="188" t="s">
        <v>141</v>
      </c>
      <c r="C24" s="189"/>
      <c r="D24" s="190" t="s">
        <v>142</v>
      </c>
      <c r="E24" s="180">
        <v>2610353</v>
      </c>
      <c r="F24" s="180">
        <f>E24</f>
        <v>2610353</v>
      </c>
      <c r="G24" s="180">
        <f>F24</f>
        <v>2610353</v>
      </c>
      <c r="H24" s="181">
        <f>G24</f>
        <v>2610353</v>
      </c>
      <c r="I24" s="181">
        <f>H24</f>
        <v>2610353</v>
      </c>
    </row>
    <row r="25" spans="1:9" ht="27" customHeight="1">
      <c r="A25" s="267"/>
      <c r="B25" s="10" t="s">
        <v>143</v>
      </c>
      <c r="C25" s="191"/>
      <c r="D25" s="192"/>
      <c r="E25" s="173">
        <v>542927</v>
      </c>
      <c r="F25" s="173">
        <v>542128</v>
      </c>
      <c r="G25" s="173">
        <v>499088</v>
      </c>
      <c r="H25" s="173">
        <v>501947</v>
      </c>
      <c r="I25" s="193">
        <v>507506</v>
      </c>
    </row>
    <row r="26" spans="1:9" ht="27" customHeight="1">
      <c r="A26" s="267"/>
      <c r="B26" s="194" t="s">
        <v>144</v>
      </c>
      <c r="C26" s="195"/>
      <c r="D26" s="196"/>
      <c r="E26" s="197">
        <v>0.56699999999999995</v>
      </c>
      <c r="F26" s="197">
        <v>0.58423000000000003</v>
      </c>
      <c r="G26" s="197">
        <v>0.58799999999999997</v>
      </c>
      <c r="H26" s="197">
        <v>0.58399999999999996</v>
      </c>
      <c r="I26" s="198">
        <v>0.58599999999999997</v>
      </c>
    </row>
    <row r="27" spans="1:9" ht="27" customHeight="1">
      <c r="A27" s="267"/>
      <c r="B27" s="194" t="s">
        <v>145</v>
      </c>
      <c r="C27" s="195"/>
      <c r="D27" s="196"/>
      <c r="E27" s="199">
        <v>0.1</v>
      </c>
      <c r="F27" s="199">
        <v>0.14000000000000001</v>
      </c>
      <c r="G27" s="199">
        <v>0.2</v>
      </c>
      <c r="H27" s="199">
        <v>0.2</v>
      </c>
      <c r="I27" s="200">
        <v>0.3</v>
      </c>
    </row>
    <row r="28" spans="1:9" ht="27" customHeight="1">
      <c r="A28" s="267"/>
      <c r="B28" s="194" t="s">
        <v>146</v>
      </c>
      <c r="C28" s="195"/>
      <c r="D28" s="196"/>
      <c r="E28" s="199">
        <v>95</v>
      </c>
      <c r="F28" s="199">
        <v>94.7</v>
      </c>
      <c r="G28" s="199">
        <v>94.6</v>
      </c>
      <c r="H28" s="199">
        <v>94.5</v>
      </c>
      <c r="I28" s="200">
        <v>95.4</v>
      </c>
    </row>
    <row r="29" spans="1:9" ht="27" customHeight="1">
      <c r="A29" s="267"/>
      <c r="B29" s="201" t="s">
        <v>147</v>
      </c>
      <c r="C29" s="202"/>
      <c r="D29" s="203"/>
      <c r="E29" s="204">
        <v>59.1</v>
      </c>
      <c r="F29" s="204">
        <v>60.5</v>
      </c>
      <c r="G29" s="204">
        <v>61.9</v>
      </c>
      <c r="H29" s="204">
        <v>63.3</v>
      </c>
      <c r="I29" s="205">
        <v>61.4</v>
      </c>
    </row>
    <row r="30" spans="1:9" ht="27" customHeight="1">
      <c r="A30" s="267"/>
      <c r="B30" s="308" t="s">
        <v>148</v>
      </c>
      <c r="C30" s="25" t="s">
        <v>149</v>
      </c>
      <c r="D30" s="206"/>
      <c r="E30" s="207">
        <v>0</v>
      </c>
      <c r="F30" s="207">
        <v>0</v>
      </c>
      <c r="G30" s="207">
        <v>0</v>
      </c>
      <c r="H30" s="207">
        <v>0</v>
      </c>
      <c r="I30" s="208">
        <v>0</v>
      </c>
    </row>
    <row r="31" spans="1:9" ht="27" customHeight="1">
      <c r="A31" s="267"/>
      <c r="B31" s="267"/>
      <c r="C31" s="194" t="s">
        <v>150</v>
      </c>
      <c r="D31" s="196"/>
      <c r="E31" s="199">
        <v>0</v>
      </c>
      <c r="F31" s="199">
        <v>0</v>
      </c>
      <c r="G31" s="199">
        <v>0</v>
      </c>
      <c r="H31" s="199">
        <v>0</v>
      </c>
      <c r="I31" s="200">
        <v>0</v>
      </c>
    </row>
    <row r="32" spans="1:9" ht="27" customHeight="1">
      <c r="A32" s="267"/>
      <c r="B32" s="267"/>
      <c r="C32" s="194" t="s">
        <v>151</v>
      </c>
      <c r="D32" s="196"/>
      <c r="E32" s="199">
        <v>16.2</v>
      </c>
      <c r="F32" s="199">
        <v>14.9</v>
      </c>
      <c r="G32" s="199">
        <v>14.2</v>
      </c>
      <c r="H32" s="199">
        <v>14.1</v>
      </c>
      <c r="I32" s="200">
        <v>14.8</v>
      </c>
    </row>
    <row r="33" spans="1:9" ht="27" customHeight="1">
      <c r="A33" s="268"/>
      <c r="B33" s="268"/>
      <c r="C33" s="201" t="s">
        <v>152</v>
      </c>
      <c r="D33" s="203"/>
      <c r="E33" s="204">
        <v>248.8</v>
      </c>
      <c r="F33" s="204">
        <v>259.5</v>
      </c>
      <c r="G33" s="204">
        <v>283.10000000000002</v>
      </c>
      <c r="H33" s="204">
        <v>287.89999999999998</v>
      </c>
      <c r="I33" s="209">
        <v>292.89999999999998</v>
      </c>
    </row>
    <row r="34" spans="1:9" ht="27" customHeight="1">
      <c r="A34" s="2" t="s">
        <v>244</v>
      </c>
      <c r="B34" s="8"/>
      <c r="C34" s="8"/>
      <c r="D34" s="8"/>
      <c r="E34" s="210"/>
      <c r="F34" s="210"/>
      <c r="G34" s="210"/>
      <c r="H34" s="210"/>
      <c r="I34" s="211"/>
    </row>
    <row r="35" spans="1:9" ht="27" customHeight="1">
      <c r="A35" s="13" t="s">
        <v>111</v>
      </c>
    </row>
    <row r="36" spans="1:9">
      <c r="A36" s="212"/>
    </row>
  </sheetData>
  <mergeCells count="2">
    <mergeCell ref="A7:A33"/>
    <mergeCell ref="B30:B33"/>
  </mergeCells>
  <phoneticPr fontId="16"/>
  <pageMargins left="0.31496062992125984" right="0.19685039370078741" top="0.98425196850393704" bottom="0.98425196850393704" header="0.51181102362204722" footer="0.51181102362204722"/>
  <pageSetup paperSize="9" scale="85" firstPageNumber="2" orientation="portrait" useFirstPageNumber="1" horizontalDpi="4294967292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50"/>
  <sheetViews>
    <sheetView view="pageBreakPreview" zoomScaleNormal="100" zoomScaleSheetLayoutView="100" workbookViewId="0">
      <pane xSplit="5" ySplit="7" topLeftCell="F8" activePane="bottomRight" state="frozen"/>
      <selection activeCell="L8" sqref="L8"/>
      <selection pane="topRight" activeCell="L8" sqref="L8"/>
      <selection pane="bottomLeft" activeCell="L8" sqref="L8"/>
      <selection pane="bottomRight"/>
    </sheetView>
  </sheetViews>
  <sheetFormatPr defaultColWidth="9" defaultRowHeight="13"/>
  <cols>
    <col min="1" max="1" width="3.6328125" style="2" customWidth="1"/>
    <col min="2" max="3" width="1.6328125" style="2" customWidth="1"/>
    <col min="4" max="4" width="22.6328125" style="2" customWidth="1"/>
    <col min="5" max="5" width="10.6328125" style="2" customWidth="1"/>
    <col min="6" max="11" width="13.6328125" style="2" customWidth="1"/>
    <col min="12" max="12" width="13.6328125" style="8" customWidth="1"/>
    <col min="13" max="21" width="13.6328125" style="2" customWidth="1"/>
    <col min="22" max="25" width="12" style="2" customWidth="1"/>
    <col min="26" max="16384" width="9" style="2"/>
  </cols>
  <sheetData>
    <row r="1" spans="1:25" ht="34" customHeight="1">
      <c r="A1" s="64" t="s">
        <v>0</v>
      </c>
      <c r="B1" s="28"/>
      <c r="C1" s="28"/>
      <c r="D1" s="264" t="s">
        <v>260</v>
      </c>
      <c r="E1" s="35"/>
      <c r="F1" s="35"/>
      <c r="G1" s="35"/>
    </row>
    <row r="2" spans="1:25" ht="15" customHeight="1"/>
    <row r="3" spans="1:25" ht="15" customHeight="1">
      <c r="A3" s="36" t="s">
        <v>153</v>
      </c>
      <c r="B3" s="36"/>
      <c r="C3" s="36"/>
      <c r="D3" s="36"/>
    </row>
    <row r="4" spans="1:25" ht="15" customHeight="1">
      <c r="A4" s="36"/>
      <c r="B4" s="36"/>
      <c r="C4" s="36"/>
      <c r="D4" s="36"/>
    </row>
    <row r="5" spans="1:25" ht="16" customHeight="1">
      <c r="A5" s="31" t="s">
        <v>245</v>
      </c>
      <c r="B5" s="31"/>
      <c r="C5" s="31"/>
      <c r="D5" s="31"/>
      <c r="K5" s="37"/>
      <c r="O5" s="37" t="s">
        <v>48</v>
      </c>
    </row>
    <row r="6" spans="1:25" ht="16" customHeight="1">
      <c r="A6" s="286" t="s">
        <v>49</v>
      </c>
      <c r="B6" s="287"/>
      <c r="C6" s="287"/>
      <c r="D6" s="287"/>
      <c r="E6" s="288"/>
      <c r="F6" s="277" t="s">
        <v>252</v>
      </c>
      <c r="G6" s="278"/>
      <c r="H6" s="277" t="s">
        <v>253</v>
      </c>
      <c r="I6" s="278"/>
      <c r="J6" s="277" t="s">
        <v>254</v>
      </c>
      <c r="K6" s="278"/>
      <c r="L6" s="277" t="s">
        <v>247</v>
      </c>
      <c r="M6" s="278"/>
      <c r="N6" s="277" t="s">
        <v>250</v>
      </c>
      <c r="O6" s="278"/>
    </row>
    <row r="7" spans="1:25" ht="16" customHeight="1">
      <c r="A7" s="289"/>
      <c r="B7" s="290"/>
      <c r="C7" s="290"/>
      <c r="D7" s="290"/>
      <c r="E7" s="291"/>
      <c r="F7" s="110" t="s">
        <v>242</v>
      </c>
      <c r="G7" s="38" t="s">
        <v>2</v>
      </c>
      <c r="H7" s="110" t="s">
        <v>242</v>
      </c>
      <c r="I7" s="38" t="s">
        <v>2</v>
      </c>
      <c r="J7" s="110" t="s">
        <v>242</v>
      </c>
      <c r="K7" s="38" t="s">
        <v>2</v>
      </c>
      <c r="L7" s="110" t="s">
        <v>242</v>
      </c>
      <c r="M7" s="38" t="s">
        <v>2</v>
      </c>
      <c r="N7" s="110" t="s">
        <v>242</v>
      </c>
      <c r="O7" s="250" t="s">
        <v>2</v>
      </c>
    </row>
    <row r="8" spans="1:25" ht="16" customHeight="1">
      <c r="A8" s="298" t="s">
        <v>83</v>
      </c>
      <c r="B8" s="55" t="s">
        <v>50</v>
      </c>
      <c r="C8" s="56"/>
      <c r="D8" s="56"/>
      <c r="E8" s="93" t="s">
        <v>41</v>
      </c>
      <c r="F8" s="111">
        <v>334</v>
      </c>
      <c r="G8" s="112">
        <v>372</v>
      </c>
      <c r="H8" s="111">
        <v>4965</v>
      </c>
      <c r="I8" s="113">
        <v>4979</v>
      </c>
      <c r="J8" s="111">
        <v>301</v>
      </c>
      <c r="K8" s="114">
        <v>296</v>
      </c>
      <c r="L8" s="111">
        <v>2650</v>
      </c>
      <c r="M8" s="113">
        <v>2514</v>
      </c>
      <c r="N8" s="111">
        <v>16666</v>
      </c>
      <c r="O8" s="114"/>
      <c r="P8" s="115"/>
      <c r="Q8" s="115"/>
      <c r="R8" s="115"/>
      <c r="S8" s="115"/>
      <c r="T8" s="115"/>
      <c r="U8" s="115"/>
      <c r="V8" s="115"/>
      <c r="W8" s="115"/>
      <c r="X8" s="115"/>
      <c r="Y8" s="115"/>
    </row>
    <row r="9" spans="1:25" ht="16" customHeight="1">
      <c r="A9" s="299"/>
      <c r="B9" s="8"/>
      <c r="C9" s="30" t="s">
        <v>51</v>
      </c>
      <c r="D9" s="43"/>
      <c r="E9" s="91" t="s">
        <v>42</v>
      </c>
      <c r="F9" s="70">
        <v>325</v>
      </c>
      <c r="G9" s="116">
        <v>368</v>
      </c>
      <c r="H9" s="70">
        <v>4965</v>
      </c>
      <c r="I9" s="117">
        <v>4979</v>
      </c>
      <c r="J9" s="70">
        <v>301</v>
      </c>
      <c r="K9" s="118">
        <v>296</v>
      </c>
      <c r="L9" s="70">
        <v>2649</v>
      </c>
      <c r="M9" s="117">
        <v>2512</v>
      </c>
      <c r="N9" s="70">
        <v>16573</v>
      </c>
      <c r="O9" s="118"/>
      <c r="P9" s="115"/>
      <c r="Q9" s="115"/>
      <c r="R9" s="115"/>
      <c r="S9" s="115"/>
      <c r="T9" s="115"/>
      <c r="U9" s="115"/>
      <c r="V9" s="115"/>
      <c r="W9" s="115"/>
      <c r="X9" s="115"/>
      <c r="Y9" s="115"/>
    </row>
    <row r="10" spans="1:25" ht="16" customHeight="1">
      <c r="A10" s="299"/>
      <c r="B10" s="10"/>
      <c r="C10" s="30" t="s">
        <v>52</v>
      </c>
      <c r="D10" s="43"/>
      <c r="E10" s="91" t="s">
        <v>43</v>
      </c>
      <c r="F10" s="70">
        <v>9</v>
      </c>
      <c r="G10" s="116">
        <v>4</v>
      </c>
      <c r="H10" s="70">
        <v>0</v>
      </c>
      <c r="I10" s="117">
        <v>0</v>
      </c>
      <c r="J10" s="119">
        <v>0</v>
      </c>
      <c r="K10" s="120">
        <v>0</v>
      </c>
      <c r="L10" s="70">
        <v>1</v>
      </c>
      <c r="M10" s="117">
        <v>2</v>
      </c>
      <c r="N10" s="70">
        <v>93</v>
      </c>
      <c r="O10" s="118"/>
      <c r="P10" s="115"/>
      <c r="Q10" s="115"/>
      <c r="R10" s="115"/>
      <c r="S10" s="115"/>
      <c r="T10" s="115"/>
      <c r="U10" s="115"/>
      <c r="V10" s="115"/>
      <c r="W10" s="115"/>
      <c r="X10" s="115"/>
      <c r="Y10" s="115"/>
    </row>
    <row r="11" spans="1:25" ht="16" customHeight="1">
      <c r="A11" s="299"/>
      <c r="B11" s="50" t="s">
        <v>53</v>
      </c>
      <c r="C11" s="63"/>
      <c r="D11" s="63"/>
      <c r="E11" s="90" t="s">
        <v>44</v>
      </c>
      <c r="F11" s="121">
        <v>386</v>
      </c>
      <c r="G11" s="122">
        <v>395</v>
      </c>
      <c r="H11" s="121">
        <v>4787</v>
      </c>
      <c r="I11" s="123">
        <v>4910</v>
      </c>
      <c r="J11" s="121">
        <v>277</v>
      </c>
      <c r="K11" s="124">
        <v>287</v>
      </c>
      <c r="L11" s="121">
        <v>2656</v>
      </c>
      <c r="M11" s="123">
        <v>2515</v>
      </c>
      <c r="N11" s="121">
        <v>18075</v>
      </c>
      <c r="O11" s="124"/>
      <c r="P11" s="115"/>
      <c r="Q11" s="115"/>
      <c r="R11" s="115"/>
      <c r="S11" s="115"/>
      <c r="T11" s="115"/>
      <c r="U11" s="115"/>
      <c r="V11" s="115"/>
      <c r="W11" s="115"/>
      <c r="X11" s="115"/>
      <c r="Y11" s="115"/>
    </row>
    <row r="12" spans="1:25" ht="16" customHeight="1">
      <c r="A12" s="299"/>
      <c r="B12" s="7"/>
      <c r="C12" s="30" t="s">
        <v>54</v>
      </c>
      <c r="D12" s="43"/>
      <c r="E12" s="91" t="s">
        <v>45</v>
      </c>
      <c r="F12" s="70">
        <v>367</v>
      </c>
      <c r="G12" s="116">
        <v>395</v>
      </c>
      <c r="H12" s="121">
        <v>4787</v>
      </c>
      <c r="I12" s="117">
        <v>4910</v>
      </c>
      <c r="J12" s="121">
        <v>277</v>
      </c>
      <c r="K12" s="118">
        <v>287</v>
      </c>
      <c r="L12" s="70">
        <v>2654</v>
      </c>
      <c r="M12" s="117">
        <v>2514</v>
      </c>
      <c r="N12" s="70">
        <v>17779</v>
      </c>
      <c r="O12" s="118"/>
      <c r="P12" s="115"/>
      <c r="Q12" s="115"/>
      <c r="R12" s="115"/>
      <c r="S12" s="115"/>
      <c r="T12" s="115"/>
      <c r="U12" s="115"/>
      <c r="V12" s="115"/>
      <c r="W12" s="115"/>
      <c r="X12" s="115"/>
      <c r="Y12" s="115"/>
    </row>
    <row r="13" spans="1:25" ht="16" customHeight="1">
      <c r="A13" s="299"/>
      <c r="B13" s="8"/>
      <c r="C13" s="52" t="s">
        <v>55</v>
      </c>
      <c r="D13" s="53"/>
      <c r="E13" s="95" t="s">
        <v>46</v>
      </c>
      <c r="F13" s="68">
        <v>19</v>
      </c>
      <c r="G13" s="151">
        <v>0</v>
      </c>
      <c r="H13" s="119">
        <v>0</v>
      </c>
      <c r="I13" s="120">
        <v>0</v>
      </c>
      <c r="J13" s="119">
        <v>0</v>
      </c>
      <c r="K13" s="120">
        <v>0</v>
      </c>
      <c r="L13" s="68">
        <v>2</v>
      </c>
      <c r="M13" s="126">
        <v>1</v>
      </c>
      <c r="N13" s="68">
        <v>296</v>
      </c>
      <c r="O13" s="127"/>
      <c r="P13" s="115"/>
      <c r="Q13" s="115"/>
      <c r="R13" s="115"/>
      <c r="S13" s="115"/>
      <c r="T13" s="115"/>
      <c r="U13" s="115"/>
      <c r="V13" s="115"/>
      <c r="W13" s="115"/>
      <c r="X13" s="115"/>
      <c r="Y13" s="115"/>
    </row>
    <row r="14" spans="1:25" ht="16" customHeight="1">
      <c r="A14" s="299"/>
      <c r="B14" s="44" t="s">
        <v>56</v>
      </c>
      <c r="C14" s="43"/>
      <c r="D14" s="43"/>
      <c r="E14" s="91" t="s">
        <v>154</v>
      </c>
      <c r="F14" s="69">
        <f t="shared" ref="F14:O15" si="0">F9-F12</f>
        <v>-42</v>
      </c>
      <c r="G14" s="128">
        <f t="shared" si="0"/>
        <v>-27</v>
      </c>
      <c r="H14" s="69">
        <f t="shared" si="0"/>
        <v>178</v>
      </c>
      <c r="I14" s="128">
        <f t="shared" si="0"/>
        <v>69</v>
      </c>
      <c r="J14" s="69">
        <f t="shared" si="0"/>
        <v>24</v>
      </c>
      <c r="K14" s="128">
        <f t="shared" si="0"/>
        <v>9</v>
      </c>
      <c r="L14" s="69">
        <f t="shared" si="0"/>
        <v>-5</v>
      </c>
      <c r="M14" s="128">
        <f t="shared" si="0"/>
        <v>-2</v>
      </c>
      <c r="N14" s="69">
        <f t="shared" si="0"/>
        <v>-1206</v>
      </c>
      <c r="O14" s="128">
        <f t="shared" si="0"/>
        <v>0</v>
      </c>
      <c r="P14" s="115"/>
      <c r="Q14" s="115"/>
      <c r="R14" s="115"/>
      <c r="S14" s="115"/>
      <c r="T14" s="115"/>
      <c r="U14" s="115"/>
      <c r="V14" s="115"/>
      <c r="W14" s="115"/>
      <c r="X14" s="115"/>
      <c r="Y14" s="115"/>
    </row>
    <row r="15" spans="1:25" ht="16" customHeight="1">
      <c r="A15" s="299"/>
      <c r="B15" s="44" t="s">
        <v>57</v>
      </c>
      <c r="C15" s="43"/>
      <c r="D15" s="43"/>
      <c r="E15" s="91" t="s">
        <v>155</v>
      </c>
      <c r="F15" s="69">
        <f t="shared" si="0"/>
        <v>-10</v>
      </c>
      <c r="G15" s="128">
        <f t="shared" si="0"/>
        <v>4</v>
      </c>
      <c r="H15" s="69">
        <f t="shared" si="0"/>
        <v>0</v>
      </c>
      <c r="I15" s="128">
        <f t="shared" si="0"/>
        <v>0</v>
      </c>
      <c r="J15" s="69">
        <f t="shared" si="0"/>
        <v>0</v>
      </c>
      <c r="K15" s="128">
        <f t="shared" si="0"/>
        <v>0</v>
      </c>
      <c r="L15" s="69">
        <f t="shared" si="0"/>
        <v>-1</v>
      </c>
      <c r="M15" s="128">
        <f t="shared" si="0"/>
        <v>1</v>
      </c>
      <c r="N15" s="69">
        <f t="shared" si="0"/>
        <v>-203</v>
      </c>
      <c r="O15" s="128">
        <f t="shared" si="0"/>
        <v>0</v>
      </c>
      <c r="P15" s="115"/>
      <c r="Q15" s="115"/>
      <c r="R15" s="115"/>
      <c r="S15" s="115"/>
      <c r="T15" s="115"/>
      <c r="U15" s="115"/>
      <c r="V15" s="115"/>
      <c r="W15" s="115"/>
      <c r="X15" s="115"/>
      <c r="Y15" s="115"/>
    </row>
    <row r="16" spans="1:25" ht="16" customHeight="1">
      <c r="A16" s="299"/>
      <c r="B16" s="44" t="s">
        <v>58</v>
      </c>
      <c r="C16" s="43"/>
      <c r="D16" s="43"/>
      <c r="E16" s="91" t="s">
        <v>156</v>
      </c>
      <c r="F16" s="69">
        <f t="shared" ref="F16:O16" si="1">F8-F11</f>
        <v>-52</v>
      </c>
      <c r="G16" s="128">
        <f t="shared" si="1"/>
        <v>-23</v>
      </c>
      <c r="H16" s="69">
        <f t="shared" si="1"/>
        <v>178</v>
      </c>
      <c r="I16" s="128">
        <f t="shared" si="1"/>
        <v>69</v>
      </c>
      <c r="J16" s="69">
        <f t="shared" si="1"/>
        <v>24</v>
      </c>
      <c r="K16" s="128">
        <f t="shared" si="1"/>
        <v>9</v>
      </c>
      <c r="L16" s="69">
        <f t="shared" si="1"/>
        <v>-6</v>
      </c>
      <c r="M16" s="128">
        <f t="shared" si="1"/>
        <v>-1</v>
      </c>
      <c r="N16" s="69">
        <f t="shared" si="1"/>
        <v>-1409</v>
      </c>
      <c r="O16" s="128">
        <f t="shared" si="1"/>
        <v>0</v>
      </c>
      <c r="P16" s="115"/>
      <c r="Q16" s="115"/>
      <c r="R16" s="115"/>
      <c r="S16" s="115"/>
      <c r="T16" s="115"/>
      <c r="U16" s="115"/>
      <c r="V16" s="115"/>
      <c r="W16" s="115"/>
      <c r="X16" s="115"/>
      <c r="Y16" s="115"/>
    </row>
    <row r="17" spans="1:25" ht="16" customHeight="1">
      <c r="A17" s="299"/>
      <c r="B17" s="44" t="s">
        <v>59</v>
      </c>
      <c r="C17" s="43"/>
      <c r="D17" s="43"/>
      <c r="E17" s="34"/>
      <c r="F17" s="214">
        <v>354</v>
      </c>
      <c r="G17" s="215">
        <v>302</v>
      </c>
      <c r="H17" s="119">
        <v>601</v>
      </c>
      <c r="I17" s="120">
        <v>779</v>
      </c>
      <c r="J17" s="70">
        <v>0</v>
      </c>
      <c r="K17" s="118">
        <v>0</v>
      </c>
      <c r="L17" s="70">
        <v>22235</v>
      </c>
      <c r="M17" s="117">
        <v>22229</v>
      </c>
      <c r="N17" s="119">
        <v>0</v>
      </c>
      <c r="O17" s="129"/>
      <c r="P17" s="115"/>
      <c r="Q17" s="115"/>
      <c r="R17" s="115"/>
      <c r="S17" s="115"/>
      <c r="T17" s="115"/>
      <c r="U17" s="115"/>
      <c r="V17" s="115"/>
      <c r="W17" s="115"/>
      <c r="X17" s="115"/>
      <c r="Y17" s="115"/>
    </row>
    <row r="18" spans="1:25" ht="16" customHeight="1">
      <c r="A18" s="300"/>
      <c r="B18" s="47" t="s">
        <v>60</v>
      </c>
      <c r="C18" s="31"/>
      <c r="D18" s="31"/>
      <c r="E18" s="17"/>
      <c r="F18" s="130">
        <v>0</v>
      </c>
      <c r="G18" s="131">
        <v>0</v>
      </c>
      <c r="H18" s="132">
        <v>0</v>
      </c>
      <c r="I18" s="133">
        <v>0</v>
      </c>
      <c r="J18" s="132">
        <v>0</v>
      </c>
      <c r="K18" s="133">
        <v>0</v>
      </c>
      <c r="L18" s="132">
        <v>0</v>
      </c>
      <c r="M18" s="133">
        <v>0</v>
      </c>
      <c r="N18" s="132">
        <v>0</v>
      </c>
      <c r="O18" s="134"/>
      <c r="P18" s="115"/>
      <c r="Q18" s="115"/>
      <c r="R18" s="115"/>
      <c r="S18" s="115"/>
      <c r="T18" s="115"/>
      <c r="U18" s="115"/>
      <c r="V18" s="115"/>
      <c r="W18" s="115"/>
      <c r="X18" s="115"/>
      <c r="Y18" s="115"/>
    </row>
    <row r="19" spans="1:25" ht="16" customHeight="1">
      <c r="A19" s="299" t="s">
        <v>84</v>
      </c>
      <c r="B19" s="50" t="s">
        <v>61</v>
      </c>
      <c r="C19" s="51"/>
      <c r="D19" s="51"/>
      <c r="E19" s="96"/>
      <c r="F19" s="65">
        <v>0</v>
      </c>
      <c r="G19" s="135">
        <v>40</v>
      </c>
      <c r="H19" s="66">
        <v>3427</v>
      </c>
      <c r="I19" s="136">
        <v>3526</v>
      </c>
      <c r="J19" s="66">
        <v>78</v>
      </c>
      <c r="K19" s="137">
        <v>76</v>
      </c>
      <c r="L19" s="66">
        <v>4</v>
      </c>
      <c r="M19" s="136">
        <v>69</v>
      </c>
      <c r="N19" s="66">
        <v>11834</v>
      </c>
      <c r="O19" s="137"/>
      <c r="P19" s="115"/>
      <c r="Q19" s="115"/>
      <c r="R19" s="115"/>
      <c r="S19" s="115"/>
      <c r="T19" s="115"/>
      <c r="U19" s="115"/>
      <c r="V19" s="115"/>
      <c r="W19" s="115"/>
      <c r="X19" s="115"/>
      <c r="Y19" s="115"/>
    </row>
    <row r="20" spans="1:25" ht="16" customHeight="1">
      <c r="A20" s="299"/>
      <c r="B20" s="19"/>
      <c r="C20" s="30" t="s">
        <v>62</v>
      </c>
      <c r="D20" s="43"/>
      <c r="E20" s="91"/>
      <c r="F20" s="69">
        <v>0</v>
      </c>
      <c r="G20" s="128">
        <v>40</v>
      </c>
      <c r="H20" s="70">
        <v>2607</v>
      </c>
      <c r="I20" s="117">
        <v>2163</v>
      </c>
      <c r="J20" s="70">
        <v>57</v>
      </c>
      <c r="K20" s="120">
        <v>76</v>
      </c>
      <c r="L20" s="70">
        <v>4</v>
      </c>
      <c r="M20" s="117">
        <v>68</v>
      </c>
      <c r="N20" s="70">
        <v>4349</v>
      </c>
      <c r="O20" s="118"/>
      <c r="P20" s="115"/>
      <c r="Q20" s="115"/>
      <c r="R20" s="115"/>
      <c r="S20" s="115"/>
      <c r="T20" s="115"/>
      <c r="U20" s="115"/>
      <c r="V20" s="115"/>
      <c r="W20" s="115"/>
      <c r="X20" s="115"/>
      <c r="Y20" s="115"/>
    </row>
    <row r="21" spans="1:25" ht="16" customHeight="1">
      <c r="A21" s="299"/>
      <c r="B21" s="9" t="s">
        <v>63</v>
      </c>
      <c r="C21" s="63"/>
      <c r="D21" s="63"/>
      <c r="E21" s="90" t="s">
        <v>157</v>
      </c>
      <c r="F21" s="138">
        <v>0</v>
      </c>
      <c r="G21" s="139">
        <v>40</v>
      </c>
      <c r="H21" s="121">
        <v>3424</v>
      </c>
      <c r="I21" s="123">
        <v>3468</v>
      </c>
      <c r="J21" s="121">
        <v>78</v>
      </c>
      <c r="K21" s="124">
        <v>76</v>
      </c>
      <c r="L21" s="121">
        <v>4</v>
      </c>
      <c r="M21" s="123">
        <v>69</v>
      </c>
      <c r="N21" s="121">
        <v>11834</v>
      </c>
      <c r="O21" s="124"/>
      <c r="P21" s="115"/>
      <c r="Q21" s="115"/>
      <c r="R21" s="115"/>
      <c r="S21" s="115"/>
      <c r="T21" s="115"/>
      <c r="U21" s="115"/>
      <c r="V21" s="115"/>
      <c r="W21" s="115"/>
      <c r="X21" s="115"/>
      <c r="Y21" s="115"/>
    </row>
    <row r="22" spans="1:25" ht="16" customHeight="1">
      <c r="A22" s="299"/>
      <c r="B22" s="50" t="s">
        <v>64</v>
      </c>
      <c r="C22" s="51"/>
      <c r="D22" s="51"/>
      <c r="E22" s="96" t="s">
        <v>158</v>
      </c>
      <c r="F22" s="65">
        <v>27</v>
      </c>
      <c r="G22" s="135">
        <v>63</v>
      </c>
      <c r="H22" s="66">
        <v>5754</v>
      </c>
      <c r="I22" s="136">
        <v>5790</v>
      </c>
      <c r="J22" s="66">
        <v>130</v>
      </c>
      <c r="K22" s="137">
        <v>118</v>
      </c>
      <c r="L22" s="66">
        <v>61</v>
      </c>
      <c r="M22" s="136">
        <v>107</v>
      </c>
      <c r="N22" s="66">
        <v>12428</v>
      </c>
      <c r="O22" s="137"/>
      <c r="P22" s="115"/>
      <c r="Q22" s="115"/>
      <c r="R22" s="115"/>
      <c r="S22" s="115"/>
      <c r="T22" s="115"/>
      <c r="U22" s="115"/>
      <c r="V22" s="115"/>
      <c r="W22" s="115"/>
      <c r="X22" s="115"/>
      <c r="Y22" s="115"/>
    </row>
    <row r="23" spans="1:25" ht="16" customHeight="1">
      <c r="A23" s="299"/>
      <c r="B23" s="7" t="s">
        <v>65</v>
      </c>
      <c r="C23" s="52" t="s">
        <v>66</v>
      </c>
      <c r="D23" s="53"/>
      <c r="E23" s="95"/>
      <c r="F23" s="67">
        <v>20</v>
      </c>
      <c r="G23" s="125">
        <v>19</v>
      </c>
      <c r="H23" s="68">
        <v>2084</v>
      </c>
      <c r="I23" s="126">
        <v>2042</v>
      </c>
      <c r="J23" s="68">
        <v>24</v>
      </c>
      <c r="K23" s="127">
        <v>17</v>
      </c>
      <c r="L23" s="68">
        <v>49</v>
      </c>
      <c r="M23" s="126">
        <v>35</v>
      </c>
      <c r="N23" s="68">
        <v>4115</v>
      </c>
      <c r="O23" s="127"/>
      <c r="P23" s="115"/>
      <c r="Q23" s="115"/>
      <c r="R23" s="115"/>
      <c r="S23" s="115"/>
      <c r="T23" s="115"/>
      <c r="U23" s="115"/>
      <c r="V23" s="115"/>
      <c r="W23" s="115"/>
      <c r="X23" s="115"/>
      <c r="Y23" s="115"/>
    </row>
    <row r="24" spans="1:25" ht="16" customHeight="1">
      <c r="A24" s="299"/>
      <c r="B24" s="44" t="s">
        <v>159</v>
      </c>
      <c r="C24" s="43"/>
      <c r="D24" s="43"/>
      <c r="E24" s="91" t="s">
        <v>160</v>
      </c>
      <c r="F24" s="69">
        <f t="shared" ref="F24:O24" si="2">F21-F22</f>
        <v>-27</v>
      </c>
      <c r="G24" s="128">
        <f t="shared" si="2"/>
        <v>-23</v>
      </c>
      <c r="H24" s="69">
        <f t="shared" si="2"/>
        <v>-2330</v>
      </c>
      <c r="I24" s="128">
        <f t="shared" si="2"/>
        <v>-2322</v>
      </c>
      <c r="J24" s="69">
        <f t="shared" si="2"/>
        <v>-52</v>
      </c>
      <c r="K24" s="128">
        <f t="shared" si="2"/>
        <v>-42</v>
      </c>
      <c r="L24" s="69">
        <f t="shared" si="2"/>
        <v>-57</v>
      </c>
      <c r="M24" s="128">
        <f t="shared" si="2"/>
        <v>-38</v>
      </c>
      <c r="N24" s="69">
        <f t="shared" si="2"/>
        <v>-594</v>
      </c>
      <c r="O24" s="128">
        <f t="shared" si="2"/>
        <v>0</v>
      </c>
      <c r="P24" s="115"/>
      <c r="Q24" s="115"/>
      <c r="R24" s="115"/>
      <c r="S24" s="115"/>
      <c r="T24" s="115"/>
      <c r="U24" s="115"/>
      <c r="V24" s="115"/>
      <c r="W24" s="115"/>
      <c r="X24" s="115"/>
      <c r="Y24" s="115"/>
    </row>
    <row r="25" spans="1:25" ht="16" customHeight="1">
      <c r="A25" s="299"/>
      <c r="B25" s="101" t="s">
        <v>67</v>
      </c>
      <c r="C25" s="53"/>
      <c r="D25" s="53"/>
      <c r="E25" s="301" t="s">
        <v>161</v>
      </c>
      <c r="F25" s="281">
        <v>27</v>
      </c>
      <c r="G25" s="275">
        <v>23</v>
      </c>
      <c r="H25" s="273">
        <v>2330</v>
      </c>
      <c r="I25" s="275">
        <v>2322</v>
      </c>
      <c r="J25" s="273">
        <v>52</v>
      </c>
      <c r="K25" s="275">
        <v>42</v>
      </c>
      <c r="L25" s="273">
        <v>57</v>
      </c>
      <c r="M25" s="275">
        <v>38</v>
      </c>
      <c r="N25" s="273">
        <v>594</v>
      </c>
      <c r="O25" s="275"/>
      <c r="P25" s="115"/>
      <c r="Q25" s="115"/>
      <c r="R25" s="115"/>
      <c r="S25" s="115"/>
      <c r="T25" s="115"/>
      <c r="U25" s="115"/>
      <c r="V25" s="115"/>
      <c r="W25" s="115"/>
      <c r="X25" s="115"/>
      <c r="Y25" s="115"/>
    </row>
    <row r="26" spans="1:25" ht="16" customHeight="1">
      <c r="A26" s="299"/>
      <c r="B26" s="9" t="s">
        <v>68</v>
      </c>
      <c r="C26" s="63"/>
      <c r="D26" s="63"/>
      <c r="E26" s="302"/>
      <c r="F26" s="282"/>
      <c r="G26" s="276"/>
      <c r="H26" s="274"/>
      <c r="I26" s="276"/>
      <c r="J26" s="274"/>
      <c r="K26" s="276"/>
      <c r="L26" s="274"/>
      <c r="M26" s="276"/>
      <c r="N26" s="274"/>
      <c r="O26" s="276"/>
      <c r="P26" s="115"/>
      <c r="Q26" s="115"/>
      <c r="R26" s="115"/>
      <c r="S26" s="115"/>
      <c r="T26" s="115"/>
      <c r="U26" s="115"/>
      <c r="V26" s="115"/>
      <c r="W26" s="115"/>
      <c r="X26" s="115"/>
      <c r="Y26" s="115"/>
    </row>
    <row r="27" spans="1:25" ht="16" customHeight="1">
      <c r="A27" s="300"/>
      <c r="B27" s="47" t="s">
        <v>162</v>
      </c>
      <c r="C27" s="31"/>
      <c r="D27" s="31"/>
      <c r="E27" s="92" t="s">
        <v>163</v>
      </c>
      <c r="F27" s="73">
        <f t="shared" ref="F27:O27" si="3">F24+F25</f>
        <v>0</v>
      </c>
      <c r="G27" s="140">
        <f t="shared" si="3"/>
        <v>0</v>
      </c>
      <c r="H27" s="73">
        <f t="shared" si="3"/>
        <v>0</v>
      </c>
      <c r="I27" s="140">
        <f t="shared" si="3"/>
        <v>0</v>
      </c>
      <c r="J27" s="73">
        <f t="shared" si="3"/>
        <v>0</v>
      </c>
      <c r="K27" s="140">
        <f t="shared" si="3"/>
        <v>0</v>
      </c>
      <c r="L27" s="73">
        <f t="shared" si="3"/>
        <v>0</v>
      </c>
      <c r="M27" s="140">
        <f t="shared" si="3"/>
        <v>0</v>
      </c>
      <c r="N27" s="73">
        <f t="shared" si="3"/>
        <v>0</v>
      </c>
      <c r="O27" s="140">
        <f t="shared" si="3"/>
        <v>0</v>
      </c>
      <c r="P27" s="115"/>
      <c r="Q27" s="115"/>
      <c r="R27" s="115"/>
      <c r="S27" s="115"/>
      <c r="T27" s="115"/>
      <c r="U27" s="115"/>
      <c r="V27" s="115"/>
      <c r="W27" s="115"/>
      <c r="X27" s="115"/>
      <c r="Y27" s="115"/>
    </row>
    <row r="28" spans="1:25" ht="16" customHeight="1">
      <c r="A28" s="13"/>
      <c r="F28" s="115"/>
      <c r="G28" s="115"/>
      <c r="H28" s="115"/>
      <c r="I28" s="115"/>
      <c r="J28" s="115"/>
      <c r="K28" s="115"/>
      <c r="L28" s="141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</row>
    <row r="29" spans="1:25" ht="16" customHeight="1">
      <c r="A29" s="31"/>
      <c r="F29" s="115"/>
      <c r="G29" s="115"/>
      <c r="H29" s="115"/>
      <c r="I29" s="115"/>
      <c r="J29" s="142"/>
      <c r="K29" s="142"/>
      <c r="L29" s="141"/>
      <c r="M29" s="115"/>
      <c r="N29" s="115"/>
      <c r="O29" s="142" t="s">
        <v>164</v>
      </c>
      <c r="P29" s="115"/>
      <c r="Q29" s="115"/>
      <c r="R29" s="115"/>
      <c r="S29" s="115"/>
      <c r="T29" s="115"/>
      <c r="U29" s="115"/>
      <c r="V29" s="115"/>
      <c r="W29" s="115"/>
      <c r="X29" s="115"/>
      <c r="Y29" s="142"/>
    </row>
    <row r="30" spans="1:25" ht="16" customHeight="1">
      <c r="A30" s="292" t="s">
        <v>69</v>
      </c>
      <c r="B30" s="293"/>
      <c r="C30" s="293"/>
      <c r="D30" s="293"/>
      <c r="E30" s="294"/>
      <c r="F30" s="279" t="s">
        <v>248</v>
      </c>
      <c r="G30" s="280"/>
      <c r="H30" s="279" t="s">
        <v>249</v>
      </c>
      <c r="I30" s="280"/>
      <c r="J30" s="279" t="s">
        <v>250</v>
      </c>
      <c r="K30" s="280"/>
      <c r="L30" s="279" t="s">
        <v>251</v>
      </c>
      <c r="M30" s="280"/>
      <c r="N30" s="279"/>
      <c r="O30" s="280"/>
      <c r="P30" s="143"/>
      <c r="Q30" s="141"/>
      <c r="R30" s="143"/>
      <c r="S30" s="141"/>
      <c r="T30" s="143"/>
      <c r="U30" s="141"/>
      <c r="V30" s="143"/>
      <c r="W30" s="141"/>
      <c r="X30" s="143"/>
      <c r="Y30" s="141"/>
    </row>
    <row r="31" spans="1:25" ht="16" customHeight="1">
      <c r="A31" s="295"/>
      <c r="B31" s="296"/>
      <c r="C31" s="296"/>
      <c r="D31" s="296"/>
      <c r="E31" s="297"/>
      <c r="F31" s="110" t="s">
        <v>242</v>
      </c>
      <c r="G31" s="38" t="s">
        <v>2</v>
      </c>
      <c r="H31" s="110" t="s">
        <v>242</v>
      </c>
      <c r="I31" s="38" t="s">
        <v>2</v>
      </c>
      <c r="J31" s="110" t="s">
        <v>242</v>
      </c>
      <c r="K31" s="38" t="s">
        <v>2</v>
      </c>
      <c r="L31" s="110" t="s">
        <v>242</v>
      </c>
      <c r="M31" s="38" t="s">
        <v>2</v>
      </c>
      <c r="N31" s="110" t="s">
        <v>242</v>
      </c>
      <c r="O31" s="213" t="s">
        <v>2</v>
      </c>
      <c r="P31" s="147"/>
      <c r="Q31" s="147"/>
      <c r="R31" s="147"/>
      <c r="S31" s="147"/>
      <c r="T31" s="147"/>
      <c r="U31" s="147"/>
      <c r="V31" s="147"/>
      <c r="W31" s="147"/>
      <c r="X31" s="147"/>
      <c r="Y31" s="147"/>
    </row>
    <row r="32" spans="1:25" ht="16" customHeight="1">
      <c r="A32" s="298" t="s">
        <v>85</v>
      </c>
      <c r="B32" s="55" t="s">
        <v>50</v>
      </c>
      <c r="C32" s="56"/>
      <c r="D32" s="56"/>
      <c r="E32" s="15" t="s">
        <v>41</v>
      </c>
      <c r="F32" s="66">
        <v>31</v>
      </c>
      <c r="G32" s="148">
        <v>22</v>
      </c>
      <c r="H32" s="111">
        <v>374</v>
      </c>
      <c r="I32" s="113">
        <v>338</v>
      </c>
      <c r="J32" s="111"/>
      <c r="K32" s="252">
        <v>8009</v>
      </c>
      <c r="L32" s="66">
        <v>288</v>
      </c>
      <c r="M32" s="148">
        <v>350</v>
      </c>
      <c r="N32" s="111"/>
      <c r="O32" s="149"/>
      <c r="P32" s="148"/>
      <c r="Q32" s="148"/>
      <c r="R32" s="148"/>
      <c r="S32" s="148"/>
      <c r="T32" s="150"/>
      <c r="U32" s="150"/>
      <c r="V32" s="148"/>
      <c r="W32" s="148"/>
      <c r="X32" s="150"/>
      <c r="Y32" s="150"/>
    </row>
    <row r="33" spans="1:25" ht="16" customHeight="1">
      <c r="A33" s="303"/>
      <c r="B33" s="8"/>
      <c r="C33" s="52" t="s">
        <v>70</v>
      </c>
      <c r="D33" s="53"/>
      <c r="E33" s="99"/>
      <c r="F33" s="68">
        <v>28</v>
      </c>
      <c r="G33" s="151">
        <v>17</v>
      </c>
      <c r="H33" s="68">
        <v>258</v>
      </c>
      <c r="I33" s="126">
        <v>246</v>
      </c>
      <c r="J33" s="68"/>
      <c r="K33" s="253">
        <v>6512</v>
      </c>
      <c r="L33" s="68">
        <v>288</v>
      </c>
      <c r="M33" s="151">
        <v>350</v>
      </c>
      <c r="N33" s="68"/>
      <c r="O33" s="125"/>
      <c r="P33" s="148"/>
      <c r="Q33" s="148"/>
      <c r="R33" s="148"/>
      <c r="S33" s="148"/>
      <c r="T33" s="150"/>
      <c r="U33" s="150"/>
      <c r="V33" s="148"/>
      <c r="W33" s="148"/>
      <c r="X33" s="150"/>
      <c r="Y33" s="150"/>
    </row>
    <row r="34" spans="1:25" ht="16" customHeight="1">
      <c r="A34" s="303"/>
      <c r="B34" s="8"/>
      <c r="C34" s="24"/>
      <c r="D34" s="30" t="s">
        <v>71</v>
      </c>
      <c r="E34" s="94"/>
      <c r="F34" s="70">
        <v>0</v>
      </c>
      <c r="G34" s="116"/>
      <c r="H34" s="70">
        <v>258</v>
      </c>
      <c r="I34" s="117">
        <v>246</v>
      </c>
      <c r="J34" s="70"/>
      <c r="K34" s="254">
        <v>0</v>
      </c>
      <c r="L34" s="70">
        <v>288</v>
      </c>
      <c r="M34" s="116">
        <v>350</v>
      </c>
      <c r="N34" s="70"/>
      <c r="O34" s="128"/>
      <c r="P34" s="148"/>
      <c r="Q34" s="148"/>
      <c r="R34" s="148"/>
      <c r="S34" s="148"/>
      <c r="T34" s="150"/>
      <c r="U34" s="150"/>
      <c r="V34" s="148"/>
      <c r="W34" s="148"/>
      <c r="X34" s="150"/>
      <c r="Y34" s="150"/>
    </row>
    <row r="35" spans="1:25" ht="16" customHeight="1">
      <c r="A35" s="303"/>
      <c r="B35" s="10"/>
      <c r="C35" s="62" t="s">
        <v>72</v>
      </c>
      <c r="D35" s="63"/>
      <c r="E35" s="100"/>
      <c r="F35" s="121">
        <v>3</v>
      </c>
      <c r="G35" s="122">
        <v>5</v>
      </c>
      <c r="H35" s="121">
        <v>116</v>
      </c>
      <c r="I35" s="123">
        <v>92</v>
      </c>
      <c r="J35" s="152"/>
      <c r="K35" s="255">
        <v>1497</v>
      </c>
      <c r="L35" s="121">
        <v>0</v>
      </c>
      <c r="M35" s="122">
        <v>0</v>
      </c>
      <c r="N35" s="121"/>
      <c r="O35" s="139"/>
      <c r="P35" s="148"/>
      <c r="Q35" s="148"/>
      <c r="R35" s="148"/>
      <c r="S35" s="148"/>
      <c r="T35" s="150"/>
      <c r="U35" s="150"/>
      <c r="V35" s="148"/>
      <c r="W35" s="148"/>
      <c r="X35" s="150"/>
      <c r="Y35" s="150"/>
    </row>
    <row r="36" spans="1:25" ht="16" customHeight="1">
      <c r="A36" s="303"/>
      <c r="B36" s="50" t="s">
        <v>53</v>
      </c>
      <c r="C36" s="51"/>
      <c r="D36" s="51"/>
      <c r="E36" s="15" t="s">
        <v>42</v>
      </c>
      <c r="F36" s="66">
        <v>3</v>
      </c>
      <c r="G36" s="148">
        <v>5</v>
      </c>
      <c r="H36" s="66">
        <v>273</v>
      </c>
      <c r="I36" s="136">
        <v>167</v>
      </c>
      <c r="J36" s="66"/>
      <c r="K36" s="252">
        <v>5770</v>
      </c>
      <c r="L36" s="66">
        <v>26</v>
      </c>
      <c r="M36" s="148">
        <v>32</v>
      </c>
      <c r="N36" s="66"/>
      <c r="O36" s="135"/>
      <c r="P36" s="148"/>
      <c r="Q36" s="148"/>
      <c r="R36" s="148"/>
      <c r="S36" s="148"/>
      <c r="T36" s="148"/>
      <c r="U36" s="148"/>
      <c r="V36" s="148"/>
      <c r="W36" s="148"/>
      <c r="X36" s="150"/>
      <c r="Y36" s="150"/>
    </row>
    <row r="37" spans="1:25" ht="16" customHeight="1">
      <c r="A37" s="303"/>
      <c r="B37" s="8"/>
      <c r="C37" s="30" t="s">
        <v>73</v>
      </c>
      <c r="D37" s="43"/>
      <c r="E37" s="94"/>
      <c r="F37" s="70">
        <v>0</v>
      </c>
      <c r="G37" s="116"/>
      <c r="H37" s="70">
        <v>237</v>
      </c>
      <c r="I37" s="117">
        <v>126</v>
      </c>
      <c r="J37" s="70"/>
      <c r="K37" s="254">
        <v>5292</v>
      </c>
      <c r="L37" s="70">
        <v>24</v>
      </c>
      <c r="M37" s="116">
        <v>29</v>
      </c>
      <c r="N37" s="70"/>
      <c r="O37" s="128"/>
      <c r="P37" s="148"/>
      <c r="Q37" s="148"/>
      <c r="R37" s="148"/>
      <c r="S37" s="148"/>
      <c r="T37" s="148"/>
      <c r="U37" s="148"/>
      <c r="V37" s="148"/>
      <c r="W37" s="148"/>
      <c r="X37" s="150"/>
      <c r="Y37" s="150"/>
    </row>
    <row r="38" spans="1:25" ht="16" customHeight="1">
      <c r="A38" s="303"/>
      <c r="B38" s="10"/>
      <c r="C38" s="30" t="s">
        <v>74</v>
      </c>
      <c r="D38" s="43"/>
      <c r="E38" s="94"/>
      <c r="F38" s="69">
        <v>3</v>
      </c>
      <c r="G38" s="128">
        <v>5</v>
      </c>
      <c r="H38" s="70">
        <v>36</v>
      </c>
      <c r="I38" s="117">
        <v>42</v>
      </c>
      <c r="J38" s="70"/>
      <c r="K38" s="256">
        <v>478</v>
      </c>
      <c r="L38" s="70">
        <v>2</v>
      </c>
      <c r="M38" s="116">
        <v>3</v>
      </c>
      <c r="N38" s="70"/>
      <c r="O38" s="128"/>
      <c r="P38" s="148"/>
      <c r="Q38" s="148"/>
      <c r="R38" s="150"/>
      <c r="S38" s="150"/>
      <c r="T38" s="148"/>
      <c r="U38" s="148"/>
      <c r="V38" s="148"/>
      <c r="W38" s="148"/>
      <c r="X38" s="150"/>
      <c r="Y38" s="150"/>
    </row>
    <row r="39" spans="1:25" ht="16" customHeight="1">
      <c r="A39" s="304"/>
      <c r="B39" s="11" t="s">
        <v>75</v>
      </c>
      <c r="C39" s="12"/>
      <c r="D39" s="12"/>
      <c r="E39" s="98" t="s">
        <v>165</v>
      </c>
      <c r="F39" s="73">
        <f t="shared" ref="F39:O39" si="4">F32-F36</f>
        <v>28</v>
      </c>
      <c r="G39" s="140">
        <f t="shared" si="4"/>
        <v>17</v>
      </c>
      <c r="H39" s="73">
        <f t="shared" si="4"/>
        <v>101</v>
      </c>
      <c r="I39" s="140">
        <f t="shared" si="4"/>
        <v>171</v>
      </c>
      <c r="J39" s="73">
        <f t="shared" si="4"/>
        <v>0</v>
      </c>
      <c r="K39" s="257">
        <v>2239</v>
      </c>
      <c r="L39" s="73">
        <f t="shared" si="4"/>
        <v>262</v>
      </c>
      <c r="M39" s="140">
        <f t="shared" si="4"/>
        <v>318</v>
      </c>
      <c r="N39" s="73">
        <f t="shared" si="4"/>
        <v>0</v>
      </c>
      <c r="O39" s="140">
        <f t="shared" si="4"/>
        <v>0</v>
      </c>
      <c r="P39" s="148"/>
      <c r="Q39" s="148"/>
      <c r="R39" s="148"/>
      <c r="S39" s="148"/>
      <c r="T39" s="148"/>
      <c r="U39" s="148"/>
      <c r="V39" s="148"/>
      <c r="W39" s="148"/>
      <c r="X39" s="150"/>
      <c r="Y39" s="150"/>
    </row>
    <row r="40" spans="1:25" ht="16" customHeight="1">
      <c r="A40" s="298" t="s">
        <v>86</v>
      </c>
      <c r="B40" s="50" t="s">
        <v>76</v>
      </c>
      <c r="C40" s="51"/>
      <c r="D40" s="51"/>
      <c r="E40" s="15" t="s">
        <v>44</v>
      </c>
      <c r="F40" s="65">
        <v>306</v>
      </c>
      <c r="G40" s="135">
        <v>301</v>
      </c>
      <c r="H40" s="66">
        <v>491</v>
      </c>
      <c r="I40" s="136">
        <v>290</v>
      </c>
      <c r="J40" s="66"/>
      <c r="K40" s="258">
        <v>8670</v>
      </c>
      <c r="L40" s="66">
        <v>212</v>
      </c>
      <c r="M40" s="148">
        <v>185</v>
      </c>
      <c r="N40" s="66"/>
      <c r="O40" s="135"/>
      <c r="P40" s="148"/>
      <c r="Q40" s="148"/>
      <c r="R40" s="148"/>
      <c r="S40" s="148"/>
      <c r="T40" s="150"/>
      <c r="U40" s="150"/>
      <c r="V40" s="150"/>
      <c r="W40" s="150"/>
      <c r="X40" s="148"/>
      <c r="Y40" s="148"/>
    </row>
    <row r="41" spans="1:25" ht="16" customHeight="1">
      <c r="A41" s="305"/>
      <c r="B41" s="10"/>
      <c r="C41" s="30" t="s">
        <v>77</v>
      </c>
      <c r="D41" s="43"/>
      <c r="E41" s="94"/>
      <c r="F41" s="154">
        <v>0</v>
      </c>
      <c r="G41" s="155"/>
      <c r="H41" s="152">
        <v>232</v>
      </c>
      <c r="I41" s="153">
        <v>119</v>
      </c>
      <c r="J41" s="70"/>
      <c r="K41" s="259">
        <v>3086</v>
      </c>
      <c r="L41" s="70">
        <v>0</v>
      </c>
      <c r="M41" s="116">
        <v>0</v>
      </c>
      <c r="N41" s="70"/>
      <c r="O41" s="128"/>
      <c r="P41" s="150"/>
      <c r="Q41" s="150"/>
      <c r="R41" s="150"/>
      <c r="S41" s="150"/>
      <c r="T41" s="150"/>
      <c r="U41" s="150"/>
      <c r="V41" s="150"/>
      <c r="W41" s="150"/>
      <c r="X41" s="148"/>
      <c r="Y41" s="148"/>
    </row>
    <row r="42" spans="1:25" ht="16" customHeight="1">
      <c r="A42" s="305"/>
      <c r="B42" s="50" t="s">
        <v>64</v>
      </c>
      <c r="C42" s="51"/>
      <c r="D42" s="51"/>
      <c r="E42" s="15" t="s">
        <v>45</v>
      </c>
      <c r="F42" s="65">
        <v>334</v>
      </c>
      <c r="G42" s="135">
        <v>318</v>
      </c>
      <c r="H42" s="66">
        <v>592</v>
      </c>
      <c r="I42" s="136">
        <v>461</v>
      </c>
      <c r="J42" s="66"/>
      <c r="K42" s="258">
        <v>6730</v>
      </c>
      <c r="L42" s="66">
        <v>67</v>
      </c>
      <c r="M42" s="148">
        <v>106</v>
      </c>
      <c r="N42" s="66"/>
      <c r="O42" s="135"/>
      <c r="P42" s="148"/>
      <c r="Q42" s="148"/>
      <c r="R42" s="148"/>
      <c r="S42" s="148"/>
      <c r="T42" s="150"/>
      <c r="U42" s="150"/>
      <c r="V42" s="148"/>
      <c r="W42" s="148"/>
      <c r="X42" s="148"/>
      <c r="Y42" s="148"/>
    </row>
    <row r="43" spans="1:25" ht="16" customHeight="1">
      <c r="A43" s="305"/>
      <c r="B43" s="10"/>
      <c r="C43" s="30" t="s">
        <v>78</v>
      </c>
      <c r="D43" s="43"/>
      <c r="E43" s="94"/>
      <c r="F43" s="69">
        <v>334</v>
      </c>
      <c r="G43" s="128">
        <v>318</v>
      </c>
      <c r="H43" s="70">
        <v>477</v>
      </c>
      <c r="I43" s="117">
        <v>461</v>
      </c>
      <c r="J43" s="152"/>
      <c r="K43" s="256">
        <v>2948</v>
      </c>
      <c r="L43" s="70">
        <v>67</v>
      </c>
      <c r="M43" s="116">
        <v>106</v>
      </c>
      <c r="N43" s="70"/>
      <c r="O43" s="128"/>
      <c r="P43" s="148"/>
      <c r="Q43" s="148"/>
      <c r="R43" s="150"/>
      <c r="S43" s="148"/>
      <c r="T43" s="150"/>
      <c r="U43" s="150"/>
      <c r="V43" s="148"/>
      <c r="W43" s="148"/>
      <c r="X43" s="150"/>
      <c r="Y43" s="150"/>
    </row>
    <row r="44" spans="1:25" ht="16" customHeight="1">
      <c r="A44" s="306"/>
      <c r="B44" s="47" t="s">
        <v>75</v>
      </c>
      <c r="C44" s="31"/>
      <c r="D44" s="31"/>
      <c r="E44" s="98" t="s">
        <v>166</v>
      </c>
      <c r="F44" s="130">
        <f t="shared" ref="F44:O44" si="5">F40-F42</f>
        <v>-28</v>
      </c>
      <c r="G44" s="131">
        <f t="shared" si="5"/>
        <v>-17</v>
      </c>
      <c r="H44" s="130">
        <f t="shared" si="5"/>
        <v>-101</v>
      </c>
      <c r="I44" s="131">
        <f t="shared" si="5"/>
        <v>-171</v>
      </c>
      <c r="J44" s="130">
        <f t="shared" si="5"/>
        <v>0</v>
      </c>
      <c r="K44" s="260">
        <f t="shared" si="5"/>
        <v>1940</v>
      </c>
      <c r="L44" s="130">
        <f t="shared" si="5"/>
        <v>145</v>
      </c>
      <c r="M44" s="131">
        <f t="shared" si="5"/>
        <v>79</v>
      </c>
      <c r="N44" s="130">
        <f t="shared" si="5"/>
        <v>0</v>
      </c>
      <c r="O44" s="131">
        <f t="shared" si="5"/>
        <v>0</v>
      </c>
      <c r="P44" s="150"/>
      <c r="Q44" s="150"/>
      <c r="R44" s="148"/>
      <c r="S44" s="148"/>
      <c r="T44" s="150"/>
      <c r="U44" s="150"/>
      <c r="V44" s="148"/>
      <c r="W44" s="148"/>
      <c r="X44" s="148"/>
      <c r="Y44" s="148"/>
    </row>
    <row r="45" spans="1:25" ht="16" customHeight="1">
      <c r="A45" s="283" t="s">
        <v>87</v>
      </c>
      <c r="B45" s="25" t="s">
        <v>79</v>
      </c>
      <c r="C45" s="20"/>
      <c r="D45" s="20"/>
      <c r="E45" s="97" t="s">
        <v>167</v>
      </c>
      <c r="F45" s="156">
        <f t="shared" ref="F45:O45" si="6">F39+F44</f>
        <v>0</v>
      </c>
      <c r="G45" s="157">
        <f t="shared" si="6"/>
        <v>0</v>
      </c>
      <c r="H45" s="156">
        <f t="shared" si="6"/>
        <v>0</v>
      </c>
      <c r="I45" s="157">
        <f t="shared" si="6"/>
        <v>0</v>
      </c>
      <c r="J45" s="156">
        <f t="shared" si="6"/>
        <v>0</v>
      </c>
      <c r="K45" s="261">
        <f t="shared" si="6"/>
        <v>4179</v>
      </c>
      <c r="L45" s="156">
        <f t="shared" si="6"/>
        <v>407</v>
      </c>
      <c r="M45" s="157">
        <f t="shared" si="6"/>
        <v>397</v>
      </c>
      <c r="N45" s="156">
        <f t="shared" si="6"/>
        <v>0</v>
      </c>
      <c r="O45" s="157">
        <f t="shared" si="6"/>
        <v>0</v>
      </c>
      <c r="P45" s="148"/>
      <c r="Q45" s="148"/>
      <c r="R45" s="148"/>
      <c r="S45" s="148"/>
      <c r="T45" s="148"/>
      <c r="U45" s="148"/>
      <c r="V45" s="148"/>
      <c r="W45" s="148"/>
      <c r="X45" s="148"/>
      <c r="Y45" s="148"/>
    </row>
    <row r="46" spans="1:25" ht="16" customHeight="1">
      <c r="A46" s="284"/>
      <c r="B46" s="44" t="s">
        <v>80</v>
      </c>
      <c r="C46" s="43"/>
      <c r="D46" s="43"/>
      <c r="E46" s="43"/>
      <c r="F46" s="154">
        <v>0</v>
      </c>
      <c r="G46" s="155">
        <v>0</v>
      </c>
      <c r="H46" s="152">
        <v>0</v>
      </c>
      <c r="I46" s="153">
        <v>0</v>
      </c>
      <c r="J46" s="152"/>
      <c r="K46" s="259">
        <v>0</v>
      </c>
      <c r="L46" s="70">
        <v>0</v>
      </c>
      <c r="M46" s="116">
        <v>0</v>
      </c>
      <c r="N46" s="152"/>
      <c r="O46" s="129"/>
      <c r="P46" s="150"/>
      <c r="Q46" s="150"/>
      <c r="R46" s="150"/>
      <c r="S46" s="150"/>
      <c r="T46" s="150"/>
      <c r="U46" s="150"/>
      <c r="V46" s="150"/>
      <c r="W46" s="150"/>
      <c r="X46" s="150"/>
      <c r="Y46" s="150"/>
    </row>
    <row r="47" spans="1:25" ht="16" customHeight="1">
      <c r="A47" s="284"/>
      <c r="B47" s="44" t="s">
        <v>81</v>
      </c>
      <c r="C47" s="43"/>
      <c r="D47" s="43"/>
      <c r="E47" s="43"/>
      <c r="F47" s="70">
        <v>0</v>
      </c>
      <c r="G47" s="116">
        <v>0</v>
      </c>
      <c r="H47" s="70">
        <v>0</v>
      </c>
      <c r="I47" s="117">
        <v>0</v>
      </c>
      <c r="J47" s="70"/>
      <c r="K47" s="254">
        <v>5459</v>
      </c>
      <c r="L47" s="70">
        <v>0</v>
      </c>
      <c r="M47" s="116">
        <v>0</v>
      </c>
      <c r="N47" s="70"/>
      <c r="O47" s="128"/>
      <c r="P47" s="148"/>
      <c r="Q47" s="148"/>
      <c r="R47" s="148"/>
      <c r="S47" s="148"/>
      <c r="T47" s="148"/>
      <c r="U47" s="148"/>
      <c r="V47" s="148"/>
      <c r="W47" s="148"/>
      <c r="X47" s="148"/>
      <c r="Y47" s="148"/>
    </row>
    <row r="48" spans="1:25" ht="16" customHeight="1">
      <c r="A48" s="285"/>
      <c r="B48" s="47" t="s">
        <v>82</v>
      </c>
      <c r="C48" s="31"/>
      <c r="D48" s="31"/>
      <c r="E48" s="31"/>
      <c r="F48" s="74">
        <v>0</v>
      </c>
      <c r="G48" s="158">
        <v>0</v>
      </c>
      <c r="H48" s="74">
        <v>0</v>
      </c>
      <c r="I48" s="159">
        <v>0</v>
      </c>
      <c r="J48" s="74"/>
      <c r="K48" s="262">
        <v>0</v>
      </c>
      <c r="L48" s="74">
        <v>0</v>
      </c>
      <c r="M48" s="158">
        <v>0</v>
      </c>
      <c r="N48" s="74"/>
      <c r="O48" s="140"/>
      <c r="P48" s="148"/>
      <c r="Q48" s="148"/>
      <c r="R48" s="148"/>
      <c r="S48" s="148"/>
      <c r="T48" s="148"/>
      <c r="U48" s="148"/>
      <c r="V48" s="148"/>
      <c r="W48" s="148"/>
      <c r="X48" s="148"/>
      <c r="Y48" s="148"/>
    </row>
    <row r="49" spans="1:15" ht="16" customHeight="1">
      <c r="A49" s="13" t="s">
        <v>168</v>
      </c>
      <c r="O49" s="6"/>
    </row>
    <row r="50" spans="1:15" ht="16" customHeight="1">
      <c r="A50" s="13"/>
      <c r="O50" s="8"/>
    </row>
  </sheetData>
  <mergeCells count="28">
    <mergeCell ref="J6:K6"/>
    <mergeCell ref="L6:M6"/>
    <mergeCell ref="N6:O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A6:E7"/>
    <mergeCell ref="F6:G6"/>
    <mergeCell ref="H6:I6"/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</mergeCells>
  <phoneticPr fontId="16"/>
  <printOptions horizontalCentered="1" gridLinesSet="0"/>
  <pageMargins left="0.78740157480314965" right="0.27559055118110237" top="0.39370078740157483" bottom="0.35433070866141736" header="0.19685039370078741" footer="0.19685039370078741"/>
  <pageSetup paperSize="9" scale="73" orientation="landscape" r:id="rId1"/>
  <headerFooter alignWithMargins="0">
    <oddHeader>&amp;R&amp;"明朝,斜体"&amp;9都道府県－4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47"/>
  <sheetViews>
    <sheetView view="pageBreakPreview" zoomScaleNormal="100" zoomScaleSheetLayoutView="100" workbookViewId="0"/>
  </sheetViews>
  <sheetFormatPr defaultColWidth="9" defaultRowHeight="13"/>
  <cols>
    <col min="1" max="2" width="3.6328125" style="2" customWidth="1"/>
    <col min="3" max="3" width="21.36328125" style="2" customWidth="1"/>
    <col min="4" max="4" width="20" style="2" customWidth="1"/>
    <col min="5" max="14" width="12.6328125" style="2" customWidth="1"/>
    <col min="15" max="16384" width="9" style="2"/>
  </cols>
  <sheetData>
    <row r="1" spans="1:14" ht="34" customHeight="1">
      <c r="A1" s="163" t="s">
        <v>0</v>
      </c>
      <c r="B1" s="163"/>
      <c r="C1" s="265" t="s">
        <v>260</v>
      </c>
      <c r="D1" s="216"/>
    </row>
    <row r="3" spans="1:14" ht="15" customHeight="1">
      <c r="A3" s="36" t="s">
        <v>169</v>
      </c>
      <c r="B3" s="36"/>
      <c r="C3" s="36"/>
      <c r="D3" s="36"/>
      <c r="E3" s="36"/>
      <c r="F3" s="36"/>
      <c r="I3" s="36"/>
      <c r="J3" s="36"/>
    </row>
    <row r="4" spans="1:14" ht="15" customHeight="1">
      <c r="A4" s="36"/>
      <c r="B4" s="36"/>
      <c r="C4" s="36"/>
      <c r="D4" s="36"/>
      <c r="E4" s="36"/>
      <c r="F4" s="36"/>
      <c r="I4" s="36"/>
      <c r="J4" s="36"/>
    </row>
    <row r="5" spans="1:14" ht="15" customHeight="1">
      <c r="A5" s="217"/>
      <c r="B5" s="217" t="s">
        <v>246</v>
      </c>
      <c r="C5" s="217"/>
      <c r="D5" s="217"/>
      <c r="H5" s="37"/>
      <c r="L5" s="37"/>
      <c r="N5" s="37" t="s">
        <v>170</v>
      </c>
    </row>
    <row r="6" spans="1:14" ht="15" customHeight="1">
      <c r="A6" s="218"/>
      <c r="B6" s="219"/>
      <c r="C6" s="219"/>
      <c r="D6" s="219"/>
      <c r="E6" s="311" t="s">
        <v>256</v>
      </c>
      <c r="F6" s="312"/>
      <c r="G6" s="311" t="s">
        <v>255</v>
      </c>
      <c r="H6" s="312"/>
      <c r="I6" s="311" t="s">
        <v>257</v>
      </c>
      <c r="J6" s="312"/>
      <c r="K6" s="311"/>
      <c r="L6" s="312"/>
      <c r="M6" s="311"/>
      <c r="N6" s="312"/>
    </row>
    <row r="7" spans="1:14" ht="15" customHeight="1">
      <c r="A7" s="59"/>
      <c r="B7" s="60"/>
      <c r="C7" s="60"/>
      <c r="D7" s="60"/>
      <c r="E7" s="220" t="s">
        <v>242</v>
      </c>
      <c r="F7" s="221" t="s">
        <v>2</v>
      </c>
      <c r="G7" s="220" t="s">
        <v>242</v>
      </c>
      <c r="H7" s="221" t="s">
        <v>2</v>
      </c>
      <c r="I7" s="220" t="s">
        <v>242</v>
      </c>
      <c r="J7" s="221" t="s">
        <v>2</v>
      </c>
      <c r="K7" s="220" t="s">
        <v>242</v>
      </c>
      <c r="L7" s="221" t="s">
        <v>2</v>
      </c>
      <c r="M7" s="220" t="s">
        <v>242</v>
      </c>
      <c r="N7" s="251" t="s">
        <v>2</v>
      </c>
    </row>
    <row r="8" spans="1:14" ht="18" customHeight="1">
      <c r="A8" s="266" t="s">
        <v>171</v>
      </c>
      <c r="B8" s="222" t="s">
        <v>172</v>
      </c>
      <c r="C8" s="223"/>
      <c r="D8" s="223"/>
      <c r="E8" s="224">
        <v>1</v>
      </c>
      <c r="F8" s="225">
        <v>1</v>
      </c>
      <c r="G8" s="224">
        <v>1</v>
      </c>
      <c r="H8" s="226">
        <v>1</v>
      </c>
      <c r="I8" s="224">
        <v>1</v>
      </c>
      <c r="J8" s="225">
        <v>1</v>
      </c>
      <c r="K8" s="224"/>
      <c r="L8" s="226"/>
      <c r="M8" s="224"/>
      <c r="N8" s="226"/>
    </row>
    <row r="9" spans="1:14" ht="18" customHeight="1">
      <c r="A9" s="267"/>
      <c r="B9" s="266" t="s">
        <v>173</v>
      </c>
      <c r="C9" s="182" t="s">
        <v>174</v>
      </c>
      <c r="D9" s="183"/>
      <c r="E9" s="227">
        <v>20</v>
      </c>
      <c r="F9" s="228">
        <v>20</v>
      </c>
      <c r="G9" s="227">
        <v>9471</v>
      </c>
      <c r="H9" s="229">
        <v>9471</v>
      </c>
      <c r="I9" s="227">
        <v>10</v>
      </c>
      <c r="J9" s="228">
        <v>10</v>
      </c>
      <c r="K9" s="227"/>
      <c r="L9" s="229"/>
      <c r="M9" s="227"/>
      <c r="N9" s="229"/>
    </row>
    <row r="10" spans="1:14" ht="18" customHeight="1">
      <c r="A10" s="267"/>
      <c r="B10" s="267"/>
      <c r="C10" s="44" t="s">
        <v>175</v>
      </c>
      <c r="D10" s="43"/>
      <c r="E10" s="230">
        <v>20</v>
      </c>
      <c r="F10" s="231">
        <v>20</v>
      </c>
      <c r="G10" s="230">
        <v>9471</v>
      </c>
      <c r="H10" s="232">
        <v>9471</v>
      </c>
      <c r="I10" s="230">
        <v>10</v>
      </c>
      <c r="J10" s="231">
        <v>10</v>
      </c>
      <c r="K10" s="230"/>
      <c r="L10" s="232"/>
      <c r="M10" s="230"/>
      <c r="N10" s="232"/>
    </row>
    <row r="11" spans="1:14" ht="18" customHeight="1">
      <c r="A11" s="267"/>
      <c r="B11" s="267"/>
      <c r="C11" s="44" t="s">
        <v>176</v>
      </c>
      <c r="D11" s="43"/>
      <c r="E11" s="230">
        <v>0</v>
      </c>
      <c r="F11" s="231">
        <v>0</v>
      </c>
      <c r="G11" s="230">
        <v>0</v>
      </c>
      <c r="H11" s="232">
        <v>0</v>
      </c>
      <c r="I11" s="230">
        <v>0</v>
      </c>
      <c r="J11" s="231">
        <v>0</v>
      </c>
      <c r="K11" s="230"/>
      <c r="L11" s="232"/>
      <c r="M11" s="230"/>
      <c r="N11" s="232"/>
    </row>
    <row r="12" spans="1:14" ht="18" customHeight="1">
      <c r="A12" s="267"/>
      <c r="B12" s="267"/>
      <c r="C12" s="44" t="s">
        <v>177</v>
      </c>
      <c r="D12" s="43"/>
      <c r="E12" s="230">
        <v>0</v>
      </c>
      <c r="F12" s="231">
        <v>0</v>
      </c>
      <c r="G12" s="230">
        <v>0</v>
      </c>
      <c r="H12" s="232">
        <v>0</v>
      </c>
      <c r="I12" s="230">
        <v>0</v>
      </c>
      <c r="J12" s="231">
        <v>0</v>
      </c>
      <c r="K12" s="230"/>
      <c r="L12" s="232"/>
      <c r="M12" s="230"/>
      <c r="N12" s="232"/>
    </row>
    <row r="13" spans="1:14" ht="18" customHeight="1">
      <c r="A13" s="267"/>
      <c r="B13" s="267"/>
      <c r="C13" s="44" t="s">
        <v>178</v>
      </c>
      <c r="D13" s="43"/>
      <c r="E13" s="230">
        <v>0</v>
      </c>
      <c r="F13" s="231">
        <v>0</v>
      </c>
      <c r="G13" s="230">
        <v>0</v>
      </c>
      <c r="H13" s="232">
        <v>0</v>
      </c>
      <c r="I13" s="230">
        <v>0</v>
      </c>
      <c r="J13" s="231">
        <v>0</v>
      </c>
      <c r="K13" s="230"/>
      <c r="L13" s="232"/>
      <c r="M13" s="230"/>
      <c r="N13" s="232"/>
    </row>
    <row r="14" spans="1:14" ht="18" customHeight="1">
      <c r="A14" s="268"/>
      <c r="B14" s="268"/>
      <c r="C14" s="47" t="s">
        <v>179</v>
      </c>
      <c r="D14" s="31"/>
      <c r="E14" s="233">
        <v>0</v>
      </c>
      <c r="F14" s="234">
        <v>0</v>
      </c>
      <c r="G14" s="233">
        <v>0</v>
      </c>
      <c r="H14" s="235">
        <v>0</v>
      </c>
      <c r="I14" s="233">
        <v>0</v>
      </c>
      <c r="J14" s="234">
        <v>0</v>
      </c>
      <c r="K14" s="233"/>
      <c r="L14" s="235"/>
      <c r="M14" s="233"/>
      <c r="N14" s="235"/>
    </row>
    <row r="15" spans="1:14" ht="18" customHeight="1">
      <c r="A15" s="308" t="s">
        <v>180</v>
      </c>
      <c r="B15" s="266" t="s">
        <v>181</v>
      </c>
      <c r="C15" s="182" t="s">
        <v>182</v>
      </c>
      <c r="D15" s="183"/>
      <c r="E15" s="236">
        <v>5988</v>
      </c>
      <c r="F15" s="237">
        <v>8734</v>
      </c>
      <c r="G15" s="236">
        <v>2143</v>
      </c>
      <c r="H15" s="157">
        <v>1705</v>
      </c>
      <c r="I15" s="236">
        <v>360</v>
      </c>
      <c r="J15" s="237">
        <v>842</v>
      </c>
      <c r="K15" s="236"/>
      <c r="L15" s="157"/>
      <c r="M15" s="236"/>
      <c r="N15" s="157"/>
    </row>
    <row r="16" spans="1:14" ht="18" customHeight="1">
      <c r="A16" s="267"/>
      <c r="B16" s="267"/>
      <c r="C16" s="44" t="s">
        <v>183</v>
      </c>
      <c r="D16" s="43"/>
      <c r="E16" s="70">
        <v>25</v>
      </c>
      <c r="F16" s="117">
        <v>25</v>
      </c>
      <c r="G16" s="70">
        <v>32161</v>
      </c>
      <c r="H16" s="128">
        <v>32534</v>
      </c>
      <c r="I16" s="70">
        <v>1730</v>
      </c>
      <c r="J16" s="117">
        <v>1437</v>
      </c>
      <c r="K16" s="70"/>
      <c r="L16" s="128"/>
      <c r="M16" s="70"/>
      <c r="N16" s="128"/>
    </row>
    <row r="17" spans="1:15" ht="18" customHeight="1">
      <c r="A17" s="267"/>
      <c r="B17" s="267"/>
      <c r="C17" s="44" t="s">
        <v>184</v>
      </c>
      <c r="D17" s="43"/>
      <c r="E17" s="70">
        <v>0</v>
      </c>
      <c r="F17" s="117">
        <v>0</v>
      </c>
      <c r="G17" s="70">
        <v>0</v>
      </c>
      <c r="H17" s="128">
        <v>0</v>
      </c>
      <c r="I17" s="70">
        <v>0</v>
      </c>
      <c r="J17" s="117">
        <v>0</v>
      </c>
      <c r="K17" s="70"/>
      <c r="L17" s="128"/>
      <c r="M17" s="70"/>
      <c r="N17" s="128"/>
    </row>
    <row r="18" spans="1:15" ht="18" customHeight="1">
      <c r="A18" s="267"/>
      <c r="B18" s="268"/>
      <c r="C18" s="47" t="s">
        <v>185</v>
      </c>
      <c r="D18" s="31"/>
      <c r="E18" s="73">
        <v>6013</v>
      </c>
      <c r="F18" s="238">
        <v>8759</v>
      </c>
      <c r="G18" s="73">
        <v>34304</v>
      </c>
      <c r="H18" s="238">
        <v>34239</v>
      </c>
      <c r="I18" s="73">
        <v>2090</v>
      </c>
      <c r="J18" s="238">
        <v>2279</v>
      </c>
      <c r="K18" s="73"/>
      <c r="L18" s="238"/>
      <c r="M18" s="73"/>
      <c r="N18" s="238"/>
    </row>
    <row r="19" spans="1:15" ht="18" customHeight="1">
      <c r="A19" s="267"/>
      <c r="B19" s="266" t="s">
        <v>186</v>
      </c>
      <c r="C19" s="182" t="s">
        <v>187</v>
      </c>
      <c r="D19" s="183"/>
      <c r="E19" s="156">
        <v>2148</v>
      </c>
      <c r="F19" s="157">
        <v>2289</v>
      </c>
      <c r="G19" s="156">
        <v>17179</v>
      </c>
      <c r="H19" s="157">
        <v>17991</v>
      </c>
      <c r="I19" s="156">
        <v>172</v>
      </c>
      <c r="J19" s="157">
        <v>250</v>
      </c>
      <c r="K19" s="156"/>
      <c r="L19" s="157"/>
      <c r="M19" s="156"/>
      <c r="N19" s="157"/>
    </row>
    <row r="20" spans="1:15" ht="18" customHeight="1">
      <c r="A20" s="267"/>
      <c r="B20" s="267"/>
      <c r="C20" s="44" t="s">
        <v>188</v>
      </c>
      <c r="D20" s="43"/>
      <c r="E20" s="69">
        <v>2355</v>
      </c>
      <c r="F20" s="128">
        <v>4975</v>
      </c>
      <c r="G20" s="69">
        <v>5037</v>
      </c>
      <c r="H20" s="128">
        <v>5479</v>
      </c>
      <c r="I20" s="69">
        <v>75</v>
      </c>
      <c r="J20" s="128">
        <v>181</v>
      </c>
      <c r="K20" s="69"/>
      <c r="L20" s="128"/>
      <c r="M20" s="69"/>
      <c r="N20" s="128"/>
    </row>
    <row r="21" spans="1:15" s="243" customFormat="1" ht="18" customHeight="1">
      <c r="A21" s="267"/>
      <c r="B21" s="267"/>
      <c r="C21" s="239" t="s">
        <v>189</v>
      </c>
      <c r="D21" s="240"/>
      <c r="E21" s="241">
        <v>0</v>
      </c>
      <c r="F21" s="242">
        <v>0</v>
      </c>
      <c r="G21" s="241">
        <v>3726</v>
      </c>
      <c r="H21" s="242">
        <v>3280</v>
      </c>
      <c r="I21" s="241">
        <v>0</v>
      </c>
      <c r="J21" s="242">
        <v>0</v>
      </c>
      <c r="K21" s="241"/>
      <c r="L21" s="242"/>
      <c r="M21" s="241"/>
      <c r="N21" s="242"/>
    </row>
    <row r="22" spans="1:15" ht="18" customHeight="1">
      <c r="A22" s="267"/>
      <c r="B22" s="268"/>
      <c r="C22" s="11" t="s">
        <v>190</v>
      </c>
      <c r="D22" s="12"/>
      <c r="E22" s="73">
        <v>4503</v>
      </c>
      <c r="F22" s="140">
        <v>7264</v>
      </c>
      <c r="G22" s="73">
        <v>25942</v>
      </c>
      <c r="H22" s="140">
        <v>26750</v>
      </c>
      <c r="I22" s="73">
        <v>247</v>
      </c>
      <c r="J22" s="140">
        <v>431</v>
      </c>
      <c r="K22" s="73"/>
      <c r="L22" s="140"/>
      <c r="M22" s="73"/>
      <c r="N22" s="140"/>
    </row>
    <row r="23" spans="1:15" ht="18" customHeight="1">
      <c r="A23" s="267"/>
      <c r="B23" s="266" t="s">
        <v>191</v>
      </c>
      <c r="C23" s="182" t="s">
        <v>192</v>
      </c>
      <c r="D23" s="183"/>
      <c r="E23" s="156">
        <v>20</v>
      </c>
      <c r="F23" s="157">
        <v>20</v>
      </c>
      <c r="G23" s="156">
        <v>9471</v>
      </c>
      <c r="H23" s="157">
        <v>9471</v>
      </c>
      <c r="I23" s="156">
        <v>10</v>
      </c>
      <c r="J23" s="157">
        <v>10</v>
      </c>
      <c r="K23" s="156"/>
      <c r="L23" s="157"/>
      <c r="M23" s="156"/>
      <c r="N23" s="157"/>
    </row>
    <row r="24" spans="1:15" ht="18" customHeight="1">
      <c r="A24" s="267"/>
      <c r="B24" s="267"/>
      <c r="C24" s="44" t="s">
        <v>193</v>
      </c>
      <c r="D24" s="43"/>
      <c r="E24" s="69">
        <v>1489</v>
      </c>
      <c r="F24" s="128">
        <v>1475</v>
      </c>
      <c r="G24" s="69">
        <v>-1109</v>
      </c>
      <c r="H24" s="128">
        <v>-1982</v>
      </c>
      <c r="I24" s="69">
        <v>740</v>
      </c>
      <c r="J24" s="128">
        <v>740</v>
      </c>
      <c r="K24" s="69"/>
      <c r="L24" s="128"/>
      <c r="M24" s="69"/>
      <c r="N24" s="128"/>
    </row>
    <row r="25" spans="1:15" ht="18" customHeight="1">
      <c r="A25" s="267"/>
      <c r="B25" s="267"/>
      <c r="C25" s="44" t="s">
        <v>194</v>
      </c>
      <c r="D25" s="43"/>
      <c r="E25" s="69">
        <v>0</v>
      </c>
      <c r="F25" s="128">
        <v>0</v>
      </c>
      <c r="G25" s="69">
        <v>0</v>
      </c>
      <c r="H25" s="128">
        <v>0</v>
      </c>
      <c r="I25" s="69">
        <v>1093</v>
      </c>
      <c r="J25" s="128">
        <v>1098</v>
      </c>
      <c r="K25" s="69"/>
      <c r="L25" s="128"/>
      <c r="M25" s="69"/>
      <c r="N25" s="128"/>
    </row>
    <row r="26" spans="1:15" ht="18" customHeight="1">
      <c r="A26" s="267"/>
      <c r="B26" s="268"/>
      <c r="C26" s="45" t="s">
        <v>195</v>
      </c>
      <c r="D26" s="46"/>
      <c r="E26" s="71">
        <v>1509</v>
      </c>
      <c r="F26" s="140">
        <v>1495</v>
      </c>
      <c r="G26" s="71">
        <v>8362</v>
      </c>
      <c r="H26" s="140">
        <v>7489</v>
      </c>
      <c r="I26" s="159">
        <v>1843</v>
      </c>
      <c r="J26" s="140">
        <v>1848</v>
      </c>
      <c r="K26" s="71"/>
      <c r="L26" s="140"/>
      <c r="M26" s="71"/>
      <c r="N26" s="140"/>
    </row>
    <row r="27" spans="1:15" ht="18" customHeight="1">
      <c r="A27" s="268"/>
      <c r="B27" s="47" t="s">
        <v>196</v>
      </c>
      <c r="C27" s="31"/>
      <c r="D27" s="31"/>
      <c r="E27" s="244">
        <v>6013</v>
      </c>
      <c r="F27" s="140">
        <v>8759</v>
      </c>
      <c r="G27" s="73">
        <v>34304</v>
      </c>
      <c r="H27" s="140">
        <v>34239</v>
      </c>
      <c r="I27" s="244">
        <v>2090</v>
      </c>
      <c r="J27" s="140">
        <v>2279</v>
      </c>
      <c r="K27" s="73"/>
      <c r="L27" s="140"/>
      <c r="M27" s="73"/>
      <c r="N27" s="140"/>
    </row>
    <row r="28" spans="1:15" ht="18" customHeight="1">
      <c r="A28" s="266" t="s">
        <v>197</v>
      </c>
      <c r="B28" s="266" t="s">
        <v>198</v>
      </c>
      <c r="C28" s="182" t="s">
        <v>199</v>
      </c>
      <c r="D28" s="245" t="s">
        <v>41</v>
      </c>
      <c r="E28" s="156">
        <v>4600</v>
      </c>
      <c r="F28" s="157">
        <v>2585</v>
      </c>
      <c r="G28" s="156">
        <v>4275</v>
      </c>
      <c r="H28" s="157">
        <v>4424</v>
      </c>
      <c r="I28" s="156">
        <v>1591</v>
      </c>
      <c r="J28" s="157">
        <v>1803</v>
      </c>
      <c r="K28" s="156"/>
      <c r="L28" s="157"/>
      <c r="M28" s="156"/>
      <c r="N28" s="157"/>
    </row>
    <row r="29" spans="1:15" ht="18" customHeight="1">
      <c r="A29" s="267"/>
      <c r="B29" s="267"/>
      <c r="C29" s="44" t="s">
        <v>200</v>
      </c>
      <c r="D29" s="246" t="s">
        <v>42</v>
      </c>
      <c r="E29" s="69">
        <v>4540</v>
      </c>
      <c r="F29" s="128">
        <v>2584</v>
      </c>
      <c r="G29" s="69">
        <v>2998</v>
      </c>
      <c r="H29" s="128">
        <v>3694</v>
      </c>
      <c r="I29" s="69">
        <v>1577</v>
      </c>
      <c r="J29" s="128">
        <v>1794</v>
      </c>
      <c r="K29" s="69"/>
      <c r="L29" s="128"/>
      <c r="M29" s="69"/>
      <c r="N29" s="128"/>
    </row>
    <row r="30" spans="1:15" ht="18" customHeight="1">
      <c r="A30" s="267"/>
      <c r="B30" s="267"/>
      <c r="C30" s="44" t="s">
        <v>201</v>
      </c>
      <c r="D30" s="246" t="s">
        <v>202</v>
      </c>
      <c r="E30" s="69">
        <v>42</v>
      </c>
      <c r="F30" s="128">
        <v>43</v>
      </c>
      <c r="G30" s="70">
        <v>312</v>
      </c>
      <c r="H30" s="128">
        <v>271</v>
      </c>
      <c r="I30" s="69">
        <v>32</v>
      </c>
      <c r="J30" s="128">
        <v>33</v>
      </c>
      <c r="K30" s="69"/>
      <c r="L30" s="128"/>
      <c r="M30" s="69"/>
      <c r="N30" s="128"/>
    </row>
    <row r="31" spans="1:15" ht="18" customHeight="1">
      <c r="A31" s="267"/>
      <c r="B31" s="267"/>
      <c r="C31" s="11" t="s">
        <v>203</v>
      </c>
      <c r="D31" s="247" t="s">
        <v>204</v>
      </c>
      <c r="E31" s="73">
        <f t="shared" ref="E31:N31" si="0">E28-E29-E30</f>
        <v>18</v>
      </c>
      <c r="F31" s="238">
        <f t="shared" si="0"/>
        <v>-42</v>
      </c>
      <c r="G31" s="73">
        <f t="shared" si="0"/>
        <v>965</v>
      </c>
      <c r="H31" s="238">
        <f t="shared" si="0"/>
        <v>459</v>
      </c>
      <c r="I31" s="73">
        <f t="shared" si="0"/>
        <v>-18</v>
      </c>
      <c r="J31" s="248">
        <f t="shared" si="0"/>
        <v>-24</v>
      </c>
      <c r="K31" s="73">
        <f t="shared" si="0"/>
        <v>0</v>
      </c>
      <c r="L31" s="248">
        <f t="shared" si="0"/>
        <v>0</v>
      </c>
      <c r="M31" s="73">
        <f t="shared" si="0"/>
        <v>0</v>
      </c>
      <c r="N31" s="238">
        <f t="shared" si="0"/>
        <v>0</v>
      </c>
      <c r="O31" s="7"/>
    </row>
    <row r="32" spans="1:15" ht="18" customHeight="1">
      <c r="A32" s="267"/>
      <c r="B32" s="267"/>
      <c r="C32" s="182" t="s">
        <v>205</v>
      </c>
      <c r="D32" s="245" t="s">
        <v>206</v>
      </c>
      <c r="E32" s="156">
        <v>1</v>
      </c>
      <c r="F32" s="157">
        <v>1</v>
      </c>
      <c r="G32" s="156">
        <v>21</v>
      </c>
      <c r="H32" s="157">
        <v>19</v>
      </c>
      <c r="I32" s="156">
        <v>20</v>
      </c>
      <c r="J32" s="157">
        <v>17</v>
      </c>
      <c r="K32" s="156"/>
      <c r="L32" s="157"/>
      <c r="M32" s="156"/>
      <c r="N32" s="157"/>
    </row>
    <row r="33" spans="1:14" ht="18" customHeight="1">
      <c r="A33" s="267"/>
      <c r="B33" s="267"/>
      <c r="C33" s="44" t="s">
        <v>207</v>
      </c>
      <c r="D33" s="246" t="s">
        <v>208</v>
      </c>
      <c r="E33" s="69">
        <v>4</v>
      </c>
      <c r="F33" s="128">
        <v>5</v>
      </c>
      <c r="G33" s="69">
        <v>113</v>
      </c>
      <c r="H33" s="128">
        <v>133</v>
      </c>
      <c r="I33" s="69">
        <v>7</v>
      </c>
      <c r="J33" s="128">
        <v>1</v>
      </c>
      <c r="K33" s="69"/>
      <c r="L33" s="128"/>
      <c r="M33" s="69"/>
      <c r="N33" s="128"/>
    </row>
    <row r="34" spans="1:14" ht="18" customHeight="1">
      <c r="A34" s="267"/>
      <c r="B34" s="268"/>
      <c r="C34" s="11" t="s">
        <v>209</v>
      </c>
      <c r="D34" s="247" t="s">
        <v>210</v>
      </c>
      <c r="E34" s="73">
        <f t="shared" ref="E34:N34" si="1">E31+E32-E33</f>
        <v>15</v>
      </c>
      <c r="F34" s="140">
        <f t="shared" si="1"/>
        <v>-46</v>
      </c>
      <c r="G34" s="73">
        <f t="shared" si="1"/>
        <v>873</v>
      </c>
      <c r="H34" s="140">
        <f t="shared" si="1"/>
        <v>345</v>
      </c>
      <c r="I34" s="73">
        <f t="shared" si="1"/>
        <v>-5</v>
      </c>
      <c r="J34" s="140">
        <f t="shared" si="1"/>
        <v>-8</v>
      </c>
      <c r="K34" s="73">
        <f t="shared" si="1"/>
        <v>0</v>
      </c>
      <c r="L34" s="140">
        <f t="shared" si="1"/>
        <v>0</v>
      </c>
      <c r="M34" s="73">
        <f t="shared" si="1"/>
        <v>0</v>
      </c>
      <c r="N34" s="140">
        <f t="shared" si="1"/>
        <v>0</v>
      </c>
    </row>
    <row r="35" spans="1:14" ht="18" customHeight="1">
      <c r="A35" s="267"/>
      <c r="B35" s="266" t="s">
        <v>211</v>
      </c>
      <c r="C35" s="182" t="s">
        <v>212</v>
      </c>
      <c r="D35" s="245" t="s">
        <v>213</v>
      </c>
      <c r="E35" s="156">
        <v>0</v>
      </c>
      <c r="F35" s="157">
        <v>0</v>
      </c>
      <c r="G35" s="156">
        <v>0</v>
      </c>
      <c r="H35" s="157">
        <v>0</v>
      </c>
      <c r="I35" s="156">
        <v>101</v>
      </c>
      <c r="J35" s="157">
        <v>84</v>
      </c>
      <c r="K35" s="156"/>
      <c r="L35" s="157"/>
      <c r="M35" s="156"/>
      <c r="N35" s="157"/>
    </row>
    <row r="36" spans="1:14" ht="18" customHeight="1">
      <c r="A36" s="267"/>
      <c r="B36" s="267"/>
      <c r="C36" s="44" t="s">
        <v>214</v>
      </c>
      <c r="D36" s="246" t="s">
        <v>215</v>
      </c>
      <c r="E36" s="69">
        <v>0</v>
      </c>
      <c r="F36" s="128">
        <v>0</v>
      </c>
      <c r="G36" s="69">
        <v>0</v>
      </c>
      <c r="H36" s="128">
        <v>0</v>
      </c>
      <c r="I36" s="69">
        <v>101</v>
      </c>
      <c r="J36" s="128">
        <v>84</v>
      </c>
      <c r="K36" s="69"/>
      <c r="L36" s="128"/>
      <c r="M36" s="69"/>
      <c r="N36" s="128"/>
    </row>
    <row r="37" spans="1:14" ht="18" customHeight="1">
      <c r="A37" s="267"/>
      <c r="B37" s="267"/>
      <c r="C37" s="44" t="s">
        <v>216</v>
      </c>
      <c r="D37" s="246" t="s">
        <v>217</v>
      </c>
      <c r="E37" s="69">
        <f t="shared" ref="E37:N37" si="2">E34+E35-E36</f>
        <v>15</v>
      </c>
      <c r="F37" s="128">
        <f t="shared" si="2"/>
        <v>-46</v>
      </c>
      <c r="G37" s="69">
        <f t="shared" si="2"/>
        <v>873</v>
      </c>
      <c r="H37" s="128">
        <f t="shared" si="2"/>
        <v>345</v>
      </c>
      <c r="I37" s="69">
        <f t="shared" si="2"/>
        <v>-5</v>
      </c>
      <c r="J37" s="128">
        <f t="shared" si="2"/>
        <v>-8</v>
      </c>
      <c r="K37" s="69">
        <f t="shared" si="2"/>
        <v>0</v>
      </c>
      <c r="L37" s="128">
        <f t="shared" si="2"/>
        <v>0</v>
      </c>
      <c r="M37" s="69">
        <f t="shared" si="2"/>
        <v>0</v>
      </c>
      <c r="N37" s="128">
        <f t="shared" si="2"/>
        <v>0</v>
      </c>
    </row>
    <row r="38" spans="1:14" ht="18" customHeight="1">
      <c r="A38" s="267"/>
      <c r="B38" s="267"/>
      <c r="C38" s="44" t="s">
        <v>218</v>
      </c>
      <c r="D38" s="246" t="s">
        <v>219</v>
      </c>
      <c r="E38" s="69">
        <v>0</v>
      </c>
      <c r="F38" s="128">
        <v>0</v>
      </c>
      <c r="G38" s="69">
        <v>0</v>
      </c>
      <c r="H38" s="128">
        <v>0</v>
      </c>
      <c r="I38" s="69">
        <v>0</v>
      </c>
      <c r="J38" s="128">
        <v>0</v>
      </c>
      <c r="K38" s="69"/>
      <c r="L38" s="128"/>
      <c r="M38" s="69"/>
      <c r="N38" s="128"/>
    </row>
    <row r="39" spans="1:14" ht="18" customHeight="1">
      <c r="A39" s="267"/>
      <c r="B39" s="267"/>
      <c r="C39" s="44" t="s">
        <v>220</v>
      </c>
      <c r="D39" s="246" t="s">
        <v>221</v>
      </c>
      <c r="E39" s="69">
        <v>0</v>
      </c>
      <c r="F39" s="128">
        <v>0</v>
      </c>
      <c r="G39" s="69">
        <v>0</v>
      </c>
      <c r="H39" s="128">
        <v>0</v>
      </c>
      <c r="I39" s="69">
        <v>0</v>
      </c>
      <c r="J39" s="128">
        <v>0</v>
      </c>
      <c r="K39" s="69"/>
      <c r="L39" s="128"/>
      <c r="M39" s="69"/>
      <c r="N39" s="128"/>
    </row>
    <row r="40" spans="1:14" ht="18" customHeight="1">
      <c r="A40" s="267"/>
      <c r="B40" s="267"/>
      <c r="C40" s="44" t="s">
        <v>222</v>
      </c>
      <c r="D40" s="246" t="s">
        <v>223</v>
      </c>
      <c r="E40" s="69">
        <v>0</v>
      </c>
      <c r="F40" s="128">
        <v>0</v>
      </c>
      <c r="G40" s="69">
        <v>0</v>
      </c>
      <c r="H40" s="128">
        <v>0</v>
      </c>
      <c r="I40" s="69">
        <v>0</v>
      </c>
      <c r="J40" s="128">
        <v>0</v>
      </c>
      <c r="K40" s="69"/>
      <c r="L40" s="128"/>
      <c r="M40" s="69"/>
      <c r="N40" s="128"/>
    </row>
    <row r="41" spans="1:14" ht="18" customHeight="1">
      <c r="A41" s="267"/>
      <c r="B41" s="267"/>
      <c r="C41" s="194" t="s">
        <v>224</v>
      </c>
      <c r="D41" s="246" t="s">
        <v>225</v>
      </c>
      <c r="E41" s="69">
        <f t="shared" ref="E41:N41" si="3">E34+E35-E36-E40</f>
        <v>15</v>
      </c>
      <c r="F41" s="128">
        <f t="shared" si="3"/>
        <v>-46</v>
      </c>
      <c r="G41" s="69">
        <f t="shared" si="3"/>
        <v>873</v>
      </c>
      <c r="H41" s="128">
        <f t="shared" si="3"/>
        <v>345</v>
      </c>
      <c r="I41" s="69">
        <f t="shared" si="3"/>
        <v>-5</v>
      </c>
      <c r="J41" s="128">
        <f t="shared" si="3"/>
        <v>-8</v>
      </c>
      <c r="K41" s="69">
        <f t="shared" si="3"/>
        <v>0</v>
      </c>
      <c r="L41" s="128">
        <f t="shared" si="3"/>
        <v>0</v>
      </c>
      <c r="M41" s="69">
        <f t="shared" si="3"/>
        <v>0</v>
      </c>
      <c r="N41" s="128">
        <f t="shared" si="3"/>
        <v>0</v>
      </c>
    </row>
    <row r="42" spans="1:14" ht="18" customHeight="1">
      <c r="A42" s="267"/>
      <c r="B42" s="267"/>
      <c r="C42" s="309" t="s">
        <v>226</v>
      </c>
      <c r="D42" s="310"/>
      <c r="E42" s="70">
        <f t="shared" ref="E42:N42" si="4">E37+E38-E39-E40</f>
        <v>15</v>
      </c>
      <c r="F42" s="116">
        <f t="shared" si="4"/>
        <v>-46</v>
      </c>
      <c r="G42" s="70">
        <f t="shared" si="4"/>
        <v>873</v>
      </c>
      <c r="H42" s="116">
        <f t="shared" si="4"/>
        <v>345</v>
      </c>
      <c r="I42" s="70">
        <f t="shared" si="4"/>
        <v>-5</v>
      </c>
      <c r="J42" s="116">
        <f t="shared" si="4"/>
        <v>-8</v>
      </c>
      <c r="K42" s="70">
        <f t="shared" si="4"/>
        <v>0</v>
      </c>
      <c r="L42" s="116">
        <f t="shared" si="4"/>
        <v>0</v>
      </c>
      <c r="M42" s="70">
        <f t="shared" si="4"/>
        <v>0</v>
      </c>
      <c r="N42" s="128">
        <f t="shared" si="4"/>
        <v>0</v>
      </c>
    </row>
    <row r="43" spans="1:14" ht="18" customHeight="1">
      <c r="A43" s="267"/>
      <c r="B43" s="267"/>
      <c r="C43" s="44" t="s">
        <v>227</v>
      </c>
      <c r="D43" s="246" t="s">
        <v>228</v>
      </c>
      <c r="E43" s="69">
        <v>0</v>
      </c>
      <c r="F43" s="128">
        <v>0</v>
      </c>
      <c r="G43" s="69">
        <v>-1982</v>
      </c>
      <c r="H43" s="128">
        <v>-2327</v>
      </c>
      <c r="I43" s="69">
        <v>0</v>
      </c>
      <c r="J43" s="128">
        <v>0</v>
      </c>
      <c r="K43" s="69"/>
      <c r="L43" s="128"/>
      <c r="M43" s="69"/>
      <c r="N43" s="128"/>
    </row>
    <row r="44" spans="1:14" ht="18" customHeight="1">
      <c r="A44" s="268"/>
      <c r="B44" s="268"/>
      <c r="C44" s="11" t="s">
        <v>229</v>
      </c>
      <c r="D44" s="98" t="s">
        <v>230</v>
      </c>
      <c r="E44" s="73">
        <f t="shared" ref="E44:N44" si="5">E41+E43</f>
        <v>15</v>
      </c>
      <c r="F44" s="140">
        <f t="shared" si="5"/>
        <v>-46</v>
      </c>
      <c r="G44" s="73">
        <f t="shared" si="5"/>
        <v>-1109</v>
      </c>
      <c r="H44" s="140">
        <f t="shared" si="5"/>
        <v>-1982</v>
      </c>
      <c r="I44" s="73">
        <f t="shared" si="5"/>
        <v>-5</v>
      </c>
      <c r="J44" s="140">
        <f t="shared" si="5"/>
        <v>-8</v>
      </c>
      <c r="K44" s="73">
        <f t="shared" si="5"/>
        <v>0</v>
      </c>
      <c r="L44" s="140">
        <f t="shared" si="5"/>
        <v>0</v>
      </c>
      <c r="M44" s="73">
        <f t="shared" si="5"/>
        <v>0</v>
      </c>
      <c r="N44" s="140">
        <f t="shared" si="5"/>
        <v>0</v>
      </c>
    </row>
    <row r="45" spans="1:14" ht="14.15" customHeight="1">
      <c r="A45" s="13" t="s">
        <v>231</v>
      </c>
    </row>
    <row r="46" spans="1:14" ht="14.15" customHeight="1">
      <c r="A46" s="13" t="s">
        <v>232</v>
      </c>
    </row>
    <row r="47" spans="1:14">
      <c r="A47" s="249"/>
    </row>
  </sheetData>
  <mergeCells count="15">
    <mergeCell ref="E6:F6"/>
    <mergeCell ref="G6:H6"/>
    <mergeCell ref="K6:L6"/>
    <mergeCell ref="M6:N6"/>
    <mergeCell ref="A8:A14"/>
    <mergeCell ref="B9:B14"/>
    <mergeCell ref="I6:J6"/>
    <mergeCell ref="C42:D42"/>
    <mergeCell ref="A15:A27"/>
    <mergeCell ref="B15:B18"/>
    <mergeCell ref="B19:B22"/>
    <mergeCell ref="B23:B26"/>
    <mergeCell ref="A28:A44"/>
    <mergeCell ref="B28:B34"/>
    <mergeCell ref="B35:B44"/>
  </mergeCells>
  <phoneticPr fontId="16"/>
  <pageMargins left="0.70866141732283472" right="0.23622047244094491" top="0.19685039370078741" bottom="0.23622047244094491" header="0.19685039370078741" footer="0.19685039370078741"/>
  <pageSetup paperSize="9" scale="73" orientation="landscape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1.普通会計予算</vt:lpstr>
      <vt:lpstr>2.公営企業会計予算</vt:lpstr>
      <vt:lpstr>3.(1)普通会計決算</vt:lpstr>
      <vt:lpstr>3.(2)財政指標等</vt:lpstr>
      <vt:lpstr>4.公営企業会計決算</vt:lpstr>
      <vt:lpstr>5.三セク決算</vt:lpstr>
      <vt:lpstr>'1.普通会計予算'!Print_Area</vt:lpstr>
      <vt:lpstr>'2.公営企業会計予算'!Print_Area</vt:lpstr>
      <vt:lpstr>'3.(1)普通会計決算'!Print_Area</vt:lpstr>
      <vt:lpstr>'3.(2)財政指標等'!Print_Area</vt:lpstr>
      <vt:lpstr>'4.公営企業会計決算'!Print_Area</vt:lpstr>
      <vt:lpstr>'5.三セク決算'!Print_Area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toyota</dc:creator>
  <cp:lastModifiedBy>toyota</cp:lastModifiedBy>
  <cp:lastPrinted>2021-09-03T06:17:06Z</cp:lastPrinted>
  <dcterms:created xsi:type="dcterms:W3CDTF">2021-09-11T12:21:17Z</dcterms:created>
  <dcterms:modified xsi:type="dcterms:W3CDTF">2021-09-11T12:21:19Z</dcterms:modified>
</cp:coreProperties>
</file>