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3年度\02 団体回答\01 都道府県\25　滋賀県\"/>
    </mc:Choice>
  </mc:AlternateContent>
  <xr:revisionPtr revIDLastSave="0" documentId="8_{7920FCE9-49CF-4EAD-9110-E11D2137E396}" xr6:coauthVersionLast="47" xr6:coauthVersionMax="47" xr10:uidLastSave="{00000000-0000-0000-0000-000000000000}"/>
  <bookViews>
    <workbookView xWindow="-110" yWindow="-110" windowWidth="19420" windowHeight="10420" tabRatio="713" xr2:uid="{00000000-000D-0000-FFFF-FFFF00000000}"/>
  </bookViews>
  <sheets>
    <sheet name="1.普通会計予算" sheetId="2" r:id="rId1"/>
    <sheet name="2.公営企業会計予算" sheetId="4" r:id="rId2"/>
    <sheet name="3.(1)普通会計決算" sheetId="5" r:id="rId3"/>
    <sheet name="3.(2)財政指標等" sheetId="6" r:id="rId4"/>
    <sheet name="4.公営企業会計決算" sheetId="7" r:id="rId5"/>
    <sheet name="5.三セク決算" sheetId="8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</definedNames>
  <calcPr calcId="191029"/>
</workbook>
</file>

<file path=xl/calcChain.xml><?xml version="1.0" encoding="utf-8"?>
<calcChain xmlns="http://schemas.openxmlformats.org/spreadsheetml/2006/main">
  <c r="K24" i="4" l="1"/>
  <c r="K27" i="4" s="1"/>
  <c r="J24" i="4"/>
  <c r="J27" i="4" s="1"/>
  <c r="K16" i="4"/>
  <c r="J16" i="4"/>
  <c r="K15" i="4"/>
  <c r="J15" i="4"/>
  <c r="K14" i="4"/>
  <c r="J14" i="4"/>
  <c r="J27" i="7"/>
  <c r="K24" i="7"/>
  <c r="K27" i="7" s="1"/>
  <c r="K16" i="7"/>
  <c r="J16" i="7"/>
  <c r="K15" i="7"/>
  <c r="J15" i="7"/>
  <c r="K14" i="7"/>
  <c r="J14" i="7"/>
  <c r="G44" i="7" l="1"/>
  <c r="F44" i="7"/>
  <c r="G39" i="7"/>
  <c r="G45" i="7" s="1"/>
  <c r="F39" i="7"/>
  <c r="F45" i="7" s="1"/>
  <c r="I24" i="7"/>
  <c r="I27" i="7" s="1"/>
  <c r="H24" i="7"/>
  <c r="H27" i="7" s="1"/>
  <c r="I16" i="7"/>
  <c r="H16" i="7"/>
  <c r="I15" i="7"/>
  <c r="H15" i="7"/>
  <c r="I14" i="7"/>
  <c r="H14" i="7"/>
  <c r="M24" i="7"/>
  <c r="M27" i="7" s="1"/>
  <c r="L24" i="7"/>
  <c r="L27" i="7" s="1"/>
  <c r="M16" i="7"/>
  <c r="L16" i="7"/>
  <c r="M15" i="7"/>
  <c r="L15" i="7"/>
  <c r="M14" i="7"/>
  <c r="L14" i="7"/>
  <c r="O24" i="7"/>
  <c r="O27" i="7" s="1"/>
  <c r="N24" i="7"/>
  <c r="N27" i="7" s="1"/>
  <c r="O16" i="7"/>
  <c r="N16" i="7"/>
  <c r="O15" i="7"/>
  <c r="N15" i="7"/>
  <c r="O14" i="7"/>
  <c r="N14" i="7"/>
  <c r="I24" i="4" l="1"/>
  <c r="I27" i="4" s="1"/>
  <c r="H24" i="4"/>
  <c r="H27" i="4" s="1"/>
  <c r="I16" i="4"/>
  <c r="H16" i="4"/>
  <c r="I15" i="4"/>
  <c r="H15" i="4"/>
  <c r="I14" i="4"/>
  <c r="H14" i="4"/>
  <c r="O24" i="4" l="1"/>
  <c r="O27" i="4" s="1"/>
  <c r="N24" i="4"/>
  <c r="N27" i="4" s="1"/>
  <c r="M24" i="4"/>
  <c r="M27" i="4" s="1"/>
  <c r="L24" i="4"/>
  <c r="L27" i="4" s="1"/>
  <c r="G24" i="4"/>
  <c r="G27" i="4" s="1"/>
  <c r="F24" i="4"/>
  <c r="F27" i="4" s="1"/>
  <c r="O16" i="4"/>
  <c r="N16" i="4"/>
  <c r="M16" i="4"/>
  <c r="L16" i="4"/>
  <c r="G16" i="4"/>
  <c r="F16" i="4"/>
  <c r="O15" i="4"/>
  <c r="N15" i="4"/>
  <c r="M15" i="4"/>
  <c r="L15" i="4"/>
  <c r="G15" i="4"/>
  <c r="F15" i="4"/>
  <c r="O14" i="4"/>
  <c r="N14" i="4"/>
  <c r="M14" i="4"/>
  <c r="L14" i="4"/>
  <c r="G14" i="4"/>
  <c r="F14" i="4"/>
  <c r="G24" i="7"/>
  <c r="G27" i="7" s="1"/>
  <c r="F24" i="7"/>
  <c r="F27" i="7" s="1"/>
  <c r="G16" i="7"/>
  <c r="F16" i="7"/>
  <c r="G15" i="7"/>
  <c r="F15" i="7"/>
  <c r="G14" i="7"/>
  <c r="F14" i="7"/>
  <c r="F24" i="6" l="1"/>
  <c r="G24" i="6" s="1"/>
  <c r="H24" i="6" s="1"/>
  <c r="I24" i="6" s="1"/>
  <c r="E31" i="8" l="1"/>
  <c r="E34" i="8" s="1"/>
  <c r="E41" i="8" l="1"/>
  <c r="E44" i="8" s="1"/>
  <c r="E37" i="8"/>
  <c r="E42" i="8" s="1"/>
  <c r="G31" i="8" l="1"/>
  <c r="G34" i="8" s="1"/>
  <c r="G41" i="8" s="1"/>
  <c r="G44" i="8" s="1"/>
  <c r="G37" i="8" l="1"/>
  <c r="G42" i="8" s="1"/>
  <c r="F22" i="6" l="1"/>
  <c r="E22" i="6"/>
  <c r="E19" i="6"/>
  <c r="E23" i="6" s="1"/>
  <c r="H45" i="5"/>
  <c r="F45" i="5"/>
  <c r="G44" i="5" s="1"/>
  <c r="H27" i="5"/>
  <c r="F27" i="5"/>
  <c r="G19" i="5" s="1"/>
  <c r="F44" i="4"/>
  <c r="F45" i="4" s="1"/>
  <c r="F39" i="4"/>
  <c r="F27" i="2"/>
  <c r="G18" i="2" s="1"/>
  <c r="H27" i="2"/>
  <c r="H45" i="2"/>
  <c r="F45" i="2"/>
  <c r="G28" i="2" s="1"/>
  <c r="N31" i="8"/>
  <c r="N34" i="8" s="1"/>
  <c r="M31" i="8"/>
  <c r="M34" i="8" s="1"/>
  <c r="L31" i="8"/>
  <c r="L34" i="8"/>
  <c r="L37" i="8" s="1"/>
  <c r="L42" i="8" s="1"/>
  <c r="K31" i="8"/>
  <c r="K34" i="8" s="1"/>
  <c r="J31" i="8"/>
  <c r="J34" i="8"/>
  <c r="J41" i="8" s="1"/>
  <c r="J44" i="8" s="1"/>
  <c r="I31" i="8"/>
  <c r="I34" i="8"/>
  <c r="I37" i="8" s="1"/>
  <c r="I42" i="8" s="1"/>
  <c r="O44" i="7"/>
  <c r="N44" i="7"/>
  <c r="N45" i="7" s="1"/>
  <c r="M44" i="7"/>
  <c r="L44" i="7"/>
  <c r="K44" i="7"/>
  <c r="J44" i="7"/>
  <c r="I44" i="7"/>
  <c r="H44" i="7"/>
  <c r="O39" i="7"/>
  <c r="O45" i="7" s="1"/>
  <c r="N39" i="7"/>
  <c r="M39" i="7"/>
  <c r="M45" i="7"/>
  <c r="L39" i="7"/>
  <c r="K39" i="7"/>
  <c r="K45" i="7" s="1"/>
  <c r="J39" i="7"/>
  <c r="I39" i="7"/>
  <c r="H39" i="7"/>
  <c r="H45" i="7" s="1"/>
  <c r="I20" i="6"/>
  <c r="H20" i="6"/>
  <c r="G20" i="6"/>
  <c r="F20" i="6"/>
  <c r="E20" i="6"/>
  <c r="I19" i="6"/>
  <c r="I21" i="6" s="1"/>
  <c r="H19" i="6"/>
  <c r="H21" i="6" s="1"/>
  <c r="G19" i="6"/>
  <c r="F19" i="6"/>
  <c r="F23" i="6" s="1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9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4" i="2"/>
  <c r="I42" i="2"/>
  <c r="I41" i="2"/>
  <c r="I38" i="2"/>
  <c r="I36" i="2"/>
  <c r="I30" i="2"/>
  <c r="I24" i="2"/>
  <c r="I19" i="2"/>
  <c r="O39" i="4"/>
  <c r="O44" i="4"/>
  <c r="N39" i="4"/>
  <c r="N45" i="4"/>
  <c r="N44" i="4"/>
  <c r="M39" i="4"/>
  <c r="M44" i="4"/>
  <c r="M45" i="4" s="1"/>
  <c r="L39" i="4"/>
  <c r="L44" i="4"/>
  <c r="L45" i="4"/>
  <c r="K39" i="4"/>
  <c r="K45" i="4" s="1"/>
  <c r="K44" i="4"/>
  <c r="J39" i="4"/>
  <c r="J44" i="4"/>
  <c r="I39" i="4"/>
  <c r="I44" i="4"/>
  <c r="H39" i="4"/>
  <c r="H45" i="4" s="1"/>
  <c r="H44" i="4"/>
  <c r="G39" i="4"/>
  <c r="G44" i="4"/>
  <c r="G45" i="4" s="1"/>
  <c r="E21" i="6"/>
  <c r="I45" i="5"/>
  <c r="G36" i="5"/>
  <c r="G38" i="5"/>
  <c r="G40" i="5"/>
  <c r="G42" i="5"/>
  <c r="J37" i="8" l="1"/>
  <c r="J42" i="8" s="1"/>
  <c r="J45" i="4"/>
  <c r="J45" i="7"/>
  <c r="L45" i="7"/>
  <c r="I45" i="4"/>
  <c r="O45" i="4"/>
  <c r="I45" i="7"/>
  <c r="G30" i="5"/>
  <c r="G28" i="5"/>
  <c r="G45" i="5"/>
  <c r="G43" i="5"/>
  <c r="G41" i="5"/>
  <c r="G34" i="5"/>
  <c r="G32" i="5"/>
  <c r="G37" i="5"/>
  <c r="G33" i="5"/>
  <c r="G31" i="5"/>
  <c r="G35" i="5"/>
  <c r="G29" i="5"/>
  <c r="G39" i="5"/>
  <c r="G32" i="2"/>
  <c r="G45" i="2"/>
  <c r="G39" i="2"/>
  <c r="G36" i="2"/>
  <c r="G29" i="2"/>
  <c r="G41" i="2"/>
  <c r="G30" i="2"/>
  <c r="G38" i="2"/>
  <c r="G43" i="2"/>
  <c r="G40" i="2"/>
  <c r="G31" i="2"/>
  <c r="G17" i="2"/>
  <c r="G20" i="2"/>
  <c r="G15" i="2"/>
  <c r="G16" i="2"/>
  <c r="G9" i="2"/>
  <c r="G21" i="2"/>
  <c r="G19" i="2"/>
  <c r="G12" i="2"/>
  <c r="G22" i="2"/>
  <c r="G26" i="2"/>
  <c r="G25" i="2"/>
  <c r="G14" i="2"/>
  <c r="G24" i="2"/>
  <c r="G11" i="2"/>
  <c r="G27" i="2"/>
  <c r="G13" i="2"/>
  <c r="G10" i="2"/>
  <c r="I27" i="2"/>
  <c r="G23" i="2"/>
  <c r="F21" i="6"/>
  <c r="I23" i="6"/>
  <c r="H22" i="6"/>
  <c r="H23" i="6"/>
  <c r="G23" i="6"/>
  <c r="G22" i="6"/>
  <c r="K37" i="8"/>
  <c r="K42" i="8" s="1"/>
  <c r="K41" i="8"/>
  <c r="K44" i="8" s="1"/>
  <c r="M41" i="8"/>
  <c r="M44" i="8" s="1"/>
  <c r="M37" i="8"/>
  <c r="M42" i="8" s="1"/>
  <c r="N37" i="8"/>
  <c r="N42" i="8" s="1"/>
  <c r="N41" i="8"/>
  <c r="N44" i="8" s="1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L41" i="8"/>
  <c r="L44" i="8" s="1"/>
  <c r="G37" i="2"/>
  <c r="G20" i="5"/>
  <c r="G44" i="2"/>
  <c r="G17" i="5"/>
  <c r="I41" i="8"/>
  <c r="I44" i="8" s="1"/>
  <c r="G42" i="2"/>
  <c r="I45" i="2"/>
  <c r="G18" i="5"/>
  <c r="G21" i="6"/>
  <c r="G35" i="2"/>
  <c r="G25" i="5"/>
  <c r="G16" i="5"/>
  <c r="G13" i="5"/>
  <c r="G14" i="5"/>
  <c r="I22" i="6" l="1"/>
</calcChain>
</file>

<file path=xl/sharedStrings.xml><?xml version="1.0" encoding="utf-8"?>
<sst xmlns="http://schemas.openxmlformats.org/spreadsheetml/2006/main" count="460" uniqueCount="263">
  <si>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</si>
  <si>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</si>
  <si>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</si>
  <si>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</si>
  <si>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</si>
  <si>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</si>
  <si>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</si>
  <si>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</si>
  <si>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</si>
  <si>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</si>
  <si>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</si>
  <si>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</si>
  <si>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</si>
  <si>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</si>
  <si>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</si>
  <si>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</si>
  <si>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</si>
  <si>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</si>
  <si>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</si>
  <si>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</si>
  <si>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</si>
  <si>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</si>
  <si>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</si>
  <si>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</si>
  <si>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</si>
  <si>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</si>
  <si>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</si>
  <si>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</si>
  <si>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</si>
  <si>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</si>
  <si>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</si>
  <si>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</si>
  <si>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</si>
  <si>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</si>
  <si>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</si>
  <si>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</si>
  <si>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</si>
  <si>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</si>
  <si>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</si>
  <si>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</si>
  <si>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</si>
  <si>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</si>
  <si>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</si>
  <si>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</si>
  <si>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</si>
  <si>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</si>
  <si>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</si>
  <si>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</si>
  <si>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</si>
  <si>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</si>
  <si>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</si>
  <si>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</si>
  <si>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</si>
  <si>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</si>
  <si>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</si>
  <si>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</si>
  <si>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</si>
  <si>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</si>
  <si>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</si>
  <si>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</si>
  <si>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</si>
  <si>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</si>
  <si>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</si>
  <si>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</si>
  <si>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</si>
  <si>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</si>
  <si>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</si>
  <si>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</si>
  <si>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</si>
  <si>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</si>
  <si>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</si>
  <si>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</si>
  <si>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</si>
  <si>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</si>
  <si>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</si>
  <si>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</si>
  <si>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</si>
  <si>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</si>
  <si>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</si>
  <si>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</si>
  <si>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</si>
  <si>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</si>
  <si>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</si>
  <si>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</si>
  <si>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</si>
  <si>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</si>
  <si>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</si>
  <si>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</si>
  <si>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</si>
  <si>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</si>
  <si>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</si>
  <si>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</si>
  <si>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</si>
  <si>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</si>
  <si>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</si>
  <si>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</si>
  <si>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</si>
  <si>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</si>
  <si>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</si>
  <si>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</si>
  <si>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</si>
  <si>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</si>
  <si>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</si>
  <si>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</si>
  <si>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</si>
  <si>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</si>
  <si>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</si>
  <si>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</si>
  <si>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</si>
  <si>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</si>
  <si>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</si>
  <si>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</si>
  <si>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</si>
  <si>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</si>
  <si>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</si>
  <si>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</si>
  <si>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</si>
  <si>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</si>
  <si>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</si>
  <si>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</si>
  <si>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</si>
  <si>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</si>
  <si>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</si>
  <si>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</si>
  <si>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</si>
  <si>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</si>
  <si>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</si>
  <si>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</si>
  <si>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</si>
  <si>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</si>
  <si>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</si>
  <si>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</si>
  <si>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</si>
  <si>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</si>
  <si>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</si>
  <si>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</si>
  <si>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</si>
  <si>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</si>
  <si>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</si>
  <si>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</si>
  <si>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</si>
  <si>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</si>
  <si>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</si>
  <si>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</si>
  <si>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</si>
  <si>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</si>
  <si>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</si>
  <si>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</si>
  <si>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</si>
  <si>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</si>
  <si>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</si>
  <si>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</si>
  <si>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</si>
  <si>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</si>
  <si>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</si>
  <si>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</si>
  <si>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</si>
  <si>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</si>
  <si>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</si>
  <si>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</si>
  <si>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</si>
  <si>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</si>
  <si>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</si>
  <si>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</si>
  <si>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</si>
  <si>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</si>
  <si>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</si>
  <si>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</si>
  <si>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</si>
  <si>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</si>
  <si>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</si>
  <si>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</si>
  <si>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</si>
  <si>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</si>
  <si>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</si>
  <si>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</si>
  <si>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</si>
  <si>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</si>
  <si>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</si>
  <si>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</si>
  <si>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</si>
  <si>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</si>
  <si>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</si>
  <si>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</si>
  <si>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</si>
  <si>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</si>
  <si>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</si>
  <si>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</si>
  <si>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</si>
  <si>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</si>
  <si>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</si>
  <si>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</si>
  <si>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</si>
  <si>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</si>
  <si>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</si>
  <si>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</si>
  <si>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</si>
  <si>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</si>
  <si>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</si>
  <si>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</si>
  <si>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</si>
  <si>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</si>
  <si>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</si>
  <si>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</si>
  <si>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</si>
  <si>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</si>
  <si>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</si>
  <si>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</si>
  <si>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</si>
  <si>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</si>
  <si>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</si>
  <si>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</si>
  <si>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</si>
  <si>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</si>
  <si>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</si>
  <si>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</si>
  <si>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</si>
  <si>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</si>
  <si>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</si>
  <si>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</si>
  <si>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</si>
  <si>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</si>
  <si>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</si>
  <si>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</si>
  <si>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</si>
  <si>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</si>
  <si>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</si>
  <si>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</si>
  <si>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</si>
  <si>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</si>
  <si>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</si>
  <si>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</si>
  <si>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</si>
  <si>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27年度</t>
    <rPh sb="2" eb="4">
      <t>ネンド</t>
    </rPh>
    <phoneticPr fontId="14"/>
  </si>
  <si>
    <t>（1）令和３年度普通会計予算の状況</t>
    <rPh sb="8" eb="10">
      <t>フツウ</t>
    </rPh>
    <rPh sb="10" eb="12">
      <t>カイケイ</t>
    </rPh>
    <rPh sb="12" eb="14">
      <t>ヨサン</t>
    </rPh>
    <phoneticPr fontId="9"/>
  </si>
  <si>
    <t>令和３年度</t>
    <phoneticPr fontId="9"/>
  </si>
  <si>
    <t>(令和３年度予算ﾍﾞｰｽ）</t>
    <rPh sb="6" eb="8">
      <t>ヨサン</t>
    </rPh>
    <phoneticPr fontId="14"/>
  </si>
  <si>
    <t>（1）令和元年度普通会計決算の状況</t>
  </si>
  <si>
    <t>令和元年度</t>
  </si>
  <si>
    <r>
      <t>2</t>
    </r>
    <r>
      <rPr>
        <sz val="11"/>
        <rFont val="Yu Gothic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</si>
  <si>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r>
      <t>2</t>
    </r>
    <r>
      <rPr>
        <sz val="11"/>
        <rFont val="Yu Gothic"/>
        <family val="1"/>
        <charset val="128"/>
      </rPr>
      <t>9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</si>
  <si>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r>
      <rPr>
        <sz val="11"/>
        <rFont val="Yu Gothic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</si>
  <si>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t>元年度</t>
  </si>
  <si>
    <t>元年度</t>
    <rPh sb="0" eb="1">
      <t>ガン</t>
    </rPh>
    <rPh sb="1" eb="3">
      <t>ネンド</t>
    </rPh>
    <phoneticPr fontId="14"/>
  </si>
  <si>
    <t>（注1）平成27年度～令和元年度は平成27年度国勢調査を基に計上している。</t>
    <rPh sb="4" eb="6">
      <t>ヘイセイ</t>
    </rPh>
    <rPh sb="8" eb="10">
      <t>ネンド</t>
    </rPh>
    <rPh sb="11" eb="14">
      <t>レイワガン</t>
    </rPh>
    <rPh sb="14" eb="16">
      <t>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29">
      <t>モト</t>
    </rPh>
    <rPh sb="30" eb="32">
      <t>ケイジョウ</t>
    </rPh>
    <phoneticPr fontId="9"/>
  </si>
  <si>
    <t>(令和元年度決算ﾍﾞｰｽ）</t>
  </si>
  <si>
    <t>(平成元年度決算額）</t>
  </si>
  <si>
    <t>－</t>
  </si>
  <si>
    <t xml:space="preserve">    ▲ 111</t>
    <phoneticPr fontId="14"/>
  </si>
  <si>
    <t>-</t>
  </si>
  <si>
    <t xml:space="preserve">  ▲ 3,527</t>
    <phoneticPr fontId="14"/>
  </si>
  <si>
    <t xml:space="preserve">        －</t>
  </si>
  <si>
    <t>土地開発公社</t>
    <rPh sb="0" eb="2">
      <t>トチ</t>
    </rPh>
    <rPh sb="2" eb="4">
      <t>カイハツ</t>
    </rPh>
    <rPh sb="4" eb="6">
      <t>コウシャ</t>
    </rPh>
    <phoneticPr fontId="14"/>
  </si>
  <si>
    <t>道路公社</t>
    <rPh sb="0" eb="2">
      <t>ドウロ</t>
    </rPh>
    <rPh sb="2" eb="4">
      <t>コウシャ</t>
    </rPh>
    <phoneticPr fontId="14"/>
  </si>
  <si>
    <t>滋賀県</t>
    <rPh sb="0" eb="3">
      <t>シガケン</t>
    </rPh>
    <phoneticPr fontId="16"/>
  </si>
  <si>
    <t>モーターボート競走事業</t>
    <rPh sb="7" eb="9">
      <t>キョウソウ</t>
    </rPh>
    <rPh sb="9" eb="11">
      <t>ジギョウ</t>
    </rPh>
    <phoneticPr fontId="9"/>
  </si>
  <si>
    <t>モーターボート競走事業</t>
    <rPh sb="7" eb="9">
      <t>キョウソウ</t>
    </rPh>
    <rPh sb="9" eb="11">
      <t>ジギョウ</t>
    </rPh>
    <phoneticPr fontId="14"/>
  </si>
  <si>
    <t>病院事業</t>
    <rPh sb="0" eb="2">
      <t>ビョウイン</t>
    </rPh>
    <rPh sb="2" eb="4">
      <t>ジギョウ</t>
    </rPh>
    <phoneticPr fontId="14"/>
  </si>
  <si>
    <t>工業用水道事業</t>
    <rPh sb="0" eb="3">
      <t>コウギョウヨウ</t>
    </rPh>
    <rPh sb="3" eb="5">
      <t>スイドウ</t>
    </rPh>
    <rPh sb="5" eb="7">
      <t>ジギョウ</t>
    </rPh>
    <phoneticPr fontId="14"/>
  </si>
  <si>
    <t>水道用水供給事業</t>
    <rPh sb="0" eb="2">
      <t>スイドウ</t>
    </rPh>
    <rPh sb="2" eb="4">
      <t>ヨウスイ</t>
    </rPh>
    <rPh sb="4" eb="6">
      <t>キョウキュウ</t>
    </rPh>
    <rPh sb="6" eb="8">
      <t>ジギョウ</t>
    </rPh>
    <phoneticPr fontId="14"/>
  </si>
  <si>
    <t>琵琶湖流域下水道事業</t>
    <rPh sb="0" eb="3">
      <t>ビワコ</t>
    </rPh>
    <rPh sb="3" eb="5">
      <t>リュウイキ</t>
    </rPh>
    <rPh sb="5" eb="8">
      <t>ゲスイドウ</t>
    </rPh>
    <rPh sb="8" eb="10">
      <t>ジギョウ</t>
    </rPh>
    <phoneticPr fontId="9"/>
  </si>
  <si>
    <t>令和３年度</t>
    <phoneticPr fontId="9"/>
  </si>
  <si>
    <t>琵琶湖流域下水道事業</t>
    <rPh sb="0" eb="10">
      <t>ビワコリュウイキゲスイドウジギョウ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</si>
</sst>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  <numFmt numFmtId="183" formatCode="#,##0;\-#,##0;&quot;-&quot;"/>
  </numFmts>
  <fonts count="43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11"/>
      <name val="Yu Gothic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color indexed="8"/>
      <name val="MS UI Gothic"/>
      <family val="3"/>
      <charset val="128"/>
    </font>
    <font>
      <sz val="9"/>
      <color indexed="9"/>
      <name val="MS UI Gothic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9"/>
      <color indexed="9"/>
      <name val="MS UI Gothic"/>
      <family val="3"/>
      <charset val="128"/>
    </font>
    <font>
      <sz val="9"/>
      <color indexed="60"/>
      <name val="MS UI Gothic"/>
      <family val="3"/>
      <charset val="128"/>
    </font>
    <font>
      <sz val="9"/>
      <color indexed="52"/>
      <name val="MS UI Gothic"/>
      <family val="3"/>
      <charset val="128"/>
    </font>
    <font>
      <sz val="9"/>
      <color indexed="20"/>
      <name val="MS UI Gothic"/>
      <family val="3"/>
      <charset val="128"/>
    </font>
    <font>
      <b/>
      <sz val="9"/>
      <color indexed="52"/>
      <name val="MS UI Gothic"/>
      <family val="3"/>
      <charset val="128"/>
    </font>
    <font>
      <sz val="9"/>
      <color indexed="10"/>
      <name val="MS UI Gothic"/>
      <family val="3"/>
      <charset val="128"/>
    </font>
    <font>
      <b/>
      <sz val="15"/>
      <color indexed="56"/>
      <name val="MS UI Gothic"/>
      <family val="3"/>
      <charset val="128"/>
    </font>
    <font>
      <b/>
      <sz val="13"/>
      <color indexed="56"/>
      <name val="MS UI Gothic"/>
      <family val="3"/>
      <charset val="128"/>
    </font>
    <font>
      <b/>
      <sz val="11"/>
      <color indexed="56"/>
      <name val="MS UI Gothic"/>
      <family val="3"/>
      <charset val="128"/>
    </font>
    <font>
      <b/>
      <sz val="9"/>
      <color indexed="8"/>
      <name val="MS UI Gothic"/>
      <family val="3"/>
      <charset val="128"/>
    </font>
    <font>
      <b/>
      <sz val="9"/>
      <color indexed="63"/>
      <name val="MS UI Gothic"/>
      <family val="3"/>
      <charset val="128"/>
    </font>
    <font>
      <i/>
      <sz val="9"/>
      <color indexed="23"/>
      <name val="MS UI Gothic"/>
      <family val="3"/>
      <charset val="128"/>
    </font>
    <font>
      <sz val="9"/>
      <color indexed="62"/>
      <name val="MS UI Gothic"/>
      <family val="3"/>
      <charset val="128"/>
    </font>
    <font>
      <sz val="9"/>
      <color indexed="17"/>
      <name val="MS UI Gothic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8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  <xf numFmtId="0" fontId="19" fillId="0" borderId="0">
      <alignment vertical="center"/>
    </xf>
    <xf numFmtId="0" fontId="20" fillId="0" borderId="0"/>
    <xf numFmtId="183" fontId="21" fillId="0" borderId="0" applyFill="0" applyBorder="0" applyAlignment="0"/>
    <xf numFmtId="0" fontId="22" fillId="0" borderId="63" applyNumberFormat="0" applyAlignment="0" applyProtection="0">
      <alignment horizontal="left" vertical="center"/>
    </xf>
    <xf numFmtId="0" fontId="22" fillId="0" borderId="47">
      <alignment horizontal="left" vertical="center"/>
    </xf>
    <xf numFmtId="0" fontId="23" fillId="0" borderId="0"/>
    <xf numFmtId="38" fontId="20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3" fillId="0" borderId="0">
      <alignment vertical="center"/>
    </xf>
    <xf numFmtId="0" fontId="2" fillId="0" borderId="0"/>
    <xf numFmtId="0" fontId="24" fillId="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0" borderId="64" applyNumberFormat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22" borderId="65" applyNumberFormat="0" applyFont="0" applyAlignment="0" applyProtection="0">
      <alignment vertical="center"/>
    </xf>
    <xf numFmtId="0" fontId="29" fillId="0" borderId="66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23" borderId="67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68" applyNumberFormat="0" applyFill="0" applyAlignment="0" applyProtection="0">
      <alignment vertical="center"/>
    </xf>
    <xf numFmtId="0" fontId="34" fillId="0" borderId="69" applyNumberFormat="0" applyFill="0" applyAlignment="0" applyProtection="0">
      <alignment vertical="center"/>
    </xf>
    <xf numFmtId="0" fontId="35" fillId="0" borderId="70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71" applyNumberFormat="0" applyFill="0" applyAlignment="0" applyProtection="0">
      <alignment vertical="center"/>
    </xf>
    <xf numFmtId="0" fontId="37" fillId="23" borderId="72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7" borderId="67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1" fillId="0" borderId="0"/>
    <xf numFmtId="0" fontId="42" fillId="0" borderId="0"/>
  </cellStyleXfs>
  <cellXfs count="354">
    <xf numFmtId="0" fontId="0" fillId="0" borderId="0" xfId="0"/>
    <xf numFmtId="41" fontId="4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4" xfId="0" applyNumberFormat="1" applyBorder="1" applyAlignment="1">
      <alignment horizontal="left"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7" xfId="0" applyNumberFormat="1" applyBorder="1" applyAlignment="1">
      <alignment vertical="center"/>
    </xf>
    <xf numFmtId="0" fontId="0" fillId="0" borderId="8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41" fontId="0" fillId="0" borderId="9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horizontal="centerContinuous"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41" fontId="7" fillId="0" borderId="0" xfId="0" applyNumberFormat="1" applyFont="1" applyAlignment="1">
      <alignment vertical="center"/>
    </xf>
    <xf numFmtId="0" fontId="3" fillId="0" borderId="6" xfId="0" applyNumberFormat="1" applyFont="1" applyBorder="1" applyAlignment="1">
      <alignment horizontal="distributed" vertical="center"/>
    </xf>
    <xf numFmtId="41" fontId="0" fillId="0" borderId="15" xfId="0" applyNumberFormat="1" applyBorder="1" applyAlignment="1">
      <alignment vertical="center"/>
    </xf>
    <xf numFmtId="41" fontId="0" fillId="0" borderId="12" xfId="0" applyNumberFormat="1" applyBorder="1" applyAlignment="1">
      <alignment horizontal="left" vertical="center"/>
    </xf>
    <xf numFmtId="41" fontId="0" fillId="0" borderId="6" xfId="0" applyNumberFormat="1" applyBorder="1" applyAlignment="1">
      <alignment horizontal="left"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0" fontId="0" fillId="0" borderId="18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0" fontId="2" fillId="0" borderId="14" xfId="0" applyNumberFormat="1" applyFont="1" applyBorder="1" applyAlignment="1">
      <alignment horizontal="center" vertical="center"/>
    </xf>
    <xf numFmtId="0" fontId="0" fillId="0" borderId="19" xfId="0" applyNumberFormat="1" applyBorder="1" applyAlignment="1">
      <alignment horizontal="centerContinuous" vertical="center"/>
    </xf>
    <xf numFmtId="0" fontId="0" fillId="0" borderId="20" xfId="0" applyNumberFormat="1" applyBorder="1" applyAlignment="1">
      <alignment vertical="center"/>
    </xf>
    <xf numFmtId="0" fontId="2" fillId="0" borderId="21" xfId="0" applyNumberFormat="1" applyFont="1" applyBorder="1" applyAlignment="1">
      <alignment horizontal="centerContinuous" vertical="center" wrapText="1"/>
    </xf>
    <xf numFmtId="0" fontId="0" fillId="0" borderId="22" xfId="0" applyNumberFormat="1" applyBorder="1" applyAlignment="1">
      <alignment vertical="center"/>
    </xf>
    <xf numFmtId="41" fontId="0" fillId="0" borderId="23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25" xfId="0" applyNumberFormat="1" applyBorder="1" applyAlignment="1">
      <alignment horizontal="left" vertical="center"/>
    </xf>
    <xf numFmtId="41" fontId="0" fillId="0" borderId="26" xfId="0" applyNumberFormat="1" applyBorder="1" applyAlignment="1">
      <alignment horizontal="left" vertical="center"/>
    </xf>
    <xf numFmtId="41" fontId="0" fillId="0" borderId="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8" xfId="0" applyNumberFormat="1" applyBorder="1" applyAlignment="1">
      <alignment horizontal="left" vertical="center"/>
    </xf>
    <xf numFmtId="41" fontId="0" fillId="0" borderId="3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8" xfId="0" applyNumberFormat="1" applyBorder="1" applyAlignment="1">
      <alignment horizontal="left" vertical="center"/>
    </xf>
    <xf numFmtId="41" fontId="0" fillId="0" borderId="1" xfId="0" applyNumberFormat="1" applyBorder="1" applyAlignment="1">
      <alignment horizontal="left" vertical="center"/>
    </xf>
    <xf numFmtId="41" fontId="0" fillId="0" borderId="2" xfId="0" applyNumberFormat="1" applyBorder="1" applyAlignment="1">
      <alignment horizontal="left" vertical="center"/>
    </xf>
    <xf numFmtId="41" fontId="3" fillId="0" borderId="6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5" xfId="0" applyNumberFormat="1" applyBorder="1" applyAlignment="1">
      <alignment horizontal="centerContinuous"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7" xfId="0" applyNumberFormat="1" applyBorder="1" applyAlignment="1">
      <alignment horizontal="left" vertical="center"/>
    </xf>
    <xf numFmtId="41" fontId="0" fillId="0" borderId="13" xfId="0" applyNumberFormat="1" applyBorder="1" applyAlignment="1">
      <alignment horizontal="left" vertical="center"/>
    </xf>
    <xf numFmtId="41" fontId="0" fillId="0" borderId="28" xfId="0" applyNumberFormat="1" applyBorder="1" applyAlignment="1">
      <alignment horizontal="left" vertical="center"/>
    </xf>
    <xf numFmtId="0" fontId="3" fillId="0" borderId="6" xfId="0" applyNumberFormat="1" applyFont="1" applyBorder="1" applyAlignment="1">
      <alignment vertical="center"/>
    </xf>
    <xf numFmtId="177" fontId="2" fillId="0" borderId="3" xfId="1" applyNumberFormat="1" applyBorder="1" applyAlignment="1">
      <alignment vertical="center"/>
    </xf>
    <xf numFmtId="177" fontId="2" fillId="0" borderId="29" xfId="1" applyNumberFormat="1" applyBorder="1" applyAlignment="1">
      <alignment vertical="center"/>
    </xf>
    <xf numFmtId="177" fontId="2" fillId="0" borderId="30" xfId="1" applyNumberFormat="1" applyBorder="1" applyAlignment="1">
      <alignment vertical="center"/>
    </xf>
    <xf numFmtId="177" fontId="2" fillId="0" borderId="31" xfId="1" applyNumberFormat="1" applyBorder="1" applyAlignment="1">
      <alignment vertical="center"/>
    </xf>
    <xf numFmtId="177" fontId="2" fillId="0" borderId="24" xfId="1" applyNumberFormat="1" applyBorder="1" applyAlignment="1">
      <alignment vertical="center"/>
    </xf>
    <xf numFmtId="177" fontId="2" fillId="0" borderId="32" xfId="1" applyNumberFormat="1" applyBorder="1" applyAlignment="1">
      <alignment vertical="center"/>
    </xf>
    <xf numFmtId="177" fontId="2" fillId="0" borderId="25" xfId="1" applyNumberFormat="1" applyBorder="1" applyAlignment="1">
      <alignment vertical="center"/>
    </xf>
    <xf numFmtId="177" fontId="2" fillId="0" borderId="5" xfId="1" applyNumberFormat="1" applyBorder="1" applyAlignment="1">
      <alignment vertical="center"/>
    </xf>
    <xf numFmtId="177" fontId="2" fillId="0" borderId="20" xfId="1" applyNumberFormat="1" applyBorder="1" applyAlignment="1">
      <alignment vertical="center"/>
    </xf>
    <xf numFmtId="178" fontId="2" fillId="0" borderId="7" xfId="1" applyNumberFormat="1" applyBorder="1" applyAlignment="1">
      <alignment vertical="center"/>
    </xf>
    <xf numFmtId="178" fontId="2" fillId="0" borderId="15" xfId="1" applyNumberFormat="1" applyBorder="1" applyAlignment="1">
      <alignment vertical="center"/>
    </xf>
    <xf numFmtId="178" fontId="2" fillId="0" borderId="12" xfId="1" applyNumberFormat="1" applyBorder="1" applyAlignment="1">
      <alignment vertical="center"/>
    </xf>
    <xf numFmtId="178" fontId="2" fillId="0" borderId="33" xfId="1" applyNumberFormat="1" applyBorder="1" applyAlignment="1">
      <alignment vertical="center"/>
    </xf>
    <xf numFmtId="178" fontId="2" fillId="0" borderId="14" xfId="1" applyNumberFormat="1" applyBorder="1" applyAlignment="1">
      <alignment vertical="center"/>
    </xf>
    <xf numFmtId="178" fontId="2" fillId="0" borderId="34" xfId="1" applyNumberFormat="1" applyBorder="1" applyAlignment="1">
      <alignment vertical="center"/>
    </xf>
    <xf numFmtId="178" fontId="2" fillId="0" borderId="35" xfId="1" applyNumberFormat="1" applyBorder="1" applyAlignment="1">
      <alignment vertical="center"/>
    </xf>
    <xf numFmtId="178" fontId="2" fillId="0" borderId="18" xfId="1" applyNumberFormat="1" applyBorder="1" applyAlignment="1">
      <alignment vertical="center"/>
    </xf>
    <xf numFmtId="178" fontId="2" fillId="0" borderId="36" xfId="1" applyNumberFormat="1" applyBorder="1" applyAlignment="1">
      <alignment vertical="center"/>
    </xf>
    <xf numFmtId="178" fontId="2" fillId="0" borderId="37" xfId="1" applyNumberFormat="1" applyBorder="1" applyAlignment="1">
      <alignment vertical="center"/>
    </xf>
    <xf numFmtId="178" fontId="2" fillId="0" borderId="38" xfId="1" applyNumberFormat="1" applyBorder="1" applyAlignment="1">
      <alignment vertical="center"/>
    </xf>
    <xf numFmtId="178" fontId="2" fillId="0" borderId="39" xfId="1" applyNumberFormat="1" applyBorder="1" applyAlignment="1">
      <alignment vertical="center"/>
    </xf>
    <xf numFmtId="178" fontId="2" fillId="0" borderId="16" xfId="1" applyNumberFormat="1" applyBorder="1" applyAlignment="1">
      <alignment vertical="center"/>
    </xf>
    <xf numFmtId="178" fontId="2" fillId="0" borderId="40" xfId="1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41" fontId="0" fillId="0" borderId="41" xfId="0" applyNumberFormat="1" applyBorder="1" applyAlignment="1">
      <alignment horizontal="right" vertical="center"/>
    </xf>
    <xf numFmtId="41" fontId="0" fillId="0" borderId="18" xfId="0" applyNumberFormat="1" applyBorder="1" applyAlignment="1">
      <alignment horizontal="right" vertical="center"/>
    </xf>
    <xf numFmtId="41" fontId="0" fillId="0" borderId="8" xfId="0" applyNumberFormat="1" applyBorder="1" applyAlignment="1">
      <alignment horizontal="right" vertical="center"/>
    </xf>
    <xf numFmtId="41" fontId="0" fillId="0" borderId="34" xfId="0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10" xfId="0" applyNumberFormat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28" xfId="0" applyNumberFormat="1" applyBorder="1" applyAlignment="1">
      <alignment horizontal="right" vertical="center"/>
    </xf>
    <xf numFmtId="41" fontId="0" fillId="0" borderId="30" xfId="0" applyNumberFormat="1" applyBorder="1" applyAlignment="1">
      <alignment horizontal="left" vertical="center"/>
    </xf>
    <xf numFmtId="41" fontId="10" fillId="0" borderId="16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177" fontId="2" fillId="0" borderId="19" xfId="1" applyNumberFormat="1" applyBorder="1" applyAlignment="1">
      <alignment vertical="center"/>
    </xf>
    <xf numFmtId="177" fontId="2" fillId="0" borderId="42" xfId="1" applyNumberFormat="1" applyBorder="1" applyAlignment="1">
      <alignment vertical="center"/>
    </xf>
    <xf numFmtId="177" fontId="2" fillId="0" borderId="34" xfId="1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7" fontId="2" fillId="0" borderId="23" xfId="1" applyNumberFormat="1" applyBorder="1" applyAlignment="1">
      <alignment vertical="center"/>
    </xf>
    <xf numFmtId="177" fontId="2" fillId="0" borderId="12" xfId="1" applyNumberFormat="1" applyBorder="1" applyAlignment="1">
      <alignment vertical="center"/>
    </xf>
    <xf numFmtId="177" fontId="2" fillId="0" borderId="18" xfId="1" applyNumberFormat="1" applyBorder="1" applyAlignment="1">
      <alignment vertical="center"/>
    </xf>
    <xf numFmtId="177" fontId="2" fillId="0" borderId="9" xfId="1" applyNumberFormat="1" applyBorder="1" applyAlignment="1">
      <alignment vertical="center"/>
    </xf>
    <xf numFmtId="177" fontId="2" fillId="0" borderId="28" xfId="1" applyNumberFormat="1" applyBorder="1" applyAlignment="1">
      <alignment vertical="center"/>
    </xf>
    <xf numFmtId="177" fontId="2" fillId="0" borderId="13" xfId="1" applyNumberFormat="1" applyBorder="1" applyAlignment="1">
      <alignment vertical="center"/>
    </xf>
    <xf numFmtId="177" fontId="2" fillId="0" borderId="40" xfId="1" applyNumberFormat="1" applyBorder="1" applyAlignment="1">
      <alignment vertical="center"/>
    </xf>
    <xf numFmtId="177" fontId="2" fillId="0" borderId="15" xfId="1" applyNumberFormat="1" applyBorder="1" applyAlignment="1">
      <alignment vertical="center"/>
    </xf>
    <xf numFmtId="177" fontId="2" fillId="0" borderId="35" xfId="1" applyNumberFormat="1" applyBorder="1" applyAlignment="1">
      <alignment vertical="center"/>
    </xf>
    <xf numFmtId="177" fontId="2" fillId="0" borderId="16" xfId="1" applyNumberFormat="1" applyBorder="1" applyAlignment="1">
      <alignment vertical="center"/>
    </xf>
    <xf numFmtId="177" fontId="2" fillId="0" borderId="18" xfId="1" quotePrefix="1" applyNumberFormat="1" applyFont="1" applyBorder="1" applyAlignment="1">
      <alignment horizontal="right" vertical="center"/>
    </xf>
    <xf numFmtId="177" fontId="2" fillId="0" borderId="5" xfId="1" quotePrefix="1" applyNumberFormat="1" applyFont="1" applyBorder="1" applyAlignment="1">
      <alignment horizontal="right" vertical="center"/>
    </xf>
    <xf numFmtId="177" fontId="2" fillId="0" borderId="22" xfId="1" quotePrefix="1" applyNumberFormat="1" applyFont="1" applyBorder="1" applyAlignment="1">
      <alignment horizontal="right" vertical="center"/>
    </xf>
    <xf numFmtId="177" fontId="2" fillId="0" borderId="39" xfId="1" applyNumberFormat="1" applyBorder="1" applyAlignment="1">
      <alignment vertical="center"/>
    </xf>
    <xf numFmtId="177" fontId="2" fillId="0" borderId="7" xfId="1" applyNumberFormat="1" applyBorder="1" applyAlignment="1">
      <alignment vertical="center"/>
    </xf>
    <xf numFmtId="177" fontId="2" fillId="0" borderId="36" xfId="1" applyNumberFormat="1" applyBorder="1" applyAlignment="1">
      <alignment vertical="center"/>
    </xf>
    <xf numFmtId="177" fontId="2" fillId="0" borderId="4" xfId="1" applyNumberFormat="1" applyBorder="1" applyAlignment="1">
      <alignment vertical="center"/>
    </xf>
    <xf numFmtId="177" fontId="2" fillId="0" borderId="44" xfId="1" applyNumberFormat="1" applyBorder="1" applyAlignment="1">
      <alignment vertical="center"/>
    </xf>
    <xf numFmtId="177" fontId="2" fillId="0" borderId="22" xfId="1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21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177" fontId="2" fillId="0" borderId="27" xfId="1" applyNumberFormat="1" applyBorder="1" applyAlignment="1">
      <alignment vertical="center"/>
    </xf>
    <xf numFmtId="177" fontId="2" fillId="0" borderId="32" xfId="1" quotePrefix="1" applyNumberFormat="1" applyFont="1" applyBorder="1" applyAlignment="1">
      <alignment horizontal="right" vertical="center"/>
    </xf>
    <xf numFmtId="177" fontId="2" fillId="0" borderId="23" xfId="1" quotePrefix="1" applyNumberFormat="1" applyFont="1" applyBorder="1" applyAlignment="1">
      <alignment horizontal="right" vertical="center"/>
    </xf>
    <xf numFmtId="177" fontId="2" fillId="0" borderId="24" xfId="1" quotePrefix="1" applyNumberFormat="1" applyFont="1" applyBorder="1" applyAlignment="1">
      <alignment horizontal="right" vertical="center"/>
    </xf>
    <xf numFmtId="177" fontId="2" fillId="0" borderId="16" xfId="1" quotePrefix="1" applyNumberFormat="1" applyFont="1" applyBorder="1" applyAlignment="1">
      <alignment horizontal="right" vertical="center"/>
    </xf>
    <xf numFmtId="177" fontId="2" fillId="0" borderId="11" xfId="1" applyNumberFormat="1" applyBorder="1" applyAlignment="1">
      <alignment vertical="center"/>
    </xf>
    <xf numFmtId="177" fontId="2" fillId="0" borderId="45" xfId="1" applyNumberFormat="1" applyBorder="1" applyAlignment="1">
      <alignment vertical="center"/>
    </xf>
    <xf numFmtId="177" fontId="2" fillId="0" borderId="6" xfId="1" applyNumberFormat="1" applyBorder="1" applyAlignment="1">
      <alignment vertical="center"/>
    </xf>
    <xf numFmtId="177" fontId="2" fillId="0" borderId="14" xfId="1" applyNumberFormat="1" applyBorder="1" applyAlignment="1">
      <alignment vertical="center"/>
    </xf>
    <xf numFmtId="177" fontId="2" fillId="0" borderId="8" xfId="1" applyNumberFormat="1" applyBorder="1" applyAlignment="1">
      <alignment vertical="center"/>
    </xf>
    <xf numFmtId="178" fontId="0" fillId="0" borderId="40" xfId="0" applyNumberFormat="1" applyBorder="1" applyAlignment="1">
      <alignment vertical="center"/>
    </xf>
    <xf numFmtId="178" fontId="2" fillId="0" borderId="22" xfId="1" applyNumberFormat="1" applyBorder="1" applyAlignment="1">
      <alignment vertical="center"/>
    </xf>
    <xf numFmtId="0" fontId="3" fillId="0" borderId="6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46" xfId="0" applyNumberFormat="1" applyBorder="1" applyAlignment="1">
      <alignment horizontal="centerContinuous" vertical="center"/>
    </xf>
    <xf numFmtId="0" fontId="0" fillId="0" borderId="47" xfId="0" applyBorder="1" applyAlignment="1">
      <alignment horizontal="centerContinuous" vertical="center"/>
    </xf>
    <xf numFmtId="0" fontId="0" fillId="0" borderId="48" xfId="0" applyBorder="1" applyAlignment="1">
      <alignment horizontal="centerContinuous" vertical="center"/>
    </xf>
    <xf numFmtId="41" fontId="0" fillId="0" borderId="49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50" xfId="0" applyNumberFormat="1" applyBorder="1" applyAlignment="1">
      <alignment horizontal="center" vertical="center"/>
    </xf>
    <xf numFmtId="177" fontId="0" fillId="0" borderId="51" xfId="0" applyNumberFormat="1" applyBorder="1" applyAlignment="1">
      <alignment vertical="center"/>
    </xf>
    <xf numFmtId="177" fontId="2" fillId="0" borderId="51" xfId="1" applyNumberFormat="1" applyFill="1" applyBorder="1" applyAlignment="1">
      <alignment horizontal="right" vertical="center"/>
    </xf>
    <xf numFmtId="177" fontId="0" fillId="0" borderId="52" xfId="0" applyNumberFormat="1" applyBorder="1" applyAlignment="1">
      <alignment vertical="center"/>
    </xf>
    <xf numFmtId="177" fontId="2" fillId="0" borderId="52" xfId="1" applyNumberFormat="1" applyBorder="1" applyAlignment="1">
      <alignment horizontal="right" vertical="center"/>
    </xf>
    <xf numFmtId="177" fontId="0" fillId="0" borderId="53" xfId="0" applyNumberFormat="1" applyBorder="1" applyAlignment="1">
      <alignment vertical="center"/>
    </xf>
    <xf numFmtId="177" fontId="2" fillId="0" borderId="53" xfId="1" applyNumberFormat="1" applyBorder="1" applyAlignment="1">
      <alignment horizontal="right" vertical="center"/>
    </xf>
    <xf numFmtId="41" fontId="0" fillId="0" borderId="26" xfId="0" applyNumberFormat="1" applyBorder="1" applyAlignment="1">
      <alignment horizontal="right" vertical="center"/>
    </xf>
    <xf numFmtId="177" fontId="0" fillId="0" borderId="54" xfId="0" applyNumberFormat="1" applyBorder="1" applyAlignment="1">
      <alignment vertical="center"/>
    </xf>
    <xf numFmtId="177" fontId="2" fillId="0" borderId="54" xfId="1" applyNumberFormat="1" applyBorder="1" applyAlignment="1">
      <alignment horizontal="right" vertical="center"/>
    </xf>
    <xf numFmtId="41" fontId="0" fillId="0" borderId="11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55" xfId="0" applyNumberFormat="1" applyBorder="1" applyAlignment="1">
      <alignment horizontal="right" vertical="center"/>
    </xf>
    <xf numFmtId="177" fontId="0" fillId="0" borderId="50" xfId="0" applyNumberFormat="1" applyBorder="1" applyAlignment="1">
      <alignment vertical="center"/>
    </xf>
    <xf numFmtId="177" fontId="2" fillId="0" borderId="50" xfId="1" applyNumberFormat="1" applyBorder="1" applyAlignment="1">
      <alignment horizontal="right" vertical="center"/>
    </xf>
    <xf numFmtId="181" fontId="0" fillId="0" borderId="52" xfId="0" applyNumberFormat="1" applyBorder="1" applyAlignment="1">
      <alignment vertical="center"/>
    </xf>
    <xf numFmtId="41" fontId="2" fillId="0" borderId="25" xfId="0" applyNumberFormat="1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41" fontId="0" fillId="0" borderId="37" xfId="0" applyNumberFormat="1" applyBorder="1" applyAlignment="1">
      <alignment horizontal="right" vertical="center"/>
    </xf>
    <xf numFmtId="41" fontId="0" fillId="0" borderId="28" xfId="0" applyNumberFormat="1" applyBorder="1" applyAlignment="1">
      <alignment vertical="center"/>
    </xf>
    <xf numFmtId="41" fontId="0" fillId="0" borderId="41" xfId="0" applyNumberFormat="1" applyBorder="1" applyAlignment="1">
      <alignment vertical="center"/>
    </xf>
    <xf numFmtId="177" fontId="2" fillId="0" borderId="51" xfId="1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182" fontId="0" fillId="0" borderId="52" xfId="0" applyNumberFormat="1" applyBorder="1" applyAlignment="1">
      <alignment vertical="center"/>
    </xf>
    <xf numFmtId="182" fontId="2" fillId="0" borderId="52" xfId="1" applyNumberFormat="1" applyBorder="1" applyAlignment="1">
      <alignment vertical="center"/>
    </xf>
    <xf numFmtId="178" fontId="0" fillId="0" borderId="52" xfId="0" applyNumberFormat="1" applyBorder="1" applyAlignment="1">
      <alignment vertical="center"/>
    </xf>
    <xf numFmtId="178" fontId="2" fillId="0" borderId="52" xfId="1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37" xfId="0" applyNumberFormat="1" applyBorder="1" applyAlignment="1">
      <alignment vertical="center"/>
    </xf>
    <xf numFmtId="178" fontId="0" fillId="0" borderId="54" xfId="0" applyNumberFormat="1" applyBorder="1" applyAlignment="1">
      <alignment vertical="center"/>
    </xf>
    <xf numFmtId="178" fontId="2" fillId="0" borderId="54" xfId="1" applyNumberFormat="1" applyBorder="1" applyAlignment="1">
      <alignment vertical="center"/>
    </xf>
    <xf numFmtId="41" fontId="0" fillId="0" borderId="55" xfId="0" applyNumberFormat="1" applyBorder="1" applyAlignment="1">
      <alignment vertical="center"/>
    </xf>
    <xf numFmtId="178" fontId="0" fillId="0" borderId="50" xfId="0" applyNumberFormat="1" applyBorder="1" applyAlignment="1">
      <alignment vertical="center"/>
    </xf>
    <xf numFmtId="178" fontId="2" fillId="0" borderId="50" xfId="1" applyNumberFormat="1" applyBorder="1" applyAlignment="1">
      <alignment vertical="center"/>
    </xf>
    <xf numFmtId="178" fontId="2" fillId="0" borderId="54" xfId="1" applyNumberFormat="1" applyFill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2" fillId="0" borderId="43" xfId="0" applyNumberFormat="1" applyFont="1" applyBorder="1" applyAlignment="1">
      <alignment horizontal="center" vertical="center"/>
    </xf>
    <xf numFmtId="177" fontId="0" fillId="0" borderId="16" xfId="0" quotePrefix="1" applyNumberFormat="1" applyBorder="1" applyAlignment="1">
      <alignment horizontal="right" vertical="center"/>
    </xf>
    <xf numFmtId="41" fontId="3" fillId="0" borderId="6" xfId="0" applyNumberFormat="1" applyFont="1" applyBorder="1" applyAlignment="1">
      <alignment horizontal="distributed" vertical="center" justifyLastLine="1"/>
    </xf>
    <xf numFmtId="0" fontId="3" fillId="0" borderId="0" xfId="0" applyNumberFormat="1" applyFont="1" applyBorder="1" applyAlignment="1">
      <alignment horizontal="distributed" vertical="center"/>
    </xf>
    <xf numFmtId="41" fontId="5" fillId="0" borderId="6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29" xfId="0" applyNumberFormat="1" applyBorder="1" applyAlignment="1">
      <alignment horizontal="center" vertical="center"/>
    </xf>
    <xf numFmtId="41" fontId="0" fillId="0" borderId="7" xfId="0" applyNumberFormat="1" applyBorder="1" applyAlignment="1">
      <alignment horizontal="center" vertical="center"/>
    </xf>
    <xf numFmtId="41" fontId="2" fillId="0" borderId="46" xfId="0" applyNumberFormat="1" applyFont="1" applyBorder="1" applyAlignment="1">
      <alignment vertical="center"/>
    </xf>
    <xf numFmtId="0" fontId="0" fillId="0" borderId="47" xfId="0" applyBorder="1" applyAlignment="1">
      <alignment horizontal="distributed" vertical="center"/>
    </xf>
    <xf numFmtId="177" fontId="2" fillId="0" borderId="56" xfId="1" applyNumberFormat="1" applyBorder="1" applyAlignment="1">
      <alignment horizontal="center" vertical="center"/>
    </xf>
    <xf numFmtId="177" fontId="2" fillId="0" borderId="57" xfId="1" applyNumberFormat="1" applyBorder="1" applyAlignment="1">
      <alignment horizontal="center" vertical="center"/>
    </xf>
    <xf numFmtId="177" fontId="2" fillId="0" borderId="38" xfId="1" applyNumberFormat="1" applyBorder="1" applyAlignment="1">
      <alignment horizontal="center" vertical="center"/>
    </xf>
    <xf numFmtId="177" fontId="2" fillId="0" borderId="9" xfId="1" applyNumberFormat="1" applyBorder="1" applyAlignment="1">
      <alignment horizontal="center" vertical="center"/>
    </xf>
    <xf numFmtId="177" fontId="2" fillId="0" borderId="13" xfId="1" applyNumberFormat="1" applyBorder="1" applyAlignment="1">
      <alignment horizontal="center" vertical="center"/>
    </xf>
    <xf numFmtId="177" fontId="2" fillId="0" borderId="44" xfId="1" applyNumberFormat="1" applyBorder="1" applyAlignment="1">
      <alignment horizontal="center" vertical="center"/>
    </xf>
    <xf numFmtId="177" fontId="2" fillId="0" borderId="32" xfId="1" applyNumberFormat="1" applyBorder="1" applyAlignment="1">
      <alignment horizontal="center" vertical="center"/>
    </xf>
    <xf numFmtId="177" fontId="2" fillId="0" borderId="12" xfId="1" applyNumberFormat="1" applyBorder="1" applyAlignment="1">
      <alignment horizontal="center" vertical="center"/>
    </xf>
    <xf numFmtId="177" fontId="2" fillId="0" borderId="16" xfId="1" applyNumberFormat="1" applyBorder="1" applyAlignment="1">
      <alignment horizontal="center" vertical="center"/>
    </xf>
    <xf numFmtId="177" fontId="2" fillId="0" borderId="20" xfId="1" applyNumberFormat="1" applyBorder="1" applyAlignment="1">
      <alignment horizontal="center" vertical="center"/>
    </xf>
    <xf numFmtId="177" fontId="2" fillId="0" borderId="14" xfId="1" applyNumberFormat="1" applyBorder="1" applyAlignment="1">
      <alignment horizontal="center" vertical="center"/>
    </xf>
    <xf numFmtId="177" fontId="2" fillId="0" borderId="22" xfId="1" applyNumberFormat="1" applyBorder="1" applyAlignment="1">
      <alignment horizontal="center" vertical="center"/>
    </xf>
    <xf numFmtId="177" fontId="2" fillId="0" borderId="58" xfId="1" applyNumberFormat="1" applyBorder="1" applyAlignment="1">
      <alignment vertical="center"/>
    </xf>
    <xf numFmtId="177" fontId="2" fillId="0" borderId="59" xfId="1" applyNumberFormat="1" applyBorder="1" applyAlignment="1">
      <alignment vertical="center"/>
    </xf>
    <xf numFmtId="177" fontId="2" fillId="0" borderId="43" xfId="1" applyNumberFormat="1" applyBorder="1" applyAlignment="1">
      <alignment vertical="center"/>
    </xf>
    <xf numFmtId="41" fontId="0" fillId="0" borderId="24" xfId="0" applyNumberFormat="1" applyFill="1" applyBorder="1" applyAlignment="1">
      <alignment horizontal="left" vertical="center"/>
    </xf>
    <xf numFmtId="41" fontId="0" fillId="0" borderId="23" xfId="0" applyNumberFormat="1" applyFill="1" applyBorder="1" applyAlignment="1">
      <alignment horizontal="left" vertical="center"/>
    </xf>
    <xf numFmtId="177" fontId="2" fillId="0" borderId="24" xfId="1" applyNumberFormat="1" applyFill="1" applyBorder="1" applyAlignment="1">
      <alignment vertical="center"/>
    </xf>
    <xf numFmtId="177" fontId="2" fillId="0" borderId="16" xfId="1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177" fontId="2" fillId="0" borderId="46" xfId="1" applyNumberFormat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23" xfId="0" quotePrefix="1" applyNumberFormat="1" applyBorder="1" applyAlignment="1">
      <alignment horizontal="right" vertical="center"/>
    </xf>
    <xf numFmtId="41" fontId="0" fillId="0" borderId="6" xfId="0" quotePrefix="1" applyNumberFormat="1" applyBorder="1" applyAlignment="1">
      <alignment horizontal="right" vertical="center"/>
    </xf>
    <xf numFmtId="177" fontId="2" fillId="0" borderId="33" xfId="1" applyNumberFormat="1" applyBorder="1" applyAlignment="1">
      <alignment vertical="center"/>
    </xf>
    <xf numFmtId="41" fontId="2" fillId="0" borderId="0" xfId="0" applyNumberFormat="1" applyFont="1" applyAlignment="1">
      <alignment horizontal="left" vertical="center"/>
    </xf>
    <xf numFmtId="41" fontId="0" fillId="0" borderId="39" xfId="0" applyNumberFormat="1" applyBorder="1" applyAlignment="1">
      <alignment horizontal="center" vertical="center"/>
    </xf>
    <xf numFmtId="177" fontId="2" fillId="0" borderId="30" xfId="1" applyNumberFormat="1" applyBorder="1" applyAlignment="1">
      <alignment vertical="center"/>
    </xf>
    <xf numFmtId="177" fontId="2" fillId="0" borderId="32" xfId="1" applyNumberFormat="1" applyBorder="1" applyAlignment="1">
      <alignment horizontal="right" vertical="center"/>
    </xf>
    <xf numFmtId="177" fontId="2" fillId="0" borderId="5" xfId="1" applyNumberFormat="1" applyBorder="1" applyAlignment="1">
      <alignment horizontal="right" vertical="center"/>
    </xf>
    <xf numFmtId="177" fontId="2" fillId="0" borderId="24" xfId="1" applyNumberFormat="1" applyBorder="1" applyAlignment="1">
      <alignment horizontal="right" vertical="center"/>
    </xf>
    <xf numFmtId="177" fontId="0" fillId="0" borderId="53" xfId="0" applyNumberFormat="1" applyBorder="1" applyAlignment="1">
      <alignment horizontal="right" vertical="center"/>
    </xf>
    <xf numFmtId="177" fontId="2" fillId="0" borderId="31" xfId="1" applyNumberFormat="1" applyBorder="1" applyAlignment="1">
      <alignment vertical="center"/>
    </xf>
    <xf numFmtId="177" fontId="2" fillId="0" borderId="40" xfId="1" applyNumberFormat="1" applyBorder="1" applyAlignment="1">
      <alignment vertical="center"/>
    </xf>
    <xf numFmtId="177" fontId="2" fillId="0" borderId="30" xfId="1" applyNumberFormat="1" applyBorder="1" applyAlignment="1">
      <alignment vertical="center"/>
    </xf>
    <xf numFmtId="177" fontId="2" fillId="0" borderId="1" xfId="1" applyNumberFormat="1" applyBorder="1" applyAlignment="1">
      <alignment vertical="center"/>
    </xf>
    <xf numFmtId="177" fontId="0" fillId="0" borderId="24" xfId="0" quotePrefix="1" applyNumberFormat="1" applyBorder="1" applyAlignment="1">
      <alignment horizontal="right" vertical="center"/>
    </xf>
    <xf numFmtId="177" fontId="2" fillId="0" borderId="44" xfId="1" applyNumberFormat="1" applyBorder="1" applyAlignment="1">
      <alignment vertical="center"/>
    </xf>
    <xf numFmtId="0" fontId="0" fillId="24" borderId="20" xfId="0" applyNumberFormat="1" applyFont="1" applyFill="1" applyBorder="1" applyAlignment="1">
      <alignment horizontal="center" vertical="center"/>
    </xf>
    <xf numFmtId="0" fontId="0" fillId="24" borderId="14" xfId="0" applyNumberFormat="1" applyFont="1" applyFill="1" applyBorder="1" applyAlignment="1">
      <alignment horizontal="center" vertical="center"/>
    </xf>
    <xf numFmtId="177" fontId="0" fillId="24" borderId="1" xfId="1" applyNumberFormat="1" applyFont="1" applyFill="1" applyBorder="1" applyAlignment="1">
      <alignment vertical="center"/>
    </xf>
    <xf numFmtId="177" fontId="0" fillId="24" borderId="21" xfId="1" applyNumberFormat="1" applyFont="1" applyFill="1" applyBorder="1" applyAlignment="1">
      <alignment vertical="center"/>
    </xf>
    <xf numFmtId="177" fontId="0" fillId="24" borderId="24" xfId="1" applyNumberFormat="1" applyFont="1" applyFill="1" applyBorder="1" applyAlignment="1">
      <alignment vertical="center"/>
    </xf>
    <xf numFmtId="177" fontId="0" fillId="24" borderId="16" xfId="1" applyNumberFormat="1" applyFont="1" applyFill="1" applyBorder="1" applyAlignment="1">
      <alignment vertical="center"/>
    </xf>
    <xf numFmtId="177" fontId="0" fillId="24" borderId="4" xfId="1" applyNumberFormat="1" applyFont="1" applyFill="1" applyBorder="1" applyAlignment="1">
      <alignment vertical="center"/>
    </xf>
    <xf numFmtId="177" fontId="0" fillId="24" borderId="44" xfId="1" applyNumberFormat="1" applyFont="1" applyFill="1" applyBorder="1" applyAlignment="1">
      <alignment vertical="center"/>
    </xf>
    <xf numFmtId="177" fontId="0" fillId="24" borderId="30" xfId="1" applyNumberFormat="1" applyFont="1" applyFill="1" applyBorder="1" applyAlignment="1">
      <alignment vertical="center"/>
    </xf>
    <xf numFmtId="177" fontId="0" fillId="24" borderId="40" xfId="1" applyNumberFormat="1" applyFont="1" applyFill="1" applyBorder="1" applyAlignment="1">
      <alignment vertical="center"/>
    </xf>
    <xf numFmtId="177" fontId="0" fillId="24" borderId="12" xfId="0" quotePrefix="1" applyNumberFormat="1" applyFont="1" applyFill="1" applyBorder="1" applyAlignment="1">
      <alignment horizontal="right" vertical="center"/>
    </xf>
    <xf numFmtId="177" fontId="0" fillId="24" borderId="16" xfId="0" quotePrefix="1" applyNumberFormat="1" applyFont="1" applyFill="1" applyBorder="1" applyAlignment="1">
      <alignment horizontal="right" vertical="center"/>
    </xf>
    <xf numFmtId="177" fontId="0" fillId="24" borderId="5" xfId="1" quotePrefix="1" applyNumberFormat="1" applyFont="1" applyFill="1" applyBorder="1" applyAlignment="1">
      <alignment horizontal="right" vertical="center"/>
    </xf>
    <xf numFmtId="177" fontId="0" fillId="24" borderId="22" xfId="1" quotePrefix="1" applyNumberFormat="1" applyFont="1" applyFill="1" applyBorder="1" applyAlignment="1">
      <alignment horizontal="right" vertical="center"/>
    </xf>
    <xf numFmtId="177" fontId="0" fillId="24" borderId="3" xfId="1" applyNumberFormat="1" applyFont="1" applyFill="1" applyBorder="1" applyAlignment="1">
      <alignment vertical="center"/>
    </xf>
    <xf numFmtId="177" fontId="0" fillId="24" borderId="39" xfId="1" applyNumberFormat="1" applyFont="1" applyFill="1" applyBorder="1" applyAlignment="1">
      <alignment vertical="center"/>
    </xf>
    <xf numFmtId="177" fontId="0" fillId="24" borderId="30" xfId="1" applyNumberFormat="1" applyFont="1" applyFill="1" applyBorder="1" applyAlignment="1">
      <alignment vertical="center"/>
    </xf>
    <xf numFmtId="177" fontId="0" fillId="24" borderId="40" xfId="1" applyNumberFormat="1" applyFont="1" applyFill="1" applyBorder="1" applyAlignment="1">
      <alignment vertical="center"/>
    </xf>
    <xf numFmtId="177" fontId="0" fillId="24" borderId="5" xfId="1" applyNumberFormat="1" applyFont="1" applyFill="1" applyBorder="1" applyAlignment="1">
      <alignment vertical="center"/>
    </xf>
    <xf numFmtId="177" fontId="0" fillId="24" borderId="22" xfId="1" applyNumberFormat="1" applyFont="1" applyFill="1" applyBorder="1" applyAlignment="1">
      <alignment vertical="center"/>
    </xf>
    <xf numFmtId="177" fontId="0" fillId="24" borderId="24" xfId="0" quotePrefix="1" applyNumberFormat="1" applyFont="1" applyFill="1" applyBorder="1" applyAlignment="1">
      <alignment horizontal="right" vertical="center"/>
    </xf>
    <xf numFmtId="0" fontId="0" fillId="24" borderId="22" xfId="0" applyNumberFormat="1" applyFont="1" applyFill="1" applyBorder="1" applyAlignment="1">
      <alignment horizontal="center" vertical="center"/>
    </xf>
    <xf numFmtId="177" fontId="0" fillId="24" borderId="73" xfId="1" applyNumberFormat="1" applyFont="1" applyFill="1" applyBorder="1" applyAlignment="1">
      <alignment vertical="center"/>
    </xf>
    <xf numFmtId="177" fontId="0" fillId="24" borderId="74" xfId="1" applyNumberFormat="1" applyFont="1" applyFill="1" applyBorder="1" applyAlignment="1">
      <alignment vertical="center"/>
    </xf>
    <xf numFmtId="177" fontId="0" fillId="24" borderId="17" xfId="1" applyNumberFormat="1" applyFont="1" applyFill="1" applyBorder="1" applyAlignment="1">
      <alignment vertical="center"/>
    </xf>
    <xf numFmtId="177" fontId="0" fillId="24" borderId="75" xfId="1" applyNumberFormat="1" applyFont="1" applyFill="1" applyBorder="1" applyAlignment="1">
      <alignment vertical="center"/>
    </xf>
    <xf numFmtId="177" fontId="0" fillId="24" borderId="12" xfId="1" applyNumberFormat="1" applyFont="1" applyFill="1" applyBorder="1" applyAlignment="1">
      <alignment vertical="center"/>
    </xf>
    <xf numFmtId="177" fontId="0" fillId="24" borderId="15" xfId="1" applyNumberFormat="1" applyFont="1" applyFill="1" applyBorder="1" applyAlignment="1">
      <alignment vertical="center"/>
    </xf>
    <xf numFmtId="177" fontId="0" fillId="24" borderId="76" xfId="1" quotePrefix="1" applyNumberFormat="1" applyFont="1" applyFill="1" applyBorder="1" applyAlignment="1">
      <alignment horizontal="right" vertical="center"/>
    </xf>
    <xf numFmtId="177" fontId="0" fillId="24" borderId="77" xfId="1" applyNumberFormat="1" applyFont="1" applyFill="1" applyBorder="1" applyAlignment="1">
      <alignment vertical="center"/>
    </xf>
    <xf numFmtId="177" fontId="0" fillId="24" borderId="44" xfId="1" applyNumberFormat="1" applyFont="1" applyFill="1" applyBorder="1" applyAlignment="1">
      <alignment vertical="center"/>
    </xf>
    <xf numFmtId="177" fontId="0" fillId="24" borderId="14" xfId="1" applyNumberFormat="1" applyFont="1" applyFill="1" applyBorder="1" applyAlignment="1">
      <alignment vertical="center"/>
    </xf>
    <xf numFmtId="177" fontId="2" fillId="0" borderId="3" xfId="1" applyNumberFormat="1" applyFill="1" applyBorder="1" applyAlignment="1">
      <alignment vertical="center"/>
    </xf>
    <xf numFmtId="177" fontId="2" fillId="0" borderId="4" xfId="1" applyNumberFormat="1" applyFill="1" applyBorder="1" applyAlignment="1">
      <alignment vertical="center"/>
    </xf>
    <xf numFmtId="177" fontId="2" fillId="0" borderId="30" xfId="1" applyNumberFormat="1" applyFill="1" applyBorder="1" applyAlignment="1">
      <alignment vertical="center"/>
    </xf>
    <xf numFmtId="177" fontId="2" fillId="0" borderId="5" xfId="1" applyNumberFormat="1" applyFill="1" applyBorder="1" applyAlignment="1">
      <alignment vertical="center"/>
    </xf>
    <xf numFmtId="0" fontId="0" fillId="24" borderId="43" xfId="0" applyNumberFormat="1" applyFont="1" applyFill="1" applyBorder="1" applyAlignment="1">
      <alignment horizontal="center" vertical="center"/>
    </xf>
    <xf numFmtId="177" fontId="2" fillId="0" borderId="30" xfId="1" applyNumberFormat="1" applyBorder="1" applyAlignment="1">
      <alignment vertical="center"/>
    </xf>
    <xf numFmtId="177" fontId="2" fillId="0" borderId="40" xfId="1" applyNumberFormat="1" applyBorder="1" applyAlignment="1">
      <alignment vertical="center"/>
    </xf>
    <xf numFmtId="177" fontId="2" fillId="0" borderId="44" xfId="1" applyNumberFormat="1" applyBorder="1" applyAlignment="1">
      <alignment vertical="center"/>
    </xf>
    <xf numFmtId="177" fontId="2" fillId="0" borderId="16" xfId="1" applyNumberFormat="1" applyFont="1" applyBorder="1" applyAlignment="1">
      <alignment vertical="center"/>
    </xf>
    <xf numFmtId="177" fontId="2" fillId="0" borderId="44" xfId="1" applyNumberFormat="1" applyFont="1" applyBorder="1" applyAlignment="1">
      <alignment vertical="center"/>
    </xf>
    <xf numFmtId="177" fontId="2" fillId="0" borderId="16" xfId="0" quotePrefix="1" applyNumberFormat="1" applyFont="1" applyBorder="1" applyAlignment="1">
      <alignment horizontal="right" vertical="center"/>
    </xf>
    <xf numFmtId="0" fontId="0" fillId="0" borderId="60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41" fontId="0" fillId="0" borderId="15" xfId="0" applyNumberForma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0" fontId="0" fillId="0" borderId="18" xfId="0" applyBorder="1" applyAlignment="1">
      <alignment vertical="center"/>
    </xf>
    <xf numFmtId="180" fontId="15" fillId="0" borderId="3" xfId="1" applyNumberFormat="1" applyFont="1" applyBorder="1" applyAlignment="1">
      <alignment vertical="center" textRotation="255"/>
    </xf>
    <xf numFmtId="0" fontId="13" fillId="0" borderId="3" xfId="3" applyFont="1" applyBorder="1" applyAlignment="1">
      <alignment vertical="center"/>
    </xf>
    <xf numFmtId="0" fontId="13" fillId="0" borderId="5" xfId="3" applyFont="1" applyBorder="1" applyAlignment="1">
      <alignment vertical="center"/>
    </xf>
    <xf numFmtId="0" fontId="12" fillId="0" borderId="1" xfId="2" applyNumberFormat="1" applyFont="1" applyBorder="1" applyAlignment="1">
      <alignment horizontal="distributed" vertical="center" justifyLastLine="1"/>
    </xf>
    <xf numFmtId="0" fontId="12" fillId="0" borderId="2" xfId="0" applyFont="1" applyBorder="1" applyAlignment="1">
      <alignment horizontal="distributed" vertical="center" justifyLastLine="1"/>
    </xf>
    <xf numFmtId="0" fontId="12" fillId="0" borderId="34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12" fillId="0" borderId="6" xfId="0" applyFont="1" applyBorder="1" applyAlignment="1">
      <alignment horizontal="distributed" vertical="center" justifyLastLine="1"/>
    </xf>
    <xf numFmtId="0" fontId="12" fillId="0" borderId="8" xfId="0" applyFont="1" applyBorder="1" applyAlignment="1">
      <alignment horizontal="distributed" vertical="center" justifyLastLine="1"/>
    </xf>
    <xf numFmtId="0" fontId="12" fillId="0" borderId="1" xfId="0" applyNumberFormat="1" applyFont="1" applyBorder="1" applyAlignment="1">
      <alignment horizontal="distributed" vertical="center" justifyLastLine="1"/>
    </xf>
    <xf numFmtId="0" fontId="12" fillId="0" borderId="2" xfId="0" applyNumberFormat="1" applyFont="1" applyBorder="1" applyAlignment="1">
      <alignment horizontal="distributed" vertical="center" justifyLastLine="1"/>
    </xf>
    <xf numFmtId="0" fontId="12" fillId="0" borderId="34" xfId="0" applyNumberFormat="1" applyFont="1" applyBorder="1" applyAlignment="1">
      <alignment horizontal="distributed" vertical="center" justifyLastLine="1"/>
    </xf>
    <xf numFmtId="0" fontId="12" fillId="0" borderId="5" xfId="0" applyNumberFormat="1" applyFont="1" applyBorder="1" applyAlignment="1">
      <alignment horizontal="distributed" vertical="center" justifyLastLine="1"/>
    </xf>
    <xf numFmtId="0" fontId="12" fillId="0" borderId="6" xfId="0" applyNumberFormat="1" applyFont="1" applyBorder="1" applyAlignment="1">
      <alignment horizontal="distributed" vertical="center" justifyLastLine="1"/>
    </xf>
    <xf numFmtId="0" fontId="12" fillId="0" borderId="8" xfId="0" applyNumberFormat="1" applyFont="1" applyBorder="1" applyAlignment="1">
      <alignment horizontal="distributed" vertical="center" justifyLastLine="1"/>
    </xf>
    <xf numFmtId="180" fontId="15" fillId="0" borderId="60" xfId="1" applyNumberFormat="1" applyFont="1" applyBorder="1" applyAlignment="1">
      <alignment vertical="center" textRotation="255"/>
    </xf>
    <xf numFmtId="180" fontId="15" fillId="0" borderId="61" xfId="1" applyNumberFormat="1" applyFont="1" applyBorder="1" applyAlignment="1">
      <alignment vertical="center" textRotation="255"/>
    </xf>
    <xf numFmtId="180" fontId="15" fillId="0" borderId="62" xfId="1" applyNumberFormat="1" applyFont="1" applyBorder="1" applyAlignment="1">
      <alignment vertical="center" textRotation="255"/>
    </xf>
    <xf numFmtId="41" fontId="0" fillId="0" borderId="35" xfId="0" applyNumberFormat="1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13" fillId="0" borderId="61" xfId="3" applyFont="1" applyBorder="1" applyAlignment="1">
      <alignment vertical="center" textRotation="255"/>
    </xf>
    <xf numFmtId="0" fontId="13" fillId="0" borderId="62" xfId="3" applyFont="1" applyBorder="1" applyAlignment="1">
      <alignment vertical="center" textRotation="255"/>
    </xf>
    <xf numFmtId="0" fontId="13" fillId="0" borderId="61" xfId="3" applyFont="1" applyBorder="1" applyAlignment="1">
      <alignment vertical="center"/>
    </xf>
    <xf numFmtId="0" fontId="13" fillId="0" borderId="62" xfId="3" applyFont="1" applyBorder="1" applyAlignment="1">
      <alignment vertical="center"/>
    </xf>
    <xf numFmtId="0" fontId="0" fillId="24" borderId="11" xfId="0" applyNumberFormat="1" applyFont="1" applyFill="1" applyBorder="1" applyAlignment="1">
      <alignment horizontal="center" vertical="center"/>
    </xf>
    <xf numFmtId="0" fontId="0" fillId="24" borderId="55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2" fillId="0" borderId="55" xfId="0" applyNumberFormat="1" applyFont="1" applyBorder="1" applyAlignment="1">
      <alignment horizontal="center" vertical="center"/>
    </xf>
    <xf numFmtId="177" fontId="2" fillId="0" borderId="31" xfId="1" applyNumberFormat="1" applyBorder="1" applyAlignment="1">
      <alignment vertical="center"/>
    </xf>
    <xf numFmtId="177" fontId="2" fillId="0" borderId="9" xfId="1" applyNumberFormat="1" applyBorder="1" applyAlignment="1">
      <alignment vertical="center"/>
    </xf>
    <xf numFmtId="177" fontId="0" fillId="24" borderId="30" xfId="1" applyNumberFormat="1" applyFont="1" applyFill="1" applyBorder="1" applyAlignment="1">
      <alignment vertical="center"/>
    </xf>
    <xf numFmtId="177" fontId="0" fillId="24" borderId="4" xfId="0" applyNumberFormat="1" applyFont="1" applyFill="1" applyBorder="1" applyAlignment="1">
      <alignment vertical="center"/>
    </xf>
    <xf numFmtId="177" fontId="0" fillId="24" borderId="40" xfId="1" applyNumberFormat="1" applyFont="1" applyFill="1" applyBorder="1" applyAlignment="1">
      <alignment vertical="center"/>
    </xf>
    <xf numFmtId="177" fontId="0" fillId="24" borderId="44" xfId="1" applyNumberFormat="1" applyFont="1" applyFill="1" applyBorder="1" applyAlignment="1">
      <alignment vertical="center"/>
    </xf>
    <xf numFmtId="177" fontId="2" fillId="0" borderId="30" xfId="1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77" fontId="2" fillId="0" borderId="40" xfId="1" applyNumberFormat="1" applyBorder="1" applyAlignment="1">
      <alignment vertical="center"/>
    </xf>
    <xf numFmtId="177" fontId="0" fillId="0" borderId="44" xfId="0" applyNumberFormat="1" applyBorder="1" applyAlignment="1">
      <alignment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55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60" xfId="0" applyNumberFormat="1" applyBorder="1" applyAlignment="1">
      <alignment horizontal="center" vertical="center" textRotation="255"/>
    </xf>
    <xf numFmtId="177" fontId="0" fillId="24" borderId="44" xfId="0" applyNumberFormat="1" applyFont="1" applyFill="1" applyBorder="1" applyAlignment="1">
      <alignment vertical="center"/>
    </xf>
    <xf numFmtId="177" fontId="2" fillId="0" borderId="30" xfId="1" applyNumberFormat="1" applyFill="1" applyBorder="1" applyAlignment="1">
      <alignment vertical="center"/>
    </xf>
    <xf numFmtId="177" fontId="0" fillId="0" borderId="4" xfId="0" applyNumberFormat="1" applyFill="1" applyBorder="1" applyAlignment="1">
      <alignment vertical="center"/>
    </xf>
    <xf numFmtId="177" fontId="2" fillId="0" borderId="44" xfId="1" applyNumberFormat="1" applyBorder="1" applyAlignment="1">
      <alignment vertical="center"/>
    </xf>
    <xf numFmtId="176" fontId="0" fillId="0" borderId="11" xfId="0" applyNumberFormat="1" applyFon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55" xfId="0" applyNumberFormat="1" applyBorder="1" applyAlignment="1">
      <alignment horizontal="center" vertical="center"/>
    </xf>
    <xf numFmtId="41" fontId="17" fillId="0" borderId="24" xfId="0" applyNumberFormat="1" applyFont="1" applyBorder="1" applyAlignment="1">
      <alignment horizontal="right" vertical="center"/>
    </xf>
    <xf numFmtId="41" fontId="17" fillId="0" borderId="18" xfId="0" applyNumberFormat="1" applyFont="1" applyBorder="1" applyAlignment="1">
      <alignment horizontal="right" vertical="center"/>
    </xf>
  </cellXfs>
  <cellStyles count="58">
    <cellStyle name="20% - アクセント 1 2" xfId="15" xr:uid="{00000000-0005-0000-0000-000000000000}"/>
    <cellStyle name="20% - アクセント 2 2" xfId="16" xr:uid="{00000000-0005-0000-0000-000001000000}"/>
    <cellStyle name="20% - アクセント 3 2" xfId="17" xr:uid="{00000000-0005-0000-0000-000002000000}"/>
    <cellStyle name="20% - アクセント 4 2" xfId="18" xr:uid="{00000000-0005-0000-0000-000003000000}"/>
    <cellStyle name="20% - アクセント 5 2" xfId="19" xr:uid="{00000000-0005-0000-0000-000004000000}"/>
    <cellStyle name="20% - アクセント 6 2" xfId="20" xr:uid="{00000000-0005-0000-0000-000005000000}"/>
    <cellStyle name="40% - アクセント 1 2" xfId="21" xr:uid="{00000000-0005-0000-0000-000006000000}"/>
    <cellStyle name="40% - アクセント 2 2" xfId="22" xr:uid="{00000000-0005-0000-0000-000007000000}"/>
    <cellStyle name="40% - アクセント 3 2" xfId="23" xr:uid="{00000000-0005-0000-0000-000008000000}"/>
    <cellStyle name="40% - アクセント 4 2" xfId="24" xr:uid="{00000000-0005-0000-0000-000009000000}"/>
    <cellStyle name="40% - アクセント 5 2" xfId="25" xr:uid="{00000000-0005-0000-0000-00000A000000}"/>
    <cellStyle name="40% - アクセント 6 2" xfId="26" xr:uid="{00000000-0005-0000-0000-00000B000000}"/>
    <cellStyle name="60% - アクセント 1 2" xfId="27" xr:uid="{00000000-0005-0000-0000-00000C000000}"/>
    <cellStyle name="60% - アクセント 2 2" xfId="28" xr:uid="{00000000-0005-0000-0000-00000D000000}"/>
    <cellStyle name="60% - アクセント 3 2" xfId="29" xr:uid="{00000000-0005-0000-0000-00000E000000}"/>
    <cellStyle name="60% - アクセント 4 2" xfId="30" xr:uid="{00000000-0005-0000-0000-00000F000000}"/>
    <cellStyle name="60% - アクセント 5 2" xfId="31" xr:uid="{00000000-0005-0000-0000-000010000000}"/>
    <cellStyle name="60% - アクセント 6 2" xfId="32" xr:uid="{00000000-0005-0000-0000-000011000000}"/>
    <cellStyle name="Calc Currency (0)" xfId="6" xr:uid="{00000000-0005-0000-0000-000012000000}"/>
    <cellStyle name="Header1" xfId="7" xr:uid="{00000000-0005-0000-0000-000013000000}"/>
    <cellStyle name="Header2" xfId="8" xr:uid="{00000000-0005-0000-0000-000014000000}"/>
    <cellStyle name="Normal_#18-Internet" xfId="9" xr:uid="{00000000-0005-0000-0000-000015000000}"/>
    <cellStyle name="アクセント 1 2" xfId="33" xr:uid="{00000000-0005-0000-0000-000016000000}"/>
    <cellStyle name="アクセント 2 2" xfId="34" xr:uid="{00000000-0005-0000-0000-000017000000}"/>
    <cellStyle name="アクセント 3 2" xfId="35" xr:uid="{00000000-0005-0000-0000-000018000000}"/>
    <cellStyle name="アクセント 4 2" xfId="36" xr:uid="{00000000-0005-0000-0000-000019000000}"/>
    <cellStyle name="アクセント 5 2" xfId="37" xr:uid="{00000000-0005-0000-0000-00001A000000}"/>
    <cellStyle name="アクセント 6 2" xfId="38" xr:uid="{00000000-0005-0000-0000-00001B000000}"/>
    <cellStyle name="タイトル 2" xfId="39" xr:uid="{00000000-0005-0000-0000-00001C000000}"/>
    <cellStyle name="チェック セル 2" xfId="40" xr:uid="{00000000-0005-0000-0000-00001D000000}"/>
    <cellStyle name="どちらでもない 2" xfId="41" xr:uid="{00000000-0005-0000-0000-00001E000000}"/>
    <cellStyle name="メモ 2" xfId="42" xr:uid="{00000000-0005-0000-0000-00001F000000}"/>
    <cellStyle name="リンク セル 2" xfId="43" xr:uid="{00000000-0005-0000-0000-000020000000}"/>
    <cellStyle name="悪い 2" xfId="44" xr:uid="{00000000-0005-0000-0000-000021000000}"/>
    <cellStyle name="計算 2" xfId="45" xr:uid="{00000000-0005-0000-0000-000022000000}"/>
    <cellStyle name="警告文 2" xfId="46" xr:uid="{00000000-0005-0000-0000-000023000000}"/>
    <cellStyle name="桁区切り" xfId="1" builtinId="6"/>
    <cellStyle name="桁区切り 2" xfId="11" xr:uid="{00000000-0005-0000-0000-000025000000}"/>
    <cellStyle name="桁区切り 3" xfId="12" xr:uid="{00000000-0005-0000-0000-000026000000}"/>
    <cellStyle name="桁区切り 4" xfId="10" xr:uid="{00000000-0005-0000-0000-000027000000}"/>
    <cellStyle name="見出し 1 2" xfId="47" xr:uid="{00000000-0005-0000-0000-000028000000}"/>
    <cellStyle name="見出し 2 2" xfId="48" xr:uid="{00000000-0005-0000-0000-000029000000}"/>
    <cellStyle name="見出し 3 2" xfId="49" xr:uid="{00000000-0005-0000-0000-00002A000000}"/>
    <cellStyle name="見出し 4 2" xfId="50" xr:uid="{00000000-0005-0000-0000-00002B000000}"/>
    <cellStyle name="集計 2" xfId="51" xr:uid="{00000000-0005-0000-0000-00002C000000}"/>
    <cellStyle name="出力 2" xfId="52" xr:uid="{00000000-0005-0000-0000-00002D000000}"/>
    <cellStyle name="説明文 2" xfId="53" xr:uid="{00000000-0005-0000-0000-00002E000000}"/>
    <cellStyle name="入力 2" xfId="54" xr:uid="{00000000-0005-0000-0000-00002F000000}"/>
    <cellStyle name="標準" xfId="0" builtinId="0"/>
    <cellStyle name="標準 2" xfId="13" xr:uid="{00000000-0005-0000-0000-000031000000}"/>
    <cellStyle name="標準 2 2" xfId="56" xr:uid="{00000000-0005-0000-0000-000032000000}"/>
    <cellStyle name="標準 3" xfId="14" xr:uid="{00000000-0005-0000-0000-000033000000}"/>
    <cellStyle name="標準 4" xfId="5" xr:uid="{00000000-0005-0000-0000-000034000000}"/>
    <cellStyle name="標準 5" xfId="57" xr:uid="{00000000-0005-0000-0000-000035000000}"/>
    <cellStyle name="標準 6" xfId="4" xr:uid="{00000000-0005-0000-0000-000036000000}"/>
    <cellStyle name="標準_Ｈ１０決算ベース" xfId="2" xr:uid="{00000000-0005-0000-0000-000037000000}"/>
    <cellStyle name="標準_地方債公営企業" xfId="3" xr:uid="{00000000-0005-0000-0000-000038000000}"/>
    <cellStyle name="良い 2" xfId="55" xr:uid="{00000000-0005-0000-0000-00003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/>
    </sheetView>
  </sheetViews>
  <sheetFormatPr defaultColWidth="9" defaultRowHeight="13"/>
  <cols>
    <col min="1" max="2" width="3.6328125" style="2" customWidth="1"/>
    <col min="3" max="4" width="1.6328125" style="2" customWidth="1"/>
    <col min="5" max="5" width="32.6328125" style="2" customWidth="1"/>
    <col min="6" max="6" width="15.6328125" style="2" customWidth="1"/>
    <col min="7" max="7" width="10.6328125" style="2" customWidth="1"/>
    <col min="8" max="8" width="15.6328125" style="2" customWidth="1"/>
    <col min="9" max="9" width="10.6328125" style="2" customWidth="1"/>
    <col min="10" max="11" width="9" style="2"/>
    <col min="12" max="12" width="9.90625" style="2" customWidth="1"/>
    <col min="13" max="16384" width="9" style="2"/>
  </cols>
  <sheetData>
    <row r="1" spans="1:11" ht="34" customHeight="1">
      <c r="A1" s="57" t="s">
        <v>0</v>
      </c>
      <c r="B1" s="57"/>
      <c r="C1" s="57"/>
      <c r="D1" s="57"/>
      <c r="E1" s="203" t="s">
        <v>254</v>
      </c>
      <c r="F1" s="1"/>
    </row>
    <row r="3" spans="1:11" ht="14">
      <c r="A3" s="27" t="s">
        <v>93</v>
      </c>
    </row>
    <row r="5" spans="1:11">
      <c r="A5" s="58" t="s">
        <v>234</v>
      </c>
      <c r="B5" s="58"/>
      <c r="C5" s="58"/>
      <c r="D5" s="58"/>
      <c r="E5" s="58"/>
    </row>
    <row r="6" spans="1:11" ht="14">
      <c r="A6" s="3"/>
      <c r="H6" s="4"/>
      <c r="I6" s="14" t="s">
        <v>1</v>
      </c>
    </row>
    <row r="7" spans="1:11" ht="27" customHeight="1">
      <c r="A7" s="5"/>
      <c r="B7" s="6"/>
      <c r="C7" s="6"/>
      <c r="D7" s="6"/>
      <c r="E7" s="6"/>
      <c r="F7" s="21" t="s">
        <v>235</v>
      </c>
      <c r="G7" s="22"/>
      <c r="H7" s="39" t="s">
        <v>2</v>
      </c>
      <c r="I7" s="41" t="s">
        <v>22</v>
      </c>
    </row>
    <row r="8" spans="1:11" ht="17.149999999999999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295" t="s">
        <v>88</v>
      </c>
      <c r="B9" s="295" t="s">
        <v>90</v>
      </c>
      <c r="C9" s="55" t="s">
        <v>4</v>
      </c>
      <c r="D9" s="56"/>
      <c r="E9" s="56"/>
      <c r="F9" s="65">
        <v>197413</v>
      </c>
      <c r="G9" s="74">
        <f>F9/$F$27*100</f>
        <v>30.658334278077938</v>
      </c>
      <c r="H9" s="65">
        <v>207471</v>
      </c>
      <c r="I9" s="79">
        <f>(F9/H9-1)*100</f>
        <v>-4.8479064543960337</v>
      </c>
      <c r="K9" s="104"/>
    </row>
    <row r="10" spans="1:11" ht="18" customHeight="1">
      <c r="A10" s="296"/>
      <c r="B10" s="296"/>
      <c r="C10" s="7"/>
      <c r="D10" s="52" t="s">
        <v>23</v>
      </c>
      <c r="E10" s="53"/>
      <c r="F10" s="67">
        <v>57690</v>
      </c>
      <c r="G10" s="75">
        <f t="shared" ref="G10:G27" si="0">F10/$F$27*100</f>
        <v>8.959284872335239</v>
      </c>
      <c r="H10" s="241">
        <v>62280</v>
      </c>
      <c r="I10" s="80">
        <f t="shared" ref="I10:I27" si="1">(F10/H10-1)*100</f>
        <v>-7.3699421965317864</v>
      </c>
    </row>
    <row r="11" spans="1:11" ht="18" customHeight="1">
      <c r="A11" s="296"/>
      <c r="B11" s="296"/>
      <c r="C11" s="7"/>
      <c r="D11" s="16"/>
      <c r="E11" s="23" t="s">
        <v>24</v>
      </c>
      <c r="F11" s="69">
        <v>48212</v>
      </c>
      <c r="G11" s="76">
        <f t="shared" si="0"/>
        <v>7.4873468931361851</v>
      </c>
      <c r="H11" s="69">
        <v>52321</v>
      </c>
      <c r="I11" s="81">
        <f t="shared" si="1"/>
        <v>-7.8534431681351657</v>
      </c>
    </row>
    <row r="12" spans="1:11" ht="18" customHeight="1">
      <c r="A12" s="296"/>
      <c r="B12" s="296"/>
      <c r="C12" s="7"/>
      <c r="D12" s="16"/>
      <c r="E12" s="23" t="s">
        <v>25</v>
      </c>
      <c r="F12" s="69">
        <v>1887</v>
      </c>
      <c r="G12" s="76">
        <f t="shared" si="0"/>
        <v>0.29305201168480838</v>
      </c>
      <c r="H12" s="69">
        <v>3223</v>
      </c>
      <c r="I12" s="81">
        <f t="shared" si="1"/>
        <v>-41.452063295066708</v>
      </c>
    </row>
    <row r="13" spans="1:11" ht="18" customHeight="1">
      <c r="A13" s="296"/>
      <c r="B13" s="296"/>
      <c r="C13" s="7"/>
      <c r="D13" s="33"/>
      <c r="E13" s="23" t="s">
        <v>26</v>
      </c>
      <c r="F13" s="69">
        <v>365</v>
      </c>
      <c r="G13" s="76">
        <f t="shared" si="0"/>
        <v>5.6684676346028105E-2</v>
      </c>
      <c r="H13" s="69">
        <v>483</v>
      </c>
      <c r="I13" s="81">
        <f t="shared" si="1"/>
        <v>-24.430641821946175</v>
      </c>
    </row>
    <row r="14" spans="1:11" ht="18" customHeight="1">
      <c r="A14" s="296"/>
      <c r="B14" s="296"/>
      <c r="C14" s="7"/>
      <c r="D14" s="61" t="s">
        <v>27</v>
      </c>
      <c r="E14" s="51"/>
      <c r="F14" s="65">
        <v>39249</v>
      </c>
      <c r="G14" s="74">
        <f t="shared" si="0"/>
        <v>6.0953886627541296</v>
      </c>
      <c r="H14" s="65">
        <v>45707</v>
      </c>
      <c r="I14" s="82">
        <f t="shared" si="1"/>
        <v>-14.129126829588468</v>
      </c>
    </row>
    <row r="15" spans="1:11" ht="18" customHeight="1">
      <c r="A15" s="296"/>
      <c r="B15" s="296"/>
      <c r="C15" s="7"/>
      <c r="D15" s="16"/>
      <c r="E15" s="23" t="s">
        <v>28</v>
      </c>
      <c r="F15" s="69">
        <v>1285</v>
      </c>
      <c r="G15" s="76">
        <f t="shared" si="0"/>
        <v>0.19956112083464689</v>
      </c>
      <c r="H15" s="69">
        <v>1648</v>
      </c>
      <c r="I15" s="81">
        <f t="shared" si="1"/>
        <v>-22.026699029126217</v>
      </c>
    </row>
    <row r="16" spans="1:11" ht="18" customHeight="1">
      <c r="A16" s="296"/>
      <c r="B16" s="296"/>
      <c r="C16" s="7"/>
      <c r="D16" s="16"/>
      <c r="E16" s="29" t="s">
        <v>29</v>
      </c>
      <c r="F16" s="67">
        <v>37964</v>
      </c>
      <c r="G16" s="75">
        <f t="shared" si="0"/>
        <v>5.8958275419194832</v>
      </c>
      <c r="H16" s="241">
        <v>44059</v>
      </c>
      <c r="I16" s="80">
        <f t="shared" si="1"/>
        <v>-13.833722962391338</v>
      </c>
      <c r="K16" s="105"/>
    </row>
    <row r="17" spans="1:26" ht="18" customHeight="1">
      <c r="A17" s="296"/>
      <c r="B17" s="296"/>
      <c r="C17" s="7"/>
      <c r="D17" s="298" t="s">
        <v>30</v>
      </c>
      <c r="E17" s="299"/>
      <c r="F17" s="67">
        <v>26606</v>
      </c>
      <c r="G17" s="75">
        <f t="shared" si="0"/>
        <v>4.1319246544175998</v>
      </c>
      <c r="H17" s="241">
        <v>25912</v>
      </c>
      <c r="I17" s="80">
        <f t="shared" si="1"/>
        <v>2.678295770299477</v>
      </c>
    </row>
    <row r="18" spans="1:26" ht="18" customHeight="1">
      <c r="A18" s="296"/>
      <c r="B18" s="296"/>
      <c r="C18" s="7"/>
      <c r="D18" s="300" t="s">
        <v>94</v>
      </c>
      <c r="E18" s="301"/>
      <c r="F18" s="69">
        <v>4301</v>
      </c>
      <c r="G18" s="76">
        <f t="shared" si="0"/>
        <v>0.66794737798429293</v>
      </c>
      <c r="H18" s="69">
        <v>3774</v>
      </c>
      <c r="I18" s="81">
        <f t="shared" si="1"/>
        <v>13.963963963963955</v>
      </c>
    </row>
    <row r="19" spans="1:26" ht="18" customHeight="1">
      <c r="A19" s="296"/>
      <c r="B19" s="296"/>
      <c r="C19" s="10"/>
      <c r="D19" s="300" t="s">
        <v>95</v>
      </c>
      <c r="E19" s="301"/>
      <c r="F19" s="242" t="s">
        <v>247</v>
      </c>
      <c r="G19" s="76" t="e">
        <f t="shared" si="0"/>
        <v>#VALUE!</v>
      </c>
      <c r="H19" s="242" t="s">
        <v>247</v>
      </c>
      <c r="I19" s="81" t="e">
        <f t="shared" si="1"/>
        <v>#VALUE!</v>
      </c>
      <c r="Z19" s="2" t="s">
        <v>96</v>
      </c>
    </row>
    <row r="20" spans="1:26" ht="18" customHeight="1">
      <c r="A20" s="296"/>
      <c r="B20" s="296"/>
      <c r="C20" s="44" t="s">
        <v>5</v>
      </c>
      <c r="D20" s="43"/>
      <c r="E20" s="43"/>
      <c r="F20" s="69">
        <v>16927</v>
      </c>
      <c r="G20" s="76">
        <f t="shared" si="0"/>
        <v>2.6287712781074464</v>
      </c>
      <c r="H20" s="69">
        <v>24332</v>
      </c>
      <c r="I20" s="81">
        <f t="shared" si="1"/>
        <v>-30.433174420516195</v>
      </c>
    </row>
    <row r="21" spans="1:26" ht="18" customHeight="1">
      <c r="A21" s="296"/>
      <c r="B21" s="296"/>
      <c r="C21" s="44" t="s">
        <v>6</v>
      </c>
      <c r="D21" s="43"/>
      <c r="E21" s="43"/>
      <c r="F21" s="69">
        <v>122000</v>
      </c>
      <c r="G21" s="76">
        <f t="shared" si="0"/>
        <v>18.946658943055972</v>
      </c>
      <c r="H21" s="69">
        <v>117000</v>
      </c>
      <c r="I21" s="81">
        <f t="shared" si="1"/>
        <v>4.2735042735042805</v>
      </c>
    </row>
    <row r="22" spans="1:26" ht="18" customHeight="1">
      <c r="A22" s="296"/>
      <c r="B22" s="296"/>
      <c r="C22" s="44" t="s">
        <v>31</v>
      </c>
      <c r="D22" s="43"/>
      <c r="E22" s="43"/>
      <c r="F22" s="69">
        <v>7774</v>
      </c>
      <c r="G22" s="76">
        <f t="shared" si="0"/>
        <v>1.2073059559288288</v>
      </c>
      <c r="H22" s="69">
        <v>7998</v>
      </c>
      <c r="I22" s="81">
        <f t="shared" si="1"/>
        <v>-2.8007001750437577</v>
      </c>
    </row>
    <row r="23" spans="1:26" ht="18" customHeight="1">
      <c r="A23" s="296"/>
      <c r="B23" s="296"/>
      <c r="C23" s="44" t="s">
        <v>7</v>
      </c>
      <c r="D23" s="43"/>
      <c r="E23" s="43"/>
      <c r="F23" s="69">
        <v>97771</v>
      </c>
      <c r="G23" s="76">
        <f t="shared" si="0"/>
        <v>15.183883537061686</v>
      </c>
      <c r="H23" s="69">
        <v>67455</v>
      </c>
      <c r="I23" s="81">
        <f t="shared" si="1"/>
        <v>44.94255429545624</v>
      </c>
    </row>
    <row r="24" spans="1:26" ht="18" customHeight="1">
      <c r="A24" s="296"/>
      <c r="B24" s="296"/>
      <c r="C24" s="44" t="s">
        <v>32</v>
      </c>
      <c r="D24" s="43"/>
      <c r="E24" s="43"/>
      <c r="F24" s="69">
        <v>2862</v>
      </c>
      <c r="G24" s="76">
        <f t="shared" si="0"/>
        <v>0.44446998274611627</v>
      </c>
      <c r="H24" s="69">
        <v>2856</v>
      </c>
      <c r="I24" s="81">
        <f t="shared" si="1"/>
        <v>0.21008403361344463</v>
      </c>
    </row>
    <row r="25" spans="1:26" ht="18" customHeight="1">
      <c r="A25" s="296"/>
      <c r="B25" s="296"/>
      <c r="C25" s="44" t="s">
        <v>8</v>
      </c>
      <c r="D25" s="43"/>
      <c r="E25" s="43"/>
      <c r="F25" s="69">
        <v>95072</v>
      </c>
      <c r="G25" s="76">
        <f t="shared" si="0"/>
        <v>14.764727533067356</v>
      </c>
      <c r="H25" s="69">
        <v>79562</v>
      </c>
      <c r="I25" s="81">
        <f t="shared" si="1"/>
        <v>19.494230914255549</v>
      </c>
    </row>
    <row r="26" spans="1:26" ht="18" customHeight="1">
      <c r="A26" s="296"/>
      <c r="B26" s="296"/>
      <c r="C26" s="45" t="s">
        <v>9</v>
      </c>
      <c r="D26" s="46"/>
      <c r="E26" s="46"/>
      <c r="F26" s="71">
        <v>104094</v>
      </c>
      <c r="G26" s="77">
        <f t="shared" si="0"/>
        <v>16.165848491954659</v>
      </c>
      <c r="H26" s="71">
        <v>41721</v>
      </c>
      <c r="I26" s="83">
        <f t="shared" si="1"/>
        <v>149.50025167181994</v>
      </c>
    </row>
    <row r="27" spans="1:26" ht="18" customHeight="1">
      <c r="A27" s="296"/>
      <c r="B27" s="297"/>
      <c r="C27" s="47" t="s">
        <v>10</v>
      </c>
      <c r="D27" s="31"/>
      <c r="E27" s="31"/>
      <c r="F27" s="72">
        <f>SUM(F9,F20:F26)</f>
        <v>643913</v>
      </c>
      <c r="G27" s="78">
        <f t="shared" si="0"/>
        <v>100</v>
      </c>
      <c r="H27" s="72">
        <f>SUM(H9,H20:H26)</f>
        <v>548395</v>
      </c>
      <c r="I27" s="84">
        <f t="shared" si="1"/>
        <v>17.417737214963669</v>
      </c>
    </row>
    <row r="28" spans="1:26" ht="18" customHeight="1">
      <c r="A28" s="296"/>
      <c r="B28" s="295" t="s">
        <v>89</v>
      </c>
      <c r="C28" s="55" t="s">
        <v>11</v>
      </c>
      <c r="D28" s="56"/>
      <c r="E28" s="56"/>
      <c r="F28" s="65">
        <v>262058</v>
      </c>
      <c r="G28" s="74">
        <f>F28/$F$45*100</f>
        <v>40.697734010650507</v>
      </c>
      <c r="H28" s="65">
        <v>255534</v>
      </c>
      <c r="I28" s="85">
        <f>(F28/H28-1)*100</f>
        <v>2.5530849123795551</v>
      </c>
    </row>
    <row r="29" spans="1:26" ht="18" customHeight="1">
      <c r="A29" s="296"/>
      <c r="B29" s="296"/>
      <c r="C29" s="7"/>
      <c r="D29" s="30" t="s">
        <v>12</v>
      </c>
      <c r="E29" s="43"/>
      <c r="F29" s="69">
        <v>170505</v>
      </c>
      <c r="G29" s="76">
        <f t="shared" ref="G29:G45" si="2">F29/$F$45*100</f>
        <v>26.479508877752117</v>
      </c>
      <c r="H29" s="69">
        <v>167431</v>
      </c>
      <c r="I29" s="86">
        <f t="shared" ref="I29:I45" si="3">(F29/H29-1)*100</f>
        <v>1.8359801948265364</v>
      </c>
    </row>
    <row r="30" spans="1:26" ht="18" customHeight="1">
      <c r="A30" s="296"/>
      <c r="B30" s="296"/>
      <c r="C30" s="7"/>
      <c r="D30" s="30" t="s">
        <v>33</v>
      </c>
      <c r="E30" s="43"/>
      <c r="F30" s="69">
        <v>12279</v>
      </c>
      <c r="G30" s="76">
        <f t="shared" si="2"/>
        <v>1.9069346324736416</v>
      </c>
      <c r="H30" s="69">
        <v>10470</v>
      </c>
      <c r="I30" s="86">
        <f t="shared" si="3"/>
        <v>17.277936962750708</v>
      </c>
    </row>
    <row r="31" spans="1:26" ht="18" customHeight="1">
      <c r="A31" s="296"/>
      <c r="B31" s="296"/>
      <c r="C31" s="19"/>
      <c r="D31" s="30" t="s">
        <v>13</v>
      </c>
      <c r="E31" s="43"/>
      <c r="F31" s="69">
        <v>79274</v>
      </c>
      <c r="G31" s="76">
        <f t="shared" si="2"/>
        <v>12.311290500424747</v>
      </c>
      <c r="H31" s="69">
        <v>77633</v>
      </c>
      <c r="I31" s="86">
        <f t="shared" si="3"/>
        <v>2.1137918153362634</v>
      </c>
    </row>
    <row r="32" spans="1:26" ht="18" customHeight="1">
      <c r="A32" s="296"/>
      <c r="B32" s="296"/>
      <c r="C32" s="50" t="s">
        <v>14</v>
      </c>
      <c r="D32" s="51"/>
      <c r="E32" s="51"/>
      <c r="F32" s="65">
        <v>297755</v>
      </c>
      <c r="G32" s="74">
        <f t="shared" si="2"/>
        <v>46.24149535729206</v>
      </c>
      <c r="H32" s="65">
        <v>196916</v>
      </c>
      <c r="I32" s="85">
        <f t="shared" si="3"/>
        <v>51.209145016149016</v>
      </c>
    </row>
    <row r="33" spans="1:9" ht="18" customHeight="1">
      <c r="A33" s="296"/>
      <c r="B33" s="296"/>
      <c r="C33" s="7"/>
      <c r="D33" s="30" t="s">
        <v>15</v>
      </c>
      <c r="E33" s="43"/>
      <c r="F33" s="69">
        <v>27641</v>
      </c>
      <c r="G33" s="76">
        <f t="shared" si="2"/>
        <v>4.2926606544672961</v>
      </c>
      <c r="H33" s="69">
        <v>20946</v>
      </c>
      <c r="I33" s="86">
        <f t="shared" si="3"/>
        <v>31.963143320920473</v>
      </c>
    </row>
    <row r="34" spans="1:9" ht="18" customHeight="1">
      <c r="A34" s="296"/>
      <c r="B34" s="296"/>
      <c r="C34" s="7"/>
      <c r="D34" s="30" t="s">
        <v>34</v>
      </c>
      <c r="E34" s="43"/>
      <c r="F34" s="69">
        <v>2604</v>
      </c>
      <c r="G34" s="76">
        <f t="shared" si="2"/>
        <v>0.40440245809604719</v>
      </c>
      <c r="H34" s="69">
        <v>2610</v>
      </c>
      <c r="I34" s="86">
        <f t="shared" si="3"/>
        <v>-0.22988505747126853</v>
      </c>
    </row>
    <row r="35" spans="1:9" ht="18" customHeight="1">
      <c r="A35" s="296"/>
      <c r="B35" s="296"/>
      <c r="C35" s="7"/>
      <c r="D35" s="30" t="s">
        <v>35</v>
      </c>
      <c r="E35" s="43"/>
      <c r="F35" s="69">
        <v>176389</v>
      </c>
      <c r="G35" s="76">
        <f t="shared" si="2"/>
        <v>27.393296920546721</v>
      </c>
      <c r="H35" s="69">
        <v>142280</v>
      </c>
      <c r="I35" s="86">
        <f t="shared" si="3"/>
        <v>23.973151532190041</v>
      </c>
    </row>
    <row r="36" spans="1:9" ht="18" customHeight="1">
      <c r="A36" s="296"/>
      <c r="B36" s="296"/>
      <c r="C36" s="7"/>
      <c r="D36" s="30" t="s">
        <v>36</v>
      </c>
      <c r="E36" s="43"/>
      <c r="F36" s="69">
        <v>6915</v>
      </c>
      <c r="G36" s="76">
        <f t="shared" si="2"/>
        <v>1.0739028409117379</v>
      </c>
      <c r="H36" s="69">
        <v>7251</v>
      </c>
      <c r="I36" s="86">
        <f t="shared" si="3"/>
        <v>-4.6338436077782426</v>
      </c>
    </row>
    <row r="37" spans="1:9" ht="18" customHeight="1">
      <c r="A37" s="296"/>
      <c r="B37" s="296"/>
      <c r="C37" s="7"/>
      <c r="D37" s="30" t="s">
        <v>16</v>
      </c>
      <c r="E37" s="43"/>
      <c r="F37" s="69">
        <v>3669</v>
      </c>
      <c r="G37" s="76">
        <f t="shared" si="2"/>
        <v>0.56979747263993741</v>
      </c>
      <c r="H37" s="69">
        <v>4574</v>
      </c>
      <c r="I37" s="86">
        <f t="shared" si="3"/>
        <v>-19.785745518146047</v>
      </c>
    </row>
    <row r="38" spans="1:9" ht="18" customHeight="1">
      <c r="A38" s="296"/>
      <c r="B38" s="296"/>
      <c r="C38" s="19"/>
      <c r="D38" s="30" t="s">
        <v>37</v>
      </c>
      <c r="E38" s="43"/>
      <c r="F38" s="69">
        <v>80312</v>
      </c>
      <c r="G38" s="76">
        <f t="shared" si="2"/>
        <v>12.472492401923862</v>
      </c>
      <c r="H38" s="69">
        <v>19045</v>
      </c>
      <c r="I38" s="86">
        <f t="shared" si="3"/>
        <v>321.69598319768966</v>
      </c>
    </row>
    <row r="39" spans="1:9" ht="18" customHeight="1">
      <c r="A39" s="296"/>
      <c r="B39" s="296"/>
      <c r="C39" s="50" t="s">
        <v>17</v>
      </c>
      <c r="D39" s="51"/>
      <c r="E39" s="51"/>
      <c r="F39" s="65">
        <v>84100</v>
      </c>
      <c r="G39" s="74">
        <f t="shared" si="2"/>
        <v>13.060770632057435</v>
      </c>
      <c r="H39" s="65">
        <v>95945</v>
      </c>
      <c r="I39" s="85">
        <f t="shared" si="3"/>
        <v>-12.345614675074257</v>
      </c>
    </row>
    <row r="40" spans="1:9" ht="18" customHeight="1">
      <c r="A40" s="296"/>
      <c r="B40" s="296"/>
      <c r="C40" s="7"/>
      <c r="D40" s="52" t="s">
        <v>18</v>
      </c>
      <c r="E40" s="53"/>
      <c r="F40" s="67">
        <v>83291</v>
      </c>
      <c r="G40" s="75">
        <f t="shared" si="2"/>
        <v>12.935132541197337</v>
      </c>
      <c r="H40" s="241">
        <v>95132</v>
      </c>
      <c r="I40" s="87">
        <f t="shared" si="3"/>
        <v>-12.4469158642728</v>
      </c>
    </row>
    <row r="41" spans="1:9" ht="18" customHeight="1">
      <c r="A41" s="296"/>
      <c r="B41" s="296"/>
      <c r="C41" s="7"/>
      <c r="D41" s="16"/>
      <c r="E41" s="101" t="s">
        <v>92</v>
      </c>
      <c r="F41" s="69">
        <v>42406</v>
      </c>
      <c r="G41" s="76">
        <f t="shared" si="2"/>
        <v>6.5856722880264877</v>
      </c>
      <c r="H41" s="69">
        <v>54396</v>
      </c>
      <c r="I41" s="88">
        <f t="shared" si="3"/>
        <v>-22.04206191631738</v>
      </c>
    </row>
    <row r="42" spans="1:9" ht="18" customHeight="1">
      <c r="A42" s="296"/>
      <c r="B42" s="296"/>
      <c r="C42" s="7"/>
      <c r="D42" s="33"/>
      <c r="E42" s="32" t="s">
        <v>38</v>
      </c>
      <c r="F42" s="69">
        <v>39614</v>
      </c>
      <c r="G42" s="76">
        <f t="shared" si="2"/>
        <v>6.1520733391001583</v>
      </c>
      <c r="H42" s="69">
        <v>39382</v>
      </c>
      <c r="I42" s="88">
        <f t="shared" si="3"/>
        <v>0.58910162002945299</v>
      </c>
    </row>
    <row r="43" spans="1:9" ht="18" customHeight="1">
      <c r="A43" s="296"/>
      <c r="B43" s="296"/>
      <c r="C43" s="7"/>
      <c r="D43" s="30" t="s">
        <v>39</v>
      </c>
      <c r="E43" s="54"/>
      <c r="F43" s="69">
        <v>809</v>
      </c>
      <c r="G43" s="76">
        <f t="shared" si="2"/>
        <v>0.12563809086010067</v>
      </c>
      <c r="H43" s="69">
        <v>813</v>
      </c>
      <c r="I43" s="88">
        <f t="shared" si="3"/>
        <v>-0.49200492004920493</v>
      </c>
    </row>
    <row r="44" spans="1:9" ht="18" customHeight="1">
      <c r="A44" s="296"/>
      <c r="B44" s="296"/>
      <c r="C44" s="11"/>
      <c r="D44" s="48" t="s">
        <v>40</v>
      </c>
      <c r="E44" s="49"/>
      <c r="F44" s="243" t="s">
        <v>247</v>
      </c>
      <c r="G44" s="78" t="e">
        <f t="shared" si="2"/>
        <v>#VALUE!</v>
      </c>
      <c r="H44" s="243" t="s">
        <v>247</v>
      </c>
      <c r="I44" s="83" t="e">
        <f t="shared" si="3"/>
        <v>#VALUE!</v>
      </c>
    </row>
    <row r="45" spans="1:9" ht="18" customHeight="1">
      <c r="A45" s="297"/>
      <c r="B45" s="297"/>
      <c r="C45" s="11" t="s">
        <v>19</v>
      </c>
      <c r="D45" s="12"/>
      <c r="E45" s="12"/>
      <c r="F45" s="73">
        <f>SUM(F28,F32,F39)</f>
        <v>643913</v>
      </c>
      <c r="G45" s="84">
        <f t="shared" si="2"/>
        <v>100</v>
      </c>
      <c r="H45" s="73">
        <f>SUM(H28,H32,H39)</f>
        <v>548395</v>
      </c>
      <c r="I45" s="84">
        <f t="shared" si="3"/>
        <v>17.417737214963669</v>
      </c>
    </row>
    <row r="46" spans="1:9">
      <c r="A46" s="102" t="s">
        <v>20</v>
      </c>
    </row>
    <row r="47" spans="1:9">
      <c r="A47" s="103" t="s">
        <v>21</v>
      </c>
    </row>
    <row r="48" spans="1:9">
      <c r="A48" s="103"/>
    </row>
    <row r="57" spans="9:9">
      <c r="I57" s="8"/>
    </row>
    <row r="58" spans="9:9">
      <c r="I58" s="8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Normal="100" zoomScaleSheetLayoutView="100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1" width="3.6328125" style="2" customWidth="1"/>
    <col min="2" max="3" width="1.6328125" style="2" customWidth="1"/>
    <col min="4" max="4" width="22.6328125" style="2" customWidth="1"/>
    <col min="5" max="5" width="10.6328125" style="2" customWidth="1"/>
    <col min="6" max="11" width="13.6328125" style="2" customWidth="1"/>
    <col min="12" max="12" width="13.6328125" style="8" customWidth="1"/>
    <col min="13" max="21" width="13.6328125" style="2" customWidth="1"/>
    <col min="22" max="25" width="12" style="2" customWidth="1"/>
    <col min="26" max="16384" width="9" style="2"/>
  </cols>
  <sheetData>
    <row r="1" spans="1:25" ht="34" customHeight="1">
      <c r="A1" s="64" t="s">
        <v>0</v>
      </c>
      <c r="B1" s="28"/>
      <c r="C1" s="28"/>
      <c r="D1" s="203" t="s">
        <v>254</v>
      </c>
      <c r="E1" s="35"/>
      <c r="F1" s="35"/>
      <c r="G1" s="35"/>
    </row>
    <row r="2" spans="1:25" ht="15" customHeight="1"/>
    <row r="3" spans="1:25" ht="15" customHeight="1">
      <c r="A3" s="36" t="s">
        <v>47</v>
      </c>
      <c r="B3" s="36"/>
      <c r="C3" s="36"/>
      <c r="D3" s="36"/>
    </row>
    <row r="4" spans="1:25" ht="15" customHeight="1">
      <c r="A4" s="36"/>
      <c r="B4" s="36"/>
      <c r="C4" s="36"/>
      <c r="D4" s="36"/>
    </row>
    <row r="5" spans="1:25" ht="16" customHeight="1">
      <c r="A5" s="31" t="s">
        <v>236</v>
      </c>
      <c r="B5" s="31"/>
      <c r="C5" s="31"/>
      <c r="D5" s="31"/>
      <c r="K5" s="37"/>
      <c r="O5" s="37" t="s">
        <v>48</v>
      </c>
    </row>
    <row r="6" spans="1:25" ht="16" customHeight="1">
      <c r="A6" s="305" t="s">
        <v>49</v>
      </c>
      <c r="B6" s="306"/>
      <c r="C6" s="306"/>
      <c r="D6" s="306"/>
      <c r="E6" s="307"/>
      <c r="F6" s="326" t="s">
        <v>255</v>
      </c>
      <c r="G6" s="327"/>
      <c r="H6" s="328" t="s">
        <v>260</v>
      </c>
      <c r="I6" s="329"/>
      <c r="J6" s="342" t="s">
        <v>257</v>
      </c>
      <c r="K6" s="329"/>
      <c r="L6" s="326" t="s">
        <v>258</v>
      </c>
      <c r="M6" s="327"/>
      <c r="N6" s="326" t="s">
        <v>259</v>
      </c>
      <c r="O6" s="327"/>
    </row>
    <row r="7" spans="1:25" ht="16" customHeight="1">
      <c r="A7" s="308"/>
      <c r="B7" s="309"/>
      <c r="C7" s="309"/>
      <c r="D7" s="309"/>
      <c r="E7" s="310"/>
      <c r="F7" s="252" t="s">
        <v>261</v>
      </c>
      <c r="G7" s="253" t="s">
        <v>2</v>
      </c>
      <c r="H7" s="106" t="s">
        <v>235</v>
      </c>
      <c r="I7" s="38" t="s">
        <v>2</v>
      </c>
      <c r="J7" s="106" t="s">
        <v>235</v>
      </c>
      <c r="K7" s="38" t="s">
        <v>2</v>
      </c>
      <c r="L7" s="252" t="s">
        <v>235</v>
      </c>
      <c r="M7" s="253" t="s">
        <v>2</v>
      </c>
      <c r="N7" s="252" t="s">
        <v>261</v>
      </c>
      <c r="O7" s="273" t="s">
        <v>2</v>
      </c>
    </row>
    <row r="8" spans="1:25" ht="16" customHeight="1">
      <c r="A8" s="317" t="s">
        <v>83</v>
      </c>
      <c r="B8" s="55" t="s">
        <v>50</v>
      </c>
      <c r="C8" s="56"/>
      <c r="D8" s="56"/>
      <c r="E8" s="92" t="s">
        <v>41</v>
      </c>
      <c r="F8" s="254">
        <v>51674</v>
      </c>
      <c r="G8" s="255">
        <v>41897</v>
      </c>
      <c r="H8" s="249">
        <v>20696</v>
      </c>
      <c r="I8" s="138">
        <v>21726</v>
      </c>
      <c r="J8" s="249">
        <v>25524</v>
      </c>
      <c r="K8" s="138">
        <v>25635</v>
      </c>
      <c r="L8" s="254">
        <v>1159</v>
      </c>
      <c r="M8" s="255">
        <v>1137</v>
      </c>
      <c r="N8" s="254">
        <v>5334</v>
      </c>
      <c r="O8" s="274">
        <v>5112</v>
      </c>
      <c r="P8" s="110"/>
      <c r="Q8" s="110"/>
      <c r="R8" s="110"/>
      <c r="S8" s="110"/>
      <c r="T8" s="110"/>
      <c r="U8" s="110"/>
      <c r="V8" s="110"/>
      <c r="W8" s="110"/>
      <c r="X8" s="110"/>
      <c r="Y8" s="110"/>
    </row>
    <row r="9" spans="1:25" ht="16" customHeight="1">
      <c r="A9" s="318"/>
      <c r="B9" s="8"/>
      <c r="C9" s="30" t="s">
        <v>51</v>
      </c>
      <c r="D9" s="43"/>
      <c r="E9" s="90" t="s">
        <v>42</v>
      </c>
      <c r="F9" s="256">
        <v>51353</v>
      </c>
      <c r="G9" s="257">
        <v>41897</v>
      </c>
      <c r="H9" s="69">
        <v>20696</v>
      </c>
      <c r="I9" s="120">
        <v>21717</v>
      </c>
      <c r="J9" s="69">
        <v>25524</v>
      </c>
      <c r="K9" s="120">
        <v>25635</v>
      </c>
      <c r="L9" s="256">
        <v>1159</v>
      </c>
      <c r="M9" s="257">
        <v>1137</v>
      </c>
      <c r="N9" s="256">
        <v>5334</v>
      </c>
      <c r="O9" s="275">
        <v>5112</v>
      </c>
      <c r="P9" s="110"/>
      <c r="Q9" s="110"/>
      <c r="R9" s="110"/>
      <c r="S9" s="110"/>
      <c r="T9" s="110"/>
      <c r="U9" s="110"/>
      <c r="V9" s="110"/>
      <c r="W9" s="110"/>
      <c r="X9" s="110"/>
      <c r="Y9" s="110"/>
    </row>
    <row r="10" spans="1:25" ht="16" customHeight="1">
      <c r="A10" s="318"/>
      <c r="B10" s="10"/>
      <c r="C10" s="30" t="s">
        <v>52</v>
      </c>
      <c r="D10" s="43"/>
      <c r="E10" s="90" t="s">
        <v>43</v>
      </c>
      <c r="F10" s="256">
        <v>321</v>
      </c>
      <c r="G10" s="257">
        <v>0</v>
      </c>
      <c r="H10" s="69">
        <v>0</v>
      </c>
      <c r="I10" s="120">
        <v>9</v>
      </c>
      <c r="J10" s="250"/>
      <c r="K10" s="120"/>
      <c r="L10" s="256">
        <v>0</v>
      </c>
      <c r="M10" s="263">
        <v>0</v>
      </c>
      <c r="N10" s="256">
        <v>0</v>
      </c>
      <c r="O10" s="275">
        <v>0</v>
      </c>
      <c r="P10" s="110"/>
      <c r="Q10" s="110"/>
      <c r="R10" s="110"/>
      <c r="S10" s="110"/>
      <c r="T10" s="110"/>
      <c r="U10" s="110"/>
      <c r="V10" s="110"/>
      <c r="W10" s="110"/>
      <c r="X10" s="110"/>
      <c r="Y10" s="110"/>
    </row>
    <row r="11" spans="1:25" ht="16" customHeight="1">
      <c r="A11" s="318"/>
      <c r="B11" s="50" t="s">
        <v>53</v>
      </c>
      <c r="C11" s="63"/>
      <c r="D11" s="63"/>
      <c r="E11" s="89" t="s">
        <v>44</v>
      </c>
      <c r="F11" s="258">
        <v>51109</v>
      </c>
      <c r="G11" s="259">
        <v>41797</v>
      </c>
      <c r="H11" s="127">
        <v>20658</v>
      </c>
      <c r="I11" s="251">
        <v>21576</v>
      </c>
      <c r="J11" s="127">
        <v>25700</v>
      </c>
      <c r="K11" s="291">
        <v>25560</v>
      </c>
      <c r="L11" s="258">
        <v>1039</v>
      </c>
      <c r="M11" s="259">
        <v>1104</v>
      </c>
      <c r="N11" s="258">
        <v>4239</v>
      </c>
      <c r="O11" s="276">
        <v>4296</v>
      </c>
      <c r="P11" s="110"/>
      <c r="Q11" s="110"/>
      <c r="R11" s="110"/>
      <c r="S11" s="110"/>
      <c r="T11" s="110"/>
      <c r="U11" s="110"/>
      <c r="V11" s="110"/>
      <c r="W11" s="110"/>
      <c r="X11" s="110"/>
      <c r="Y11" s="110"/>
    </row>
    <row r="12" spans="1:25" ht="16" customHeight="1">
      <c r="A12" s="318"/>
      <c r="B12" s="7"/>
      <c r="C12" s="30" t="s">
        <v>54</v>
      </c>
      <c r="D12" s="43"/>
      <c r="E12" s="90" t="s">
        <v>45</v>
      </c>
      <c r="F12" s="256">
        <v>51109</v>
      </c>
      <c r="G12" s="257">
        <v>41797</v>
      </c>
      <c r="H12" s="127">
        <v>20658</v>
      </c>
      <c r="I12" s="120">
        <v>21568</v>
      </c>
      <c r="J12" s="127">
        <v>25700</v>
      </c>
      <c r="K12" s="291">
        <v>25560</v>
      </c>
      <c r="L12" s="256">
        <v>1039</v>
      </c>
      <c r="M12" s="259">
        <v>1104</v>
      </c>
      <c r="N12" s="256">
        <v>4239</v>
      </c>
      <c r="O12" s="275">
        <v>4296</v>
      </c>
      <c r="P12" s="110"/>
      <c r="Q12" s="110"/>
      <c r="R12" s="110"/>
      <c r="S12" s="110"/>
      <c r="T12" s="110"/>
      <c r="U12" s="110"/>
      <c r="V12" s="110"/>
      <c r="W12" s="110"/>
      <c r="X12" s="110"/>
      <c r="Y12" s="110"/>
    </row>
    <row r="13" spans="1:25" ht="16" customHeight="1">
      <c r="A13" s="318"/>
      <c r="B13" s="8"/>
      <c r="C13" s="52" t="s">
        <v>55</v>
      </c>
      <c r="D13" s="53"/>
      <c r="E13" s="94" t="s">
        <v>46</v>
      </c>
      <c r="F13" s="260">
        <v>0</v>
      </c>
      <c r="G13" s="261">
        <v>0</v>
      </c>
      <c r="H13" s="250">
        <v>0</v>
      </c>
      <c r="I13" s="247">
        <v>7</v>
      </c>
      <c r="J13" s="250"/>
      <c r="K13" s="202"/>
      <c r="L13" s="260">
        <v>0</v>
      </c>
      <c r="M13" s="263">
        <v>0</v>
      </c>
      <c r="N13" s="260">
        <v>0</v>
      </c>
      <c r="O13" s="277">
        <v>0</v>
      </c>
      <c r="P13" s="110"/>
      <c r="Q13" s="110"/>
      <c r="R13" s="110"/>
      <c r="S13" s="110"/>
      <c r="T13" s="110"/>
      <c r="U13" s="110"/>
      <c r="V13" s="110"/>
      <c r="W13" s="110"/>
      <c r="X13" s="110"/>
      <c r="Y13" s="110"/>
    </row>
    <row r="14" spans="1:25" ht="16" customHeight="1">
      <c r="A14" s="318"/>
      <c r="B14" s="44" t="s">
        <v>56</v>
      </c>
      <c r="C14" s="43"/>
      <c r="D14" s="43"/>
      <c r="E14" s="90" t="s">
        <v>97</v>
      </c>
      <c r="F14" s="256">
        <f t="shared" ref="F14:O15" si="0">F9-F12</f>
        <v>244</v>
      </c>
      <c r="G14" s="257">
        <f t="shared" si="0"/>
        <v>100</v>
      </c>
      <c r="H14" s="69">
        <f t="shared" si="0"/>
        <v>38</v>
      </c>
      <c r="I14" s="120">
        <f t="shared" si="0"/>
        <v>149</v>
      </c>
      <c r="J14" s="69">
        <f t="shared" si="0"/>
        <v>-176</v>
      </c>
      <c r="K14" s="120">
        <f t="shared" si="0"/>
        <v>75</v>
      </c>
      <c r="L14" s="256">
        <f t="shared" si="0"/>
        <v>120</v>
      </c>
      <c r="M14" s="257">
        <f t="shared" si="0"/>
        <v>33</v>
      </c>
      <c r="N14" s="256">
        <f t="shared" si="0"/>
        <v>1095</v>
      </c>
      <c r="O14" s="278">
        <f t="shared" si="0"/>
        <v>816</v>
      </c>
      <c r="P14" s="110"/>
      <c r="Q14" s="110"/>
      <c r="R14" s="110"/>
      <c r="S14" s="110"/>
      <c r="T14" s="110"/>
      <c r="U14" s="110"/>
      <c r="V14" s="110"/>
      <c r="W14" s="110"/>
      <c r="X14" s="110"/>
      <c r="Y14" s="110"/>
    </row>
    <row r="15" spans="1:25" ht="16" customHeight="1">
      <c r="A15" s="318"/>
      <c r="B15" s="44" t="s">
        <v>57</v>
      </c>
      <c r="C15" s="43"/>
      <c r="D15" s="43"/>
      <c r="E15" s="90" t="s">
        <v>98</v>
      </c>
      <c r="F15" s="256">
        <f t="shared" si="0"/>
        <v>321</v>
      </c>
      <c r="G15" s="257">
        <f t="shared" si="0"/>
        <v>0</v>
      </c>
      <c r="H15" s="69">
        <f t="shared" si="0"/>
        <v>0</v>
      </c>
      <c r="I15" s="120">
        <f t="shared" si="0"/>
        <v>2</v>
      </c>
      <c r="J15" s="69">
        <f t="shared" si="0"/>
        <v>0</v>
      </c>
      <c r="K15" s="120">
        <f t="shared" si="0"/>
        <v>0</v>
      </c>
      <c r="L15" s="256">
        <f t="shared" si="0"/>
        <v>0</v>
      </c>
      <c r="M15" s="257">
        <f t="shared" si="0"/>
        <v>0</v>
      </c>
      <c r="N15" s="256">
        <f t="shared" si="0"/>
        <v>0</v>
      </c>
      <c r="O15" s="278">
        <f t="shared" si="0"/>
        <v>0</v>
      </c>
      <c r="P15" s="110"/>
      <c r="Q15" s="110"/>
      <c r="R15" s="110"/>
      <c r="S15" s="110"/>
      <c r="T15" s="110"/>
      <c r="U15" s="110"/>
      <c r="V15" s="110"/>
      <c r="W15" s="110"/>
      <c r="X15" s="110"/>
      <c r="Y15" s="110"/>
    </row>
    <row r="16" spans="1:25" ht="16" customHeight="1">
      <c r="A16" s="318"/>
      <c r="B16" s="44" t="s">
        <v>58</v>
      </c>
      <c r="C16" s="43"/>
      <c r="D16" s="43"/>
      <c r="E16" s="90" t="s">
        <v>99</v>
      </c>
      <c r="F16" s="260">
        <f t="shared" ref="F16:O16" si="1">F8-F11</f>
        <v>565</v>
      </c>
      <c r="G16" s="261">
        <f t="shared" si="1"/>
        <v>100</v>
      </c>
      <c r="H16" s="248">
        <f t="shared" si="1"/>
        <v>38</v>
      </c>
      <c r="I16" s="247">
        <f t="shared" si="1"/>
        <v>150</v>
      </c>
      <c r="J16" s="289">
        <f t="shared" si="1"/>
        <v>-176</v>
      </c>
      <c r="K16" s="290">
        <f t="shared" si="1"/>
        <v>75</v>
      </c>
      <c r="L16" s="260">
        <f t="shared" si="1"/>
        <v>120</v>
      </c>
      <c r="M16" s="261">
        <f t="shared" si="1"/>
        <v>33</v>
      </c>
      <c r="N16" s="260">
        <f t="shared" si="1"/>
        <v>1095</v>
      </c>
      <c r="O16" s="279">
        <f t="shared" si="1"/>
        <v>816</v>
      </c>
      <c r="P16" s="110"/>
      <c r="Q16" s="110"/>
      <c r="R16" s="110"/>
      <c r="S16" s="110"/>
      <c r="T16" s="110"/>
      <c r="U16" s="110"/>
      <c r="V16" s="110"/>
      <c r="W16" s="110"/>
      <c r="X16" s="110"/>
      <c r="Y16" s="110"/>
    </row>
    <row r="17" spans="1:25" ht="16" customHeight="1">
      <c r="A17" s="318"/>
      <c r="B17" s="44" t="s">
        <v>59</v>
      </c>
      <c r="C17" s="43"/>
      <c r="D17" s="43"/>
      <c r="E17" s="34"/>
      <c r="F17" s="256">
        <v>0</v>
      </c>
      <c r="G17" s="263">
        <v>0</v>
      </c>
      <c r="H17" s="250">
        <v>0</v>
      </c>
      <c r="I17" s="120">
        <v>0</v>
      </c>
      <c r="J17" s="69">
        <v>18950</v>
      </c>
      <c r="K17" s="202">
        <v>16628</v>
      </c>
      <c r="L17" s="256">
        <v>0</v>
      </c>
      <c r="M17" s="257">
        <v>0</v>
      </c>
      <c r="N17" s="272">
        <v>0</v>
      </c>
      <c r="O17" s="275">
        <v>0</v>
      </c>
      <c r="P17" s="110"/>
      <c r="Q17" s="110"/>
      <c r="R17" s="110"/>
      <c r="S17" s="110"/>
      <c r="T17" s="110"/>
      <c r="U17" s="110"/>
      <c r="V17" s="110"/>
      <c r="W17" s="110"/>
      <c r="X17" s="110"/>
      <c r="Y17" s="110"/>
    </row>
    <row r="18" spans="1:25" ht="16" customHeight="1">
      <c r="A18" s="319"/>
      <c r="B18" s="47" t="s">
        <v>60</v>
      </c>
      <c r="C18" s="31"/>
      <c r="D18" s="31"/>
      <c r="E18" s="17"/>
      <c r="F18" s="264">
        <v>0</v>
      </c>
      <c r="G18" s="265">
        <v>0</v>
      </c>
      <c r="H18" s="122">
        <v>0</v>
      </c>
      <c r="I18" s="123">
        <v>0</v>
      </c>
      <c r="J18" s="122"/>
      <c r="K18" s="123"/>
      <c r="L18" s="264">
        <v>0</v>
      </c>
      <c r="M18" s="265">
        <v>0</v>
      </c>
      <c r="N18" s="264">
        <v>0</v>
      </c>
      <c r="O18" s="280">
        <v>0</v>
      </c>
      <c r="P18" s="110"/>
      <c r="Q18" s="110"/>
      <c r="R18" s="110"/>
      <c r="S18" s="110"/>
      <c r="T18" s="110"/>
      <c r="U18" s="110"/>
      <c r="V18" s="110"/>
      <c r="W18" s="110"/>
      <c r="X18" s="110"/>
      <c r="Y18" s="110"/>
    </row>
    <row r="19" spans="1:25" ht="16" customHeight="1">
      <c r="A19" s="318" t="s">
        <v>84</v>
      </c>
      <c r="B19" s="50" t="s">
        <v>61</v>
      </c>
      <c r="C19" s="51"/>
      <c r="D19" s="51"/>
      <c r="E19" s="95"/>
      <c r="F19" s="266">
        <v>44</v>
      </c>
      <c r="G19" s="267">
        <v>15</v>
      </c>
      <c r="H19" s="65">
        <v>10774</v>
      </c>
      <c r="I19" s="124">
        <v>10329</v>
      </c>
      <c r="J19" s="65">
        <v>1592</v>
      </c>
      <c r="K19" s="124">
        <v>1979</v>
      </c>
      <c r="L19" s="266">
        <v>187</v>
      </c>
      <c r="M19" s="267">
        <v>67</v>
      </c>
      <c r="N19" s="266">
        <v>3618</v>
      </c>
      <c r="O19" s="281">
        <v>377</v>
      </c>
      <c r="P19" s="110"/>
      <c r="Q19" s="110"/>
      <c r="R19" s="110"/>
      <c r="S19" s="110"/>
      <c r="T19" s="110"/>
      <c r="U19" s="110"/>
      <c r="V19" s="110"/>
      <c r="W19" s="110"/>
      <c r="X19" s="110"/>
      <c r="Y19" s="110"/>
    </row>
    <row r="20" spans="1:25" ht="16" customHeight="1">
      <c r="A20" s="318"/>
      <c r="B20" s="19"/>
      <c r="C20" s="30" t="s">
        <v>62</v>
      </c>
      <c r="D20" s="43"/>
      <c r="E20" s="90"/>
      <c r="F20" s="256">
        <v>0</v>
      </c>
      <c r="G20" s="257">
        <v>0</v>
      </c>
      <c r="H20" s="69">
        <v>3058</v>
      </c>
      <c r="I20" s="120">
        <v>3013</v>
      </c>
      <c r="J20" s="69">
        <v>1555</v>
      </c>
      <c r="K20" s="120">
        <v>1949</v>
      </c>
      <c r="L20" s="256">
        <v>0</v>
      </c>
      <c r="M20" s="257">
        <v>0</v>
      </c>
      <c r="N20" s="256">
        <v>3317</v>
      </c>
      <c r="O20" s="275">
        <v>0</v>
      </c>
      <c r="P20" s="110"/>
      <c r="Q20" s="110"/>
      <c r="R20" s="110"/>
      <c r="S20" s="110"/>
      <c r="T20" s="110"/>
      <c r="U20" s="110"/>
      <c r="V20" s="110"/>
      <c r="W20" s="110"/>
      <c r="X20" s="110"/>
      <c r="Y20" s="110"/>
    </row>
    <row r="21" spans="1:25" ht="16" customHeight="1">
      <c r="A21" s="318"/>
      <c r="B21" s="9" t="s">
        <v>63</v>
      </c>
      <c r="C21" s="63"/>
      <c r="D21" s="63"/>
      <c r="E21" s="89" t="s">
        <v>100</v>
      </c>
      <c r="F21" s="258">
        <v>44</v>
      </c>
      <c r="G21" s="259">
        <v>15</v>
      </c>
      <c r="H21" s="127">
        <v>10774</v>
      </c>
      <c r="I21" s="251">
        <v>10329</v>
      </c>
      <c r="J21" s="127">
        <v>1592</v>
      </c>
      <c r="K21" s="291">
        <v>1979</v>
      </c>
      <c r="L21" s="258">
        <v>187</v>
      </c>
      <c r="M21" s="259">
        <v>67</v>
      </c>
      <c r="N21" s="258">
        <v>3618</v>
      </c>
      <c r="O21" s="276">
        <v>377</v>
      </c>
      <c r="P21" s="110"/>
      <c r="Q21" s="110"/>
      <c r="R21" s="110"/>
      <c r="S21" s="110"/>
      <c r="T21" s="110"/>
      <c r="U21" s="110"/>
      <c r="V21" s="110"/>
      <c r="W21" s="110"/>
      <c r="X21" s="110"/>
      <c r="Y21" s="110"/>
    </row>
    <row r="22" spans="1:25" ht="16" customHeight="1">
      <c r="A22" s="318"/>
      <c r="B22" s="50" t="s">
        <v>64</v>
      </c>
      <c r="C22" s="51"/>
      <c r="D22" s="51"/>
      <c r="E22" s="95" t="s">
        <v>101</v>
      </c>
      <c r="F22" s="266">
        <v>1124</v>
      </c>
      <c r="G22" s="267">
        <v>1330</v>
      </c>
      <c r="H22" s="65">
        <v>14288</v>
      </c>
      <c r="I22" s="124">
        <v>13718</v>
      </c>
      <c r="J22" s="65">
        <v>3726</v>
      </c>
      <c r="K22" s="124">
        <v>3940</v>
      </c>
      <c r="L22" s="266">
        <v>1454</v>
      </c>
      <c r="M22" s="267">
        <v>303</v>
      </c>
      <c r="N22" s="266">
        <v>8981</v>
      </c>
      <c r="O22" s="281">
        <v>4950</v>
      </c>
      <c r="P22" s="110"/>
      <c r="Q22" s="110"/>
      <c r="R22" s="110"/>
      <c r="S22" s="110"/>
      <c r="T22" s="110"/>
      <c r="U22" s="110"/>
      <c r="V22" s="110"/>
      <c r="W22" s="110"/>
      <c r="X22" s="110"/>
      <c r="Y22" s="110"/>
    </row>
    <row r="23" spans="1:25" ht="16" customHeight="1">
      <c r="A23" s="318"/>
      <c r="B23" s="7" t="s">
        <v>65</v>
      </c>
      <c r="C23" s="52" t="s">
        <v>66</v>
      </c>
      <c r="D23" s="53"/>
      <c r="E23" s="94"/>
      <c r="F23" s="260">
        <v>628</v>
      </c>
      <c r="G23" s="261">
        <v>1122</v>
      </c>
      <c r="H23" s="248">
        <v>3935</v>
      </c>
      <c r="I23" s="247">
        <v>4108</v>
      </c>
      <c r="J23" s="289">
        <v>2045</v>
      </c>
      <c r="K23" s="290">
        <v>1847</v>
      </c>
      <c r="L23" s="260">
        <v>20</v>
      </c>
      <c r="M23" s="261">
        <v>20</v>
      </c>
      <c r="N23" s="260">
        <v>580</v>
      </c>
      <c r="O23" s="277">
        <v>700</v>
      </c>
      <c r="P23" s="110"/>
      <c r="Q23" s="110"/>
      <c r="R23" s="110"/>
      <c r="S23" s="110"/>
      <c r="T23" s="110"/>
      <c r="U23" s="110"/>
      <c r="V23" s="110"/>
      <c r="W23" s="110"/>
      <c r="X23" s="110"/>
      <c r="Y23" s="110"/>
    </row>
    <row r="24" spans="1:25" ht="16" customHeight="1">
      <c r="A24" s="318"/>
      <c r="B24" s="44" t="s">
        <v>102</v>
      </c>
      <c r="C24" s="43"/>
      <c r="D24" s="43"/>
      <c r="E24" s="90" t="s">
        <v>103</v>
      </c>
      <c r="F24" s="256">
        <f t="shared" ref="F24:O24" si="2">F21-F22</f>
        <v>-1080</v>
      </c>
      <c r="G24" s="257">
        <f t="shared" si="2"/>
        <v>-1315</v>
      </c>
      <c r="H24" s="69">
        <f t="shared" si="2"/>
        <v>-3514</v>
      </c>
      <c r="I24" s="120">
        <f t="shared" si="2"/>
        <v>-3389</v>
      </c>
      <c r="J24" s="69">
        <f t="shared" si="2"/>
        <v>-2134</v>
      </c>
      <c r="K24" s="120">
        <f t="shared" si="2"/>
        <v>-1961</v>
      </c>
      <c r="L24" s="256">
        <f t="shared" si="2"/>
        <v>-1267</v>
      </c>
      <c r="M24" s="257">
        <f t="shared" si="2"/>
        <v>-236</v>
      </c>
      <c r="N24" s="256">
        <f t="shared" si="2"/>
        <v>-5363</v>
      </c>
      <c r="O24" s="278">
        <f t="shared" si="2"/>
        <v>-4573</v>
      </c>
      <c r="P24" s="110"/>
      <c r="Q24" s="110"/>
      <c r="R24" s="110"/>
      <c r="S24" s="110"/>
      <c r="T24" s="110"/>
      <c r="U24" s="110"/>
      <c r="V24" s="110"/>
      <c r="W24" s="110"/>
      <c r="X24" s="110"/>
      <c r="Y24" s="110"/>
    </row>
    <row r="25" spans="1:25" ht="16" customHeight="1">
      <c r="A25" s="318"/>
      <c r="B25" s="100" t="s">
        <v>67</v>
      </c>
      <c r="C25" s="53"/>
      <c r="D25" s="53"/>
      <c r="E25" s="320" t="s">
        <v>104</v>
      </c>
      <c r="F25" s="332">
        <v>1080</v>
      </c>
      <c r="G25" s="334">
        <v>1315</v>
      </c>
      <c r="H25" s="336">
        <v>3514</v>
      </c>
      <c r="I25" s="338">
        <v>3389</v>
      </c>
      <c r="J25" s="330">
        <v>2134</v>
      </c>
      <c r="K25" s="290">
        <v>1961</v>
      </c>
      <c r="L25" s="332">
        <v>1267</v>
      </c>
      <c r="M25" s="261">
        <v>236</v>
      </c>
      <c r="N25" s="332">
        <v>5363</v>
      </c>
      <c r="O25" s="261">
        <v>4573</v>
      </c>
      <c r="P25" s="110"/>
      <c r="Q25" s="110"/>
      <c r="R25" s="110"/>
      <c r="S25" s="110"/>
      <c r="T25" s="110"/>
      <c r="U25" s="110"/>
      <c r="V25" s="110"/>
      <c r="W25" s="110"/>
      <c r="X25" s="110"/>
      <c r="Y25" s="110"/>
    </row>
    <row r="26" spans="1:25" ht="16" customHeight="1">
      <c r="A26" s="318"/>
      <c r="B26" s="9" t="s">
        <v>68</v>
      </c>
      <c r="C26" s="63"/>
      <c r="D26" s="63"/>
      <c r="E26" s="321"/>
      <c r="F26" s="333"/>
      <c r="G26" s="335"/>
      <c r="H26" s="337"/>
      <c r="I26" s="339"/>
      <c r="J26" s="331"/>
      <c r="K26" s="291"/>
      <c r="L26" s="333"/>
      <c r="M26" s="259">
        <v>0</v>
      </c>
      <c r="N26" s="333"/>
      <c r="O26" s="259">
        <v>0</v>
      </c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6" customHeight="1">
      <c r="A27" s="319"/>
      <c r="B27" s="47" t="s">
        <v>105</v>
      </c>
      <c r="C27" s="31"/>
      <c r="D27" s="31"/>
      <c r="E27" s="91" t="s">
        <v>106</v>
      </c>
      <c r="F27" s="270">
        <f t="shared" ref="F27:O27" si="3">F24+F25</f>
        <v>0</v>
      </c>
      <c r="G27" s="271">
        <f t="shared" si="3"/>
        <v>0</v>
      </c>
      <c r="H27" s="72">
        <f t="shared" si="3"/>
        <v>0</v>
      </c>
      <c r="I27" s="129">
        <f t="shared" si="3"/>
        <v>0</v>
      </c>
      <c r="J27" s="72">
        <f t="shared" si="3"/>
        <v>0</v>
      </c>
      <c r="K27" s="129">
        <f t="shared" si="3"/>
        <v>0</v>
      </c>
      <c r="L27" s="270">
        <f t="shared" si="3"/>
        <v>0</v>
      </c>
      <c r="M27" s="271">
        <f t="shared" si="3"/>
        <v>0</v>
      </c>
      <c r="N27" s="270">
        <f t="shared" si="3"/>
        <v>0</v>
      </c>
      <c r="O27" s="283">
        <f t="shared" si="3"/>
        <v>0</v>
      </c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6" customHeight="1">
      <c r="A28" s="13"/>
      <c r="F28" s="110"/>
      <c r="G28" s="110"/>
      <c r="H28" s="110"/>
      <c r="I28" s="110"/>
      <c r="J28" s="110"/>
      <c r="K28" s="110"/>
      <c r="L28" s="13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</row>
    <row r="29" spans="1:25" ht="16" customHeight="1">
      <c r="A29" s="31"/>
      <c r="F29" s="110"/>
      <c r="G29" s="110"/>
      <c r="H29" s="110"/>
      <c r="I29" s="110"/>
      <c r="J29" s="131"/>
      <c r="K29" s="131"/>
      <c r="L29" s="130"/>
      <c r="M29" s="110"/>
      <c r="N29" s="110"/>
      <c r="O29" s="131" t="s">
        <v>107</v>
      </c>
      <c r="P29" s="110"/>
      <c r="Q29" s="110"/>
      <c r="R29" s="110"/>
      <c r="S29" s="110"/>
      <c r="T29" s="110"/>
      <c r="U29" s="110"/>
      <c r="V29" s="110"/>
      <c r="W29" s="110"/>
      <c r="X29" s="110"/>
      <c r="Y29" s="131"/>
    </row>
    <row r="30" spans="1:25" ht="16" customHeight="1">
      <c r="A30" s="311" t="s">
        <v>69</v>
      </c>
      <c r="B30" s="312"/>
      <c r="C30" s="312"/>
      <c r="D30" s="312"/>
      <c r="E30" s="313"/>
      <c r="F30" s="340"/>
      <c r="G30" s="341"/>
      <c r="H30" s="340"/>
      <c r="I30" s="341"/>
      <c r="J30" s="340"/>
      <c r="K30" s="341"/>
      <c r="L30" s="340"/>
      <c r="M30" s="341"/>
      <c r="N30" s="340"/>
      <c r="O30" s="341"/>
      <c r="P30" s="132"/>
      <c r="Q30" s="130"/>
      <c r="R30" s="132"/>
      <c r="S30" s="130"/>
      <c r="T30" s="132"/>
      <c r="U30" s="130"/>
      <c r="V30" s="132"/>
      <c r="W30" s="130"/>
      <c r="X30" s="132"/>
      <c r="Y30" s="130"/>
    </row>
    <row r="31" spans="1:25" ht="16" customHeight="1">
      <c r="A31" s="314"/>
      <c r="B31" s="315"/>
      <c r="C31" s="315"/>
      <c r="D31" s="315"/>
      <c r="E31" s="316"/>
      <c r="F31" s="106" t="s">
        <v>235</v>
      </c>
      <c r="G31" s="133" t="s">
        <v>2</v>
      </c>
      <c r="H31" s="106" t="s">
        <v>235</v>
      </c>
      <c r="I31" s="133" t="s">
        <v>2</v>
      </c>
      <c r="J31" s="106" t="s">
        <v>235</v>
      </c>
      <c r="K31" s="134" t="s">
        <v>2</v>
      </c>
      <c r="L31" s="106" t="s">
        <v>235</v>
      </c>
      <c r="M31" s="133" t="s">
        <v>2</v>
      </c>
      <c r="N31" s="106" t="s">
        <v>235</v>
      </c>
      <c r="O31" s="135" t="s">
        <v>2</v>
      </c>
      <c r="P31" s="136"/>
      <c r="Q31" s="136"/>
      <c r="R31" s="136"/>
      <c r="S31" s="136"/>
      <c r="T31" s="136"/>
      <c r="U31" s="136"/>
      <c r="V31" s="136"/>
      <c r="W31" s="136"/>
      <c r="X31" s="136"/>
      <c r="Y31" s="136"/>
    </row>
    <row r="32" spans="1:25" ht="16" customHeight="1">
      <c r="A32" s="317" t="s">
        <v>85</v>
      </c>
      <c r="B32" s="55" t="s">
        <v>50</v>
      </c>
      <c r="C32" s="56"/>
      <c r="D32" s="56"/>
      <c r="E32" s="15" t="s">
        <v>41</v>
      </c>
      <c r="F32" s="66"/>
      <c r="G32" s="137"/>
      <c r="H32" s="107"/>
      <c r="I32" s="108"/>
      <c r="J32" s="107"/>
      <c r="K32" s="109"/>
      <c r="L32" s="66"/>
      <c r="M32" s="137"/>
      <c r="N32" s="107"/>
      <c r="O32" s="138"/>
      <c r="P32" s="137"/>
      <c r="Q32" s="137"/>
      <c r="R32" s="137"/>
      <c r="S32" s="137"/>
      <c r="T32" s="139"/>
      <c r="U32" s="139"/>
      <c r="V32" s="137"/>
      <c r="W32" s="137"/>
      <c r="X32" s="139"/>
      <c r="Y32" s="139"/>
    </row>
    <row r="33" spans="1:25" ht="16" customHeight="1">
      <c r="A33" s="322"/>
      <c r="B33" s="8"/>
      <c r="C33" s="52" t="s">
        <v>70</v>
      </c>
      <c r="D33" s="53"/>
      <c r="E33" s="98"/>
      <c r="F33" s="68"/>
      <c r="G33" s="140"/>
      <c r="H33" s="68"/>
      <c r="I33" s="118"/>
      <c r="J33" s="68"/>
      <c r="K33" s="119"/>
      <c r="L33" s="68"/>
      <c r="M33" s="140"/>
      <c r="N33" s="68"/>
      <c r="O33" s="117"/>
      <c r="P33" s="137"/>
      <c r="Q33" s="137"/>
      <c r="R33" s="137"/>
      <c r="S33" s="137"/>
      <c r="T33" s="139"/>
      <c r="U33" s="139"/>
      <c r="V33" s="137"/>
      <c r="W33" s="137"/>
      <c r="X33" s="139"/>
      <c r="Y33" s="139"/>
    </row>
    <row r="34" spans="1:25" ht="16" customHeight="1">
      <c r="A34" s="322"/>
      <c r="B34" s="8"/>
      <c r="C34" s="24"/>
      <c r="D34" s="30" t="s">
        <v>71</v>
      </c>
      <c r="E34" s="93"/>
      <c r="F34" s="70"/>
      <c r="G34" s="111"/>
      <c r="H34" s="70"/>
      <c r="I34" s="112"/>
      <c r="J34" s="70"/>
      <c r="K34" s="113"/>
      <c r="L34" s="70"/>
      <c r="M34" s="111"/>
      <c r="N34" s="70"/>
      <c r="O34" s="120"/>
      <c r="P34" s="137"/>
      <c r="Q34" s="137"/>
      <c r="R34" s="137"/>
      <c r="S34" s="137"/>
      <c r="T34" s="139"/>
      <c r="U34" s="139"/>
      <c r="V34" s="137"/>
      <c r="W34" s="137"/>
      <c r="X34" s="139"/>
      <c r="Y34" s="139"/>
    </row>
    <row r="35" spans="1:25" ht="16" customHeight="1">
      <c r="A35" s="322"/>
      <c r="B35" s="10"/>
      <c r="C35" s="62" t="s">
        <v>72</v>
      </c>
      <c r="D35" s="63"/>
      <c r="E35" s="99"/>
      <c r="F35" s="114"/>
      <c r="G35" s="115"/>
      <c r="H35" s="114"/>
      <c r="I35" s="116"/>
      <c r="J35" s="141"/>
      <c r="K35" s="142"/>
      <c r="L35" s="114"/>
      <c r="M35" s="115"/>
      <c r="N35" s="114"/>
      <c r="O35" s="128"/>
      <c r="P35" s="137"/>
      <c r="Q35" s="137"/>
      <c r="R35" s="137"/>
      <c r="S35" s="137"/>
      <c r="T35" s="139"/>
      <c r="U35" s="139"/>
      <c r="V35" s="137"/>
      <c r="W35" s="137"/>
      <c r="X35" s="139"/>
      <c r="Y35" s="139"/>
    </row>
    <row r="36" spans="1:25" ht="16" customHeight="1">
      <c r="A36" s="322"/>
      <c r="B36" s="50" t="s">
        <v>53</v>
      </c>
      <c r="C36" s="51"/>
      <c r="D36" s="51"/>
      <c r="E36" s="15" t="s">
        <v>42</v>
      </c>
      <c r="F36" s="65"/>
      <c r="G36" s="117"/>
      <c r="H36" s="66"/>
      <c r="I36" s="125"/>
      <c r="J36" s="66"/>
      <c r="K36" s="126"/>
      <c r="L36" s="66"/>
      <c r="M36" s="137"/>
      <c r="N36" s="66"/>
      <c r="O36" s="124"/>
      <c r="P36" s="137"/>
      <c r="Q36" s="137"/>
      <c r="R36" s="137"/>
      <c r="S36" s="137"/>
      <c r="T36" s="137"/>
      <c r="U36" s="137"/>
      <c r="V36" s="137"/>
      <c r="W36" s="137"/>
      <c r="X36" s="139"/>
      <c r="Y36" s="139"/>
    </row>
    <row r="37" spans="1:25" ht="16" customHeight="1">
      <c r="A37" s="322"/>
      <c r="B37" s="8"/>
      <c r="C37" s="30" t="s">
        <v>73</v>
      </c>
      <c r="D37" s="43"/>
      <c r="E37" s="93"/>
      <c r="F37" s="69"/>
      <c r="G37" s="120"/>
      <c r="H37" s="70"/>
      <c r="I37" s="112"/>
      <c r="J37" s="70"/>
      <c r="K37" s="113"/>
      <c r="L37" s="70"/>
      <c r="M37" s="111"/>
      <c r="N37" s="70"/>
      <c r="O37" s="120"/>
      <c r="P37" s="137"/>
      <c r="Q37" s="137"/>
      <c r="R37" s="137"/>
      <c r="S37" s="137"/>
      <c r="T37" s="137"/>
      <c r="U37" s="137"/>
      <c r="V37" s="137"/>
      <c r="W37" s="137"/>
      <c r="X37" s="139"/>
      <c r="Y37" s="139"/>
    </row>
    <row r="38" spans="1:25" ht="16" customHeight="1">
      <c r="A38" s="322"/>
      <c r="B38" s="10"/>
      <c r="C38" s="30" t="s">
        <v>74</v>
      </c>
      <c r="D38" s="43"/>
      <c r="E38" s="93"/>
      <c r="F38" s="69"/>
      <c r="G38" s="120"/>
      <c r="H38" s="70"/>
      <c r="I38" s="112"/>
      <c r="J38" s="70"/>
      <c r="K38" s="142"/>
      <c r="L38" s="70"/>
      <c r="M38" s="111"/>
      <c r="N38" s="70"/>
      <c r="O38" s="120"/>
      <c r="P38" s="137"/>
      <c r="Q38" s="137"/>
      <c r="R38" s="139"/>
      <c r="S38" s="139"/>
      <c r="T38" s="137"/>
      <c r="U38" s="137"/>
      <c r="V38" s="137"/>
      <c r="W38" s="137"/>
      <c r="X38" s="139"/>
      <c r="Y38" s="139"/>
    </row>
    <row r="39" spans="1:25" ht="16" customHeight="1">
      <c r="A39" s="323"/>
      <c r="B39" s="11" t="s">
        <v>75</v>
      </c>
      <c r="C39" s="12"/>
      <c r="D39" s="12"/>
      <c r="E39" s="97" t="s">
        <v>108</v>
      </c>
      <c r="F39" s="72">
        <f>F32-F36</f>
        <v>0</v>
      </c>
      <c r="G39" s="129">
        <f t="shared" ref="G39:O39" si="4">G32-G36</f>
        <v>0</v>
      </c>
      <c r="H39" s="72">
        <f t="shared" si="4"/>
        <v>0</v>
      </c>
      <c r="I39" s="129">
        <f t="shared" si="4"/>
        <v>0</v>
      </c>
      <c r="J39" s="72">
        <f t="shared" si="4"/>
        <v>0</v>
      </c>
      <c r="K39" s="129">
        <f t="shared" si="4"/>
        <v>0</v>
      </c>
      <c r="L39" s="72">
        <f t="shared" si="4"/>
        <v>0</v>
      </c>
      <c r="M39" s="129">
        <f t="shared" si="4"/>
        <v>0</v>
      </c>
      <c r="N39" s="72">
        <f t="shared" si="4"/>
        <v>0</v>
      </c>
      <c r="O39" s="129">
        <f t="shared" si="4"/>
        <v>0</v>
      </c>
      <c r="P39" s="137"/>
      <c r="Q39" s="137"/>
      <c r="R39" s="137"/>
      <c r="S39" s="137"/>
      <c r="T39" s="137"/>
      <c r="U39" s="137"/>
      <c r="V39" s="137"/>
      <c r="W39" s="137"/>
      <c r="X39" s="139"/>
      <c r="Y39" s="139"/>
    </row>
    <row r="40" spans="1:25" ht="16" customHeight="1">
      <c r="A40" s="317" t="s">
        <v>86</v>
      </c>
      <c r="B40" s="50" t="s">
        <v>76</v>
      </c>
      <c r="C40" s="51"/>
      <c r="D40" s="51"/>
      <c r="E40" s="15" t="s">
        <v>44</v>
      </c>
      <c r="F40" s="65"/>
      <c r="G40" s="124"/>
      <c r="H40" s="66"/>
      <c r="I40" s="125"/>
      <c r="J40" s="66"/>
      <c r="K40" s="126"/>
      <c r="L40" s="66"/>
      <c r="M40" s="137"/>
      <c r="N40" s="66"/>
      <c r="O40" s="124"/>
      <c r="P40" s="137"/>
      <c r="Q40" s="137"/>
      <c r="R40" s="137"/>
      <c r="S40" s="137"/>
      <c r="T40" s="139"/>
      <c r="U40" s="139"/>
      <c r="V40" s="139"/>
      <c r="W40" s="139"/>
      <c r="X40" s="137"/>
      <c r="Y40" s="137"/>
    </row>
    <row r="41" spans="1:25" ht="16" customHeight="1">
      <c r="A41" s="324"/>
      <c r="B41" s="10"/>
      <c r="C41" s="30" t="s">
        <v>77</v>
      </c>
      <c r="D41" s="43"/>
      <c r="E41" s="93"/>
      <c r="F41" s="143"/>
      <c r="G41" s="144"/>
      <c r="H41" s="141"/>
      <c r="I41" s="142"/>
      <c r="J41" s="70"/>
      <c r="K41" s="113"/>
      <c r="L41" s="70"/>
      <c r="M41" s="111"/>
      <c r="N41" s="70"/>
      <c r="O41" s="120"/>
      <c r="P41" s="139"/>
      <c r="Q41" s="139"/>
      <c r="R41" s="139"/>
      <c r="S41" s="139"/>
      <c r="T41" s="139"/>
      <c r="U41" s="139"/>
      <c r="V41" s="139"/>
      <c r="W41" s="139"/>
      <c r="X41" s="137"/>
      <c r="Y41" s="137"/>
    </row>
    <row r="42" spans="1:25" ht="16" customHeight="1">
      <c r="A42" s="324"/>
      <c r="B42" s="50" t="s">
        <v>64</v>
      </c>
      <c r="C42" s="51"/>
      <c r="D42" s="51"/>
      <c r="E42" s="15" t="s">
        <v>45</v>
      </c>
      <c r="F42" s="65"/>
      <c r="G42" s="124"/>
      <c r="H42" s="66"/>
      <c r="I42" s="125"/>
      <c r="J42" s="66"/>
      <c r="K42" s="126"/>
      <c r="L42" s="66"/>
      <c r="M42" s="137"/>
      <c r="N42" s="66"/>
      <c r="O42" s="124"/>
      <c r="P42" s="137"/>
      <c r="Q42" s="137"/>
      <c r="R42" s="137"/>
      <c r="S42" s="137"/>
      <c r="T42" s="139"/>
      <c r="U42" s="139"/>
      <c r="V42" s="137"/>
      <c r="W42" s="137"/>
      <c r="X42" s="137"/>
      <c r="Y42" s="137"/>
    </row>
    <row r="43" spans="1:25" ht="16" customHeight="1">
      <c r="A43" s="324"/>
      <c r="B43" s="10"/>
      <c r="C43" s="30" t="s">
        <v>78</v>
      </c>
      <c r="D43" s="43"/>
      <c r="E43" s="93"/>
      <c r="F43" s="69"/>
      <c r="G43" s="120"/>
      <c r="H43" s="70"/>
      <c r="I43" s="112"/>
      <c r="J43" s="141"/>
      <c r="K43" s="142"/>
      <c r="L43" s="70"/>
      <c r="M43" s="111"/>
      <c r="N43" s="70"/>
      <c r="O43" s="120"/>
      <c r="P43" s="137"/>
      <c r="Q43" s="137"/>
      <c r="R43" s="139"/>
      <c r="S43" s="137"/>
      <c r="T43" s="139"/>
      <c r="U43" s="139"/>
      <c r="V43" s="137"/>
      <c r="W43" s="137"/>
      <c r="X43" s="139"/>
      <c r="Y43" s="139"/>
    </row>
    <row r="44" spans="1:25" ht="16" customHeight="1">
      <c r="A44" s="325"/>
      <c r="B44" s="47" t="s">
        <v>75</v>
      </c>
      <c r="C44" s="31"/>
      <c r="D44" s="31"/>
      <c r="E44" s="97" t="s">
        <v>109</v>
      </c>
      <c r="F44" s="122">
        <f>F40-F42</f>
        <v>0</v>
      </c>
      <c r="G44" s="123">
        <f t="shared" ref="G44:O44" si="5">G40-G42</f>
        <v>0</v>
      </c>
      <c r="H44" s="122">
        <f t="shared" si="5"/>
        <v>0</v>
      </c>
      <c r="I44" s="123">
        <f t="shared" si="5"/>
        <v>0</v>
      </c>
      <c r="J44" s="122">
        <f t="shared" si="5"/>
        <v>0</v>
      </c>
      <c r="K44" s="123">
        <f t="shared" si="5"/>
        <v>0</v>
      </c>
      <c r="L44" s="122">
        <f t="shared" si="5"/>
        <v>0</v>
      </c>
      <c r="M44" s="123">
        <f t="shared" si="5"/>
        <v>0</v>
      </c>
      <c r="N44" s="122">
        <f t="shared" si="5"/>
        <v>0</v>
      </c>
      <c r="O44" s="123">
        <f t="shared" si="5"/>
        <v>0</v>
      </c>
      <c r="P44" s="139"/>
      <c r="Q44" s="139"/>
      <c r="R44" s="137"/>
      <c r="S44" s="137"/>
      <c r="T44" s="139"/>
      <c r="U44" s="139"/>
      <c r="V44" s="137"/>
      <c r="W44" s="137"/>
      <c r="X44" s="137"/>
      <c r="Y44" s="137"/>
    </row>
    <row r="45" spans="1:25" ht="16" customHeight="1">
      <c r="A45" s="302" t="s">
        <v>87</v>
      </c>
      <c r="B45" s="25" t="s">
        <v>79</v>
      </c>
      <c r="C45" s="20"/>
      <c r="D45" s="20"/>
      <c r="E45" s="96" t="s">
        <v>110</v>
      </c>
      <c r="F45" s="145">
        <f>F39+F44</f>
        <v>0</v>
      </c>
      <c r="G45" s="146">
        <f t="shared" ref="G45:O45" si="6">G39+G44</f>
        <v>0</v>
      </c>
      <c r="H45" s="145">
        <f t="shared" si="6"/>
        <v>0</v>
      </c>
      <c r="I45" s="146">
        <f t="shared" si="6"/>
        <v>0</v>
      </c>
      <c r="J45" s="145">
        <f t="shared" si="6"/>
        <v>0</v>
      </c>
      <c r="K45" s="146">
        <f t="shared" si="6"/>
        <v>0</v>
      </c>
      <c r="L45" s="145">
        <f t="shared" si="6"/>
        <v>0</v>
      </c>
      <c r="M45" s="146">
        <f t="shared" si="6"/>
        <v>0</v>
      </c>
      <c r="N45" s="145">
        <f t="shared" si="6"/>
        <v>0</v>
      </c>
      <c r="O45" s="146">
        <f t="shared" si="6"/>
        <v>0</v>
      </c>
      <c r="P45" s="137"/>
      <c r="Q45" s="137"/>
      <c r="R45" s="137"/>
      <c r="S45" s="137"/>
      <c r="T45" s="137"/>
      <c r="U45" s="137"/>
      <c r="V45" s="137"/>
      <c r="W45" s="137"/>
      <c r="X45" s="137"/>
      <c r="Y45" s="137"/>
    </row>
    <row r="46" spans="1:25" ht="16" customHeight="1">
      <c r="A46" s="303"/>
      <c r="B46" s="44" t="s">
        <v>80</v>
      </c>
      <c r="C46" s="43"/>
      <c r="D46" s="43"/>
      <c r="E46" s="43"/>
      <c r="F46" s="143"/>
      <c r="G46" s="144"/>
      <c r="H46" s="141"/>
      <c r="I46" s="142"/>
      <c r="J46" s="141"/>
      <c r="K46" s="142"/>
      <c r="L46" s="70"/>
      <c r="M46" s="111"/>
      <c r="N46" s="141"/>
      <c r="O46" s="121"/>
      <c r="P46" s="139"/>
      <c r="Q46" s="139"/>
      <c r="R46" s="139"/>
      <c r="S46" s="139"/>
      <c r="T46" s="139"/>
      <c r="U46" s="139"/>
      <c r="V46" s="139"/>
      <c r="W46" s="139"/>
      <c r="X46" s="139"/>
      <c r="Y46" s="139"/>
    </row>
    <row r="47" spans="1:25" ht="16" customHeight="1">
      <c r="A47" s="303"/>
      <c r="B47" s="44" t="s">
        <v>81</v>
      </c>
      <c r="C47" s="43"/>
      <c r="D47" s="43"/>
      <c r="E47" s="43"/>
      <c r="F47" s="69"/>
      <c r="G47" s="120"/>
      <c r="H47" s="70"/>
      <c r="I47" s="112"/>
      <c r="J47" s="70"/>
      <c r="K47" s="113"/>
      <c r="L47" s="70"/>
      <c r="M47" s="111"/>
      <c r="N47" s="70"/>
      <c r="O47" s="120"/>
      <c r="P47" s="137"/>
      <c r="Q47" s="137"/>
      <c r="R47" s="137"/>
      <c r="S47" s="137"/>
      <c r="T47" s="137"/>
      <c r="U47" s="137"/>
      <c r="V47" s="137"/>
      <c r="W47" s="137"/>
      <c r="X47" s="137"/>
      <c r="Y47" s="137"/>
    </row>
    <row r="48" spans="1:25" ht="16" customHeight="1">
      <c r="A48" s="304"/>
      <c r="B48" s="47" t="s">
        <v>82</v>
      </c>
      <c r="C48" s="31"/>
      <c r="D48" s="31"/>
      <c r="E48" s="31"/>
      <c r="F48" s="73"/>
      <c r="G48" s="147"/>
      <c r="H48" s="73"/>
      <c r="I48" s="148"/>
      <c r="J48" s="73"/>
      <c r="K48" s="149"/>
      <c r="L48" s="73"/>
      <c r="M48" s="147"/>
      <c r="N48" s="73"/>
      <c r="O48" s="129"/>
      <c r="P48" s="137"/>
      <c r="Q48" s="137"/>
      <c r="R48" s="137"/>
      <c r="S48" s="137"/>
      <c r="T48" s="137"/>
      <c r="U48" s="137"/>
      <c r="V48" s="137"/>
      <c r="W48" s="137"/>
      <c r="X48" s="137"/>
      <c r="Y48" s="137"/>
    </row>
    <row r="49" spans="1:16" ht="16" customHeight="1">
      <c r="A49" s="13" t="s">
        <v>111</v>
      </c>
      <c r="O49" s="8"/>
      <c r="P49" s="8"/>
    </row>
    <row r="50" spans="1:16" ht="16" customHeight="1">
      <c r="A50" s="13"/>
      <c r="O50" s="8"/>
      <c r="P50" s="8"/>
    </row>
  </sheetData>
  <mergeCells count="25">
    <mergeCell ref="N25:N26"/>
    <mergeCell ref="N6:O6"/>
    <mergeCell ref="L6:M6"/>
    <mergeCell ref="J6:K6"/>
    <mergeCell ref="L25:L26"/>
    <mergeCell ref="N30:O30"/>
    <mergeCell ref="F30:G30"/>
    <mergeCell ref="H30:I30"/>
    <mergeCell ref="J30:K30"/>
    <mergeCell ref="L30:M30"/>
    <mergeCell ref="F6:G6"/>
    <mergeCell ref="H6:I6"/>
    <mergeCell ref="J25:J26"/>
    <mergeCell ref="F25:F26"/>
    <mergeCell ref="G25:G26"/>
    <mergeCell ref="H25:H26"/>
    <mergeCell ref="I25:I26"/>
    <mergeCell ref="A45:A48"/>
    <mergeCell ref="A6:E7"/>
    <mergeCell ref="A30:E31"/>
    <mergeCell ref="A8:A18"/>
    <mergeCell ref="A19:A27"/>
    <mergeCell ref="E25:E26"/>
    <mergeCell ref="A32:A39"/>
    <mergeCell ref="A40:A44"/>
  </mergeCells>
  <phoneticPr fontId="9"/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8"/>
  <sheetViews>
    <sheetView view="pageBreakPreview" zoomScaleNormal="100" zoomScaleSheetLayoutView="100" workbookViewId="0">
      <pane xSplit="5" ySplit="8" topLeftCell="F9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2" width="3.6328125" style="2" customWidth="1"/>
    <col min="3" max="4" width="1.6328125" style="2" customWidth="1"/>
    <col min="5" max="5" width="32.6328125" style="2" customWidth="1"/>
    <col min="6" max="6" width="15.6328125" style="2" customWidth="1"/>
    <col min="7" max="7" width="10.6328125" style="2" customWidth="1"/>
    <col min="8" max="8" width="15.6328125" style="2" customWidth="1"/>
    <col min="9" max="9" width="10.6328125" style="2" customWidth="1"/>
    <col min="10" max="11" width="9" style="2"/>
    <col min="12" max="12" width="9.90625" style="2" customWidth="1"/>
    <col min="13" max="16384" width="9" style="2"/>
  </cols>
  <sheetData>
    <row r="1" spans="1:9" ht="34" customHeight="1">
      <c r="A1" s="57" t="s">
        <v>0</v>
      </c>
      <c r="B1" s="57"/>
      <c r="C1" s="57"/>
      <c r="D1" s="57"/>
      <c r="E1" s="203" t="s">
        <v>254</v>
      </c>
      <c r="F1" s="1"/>
    </row>
    <row r="3" spans="1:9" ht="14">
      <c r="A3" s="27" t="s">
        <v>112</v>
      </c>
    </row>
    <row r="5" spans="1:9">
      <c r="A5" s="58" t="s">
        <v>237</v>
      </c>
      <c r="B5" s="58"/>
      <c r="C5" s="58"/>
      <c r="D5" s="58"/>
      <c r="E5" s="58"/>
    </row>
    <row r="6" spans="1:9" ht="14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238</v>
      </c>
      <c r="G7" s="22"/>
      <c r="H7" s="39" t="s">
        <v>2</v>
      </c>
      <c r="I7" s="41" t="s">
        <v>22</v>
      </c>
    </row>
    <row r="8" spans="1:9" ht="17.149999999999999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295" t="s">
        <v>88</v>
      </c>
      <c r="B9" s="295" t="s">
        <v>90</v>
      </c>
      <c r="C9" s="55" t="s">
        <v>4</v>
      </c>
      <c r="D9" s="56"/>
      <c r="E9" s="56"/>
      <c r="F9" s="65">
        <v>199363</v>
      </c>
      <c r="G9" s="74">
        <f>F9/$F$27*100</f>
        <v>37.929112286442681</v>
      </c>
      <c r="H9" s="65">
        <v>200434</v>
      </c>
      <c r="I9" s="79">
        <f t="shared" ref="I9:I45" si="0">(F9/H9-1)*100</f>
        <v>-0.53434048115589272</v>
      </c>
    </row>
    <row r="10" spans="1:9" ht="18" customHeight="1">
      <c r="A10" s="296"/>
      <c r="B10" s="296"/>
      <c r="C10" s="7"/>
      <c r="D10" s="52" t="s">
        <v>23</v>
      </c>
      <c r="E10" s="53"/>
      <c r="F10" s="67">
        <v>63699</v>
      </c>
      <c r="G10" s="75">
        <f t="shared" ref="G10:G27" si="1">F10/$F$27*100</f>
        <v>12.118831094707202</v>
      </c>
      <c r="H10" s="241">
        <v>63009</v>
      </c>
      <c r="I10" s="80">
        <f t="shared" si="0"/>
        <v>1.0950816550016729</v>
      </c>
    </row>
    <row r="11" spans="1:9" ht="18" customHeight="1">
      <c r="A11" s="296"/>
      <c r="B11" s="296"/>
      <c r="C11" s="7"/>
      <c r="D11" s="16"/>
      <c r="E11" s="23" t="s">
        <v>24</v>
      </c>
      <c r="F11" s="69">
        <v>51254</v>
      </c>
      <c r="G11" s="76">
        <f t="shared" si="1"/>
        <v>9.7511510216506228</v>
      </c>
      <c r="H11" s="69">
        <v>50219</v>
      </c>
      <c r="I11" s="81">
        <f t="shared" si="0"/>
        <v>2.0609729385292486</v>
      </c>
    </row>
    <row r="12" spans="1:9" ht="18" customHeight="1">
      <c r="A12" s="296"/>
      <c r="B12" s="296"/>
      <c r="C12" s="7"/>
      <c r="D12" s="16"/>
      <c r="E12" s="23" t="s">
        <v>25</v>
      </c>
      <c r="F12" s="69">
        <v>6080</v>
      </c>
      <c r="G12" s="76">
        <f t="shared" si="1"/>
        <v>1.1567291959971082</v>
      </c>
      <c r="H12" s="69">
        <v>6303</v>
      </c>
      <c r="I12" s="81">
        <f t="shared" si="0"/>
        <v>-3.5379977788354777</v>
      </c>
    </row>
    <row r="13" spans="1:9" ht="18" customHeight="1">
      <c r="A13" s="296"/>
      <c r="B13" s="296"/>
      <c r="C13" s="7"/>
      <c r="D13" s="33"/>
      <c r="E13" s="23" t="s">
        <v>26</v>
      </c>
      <c r="F13" s="69">
        <v>350</v>
      </c>
      <c r="G13" s="76">
        <f t="shared" si="1"/>
        <v>6.6588029374833532E-2</v>
      </c>
      <c r="H13" s="69">
        <v>648</v>
      </c>
      <c r="I13" s="81">
        <f t="shared" si="0"/>
        <v>-45.987654320987659</v>
      </c>
    </row>
    <row r="14" spans="1:9" ht="18" customHeight="1">
      <c r="A14" s="296"/>
      <c r="B14" s="296"/>
      <c r="C14" s="7"/>
      <c r="D14" s="61" t="s">
        <v>27</v>
      </c>
      <c r="E14" s="51"/>
      <c r="F14" s="65">
        <v>46995</v>
      </c>
      <c r="G14" s="74">
        <f t="shared" si="1"/>
        <v>8.9408698299151474</v>
      </c>
      <c r="H14" s="65">
        <v>46614</v>
      </c>
      <c r="I14" s="82">
        <f t="shared" si="0"/>
        <v>0.81735101042605951</v>
      </c>
    </row>
    <row r="15" spans="1:9" ht="18" customHeight="1">
      <c r="A15" s="296"/>
      <c r="B15" s="296"/>
      <c r="C15" s="7"/>
      <c r="D15" s="16"/>
      <c r="E15" s="23" t="s">
        <v>28</v>
      </c>
      <c r="F15" s="69">
        <v>1607</v>
      </c>
      <c r="G15" s="76">
        <f t="shared" si="1"/>
        <v>0.30573418058673568</v>
      </c>
      <c r="H15" s="69">
        <v>1487</v>
      </c>
      <c r="I15" s="81">
        <f t="shared" si="0"/>
        <v>8.0699394754539355</v>
      </c>
    </row>
    <row r="16" spans="1:9" ht="18" customHeight="1">
      <c r="A16" s="296"/>
      <c r="B16" s="296"/>
      <c r="C16" s="7"/>
      <c r="D16" s="16"/>
      <c r="E16" s="29" t="s">
        <v>29</v>
      </c>
      <c r="F16" s="67">
        <v>45388</v>
      </c>
      <c r="G16" s="75">
        <f t="shared" si="1"/>
        <v>8.6351356493284133</v>
      </c>
      <c r="H16" s="241">
        <v>45128</v>
      </c>
      <c r="I16" s="80">
        <f t="shared" si="0"/>
        <v>0.57613898244992523</v>
      </c>
    </row>
    <row r="17" spans="1:9" ht="18" customHeight="1">
      <c r="A17" s="296"/>
      <c r="B17" s="296"/>
      <c r="C17" s="7"/>
      <c r="D17" s="300" t="s">
        <v>30</v>
      </c>
      <c r="E17" s="343"/>
      <c r="F17" s="67">
        <v>21298</v>
      </c>
      <c r="G17" s="75">
        <f t="shared" si="1"/>
        <v>4.0519767132148701</v>
      </c>
      <c r="H17" s="241">
        <v>20731</v>
      </c>
      <c r="I17" s="80">
        <f t="shared" si="0"/>
        <v>2.7350344894119916</v>
      </c>
    </row>
    <row r="18" spans="1:9" ht="18" customHeight="1">
      <c r="A18" s="296"/>
      <c r="B18" s="296"/>
      <c r="C18" s="7"/>
      <c r="D18" s="300" t="s">
        <v>94</v>
      </c>
      <c r="E18" s="301"/>
      <c r="F18" s="69">
        <v>4704</v>
      </c>
      <c r="G18" s="76">
        <f t="shared" si="1"/>
        <v>0.89494311479776256</v>
      </c>
      <c r="H18" s="69">
        <v>3495</v>
      </c>
      <c r="I18" s="81">
        <f t="shared" si="0"/>
        <v>34.592274678111593</v>
      </c>
    </row>
    <row r="19" spans="1:9" ht="18" customHeight="1">
      <c r="A19" s="296"/>
      <c r="B19" s="296"/>
      <c r="C19" s="10"/>
      <c r="D19" s="300" t="s">
        <v>95</v>
      </c>
      <c r="E19" s="301"/>
      <c r="F19" s="244" t="s">
        <v>247</v>
      </c>
      <c r="G19" s="76" t="e">
        <f t="shared" si="1"/>
        <v>#VALUE!</v>
      </c>
      <c r="H19" s="244" t="s">
        <v>247</v>
      </c>
      <c r="I19" s="81" t="e">
        <f t="shared" si="0"/>
        <v>#VALUE!</v>
      </c>
    </row>
    <row r="20" spans="1:9" ht="18" customHeight="1">
      <c r="A20" s="296"/>
      <c r="B20" s="296"/>
      <c r="C20" s="44" t="s">
        <v>5</v>
      </c>
      <c r="D20" s="43"/>
      <c r="E20" s="43"/>
      <c r="F20" s="69">
        <v>24168</v>
      </c>
      <c r="G20" s="76">
        <f t="shared" si="1"/>
        <v>4.5979985540885053</v>
      </c>
      <c r="H20" s="69">
        <v>24762</v>
      </c>
      <c r="I20" s="81">
        <f t="shared" si="0"/>
        <v>-2.3988369275502741</v>
      </c>
    </row>
    <row r="21" spans="1:9" ht="18" customHeight="1">
      <c r="A21" s="296"/>
      <c r="B21" s="296"/>
      <c r="C21" s="44" t="s">
        <v>6</v>
      </c>
      <c r="D21" s="43"/>
      <c r="E21" s="43"/>
      <c r="F21" s="69">
        <v>114773</v>
      </c>
      <c r="G21" s="76">
        <f t="shared" si="1"/>
        <v>21.835736844107913</v>
      </c>
      <c r="H21" s="69">
        <v>115265</v>
      </c>
      <c r="I21" s="81">
        <f t="shared" si="0"/>
        <v>-0.42684249338480473</v>
      </c>
    </row>
    <row r="22" spans="1:9" ht="18" customHeight="1">
      <c r="A22" s="296"/>
      <c r="B22" s="296"/>
      <c r="C22" s="44" t="s">
        <v>31</v>
      </c>
      <c r="D22" s="43"/>
      <c r="E22" s="43"/>
      <c r="F22" s="69">
        <v>7771</v>
      </c>
      <c r="G22" s="76">
        <f t="shared" si="1"/>
        <v>1.4784445036338039</v>
      </c>
      <c r="H22" s="69">
        <v>7816</v>
      </c>
      <c r="I22" s="81">
        <f t="shared" si="0"/>
        <v>-0.57574206755373059</v>
      </c>
    </row>
    <row r="23" spans="1:9" ht="18" customHeight="1">
      <c r="A23" s="296"/>
      <c r="B23" s="296"/>
      <c r="C23" s="44" t="s">
        <v>7</v>
      </c>
      <c r="D23" s="43"/>
      <c r="E23" s="43"/>
      <c r="F23" s="69">
        <v>66771</v>
      </c>
      <c r="G23" s="76">
        <f t="shared" si="1"/>
        <v>12.703283741105743</v>
      </c>
      <c r="H23" s="69">
        <v>58192</v>
      </c>
      <c r="I23" s="81">
        <f t="shared" si="0"/>
        <v>14.742576299147657</v>
      </c>
    </row>
    <row r="24" spans="1:9" ht="18" customHeight="1">
      <c r="A24" s="296"/>
      <c r="B24" s="296"/>
      <c r="C24" s="44" t="s">
        <v>32</v>
      </c>
      <c r="D24" s="43"/>
      <c r="E24" s="43"/>
      <c r="F24" s="69">
        <v>795</v>
      </c>
      <c r="G24" s="76">
        <f t="shared" si="1"/>
        <v>0.15124995243712189</v>
      </c>
      <c r="H24" s="69">
        <v>601</v>
      </c>
      <c r="I24" s="81">
        <f t="shared" si="0"/>
        <v>32.279534109816964</v>
      </c>
    </row>
    <row r="25" spans="1:9" ht="18" customHeight="1">
      <c r="A25" s="296"/>
      <c r="B25" s="296"/>
      <c r="C25" s="44" t="s">
        <v>8</v>
      </c>
      <c r="D25" s="43"/>
      <c r="E25" s="43"/>
      <c r="F25" s="69">
        <v>76203</v>
      </c>
      <c r="G25" s="76">
        <f t="shared" si="1"/>
        <v>14.497736007001254</v>
      </c>
      <c r="H25" s="69">
        <v>73057</v>
      </c>
      <c r="I25" s="81">
        <f t="shared" si="0"/>
        <v>4.3062266449484632</v>
      </c>
    </row>
    <row r="26" spans="1:9" ht="18" customHeight="1">
      <c r="A26" s="296"/>
      <c r="B26" s="296"/>
      <c r="C26" s="45" t="s">
        <v>9</v>
      </c>
      <c r="D26" s="46"/>
      <c r="E26" s="46"/>
      <c r="F26" s="71">
        <v>35776</v>
      </c>
      <c r="G26" s="77">
        <f t="shared" si="1"/>
        <v>6.8064381111829846</v>
      </c>
      <c r="H26" s="71">
        <v>36542</v>
      </c>
      <c r="I26" s="83">
        <f t="shared" si="0"/>
        <v>-2.0962180504624839</v>
      </c>
    </row>
    <row r="27" spans="1:9" ht="18" customHeight="1">
      <c r="A27" s="296"/>
      <c r="B27" s="297"/>
      <c r="C27" s="47" t="s">
        <v>10</v>
      </c>
      <c r="D27" s="31"/>
      <c r="E27" s="31"/>
      <c r="F27" s="72">
        <f>SUM(F9,F20:F26)</f>
        <v>525620</v>
      </c>
      <c r="G27" s="78">
        <f t="shared" si="1"/>
        <v>100</v>
      </c>
      <c r="H27" s="72">
        <f>SUM(H9,H20:H26)</f>
        <v>516669</v>
      </c>
      <c r="I27" s="84">
        <f t="shared" si="0"/>
        <v>1.7324437889635336</v>
      </c>
    </row>
    <row r="28" spans="1:9" ht="18" customHeight="1">
      <c r="A28" s="296"/>
      <c r="B28" s="295" t="s">
        <v>89</v>
      </c>
      <c r="C28" s="55" t="s">
        <v>11</v>
      </c>
      <c r="D28" s="56"/>
      <c r="E28" s="56"/>
      <c r="F28" s="65">
        <v>251251</v>
      </c>
      <c r="G28" s="74">
        <f t="shared" ref="G28:G45" si="2">F28/$F$45*100</f>
        <v>48.321681683991883</v>
      </c>
      <c r="H28" s="65">
        <v>255991</v>
      </c>
      <c r="I28" s="85">
        <f t="shared" si="0"/>
        <v>-1.8516275962826789</v>
      </c>
    </row>
    <row r="29" spans="1:9" ht="18" customHeight="1">
      <c r="A29" s="296"/>
      <c r="B29" s="296"/>
      <c r="C29" s="7"/>
      <c r="D29" s="30" t="s">
        <v>12</v>
      </c>
      <c r="E29" s="43"/>
      <c r="F29" s="69">
        <v>164833</v>
      </c>
      <c r="G29" s="76">
        <f t="shared" si="2"/>
        <v>31.701397236299293</v>
      </c>
      <c r="H29" s="69">
        <v>165973</v>
      </c>
      <c r="I29" s="86">
        <f t="shared" si="0"/>
        <v>-0.68685870593410137</v>
      </c>
    </row>
    <row r="30" spans="1:9" ht="18" customHeight="1">
      <c r="A30" s="296"/>
      <c r="B30" s="296"/>
      <c r="C30" s="7"/>
      <c r="D30" s="30" t="s">
        <v>33</v>
      </c>
      <c r="E30" s="43"/>
      <c r="F30" s="69">
        <v>9973</v>
      </c>
      <c r="G30" s="76">
        <f t="shared" si="2"/>
        <v>1.9180506005327385</v>
      </c>
      <c r="H30" s="69">
        <v>9504</v>
      </c>
      <c r="I30" s="86">
        <f t="shared" si="0"/>
        <v>4.9347643097643168</v>
      </c>
    </row>
    <row r="31" spans="1:9" ht="18" customHeight="1">
      <c r="A31" s="296"/>
      <c r="B31" s="296"/>
      <c r="C31" s="19"/>
      <c r="D31" s="30" t="s">
        <v>13</v>
      </c>
      <c r="E31" s="43"/>
      <c r="F31" s="69">
        <v>76445</v>
      </c>
      <c r="G31" s="76">
        <f t="shared" si="2"/>
        <v>14.702233847159851</v>
      </c>
      <c r="H31" s="69">
        <v>80513</v>
      </c>
      <c r="I31" s="86">
        <f t="shared" si="0"/>
        <v>-5.0526002012097448</v>
      </c>
    </row>
    <row r="32" spans="1:9" ht="18" customHeight="1">
      <c r="A32" s="296"/>
      <c r="B32" s="296"/>
      <c r="C32" s="50" t="s">
        <v>14</v>
      </c>
      <c r="D32" s="51"/>
      <c r="E32" s="51"/>
      <c r="F32" s="65">
        <v>175750</v>
      </c>
      <c r="G32" s="74">
        <f t="shared" si="2"/>
        <v>33.801002009789308</v>
      </c>
      <c r="H32" s="65">
        <v>178795</v>
      </c>
      <c r="I32" s="85">
        <f t="shared" si="0"/>
        <v>-1.7030677591655219</v>
      </c>
    </row>
    <row r="33" spans="1:9" ht="18" customHeight="1">
      <c r="A33" s="296"/>
      <c r="B33" s="296"/>
      <c r="C33" s="7"/>
      <c r="D33" s="30" t="s">
        <v>15</v>
      </c>
      <c r="E33" s="43"/>
      <c r="F33" s="69">
        <v>20224</v>
      </c>
      <c r="G33" s="76">
        <f t="shared" si="2"/>
        <v>3.8895673664067085</v>
      </c>
      <c r="H33" s="69">
        <v>19407</v>
      </c>
      <c r="I33" s="86">
        <f t="shared" si="0"/>
        <v>4.2098211985366119</v>
      </c>
    </row>
    <row r="34" spans="1:9" ht="18" customHeight="1">
      <c r="A34" s="296"/>
      <c r="B34" s="296"/>
      <c r="C34" s="7"/>
      <c r="D34" s="30" t="s">
        <v>34</v>
      </c>
      <c r="E34" s="43"/>
      <c r="F34" s="69">
        <v>2371</v>
      </c>
      <c r="G34" s="76">
        <f t="shared" si="2"/>
        <v>0.45600100008654593</v>
      </c>
      <c r="H34" s="69">
        <v>2717</v>
      </c>
      <c r="I34" s="86">
        <f t="shared" si="0"/>
        <v>-12.73463378726537</v>
      </c>
    </row>
    <row r="35" spans="1:9" ht="18" customHeight="1">
      <c r="A35" s="296"/>
      <c r="B35" s="296"/>
      <c r="C35" s="7"/>
      <c r="D35" s="30" t="s">
        <v>35</v>
      </c>
      <c r="E35" s="43"/>
      <c r="F35" s="69">
        <v>124873</v>
      </c>
      <c r="G35" s="76">
        <f t="shared" si="2"/>
        <v>24.016116779336674</v>
      </c>
      <c r="H35" s="69">
        <v>122277</v>
      </c>
      <c r="I35" s="86">
        <f t="shared" si="0"/>
        <v>2.1230484882684308</v>
      </c>
    </row>
    <row r="36" spans="1:9" ht="18" customHeight="1">
      <c r="A36" s="296"/>
      <c r="B36" s="296"/>
      <c r="C36" s="7"/>
      <c r="D36" s="30" t="s">
        <v>36</v>
      </c>
      <c r="E36" s="43"/>
      <c r="F36" s="69">
        <v>7367</v>
      </c>
      <c r="G36" s="76">
        <f t="shared" si="2"/>
        <v>1.4168533815426334</v>
      </c>
      <c r="H36" s="69">
        <v>9689</v>
      </c>
      <c r="I36" s="86">
        <f t="shared" si="0"/>
        <v>-23.965321498606663</v>
      </c>
    </row>
    <row r="37" spans="1:9" ht="18" customHeight="1">
      <c r="A37" s="296"/>
      <c r="B37" s="296"/>
      <c r="C37" s="7"/>
      <c r="D37" s="30" t="s">
        <v>16</v>
      </c>
      <c r="E37" s="43"/>
      <c r="F37" s="69">
        <v>5835</v>
      </c>
      <c r="G37" s="76">
        <f t="shared" si="2"/>
        <v>1.1222124991585809</v>
      </c>
      <c r="H37" s="69">
        <v>9659</v>
      </c>
      <c r="I37" s="86">
        <f t="shared" si="0"/>
        <v>-39.590019670773366</v>
      </c>
    </row>
    <row r="38" spans="1:9" ht="18" customHeight="1">
      <c r="A38" s="296"/>
      <c r="B38" s="296"/>
      <c r="C38" s="19"/>
      <c r="D38" s="30" t="s">
        <v>37</v>
      </c>
      <c r="E38" s="43"/>
      <c r="F38" s="69">
        <v>15080</v>
      </c>
      <c r="G38" s="76">
        <f t="shared" si="2"/>
        <v>2.9002509832581667</v>
      </c>
      <c r="H38" s="69">
        <v>15046</v>
      </c>
      <c r="I38" s="86">
        <f t="shared" si="0"/>
        <v>0.22597368071248791</v>
      </c>
    </row>
    <row r="39" spans="1:9" ht="18" customHeight="1">
      <c r="A39" s="296"/>
      <c r="B39" s="296"/>
      <c r="C39" s="50" t="s">
        <v>17</v>
      </c>
      <c r="D39" s="51"/>
      <c r="E39" s="51"/>
      <c r="F39" s="65">
        <v>92954</v>
      </c>
      <c r="G39" s="74">
        <f t="shared" si="2"/>
        <v>17.877316306218809</v>
      </c>
      <c r="H39" s="65">
        <v>76303</v>
      </c>
      <c r="I39" s="85">
        <f t="shared" si="0"/>
        <v>21.822208825341072</v>
      </c>
    </row>
    <row r="40" spans="1:9" ht="18" customHeight="1">
      <c r="A40" s="296"/>
      <c r="B40" s="296"/>
      <c r="C40" s="7"/>
      <c r="D40" s="52" t="s">
        <v>18</v>
      </c>
      <c r="E40" s="53"/>
      <c r="F40" s="67">
        <v>92090</v>
      </c>
      <c r="G40" s="75">
        <f t="shared" si="2"/>
        <v>17.711148080122317</v>
      </c>
      <c r="H40" s="241">
        <v>73577</v>
      </c>
      <c r="I40" s="87">
        <f t="shared" si="0"/>
        <v>25.161395544803412</v>
      </c>
    </row>
    <row r="41" spans="1:9" ht="18" customHeight="1">
      <c r="A41" s="296"/>
      <c r="B41" s="296"/>
      <c r="C41" s="7"/>
      <c r="D41" s="16"/>
      <c r="E41" s="101" t="s">
        <v>92</v>
      </c>
      <c r="F41" s="69">
        <v>60321</v>
      </c>
      <c r="G41" s="76">
        <f t="shared" si="2"/>
        <v>11.601196257368427</v>
      </c>
      <c r="H41" s="69">
        <v>43958</v>
      </c>
      <c r="I41" s="88">
        <f t="shared" si="0"/>
        <v>37.224168524500655</v>
      </c>
    </row>
    <row r="42" spans="1:9" ht="18" customHeight="1">
      <c r="A42" s="296"/>
      <c r="B42" s="296"/>
      <c r="C42" s="7"/>
      <c r="D42" s="33"/>
      <c r="E42" s="32" t="s">
        <v>38</v>
      </c>
      <c r="F42" s="69">
        <v>30884</v>
      </c>
      <c r="G42" s="76">
        <f t="shared" si="2"/>
        <v>5.9397447856064467</v>
      </c>
      <c r="H42" s="69">
        <v>28495</v>
      </c>
      <c r="I42" s="88">
        <f t="shared" si="0"/>
        <v>8.3839270047376679</v>
      </c>
    </row>
    <row r="43" spans="1:9" ht="18" customHeight="1">
      <c r="A43" s="296"/>
      <c r="B43" s="296"/>
      <c r="C43" s="7"/>
      <c r="D43" s="30" t="s">
        <v>39</v>
      </c>
      <c r="E43" s="54"/>
      <c r="F43" s="69">
        <v>864</v>
      </c>
      <c r="G43" s="76">
        <f t="shared" si="2"/>
        <v>0.16616822609648912</v>
      </c>
      <c r="H43" s="69">
        <v>2726</v>
      </c>
      <c r="I43" s="150">
        <f t="shared" si="0"/>
        <v>-68.305209097578867</v>
      </c>
    </row>
    <row r="44" spans="1:9" ht="18" customHeight="1">
      <c r="A44" s="296"/>
      <c r="B44" s="296"/>
      <c r="C44" s="11"/>
      <c r="D44" s="48" t="s">
        <v>40</v>
      </c>
      <c r="E44" s="49"/>
      <c r="F44" s="243" t="s">
        <v>247</v>
      </c>
      <c r="G44" s="78" t="e">
        <f t="shared" si="2"/>
        <v>#VALUE!</v>
      </c>
      <c r="H44" s="243" t="s">
        <v>247</v>
      </c>
      <c r="I44" s="83" t="e">
        <f t="shared" si="0"/>
        <v>#VALUE!</v>
      </c>
    </row>
    <row r="45" spans="1:9" ht="18" customHeight="1">
      <c r="A45" s="297"/>
      <c r="B45" s="297"/>
      <c r="C45" s="11" t="s">
        <v>19</v>
      </c>
      <c r="D45" s="12"/>
      <c r="E45" s="12"/>
      <c r="F45" s="73">
        <f>SUM(F28,F32,F39)</f>
        <v>519955</v>
      </c>
      <c r="G45" s="78">
        <f t="shared" si="2"/>
        <v>100</v>
      </c>
      <c r="H45" s="73">
        <f>SUM(H28,H32,H39)</f>
        <v>511089</v>
      </c>
      <c r="I45" s="151">
        <f t="shared" si="0"/>
        <v>1.7347272197210328</v>
      </c>
    </row>
    <row r="46" spans="1:9">
      <c r="A46" s="102" t="s">
        <v>20</v>
      </c>
    </row>
    <row r="47" spans="1:9">
      <c r="A47" s="103" t="s">
        <v>21</v>
      </c>
    </row>
    <row r="57" spans="9:9">
      <c r="I57" s="8"/>
    </row>
    <row r="58" spans="9:9">
      <c r="I58" s="8"/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Normal="100" zoomScaleSheetLayoutView="100" workbookViewId="0">
      <pane xSplit="4" ySplit="6" topLeftCell="E7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1" width="5.36328125" style="2" customWidth="1"/>
    <col min="2" max="2" width="3.08984375" style="2" customWidth="1"/>
    <col min="3" max="3" width="34.7265625" style="2" customWidth="1"/>
    <col min="4" max="9" width="11.90625" style="2" customWidth="1"/>
    <col min="10" max="16384" width="9" style="2"/>
  </cols>
  <sheetData>
    <row r="1" spans="1:9" ht="34" customHeight="1">
      <c r="A1" s="152" t="s">
        <v>0</v>
      </c>
      <c r="B1" s="152"/>
      <c r="C1" s="203" t="s">
        <v>254</v>
      </c>
      <c r="D1" s="153"/>
      <c r="E1" s="153"/>
    </row>
    <row r="4" spans="1:9">
      <c r="A4" s="154" t="s">
        <v>114</v>
      </c>
    </row>
    <row r="5" spans="1:9">
      <c r="I5" s="14" t="s">
        <v>115</v>
      </c>
    </row>
    <row r="6" spans="1:9" s="159" customFormat="1" ht="29.25" customHeight="1">
      <c r="A6" s="155" t="s">
        <v>116</v>
      </c>
      <c r="B6" s="156"/>
      <c r="C6" s="156"/>
      <c r="D6" s="157"/>
      <c r="E6" s="158" t="s">
        <v>233</v>
      </c>
      <c r="F6" s="158" t="s">
        <v>239</v>
      </c>
      <c r="G6" s="158" t="s">
        <v>240</v>
      </c>
      <c r="H6" s="158" t="s">
        <v>241</v>
      </c>
      <c r="I6" s="158" t="s">
        <v>243</v>
      </c>
    </row>
    <row r="7" spans="1:9" ht="27" customHeight="1">
      <c r="A7" s="344" t="s">
        <v>117</v>
      </c>
      <c r="B7" s="55" t="s">
        <v>118</v>
      </c>
      <c r="C7" s="56"/>
      <c r="D7" s="92" t="s">
        <v>119</v>
      </c>
      <c r="E7" s="160">
        <v>506783</v>
      </c>
      <c r="F7" s="160">
        <v>509495</v>
      </c>
      <c r="G7" s="160">
        <v>512306</v>
      </c>
      <c r="H7" s="160">
        <v>516669</v>
      </c>
      <c r="I7" s="160">
        <v>525620</v>
      </c>
    </row>
    <row r="8" spans="1:9" ht="27" customHeight="1">
      <c r="A8" s="296"/>
      <c r="B8" s="9"/>
      <c r="C8" s="30" t="s">
        <v>120</v>
      </c>
      <c r="D8" s="90" t="s">
        <v>42</v>
      </c>
      <c r="E8" s="161">
        <v>323367</v>
      </c>
      <c r="F8" s="161">
        <v>322222</v>
      </c>
      <c r="G8" s="161">
        <v>328716</v>
      </c>
      <c r="H8" s="162">
        <v>341298</v>
      </c>
      <c r="I8" s="162">
        <v>340159</v>
      </c>
    </row>
    <row r="9" spans="1:9" ht="27" customHeight="1">
      <c r="A9" s="296"/>
      <c r="B9" s="44" t="s">
        <v>121</v>
      </c>
      <c r="C9" s="43"/>
      <c r="D9" s="93"/>
      <c r="E9" s="163">
        <v>502185</v>
      </c>
      <c r="F9" s="163">
        <v>503908</v>
      </c>
      <c r="G9" s="163">
        <v>508238</v>
      </c>
      <c r="H9" s="164">
        <v>511089</v>
      </c>
      <c r="I9" s="162">
        <v>519955</v>
      </c>
    </row>
    <row r="10" spans="1:9" ht="27" customHeight="1">
      <c r="A10" s="296"/>
      <c r="B10" s="44" t="s">
        <v>122</v>
      </c>
      <c r="C10" s="43"/>
      <c r="D10" s="93"/>
      <c r="E10" s="163">
        <v>4599</v>
      </c>
      <c r="F10" s="163">
        <v>5588</v>
      </c>
      <c r="G10" s="163">
        <v>4068</v>
      </c>
      <c r="H10" s="164">
        <v>5580</v>
      </c>
      <c r="I10" s="164">
        <v>5665</v>
      </c>
    </row>
    <row r="11" spans="1:9" ht="27" customHeight="1">
      <c r="A11" s="296"/>
      <c r="B11" s="44" t="s">
        <v>123</v>
      </c>
      <c r="C11" s="43"/>
      <c r="D11" s="93"/>
      <c r="E11" s="163">
        <v>3488</v>
      </c>
      <c r="F11" s="163">
        <v>4589</v>
      </c>
      <c r="G11" s="163">
        <v>3037</v>
      </c>
      <c r="H11" s="164">
        <v>4490</v>
      </c>
      <c r="I11" s="164">
        <v>4592</v>
      </c>
    </row>
    <row r="12" spans="1:9" ht="27" customHeight="1">
      <c r="A12" s="296"/>
      <c r="B12" s="44" t="s">
        <v>124</v>
      </c>
      <c r="C12" s="43"/>
      <c r="D12" s="93"/>
      <c r="E12" s="163">
        <v>1110</v>
      </c>
      <c r="F12" s="163">
        <v>999</v>
      </c>
      <c r="G12" s="163">
        <v>1031</v>
      </c>
      <c r="H12" s="164">
        <v>1090</v>
      </c>
      <c r="I12" s="164">
        <v>1073</v>
      </c>
    </row>
    <row r="13" spans="1:9" ht="27" customHeight="1">
      <c r="A13" s="296"/>
      <c r="B13" s="44" t="s">
        <v>125</v>
      </c>
      <c r="C13" s="43"/>
      <c r="D13" s="98"/>
      <c r="E13" s="165">
        <v>10</v>
      </c>
      <c r="F13" s="165" t="s">
        <v>248</v>
      </c>
      <c r="G13" s="165">
        <v>32</v>
      </c>
      <c r="H13" s="166">
        <v>59</v>
      </c>
      <c r="I13" s="166">
        <v>-17</v>
      </c>
    </row>
    <row r="14" spans="1:9" ht="27" customHeight="1">
      <c r="A14" s="296"/>
      <c r="B14" s="100" t="s">
        <v>126</v>
      </c>
      <c r="C14" s="53"/>
      <c r="D14" s="98"/>
      <c r="E14" s="245" t="s">
        <v>249</v>
      </c>
      <c r="F14" s="245" t="s">
        <v>249</v>
      </c>
      <c r="G14" s="245" t="s">
        <v>249</v>
      </c>
      <c r="H14" s="166" t="s">
        <v>249</v>
      </c>
      <c r="I14" s="166" t="s">
        <v>249</v>
      </c>
    </row>
    <row r="15" spans="1:9" ht="27" customHeight="1">
      <c r="A15" s="296"/>
      <c r="B15" s="45" t="s">
        <v>127</v>
      </c>
      <c r="C15" s="46"/>
      <c r="D15" s="167"/>
      <c r="E15" s="168">
        <v>108</v>
      </c>
      <c r="F15" s="168" t="s">
        <v>250</v>
      </c>
      <c r="G15" s="168">
        <v>-52</v>
      </c>
      <c r="H15" s="169">
        <v>4178</v>
      </c>
      <c r="I15" s="169">
        <v>2046</v>
      </c>
    </row>
    <row r="16" spans="1:9" ht="27" customHeight="1">
      <c r="A16" s="296"/>
      <c r="B16" s="170" t="s">
        <v>128</v>
      </c>
      <c r="C16" s="171"/>
      <c r="D16" s="172" t="s">
        <v>43</v>
      </c>
      <c r="E16" s="173">
        <v>63864</v>
      </c>
      <c r="F16" s="173">
        <v>53695</v>
      </c>
      <c r="G16" s="173">
        <v>52823</v>
      </c>
      <c r="H16" s="174">
        <v>56844</v>
      </c>
      <c r="I16" s="174">
        <v>58599</v>
      </c>
    </row>
    <row r="17" spans="1:9" ht="27" customHeight="1">
      <c r="A17" s="296"/>
      <c r="B17" s="44" t="s">
        <v>129</v>
      </c>
      <c r="C17" s="43"/>
      <c r="D17" s="90" t="s">
        <v>44</v>
      </c>
      <c r="E17" s="163">
        <v>107163</v>
      </c>
      <c r="F17" s="163">
        <v>106319</v>
      </c>
      <c r="G17" s="163">
        <v>102786</v>
      </c>
      <c r="H17" s="164">
        <v>110647</v>
      </c>
      <c r="I17" s="164">
        <v>132488</v>
      </c>
    </row>
    <row r="18" spans="1:9" ht="27" customHeight="1">
      <c r="A18" s="296"/>
      <c r="B18" s="44" t="s">
        <v>130</v>
      </c>
      <c r="C18" s="43"/>
      <c r="D18" s="90" t="s">
        <v>45</v>
      </c>
      <c r="E18" s="163">
        <v>1064689</v>
      </c>
      <c r="F18" s="163">
        <v>1065246</v>
      </c>
      <c r="G18" s="163">
        <v>1072586</v>
      </c>
      <c r="H18" s="164">
        <v>1073166</v>
      </c>
      <c r="I18" s="164">
        <v>1079683</v>
      </c>
    </row>
    <row r="19" spans="1:9" ht="27" customHeight="1">
      <c r="A19" s="296"/>
      <c r="B19" s="44" t="s">
        <v>131</v>
      </c>
      <c r="C19" s="43"/>
      <c r="D19" s="90" t="s">
        <v>132</v>
      </c>
      <c r="E19" s="163">
        <f>E17+E18-E16</f>
        <v>1107988</v>
      </c>
      <c r="F19" s="163">
        <f>F17+F18-F16</f>
        <v>1117870</v>
      </c>
      <c r="G19" s="163">
        <f>G17+G18-G16</f>
        <v>1122549</v>
      </c>
      <c r="H19" s="163">
        <f>H17+H18-H16</f>
        <v>1126969</v>
      </c>
      <c r="I19" s="163">
        <f>I17+I18-I16</f>
        <v>1153572</v>
      </c>
    </row>
    <row r="20" spans="1:9" ht="27" customHeight="1">
      <c r="A20" s="296"/>
      <c r="B20" s="44" t="s">
        <v>133</v>
      </c>
      <c r="C20" s="43"/>
      <c r="D20" s="93" t="s">
        <v>134</v>
      </c>
      <c r="E20" s="175">
        <f>E18/E8</f>
        <v>3.2925097489848993</v>
      </c>
      <c r="F20" s="175">
        <f>F18/F8</f>
        <v>3.3059381420263048</v>
      </c>
      <c r="G20" s="175">
        <f>G18/G8</f>
        <v>3.2629564730648948</v>
      </c>
      <c r="H20" s="175">
        <f>H18/H8</f>
        <v>3.1443665066891691</v>
      </c>
      <c r="I20" s="175">
        <f>I18/I8</f>
        <v>3.174053898324019</v>
      </c>
    </row>
    <row r="21" spans="1:9" ht="27" customHeight="1">
      <c r="A21" s="296"/>
      <c r="B21" s="44" t="s">
        <v>135</v>
      </c>
      <c r="C21" s="43"/>
      <c r="D21" s="93" t="s">
        <v>136</v>
      </c>
      <c r="E21" s="175">
        <f>E19/E8</f>
        <v>3.4264102397585408</v>
      </c>
      <c r="F21" s="175">
        <f>F19/F8</f>
        <v>3.4692541167269773</v>
      </c>
      <c r="G21" s="175">
        <f>G19/G8</f>
        <v>3.4149508998649289</v>
      </c>
      <c r="H21" s="175">
        <f>H19/H8</f>
        <v>3.3020088016923625</v>
      </c>
      <c r="I21" s="175">
        <f>I19/I8</f>
        <v>3.3912729047298469</v>
      </c>
    </row>
    <row r="22" spans="1:9" ht="27" customHeight="1">
      <c r="A22" s="296"/>
      <c r="B22" s="44" t="s">
        <v>137</v>
      </c>
      <c r="C22" s="43"/>
      <c r="D22" s="93" t="s">
        <v>138</v>
      </c>
      <c r="E22" s="163">
        <f>E18/E24*1000000</f>
        <v>753397.29292151623</v>
      </c>
      <c r="F22" s="163">
        <f>F18/F24*1000000</f>
        <v>753791.43834065483</v>
      </c>
      <c r="G22" s="163">
        <f>G18/G24*1000000</f>
        <v>758985.38336126076</v>
      </c>
      <c r="H22" s="163">
        <f>H18/H24*1000000</f>
        <v>759395.80408495991</v>
      </c>
      <c r="I22" s="163">
        <f>I18/I24*1000000</f>
        <v>764007.37625107565</v>
      </c>
    </row>
    <row r="23" spans="1:9" ht="27" customHeight="1">
      <c r="A23" s="296"/>
      <c r="B23" s="44" t="s">
        <v>139</v>
      </c>
      <c r="C23" s="43"/>
      <c r="D23" s="93" t="s">
        <v>140</v>
      </c>
      <c r="E23" s="163">
        <f>E19/E24*1000000</f>
        <v>784036.61518952949</v>
      </c>
      <c r="F23" s="163">
        <f>F19/F24*1000000</f>
        <v>791029.33517503738</v>
      </c>
      <c r="G23" s="163">
        <f>G19/G24*1000000</f>
        <v>794340.29822018929</v>
      </c>
      <c r="H23" s="163">
        <f>H19/H24*1000000</f>
        <v>797467.98718355154</v>
      </c>
      <c r="I23" s="163">
        <f>I19/I24*1000000</f>
        <v>816292.8535845296</v>
      </c>
    </row>
    <row r="24" spans="1:9" ht="27" customHeight="1">
      <c r="A24" s="296"/>
      <c r="B24" s="176" t="s">
        <v>141</v>
      </c>
      <c r="C24" s="177"/>
      <c r="D24" s="178" t="s">
        <v>142</v>
      </c>
      <c r="E24" s="168">
        <v>1413184</v>
      </c>
      <c r="F24" s="168">
        <f>E24</f>
        <v>1413184</v>
      </c>
      <c r="G24" s="168">
        <f>F24</f>
        <v>1413184</v>
      </c>
      <c r="H24" s="169">
        <f>G24</f>
        <v>1413184</v>
      </c>
      <c r="I24" s="169">
        <f>H24</f>
        <v>1413184</v>
      </c>
    </row>
    <row r="25" spans="1:9" ht="27" customHeight="1">
      <c r="A25" s="296"/>
      <c r="B25" s="10" t="s">
        <v>143</v>
      </c>
      <c r="C25" s="179"/>
      <c r="D25" s="180"/>
      <c r="E25" s="161">
        <v>328555</v>
      </c>
      <c r="F25" s="161">
        <v>328458</v>
      </c>
      <c r="G25" s="161">
        <v>331724</v>
      </c>
      <c r="H25" s="161">
        <v>332108</v>
      </c>
      <c r="I25" s="181">
        <v>334637</v>
      </c>
    </row>
    <row r="26" spans="1:9" ht="27" customHeight="1">
      <c r="A26" s="296"/>
      <c r="B26" s="182" t="s">
        <v>144</v>
      </c>
      <c r="C26" s="183"/>
      <c r="D26" s="184"/>
      <c r="E26" s="185">
        <v>0.53900000000000003</v>
      </c>
      <c r="F26" s="185">
        <v>0.55000000000000004</v>
      </c>
      <c r="G26" s="185">
        <v>0.56399999999999995</v>
      </c>
      <c r="H26" s="185">
        <v>0.56499999999999995</v>
      </c>
      <c r="I26" s="186">
        <v>0.57299999999999995</v>
      </c>
    </row>
    <row r="27" spans="1:9" ht="27" customHeight="1">
      <c r="A27" s="296"/>
      <c r="B27" s="182" t="s">
        <v>145</v>
      </c>
      <c r="C27" s="183"/>
      <c r="D27" s="184"/>
      <c r="E27" s="187">
        <v>0.3</v>
      </c>
      <c r="F27" s="187">
        <v>0.3</v>
      </c>
      <c r="G27" s="187">
        <v>0.31080054503141163</v>
      </c>
      <c r="H27" s="187">
        <v>0.3</v>
      </c>
      <c r="I27" s="188">
        <v>0.3</v>
      </c>
    </row>
    <row r="28" spans="1:9" ht="27" customHeight="1">
      <c r="A28" s="296"/>
      <c r="B28" s="182" t="s">
        <v>146</v>
      </c>
      <c r="C28" s="183"/>
      <c r="D28" s="184"/>
      <c r="E28" s="187">
        <v>95.1</v>
      </c>
      <c r="F28" s="187">
        <v>96</v>
      </c>
      <c r="G28" s="187">
        <v>95.5</v>
      </c>
      <c r="H28" s="187">
        <v>92.3</v>
      </c>
      <c r="I28" s="188">
        <v>94.7</v>
      </c>
    </row>
    <row r="29" spans="1:9" ht="27" customHeight="1">
      <c r="A29" s="296"/>
      <c r="B29" s="189" t="s">
        <v>147</v>
      </c>
      <c r="C29" s="190"/>
      <c r="D29" s="191"/>
      <c r="E29" s="192">
        <v>46.7</v>
      </c>
      <c r="F29" s="192">
        <v>46.4</v>
      </c>
      <c r="G29" s="192">
        <v>46.136488739151993</v>
      </c>
      <c r="H29" s="192">
        <v>47.3</v>
      </c>
      <c r="I29" s="193">
        <v>46</v>
      </c>
    </row>
    <row r="30" spans="1:9" ht="27" customHeight="1">
      <c r="A30" s="296"/>
      <c r="B30" s="344" t="s">
        <v>148</v>
      </c>
      <c r="C30" s="25" t="s">
        <v>149</v>
      </c>
      <c r="D30" s="194"/>
      <c r="E30" s="195" t="s">
        <v>251</v>
      </c>
      <c r="F30" s="195" t="s">
        <v>251</v>
      </c>
      <c r="G30" s="195" t="s">
        <v>251</v>
      </c>
      <c r="H30" s="195" t="s">
        <v>251</v>
      </c>
      <c r="I30" s="196" t="s">
        <v>251</v>
      </c>
    </row>
    <row r="31" spans="1:9" ht="27" customHeight="1">
      <c r="A31" s="296"/>
      <c r="B31" s="296"/>
      <c r="C31" s="182" t="s">
        <v>150</v>
      </c>
      <c r="D31" s="184"/>
      <c r="E31" s="187" t="s">
        <v>251</v>
      </c>
      <c r="F31" s="187" t="s">
        <v>251</v>
      </c>
      <c r="G31" s="187" t="s">
        <v>251</v>
      </c>
      <c r="H31" s="187" t="s">
        <v>251</v>
      </c>
      <c r="I31" s="188" t="s">
        <v>251</v>
      </c>
    </row>
    <row r="32" spans="1:9" ht="27" customHeight="1">
      <c r="A32" s="296"/>
      <c r="B32" s="296"/>
      <c r="C32" s="182" t="s">
        <v>151</v>
      </c>
      <c r="D32" s="184"/>
      <c r="E32" s="187">
        <v>14.1</v>
      </c>
      <c r="F32" s="187">
        <v>13.2</v>
      </c>
      <c r="G32" s="187">
        <v>12.3</v>
      </c>
      <c r="H32" s="187">
        <v>11.6</v>
      </c>
      <c r="I32" s="188">
        <v>10.9</v>
      </c>
    </row>
    <row r="33" spans="1:9" ht="27" customHeight="1">
      <c r="A33" s="297"/>
      <c r="B33" s="297"/>
      <c r="C33" s="189" t="s">
        <v>152</v>
      </c>
      <c r="D33" s="191"/>
      <c r="E33" s="192">
        <v>194.7</v>
      </c>
      <c r="F33" s="192">
        <v>199.6</v>
      </c>
      <c r="G33" s="192">
        <v>200.2</v>
      </c>
      <c r="H33" s="192">
        <v>200.4</v>
      </c>
      <c r="I33" s="197">
        <v>202.1</v>
      </c>
    </row>
    <row r="34" spans="1:9" ht="27" customHeight="1">
      <c r="A34" s="2" t="s">
        <v>244</v>
      </c>
      <c r="B34" s="8"/>
      <c r="C34" s="8"/>
      <c r="D34" s="8"/>
      <c r="E34" s="198"/>
      <c r="F34" s="198"/>
      <c r="G34" s="198"/>
      <c r="H34" s="198"/>
      <c r="I34" s="199"/>
    </row>
    <row r="35" spans="1:9" ht="27" customHeight="1">
      <c r="A35" s="13" t="s">
        <v>111</v>
      </c>
    </row>
    <row r="36" spans="1:9">
      <c r="A36" s="200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view="pageBreakPreview" zoomScaleNormal="100" zoomScaleSheetLayoutView="100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1" width="3.6328125" style="2" customWidth="1"/>
    <col min="2" max="3" width="1.6328125" style="2" customWidth="1"/>
    <col min="4" max="4" width="22.6328125" style="2" customWidth="1"/>
    <col min="5" max="5" width="10.6328125" style="2" customWidth="1"/>
    <col min="6" max="11" width="13.6328125" style="2" customWidth="1"/>
    <col min="12" max="12" width="13.6328125" style="8" customWidth="1"/>
    <col min="13" max="21" width="13.6328125" style="2" customWidth="1"/>
    <col min="22" max="25" width="12" style="2" customWidth="1"/>
    <col min="26" max="16384" width="9" style="2"/>
  </cols>
  <sheetData>
    <row r="1" spans="1:25" ht="34" customHeight="1">
      <c r="A1" s="64" t="s">
        <v>0</v>
      </c>
      <c r="B1" s="28"/>
      <c r="C1" s="28"/>
      <c r="D1" s="203" t="s">
        <v>254</v>
      </c>
      <c r="E1" s="35"/>
      <c r="F1" s="35"/>
      <c r="G1" s="35"/>
    </row>
    <row r="2" spans="1:25" ht="15" customHeight="1"/>
    <row r="3" spans="1:25" ht="15" customHeight="1">
      <c r="A3" s="36" t="s">
        <v>153</v>
      </c>
      <c r="B3" s="36"/>
      <c r="C3" s="36"/>
      <c r="D3" s="36"/>
    </row>
    <row r="4" spans="1:25" ht="15" customHeight="1">
      <c r="A4" s="36"/>
      <c r="B4" s="36"/>
      <c r="C4" s="36"/>
      <c r="D4" s="36"/>
    </row>
    <row r="5" spans="1:25" ht="16" customHeight="1">
      <c r="A5" s="31" t="s">
        <v>245</v>
      </c>
      <c r="B5" s="31"/>
      <c r="C5" s="31"/>
      <c r="D5" s="31"/>
      <c r="K5" s="37"/>
      <c r="O5" s="37" t="s">
        <v>48</v>
      </c>
    </row>
    <row r="6" spans="1:25" ht="16" customHeight="1">
      <c r="A6" s="305" t="s">
        <v>49</v>
      </c>
      <c r="B6" s="306"/>
      <c r="C6" s="306"/>
      <c r="D6" s="306"/>
      <c r="E6" s="307"/>
      <c r="F6" s="326" t="s">
        <v>256</v>
      </c>
      <c r="G6" s="327"/>
      <c r="H6" s="328" t="s">
        <v>262</v>
      </c>
      <c r="I6" s="329"/>
      <c r="J6" s="342" t="s">
        <v>257</v>
      </c>
      <c r="K6" s="329"/>
      <c r="L6" s="326" t="s">
        <v>258</v>
      </c>
      <c r="M6" s="327"/>
      <c r="N6" s="326" t="s">
        <v>259</v>
      </c>
      <c r="O6" s="327"/>
    </row>
    <row r="7" spans="1:25" ht="16" customHeight="1">
      <c r="A7" s="308"/>
      <c r="B7" s="309"/>
      <c r="C7" s="309"/>
      <c r="D7" s="309"/>
      <c r="E7" s="310"/>
      <c r="F7" s="252" t="s">
        <v>242</v>
      </c>
      <c r="G7" s="253" t="s">
        <v>2</v>
      </c>
      <c r="H7" s="106" t="s">
        <v>242</v>
      </c>
      <c r="I7" s="38" t="s">
        <v>2</v>
      </c>
      <c r="J7" s="106" t="s">
        <v>242</v>
      </c>
      <c r="K7" s="38" t="s">
        <v>2</v>
      </c>
      <c r="L7" s="252" t="s">
        <v>242</v>
      </c>
      <c r="M7" s="253" t="s">
        <v>2</v>
      </c>
      <c r="N7" s="252" t="s">
        <v>242</v>
      </c>
      <c r="O7" s="288" t="s">
        <v>2</v>
      </c>
    </row>
    <row r="8" spans="1:25" ht="16" customHeight="1">
      <c r="A8" s="317" t="s">
        <v>83</v>
      </c>
      <c r="B8" s="55" t="s">
        <v>50</v>
      </c>
      <c r="C8" s="56"/>
      <c r="D8" s="56"/>
      <c r="E8" s="92" t="s">
        <v>41</v>
      </c>
      <c r="F8" s="254">
        <v>42988</v>
      </c>
      <c r="G8" s="255">
        <v>41093</v>
      </c>
      <c r="H8" s="249">
        <v>20697</v>
      </c>
      <c r="I8" s="138"/>
      <c r="J8" s="249">
        <v>22796</v>
      </c>
      <c r="K8" s="138">
        <v>22515</v>
      </c>
      <c r="L8" s="254">
        <v>1120</v>
      </c>
      <c r="M8" s="255">
        <v>1198</v>
      </c>
      <c r="N8" s="254">
        <v>4744</v>
      </c>
      <c r="O8" s="255">
        <v>4788</v>
      </c>
      <c r="P8" s="110"/>
      <c r="Q8" s="110"/>
      <c r="R8" s="110"/>
      <c r="S8" s="110"/>
      <c r="T8" s="110"/>
      <c r="U8" s="110"/>
      <c r="V8" s="110"/>
      <c r="W8" s="110"/>
      <c r="X8" s="110"/>
      <c r="Y8" s="110"/>
    </row>
    <row r="9" spans="1:25" ht="16" customHeight="1">
      <c r="A9" s="318"/>
      <c r="B9" s="8"/>
      <c r="C9" s="30" t="s">
        <v>51</v>
      </c>
      <c r="D9" s="43"/>
      <c r="E9" s="90" t="s">
        <v>42</v>
      </c>
      <c r="F9" s="256">
        <v>42988</v>
      </c>
      <c r="G9" s="257">
        <v>41093</v>
      </c>
      <c r="H9" s="69">
        <v>20643</v>
      </c>
      <c r="I9" s="120"/>
      <c r="J9" s="69">
        <v>22796</v>
      </c>
      <c r="K9" s="292">
        <v>22366</v>
      </c>
      <c r="L9" s="256">
        <v>1120</v>
      </c>
      <c r="M9" s="257">
        <v>1198</v>
      </c>
      <c r="N9" s="256">
        <v>4744</v>
      </c>
      <c r="O9" s="257">
        <v>4788</v>
      </c>
      <c r="P9" s="110"/>
      <c r="Q9" s="110"/>
      <c r="R9" s="110"/>
      <c r="S9" s="110"/>
      <c r="T9" s="110"/>
      <c r="U9" s="110"/>
      <c r="V9" s="110"/>
      <c r="W9" s="110"/>
      <c r="X9" s="110"/>
      <c r="Y9" s="110"/>
    </row>
    <row r="10" spans="1:25" ht="16" customHeight="1">
      <c r="A10" s="318"/>
      <c r="B10" s="10"/>
      <c r="C10" s="30" t="s">
        <v>52</v>
      </c>
      <c r="D10" s="43"/>
      <c r="E10" s="90" t="s">
        <v>43</v>
      </c>
      <c r="F10" s="256">
        <v>0</v>
      </c>
      <c r="G10" s="257">
        <v>0</v>
      </c>
      <c r="H10" s="69">
        <v>54</v>
      </c>
      <c r="I10" s="120"/>
      <c r="J10" s="69">
        <v>0</v>
      </c>
      <c r="K10" s="292">
        <v>149</v>
      </c>
      <c r="L10" s="272">
        <v>0</v>
      </c>
      <c r="M10" s="263">
        <v>0</v>
      </c>
      <c r="N10" s="256">
        <v>0</v>
      </c>
      <c r="O10" s="257">
        <v>0</v>
      </c>
      <c r="P10" s="110"/>
      <c r="Q10" s="110"/>
      <c r="R10" s="110"/>
      <c r="S10" s="110"/>
      <c r="T10" s="110"/>
      <c r="U10" s="110"/>
      <c r="V10" s="110"/>
      <c r="W10" s="110"/>
      <c r="X10" s="110"/>
      <c r="Y10" s="110"/>
    </row>
    <row r="11" spans="1:25" ht="16" customHeight="1">
      <c r="A11" s="318"/>
      <c r="B11" s="50" t="s">
        <v>53</v>
      </c>
      <c r="C11" s="63"/>
      <c r="D11" s="63"/>
      <c r="E11" s="89" t="s">
        <v>44</v>
      </c>
      <c r="F11" s="258">
        <v>41667</v>
      </c>
      <c r="G11" s="259">
        <v>40214</v>
      </c>
      <c r="H11" s="127">
        <v>20147</v>
      </c>
      <c r="I11" s="251"/>
      <c r="J11" s="127">
        <v>23742</v>
      </c>
      <c r="K11" s="293">
        <v>22983</v>
      </c>
      <c r="L11" s="258">
        <v>934</v>
      </c>
      <c r="M11" s="282">
        <v>966</v>
      </c>
      <c r="N11" s="258">
        <v>3933</v>
      </c>
      <c r="O11" s="282">
        <v>3911</v>
      </c>
      <c r="P11" s="110"/>
      <c r="Q11" s="110"/>
      <c r="R11" s="110"/>
      <c r="S11" s="110"/>
      <c r="T11" s="110"/>
      <c r="U11" s="110"/>
      <c r="V11" s="110"/>
      <c r="W11" s="110"/>
      <c r="X11" s="110"/>
      <c r="Y11" s="110"/>
    </row>
    <row r="12" spans="1:25" ht="16" customHeight="1">
      <c r="A12" s="318"/>
      <c r="B12" s="7"/>
      <c r="C12" s="30" t="s">
        <v>54</v>
      </c>
      <c r="D12" s="43"/>
      <c r="E12" s="90" t="s">
        <v>45</v>
      </c>
      <c r="F12" s="256">
        <v>41667</v>
      </c>
      <c r="G12" s="257">
        <v>40214</v>
      </c>
      <c r="H12" s="127">
        <v>20110</v>
      </c>
      <c r="I12" s="251"/>
      <c r="J12" s="127">
        <v>23742</v>
      </c>
      <c r="K12" s="293">
        <v>22983</v>
      </c>
      <c r="L12" s="258">
        <v>934</v>
      </c>
      <c r="M12" s="282">
        <v>966</v>
      </c>
      <c r="N12" s="256">
        <v>3933</v>
      </c>
      <c r="O12" s="257">
        <v>3911</v>
      </c>
      <c r="P12" s="110"/>
      <c r="Q12" s="110"/>
      <c r="R12" s="110"/>
      <c r="S12" s="110"/>
      <c r="T12" s="110"/>
      <c r="U12" s="110"/>
      <c r="V12" s="110"/>
      <c r="W12" s="110"/>
      <c r="X12" s="110"/>
      <c r="Y12" s="110"/>
    </row>
    <row r="13" spans="1:25" ht="16" customHeight="1">
      <c r="A13" s="318"/>
      <c r="B13" s="8"/>
      <c r="C13" s="52" t="s">
        <v>55</v>
      </c>
      <c r="D13" s="53"/>
      <c r="E13" s="94" t="s">
        <v>46</v>
      </c>
      <c r="F13" s="260">
        <v>0</v>
      </c>
      <c r="G13" s="261">
        <v>0</v>
      </c>
      <c r="H13" s="250">
        <v>37</v>
      </c>
      <c r="I13" s="202"/>
      <c r="J13" s="250">
        <v>0</v>
      </c>
      <c r="K13" s="294">
        <v>0</v>
      </c>
      <c r="L13" s="272">
        <v>0</v>
      </c>
      <c r="M13" s="263">
        <v>0</v>
      </c>
      <c r="N13" s="268">
        <v>0</v>
      </c>
      <c r="O13" s="269">
        <v>0</v>
      </c>
      <c r="P13" s="110"/>
      <c r="Q13" s="110"/>
      <c r="R13" s="110"/>
      <c r="S13" s="110"/>
      <c r="T13" s="110"/>
      <c r="U13" s="110"/>
      <c r="V13" s="110"/>
      <c r="W13" s="110"/>
      <c r="X13" s="110"/>
      <c r="Y13" s="110"/>
    </row>
    <row r="14" spans="1:25" ht="16" customHeight="1">
      <c r="A14" s="318"/>
      <c r="B14" s="44" t="s">
        <v>56</v>
      </c>
      <c r="C14" s="43"/>
      <c r="D14" s="43"/>
      <c r="E14" s="90" t="s">
        <v>154</v>
      </c>
      <c r="F14" s="256">
        <f t="shared" ref="F14:G15" si="0">F9-F12</f>
        <v>1321</v>
      </c>
      <c r="G14" s="257">
        <f t="shared" si="0"/>
        <v>879</v>
      </c>
      <c r="H14" s="69">
        <f>H9-H12</f>
        <v>533</v>
      </c>
      <c r="I14" s="120">
        <f t="shared" ref="I14:K15" si="1">I9-I12</f>
        <v>0</v>
      </c>
      <c r="J14" s="69">
        <f t="shared" si="1"/>
        <v>-946</v>
      </c>
      <c r="K14" s="292">
        <f t="shared" si="1"/>
        <v>-617</v>
      </c>
      <c r="L14" s="256">
        <f t="shared" ref="L14:M14" si="2">L9-L12</f>
        <v>186</v>
      </c>
      <c r="M14" s="257">
        <f t="shared" si="2"/>
        <v>232</v>
      </c>
      <c r="N14" s="256">
        <f t="shared" ref="N14:O14" si="3">N9-N12</f>
        <v>811</v>
      </c>
      <c r="O14" s="257">
        <f t="shared" si="3"/>
        <v>877</v>
      </c>
      <c r="P14" s="110"/>
      <c r="Q14" s="110"/>
      <c r="R14" s="110"/>
      <c r="S14" s="110"/>
      <c r="T14" s="110"/>
      <c r="U14" s="110"/>
      <c r="V14" s="110"/>
      <c r="W14" s="110"/>
      <c r="X14" s="110"/>
      <c r="Y14" s="110"/>
    </row>
    <row r="15" spans="1:25" ht="16" customHeight="1">
      <c r="A15" s="318"/>
      <c r="B15" s="44" t="s">
        <v>57</v>
      </c>
      <c r="C15" s="43"/>
      <c r="D15" s="43"/>
      <c r="E15" s="90" t="s">
        <v>155</v>
      </c>
      <c r="F15" s="256">
        <f t="shared" si="0"/>
        <v>0</v>
      </c>
      <c r="G15" s="257">
        <f t="shared" si="0"/>
        <v>0</v>
      </c>
      <c r="H15" s="69">
        <f>H10-H13</f>
        <v>17</v>
      </c>
      <c r="I15" s="120">
        <f t="shared" si="1"/>
        <v>0</v>
      </c>
      <c r="J15" s="69">
        <f t="shared" si="1"/>
        <v>0</v>
      </c>
      <c r="K15" s="292">
        <f>K10-K13</f>
        <v>149</v>
      </c>
      <c r="L15" s="256">
        <f t="shared" ref="L15:M15" si="4">L10-L13</f>
        <v>0</v>
      </c>
      <c r="M15" s="257">
        <f t="shared" si="4"/>
        <v>0</v>
      </c>
      <c r="N15" s="256">
        <f t="shared" ref="N15:O15" si="5">N10-N13</f>
        <v>0</v>
      </c>
      <c r="O15" s="257">
        <f t="shared" si="5"/>
        <v>0</v>
      </c>
      <c r="P15" s="110"/>
      <c r="Q15" s="110"/>
      <c r="R15" s="110"/>
      <c r="S15" s="110"/>
      <c r="T15" s="110"/>
      <c r="U15" s="110"/>
      <c r="V15" s="110"/>
      <c r="W15" s="110"/>
      <c r="X15" s="110"/>
      <c r="Y15" s="110"/>
    </row>
    <row r="16" spans="1:25" ht="16" customHeight="1">
      <c r="A16" s="318"/>
      <c r="B16" s="44" t="s">
        <v>58</v>
      </c>
      <c r="C16" s="43"/>
      <c r="D16" s="43"/>
      <c r="E16" s="90" t="s">
        <v>156</v>
      </c>
      <c r="F16" s="256">
        <f t="shared" ref="F16:G16" si="6">F8-F11</f>
        <v>1321</v>
      </c>
      <c r="G16" s="257">
        <f t="shared" si="6"/>
        <v>879</v>
      </c>
      <c r="H16" s="69">
        <f>H8-H11</f>
        <v>550</v>
      </c>
      <c r="I16" s="120">
        <f t="shared" ref="I16:J16" si="7">I8-I11</f>
        <v>0</v>
      </c>
      <c r="J16" s="69">
        <f t="shared" si="7"/>
        <v>-946</v>
      </c>
      <c r="K16" s="292">
        <f>K8-K11</f>
        <v>-468</v>
      </c>
      <c r="L16" s="256">
        <f t="shared" ref="L16:M16" si="8">L8-L11</f>
        <v>186</v>
      </c>
      <c r="M16" s="257">
        <f t="shared" si="8"/>
        <v>232</v>
      </c>
      <c r="N16" s="256">
        <f t="shared" ref="N16:O16" si="9">N8-N11</f>
        <v>811</v>
      </c>
      <c r="O16" s="257">
        <f t="shared" si="9"/>
        <v>877</v>
      </c>
      <c r="P16" s="110"/>
      <c r="Q16" s="110"/>
      <c r="R16" s="110"/>
      <c r="S16" s="110"/>
      <c r="T16" s="110"/>
      <c r="U16" s="110"/>
      <c r="V16" s="110"/>
      <c r="W16" s="110"/>
      <c r="X16" s="110"/>
      <c r="Y16" s="110"/>
    </row>
    <row r="17" spans="1:25" ht="16" customHeight="1">
      <c r="A17" s="318"/>
      <c r="B17" s="44" t="s">
        <v>59</v>
      </c>
      <c r="C17" s="43"/>
      <c r="D17" s="43"/>
      <c r="E17" s="34"/>
      <c r="F17" s="262">
        <v>0</v>
      </c>
      <c r="G17" s="263">
        <v>0</v>
      </c>
      <c r="H17" s="250"/>
      <c r="I17" s="120"/>
      <c r="J17" s="250">
        <v>17598</v>
      </c>
      <c r="K17" s="120">
        <v>16651</v>
      </c>
      <c r="L17" s="256">
        <v>0</v>
      </c>
      <c r="M17" s="257">
        <v>0</v>
      </c>
      <c r="N17" s="256">
        <v>0</v>
      </c>
      <c r="O17" s="257">
        <v>0</v>
      </c>
      <c r="P17" s="110"/>
      <c r="Q17" s="110"/>
      <c r="R17" s="110"/>
      <c r="S17" s="110"/>
      <c r="T17" s="110"/>
      <c r="U17" s="110"/>
      <c r="V17" s="110"/>
      <c r="W17" s="110"/>
      <c r="X17" s="110"/>
      <c r="Y17" s="110"/>
    </row>
    <row r="18" spans="1:25" ht="16" customHeight="1">
      <c r="A18" s="319"/>
      <c r="B18" s="47" t="s">
        <v>60</v>
      </c>
      <c r="C18" s="31"/>
      <c r="D18" s="31"/>
      <c r="E18" s="17"/>
      <c r="F18" s="264">
        <v>0</v>
      </c>
      <c r="G18" s="265">
        <v>0</v>
      </c>
      <c r="H18" s="122"/>
      <c r="I18" s="123"/>
      <c r="J18" s="122"/>
      <c r="K18" s="123"/>
      <c r="L18" s="264">
        <v>0</v>
      </c>
      <c r="M18" s="265">
        <v>0</v>
      </c>
      <c r="N18" s="264">
        <v>0</v>
      </c>
      <c r="O18" s="265">
        <v>0</v>
      </c>
      <c r="P18" s="110"/>
      <c r="Q18" s="110"/>
      <c r="R18" s="110"/>
      <c r="S18" s="110"/>
      <c r="T18" s="110"/>
      <c r="U18" s="110"/>
      <c r="V18" s="110"/>
      <c r="W18" s="110"/>
      <c r="X18" s="110"/>
      <c r="Y18" s="110"/>
    </row>
    <row r="19" spans="1:25" ht="16" customHeight="1">
      <c r="A19" s="318" t="s">
        <v>84</v>
      </c>
      <c r="B19" s="50" t="s">
        <v>61</v>
      </c>
      <c r="C19" s="51"/>
      <c r="D19" s="51"/>
      <c r="E19" s="95"/>
      <c r="F19" s="266">
        <v>0</v>
      </c>
      <c r="G19" s="267">
        <v>1079</v>
      </c>
      <c r="H19" s="284">
        <v>9103</v>
      </c>
      <c r="I19" s="124"/>
      <c r="J19" s="65">
        <v>1732</v>
      </c>
      <c r="K19" s="124">
        <v>1254</v>
      </c>
      <c r="L19" s="266">
        <v>100</v>
      </c>
      <c r="M19" s="267">
        <v>122</v>
      </c>
      <c r="N19" s="266">
        <v>81</v>
      </c>
      <c r="O19" s="267">
        <v>48</v>
      </c>
      <c r="P19" s="110"/>
      <c r="Q19" s="110"/>
      <c r="R19" s="110"/>
      <c r="S19" s="110"/>
      <c r="T19" s="110"/>
      <c r="U19" s="110"/>
      <c r="V19" s="110"/>
      <c r="W19" s="110"/>
      <c r="X19" s="110"/>
      <c r="Y19" s="110"/>
    </row>
    <row r="20" spans="1:25" ht="16" customHeight="1">
      <c r="A20" s="318"/>
      <c r="B20" s="19"/>
      <c r="C20" s="30" t="s">
        <v>62</v>
      </c>
      <c r="D20" s="43"/>
      <c r="E20" s="90"/>
      <c r="F20" s="256">
        <v>0</v>
      </c>
      <c r="G20" s="257">
        <v>1079</v>
      </c>
      <c r="H20" s="231">
        <v>3554</v>
      </c>
      <c r="I20" s="120"/>
      <c r="J20" s="69">
        <v>957</v>
      </c>
      <c r="K20" s="120">
        <v>477</v>
      </c>
      <c r="L20" s="256"/>
      <c r="M20" s="257">
        <v>0</v>
      </c>
      <c r="N20" s="256">
        <v>0</v>
      </c>
      <c r="O20" s="257">
        <v>0</v>
      </c>
      <c r="P20" s="110"/>
      <c r="Q20" s="110"/>
      <c r="R20" s="110"/>
      <c r="S20" s="110"/>
      <c r="T20" s="110"/>
      <c r="U20" s="110"/>
      <c r="V20" s="110"/>
      <c r="W20" s="110"/>
      <c r="X20" s="110"/>
      <c r="Y20" s="110"/>
    </row>
    <row r="21" spans="1:25" ht="16" customHeight="1">
      <c r="A21" s="318"/>
      <c r="B21" s="9" t="s">
        <v>63</v>
      </c>
      <c r="C21" s="63"/>
      <c r="D21" s="63"/>
      <c r="E21" s="89" t="s">
        <v>157</v>
      </c>
      <c r="F21" s="258">
        <v>0</v>
      </c>
      <c r="G21" s="259">
        <v>1079</v>
      </c>
      <c r="H21" s="285">
        <v>8355</v>
      </c>
      <c r="I21" s="251"/>
      <c r="J21" s="127">
        <v>1732</v>
      </c>
      <c r="K21" s="291">
        <v>1254</v>
      </c>
      <c r="L21" s="258">
        <v>100</v>
      </c>
      <c r="M21" s="282">
        <v>122</v>
      </c>
      <c r="N21" s="258">
        <v>81</v>
      </c>
      <c r="O21" s="282">
        <v>48</v>
      </c>
      <c r="P21" s="110"/>
      <c r="Q21" s="110"/>
      <c r="R21" s="110"/>
      <c r="S21" s="110"/>
      <c r="T21" s="110"/>
      <c r="U21" s="110"/>
      <c r="V21" s="110"/>
      <c r="W21" s="110"/>
      <c r="X21" s="110"/>
      <c r="Y21" s="110"/>
    </row>
    <row r="22" spans="1:25" ht="16" customHeight="1">
      <c r="A22" s="318"/>
      <c r="B22" s="50" t="s">
        <v>64</v>
      </c>
      <c r="C22" s="51"/>
      <c r="D22" s="51"/>
      <c r="E22" s="95" t="s">
        <v>158</v>
      </c>
      <c r="F22" s="266">
        <v>341</v>
      </c>
      <c r="G22" s="267">
        <v>1334</v>
      </c>
      <c r="H22" s="284">
        <v>11268</v>
      </c>
      <c r="I22" s="124"/>
      <c r="J22" s="65">
        <v>2799</v>
      </c>
      <c r="K22" s="124">
        <v>2253</v>
      </c>
      <c r="L22" s="266">
        <v>402</v>
      </c>
      <c r="M22" s="267">
        <v>253</v>
      </c>
      <c r="N22" s="266">
        <v>1662</v>
      </c>
      <c r="O22" s="267">
        <v>2836</v>
      </c>
      <c r="P22" s="110"/>
      <c r="Q22" s="110"/>
      <c r="R22" s="110"/>
      <c r="S22" s="110"/>
      <c r="T22" s="110"/>
      <c r="U22" s="110"/>
      <c r="V22" s="110"/>
      <c r="W22" s="110"/>
      <c r="X22" s="110"/>
      <c r="Y22" s="110"/>
    </row>
    <row r="23" spans="1:25" ht="16" customHeight="1">
      <c r="A23" s="318"/>
      <c r="B23" s="7" t="s">
        <v>65</v>
      </c>
      <c r="C23" s="52" t="s">
        <v>66</v>
      </c>
      <c r="D23" s="53"/>
      <c r="E23" s="94"/>
      <c r="F23" s="260">
        <v>204</v>
      </c>
      <c r="G23" s="261">
        <v>1283</v>
      </c>
      <c r="H23" s="286">
        <v>4818</v>
      </c>
      <c r="I23" s="247"/>
      <c r="J23" s="289">
        <v>1727</v>
      </c>
      <c r="K23" s="290">
        <v>1723</v>
      </c>
      <c r="L23" s="268">
        <v>20</v>
      </c>
      <c r="M23" s="269">
        <v>24</v>
      </c>
      <c r="N23" s="268">
        <v>747</v>
      </c>
      <c r="O23" s="269">
        <v>882</v>
      </c>
      <c r="P23" s="110"/>
      <c r="Q23" s="110"/>
      <c r="R23" s="110"/>
      <c r="S23" s="110"/>
      <c r="T23" s="110"/>
      <c r="U23" s="110"/>
      <c r="V23" s="110"/>
      <c r="W23" s="110"/>
      <c r="X23" s="110"/>
      <c r="Y23" s="110"/>
    </row>
    <row r="24" spans="1:25" ht="16" customHeight="1">
      <c r="A24" s="318"/>
      <c r="B24" s="44" t="s">
        <v>159</v>
      </c>
      <c r="C24" s="43"/>
      <c r="D24" s="43"/>
      <c r="E24" s="90" t="s">
        <v>160</v>
      </c>
      <c r="F24" s="256">
        <f t="shared" ref="F24:G24" si="10">F21-F22</f>
        <v>-341</v>
      </c>
      <c r="G24" s="257">
        <f t="shared" si="10"/>
        <v>-255</v>
      </c>
      <c r="H24" s="231">
        <f>H21-H22</f>
        <v>-2913</v>
      </c>
      <c r="I24" s="120">
        <f t="shared" ref="I24" si="11">I21-I22</f>
        <v>0</v>
      </c>
      <c r="J24" s="69">
        <v>-1066</v>
      </c>
      <c r="K24" s="120">
        <f t="shared" ref="K24" si="12">K21-K22</f>
        <v>-999</v>
      </c>
      <c r="L24" s="256">
        <f t="shared" ref="L24:M24" si="13">L21-L22</f>
        <v>-302</v>
      </c>
      <c r="M24" s="257">
        <f t="shared" si="13"/>
        <v>-131</v>
      </c>
      <c r="N24" s="256">
        <f t="shared" ref="N24:O24" si="14">N21-N22</f>
        <v>-1581</v>
      </c>
      <c r="O24" s="257">
        <f t="shared" si="14"/>
        <v>-2788</v>
      </c>
      <c r="P24" s="110"/>
      <c r="Q24" s="110"/>
      <c r="R24" s="110"/>
      <c r="S24" s="110"/>
      <c r="T24" s="110"/>
      <c r="U24" s="110"/>
      <c r="V24" s="110"/>
      <c r="W24" s="110"/>
      <c r="X24" s="110"/>
      <c r="Y24" s="110"/>
    </row>
    <row r="25" spans="1:25" ht="16" customHeight="1">
      <c r="A25" s="318"/>
      <c r="B25" s="100" t="s">
        <v>67</v>
      </c>
      <c r="C25" s="53"/>
      <c r="D25" s="53"/>
      <c r="E25" s="320" t="s">
        <v>161</v>
      </c>
      <c r="F25" s="332">
        <v>341</v>
      </c>
      <c r="G25" s="334">
        <v>255</v>
      </c>
      <c r="H25" s="346">
        <v>2913</v>
      </c>
      <c r="I25" s="338"/>
      <c r="J25" s="336">
        <v>1066</v>
      </c>
      <c r="K25" s="338">
        <v>999</v>
      </c>
      <c r="L25" s="332">
        <v>302</v>
      </c>
      <c r="M25" s="334">
        <v>131</v>
      </c>
      <c r="N25" s="332">
        <v>1581</v>
      </c>
      <c r="O25" s="334">
        <v>2788</v>
      </c>
      <c r="P25" s="110"/>
      <c r="Q25" s="110"/>
      <c r="R25" s="110"/>
      <c r="S25" s="110"/>
      <c r="T25" s="110"/>
      <c r="U25" s="110"/>
      <c r="V25" s="110"/>
      <c r="W25" s="110"/>
      <c r="X25" s="110"/>
      <c r="Y25" s="110"/>
    </row>
    <row r="26" spans="1:25" ht="16" customHeight="1">
      <c r="A26" s="318"/>
      <c r="B26" s="9" t="s">
        <v>68</v>
      </c>
      <c r="C26" s="63"/>
      <c r="D26" s="63"/>
      <c r="E26" s="321"/>
      <c r="F26" s="333"/>
      <c r="G26" s="345"/>
      <c r="H26" s="347"/>
      <c r="I26" s="348"/>
      <c r="J26" s="337"/>
      <c r="K26" s="348"/>
      <c r="L26" s="333"/>
      <c r="M26" s="345"/>
      <c r="N26" s="333"/>
      <c r="O26" s="345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6" customHeight="1">
      <c r="A27" s="319"/>
      <c r="B27" s="47" t="s">
        <v>162</v>
      </c>
      <c r="C27" s="31"/>
      <c r="D27" s="31"/>
      <c r="E27" s="91" t="s">
        <v>163</v>
      </c>
      <c r="F27" s="270">
        <f t="shared" ref="F27:K27" si="15">F24+F25</f>
        <v>0</v>
      </c>
      <c r="G27" s="271">
        <f t="shared" si="15"/>
        <v>0</v>
      </c>
      <c r="H27" s="287">
        <f t="shared" si="15"/>
        <v>0</v>
      </c>
      <c r="I27" s="129">
        <f t="shared" si="15"/>
        <v>0</v>
      </c>
      <c r="J27" s="72">
        <f t="shared" si="15"/>
        <v>0</v>
      </c>
      <c r="K27" s="129">
        <f t="shared" si="15"/>
        <v>0</v>
      </c>
      <c r="L27" s="270">
        <f t="shared" ref="L27:M27" si="16">L24+L25</f>
        <v>0</v>
      </c>
      <c r="M27" s="271">
        <f t="shared" si="16"/>
        <v>0</v>
      </c>
      <c r="N27" s="270">
        <f t="shared" ref="N27:O27" si="17">N24+N25</f>
        <v>0</v>
      </c>
      <c r="O27" s="271">
        <f t="shared" si="17"/>
        <v>0</v>
      </c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6" customHeight="1">
      <c r="A28" s="13"/>
      <c r="F28" s="110"/>
      <c r="G28" s="110"/>
      <c r="H28" s="110"/>
      <c r="I28" s="110"/>
      <c r="J28" s="110"/>
      <c r="K28" s="110"/>
      <c r="L28" s="13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</row>
    <row r="29" spans="1:25" ht="16" customHeight="1">
      <c r="A29" s="31"/>
      <c r="F29" s="110"/>
      <c r="G29" s="110"/>
      <c r="H29" s="110"/>
      <c r="I29" s="110"/>
      <c r="J29" s="131"/>
      <c r="K29" s="131"/>
      <c r="L29" s="130"/>
      <c r="M29" s="110"/>
      <c r="N29" s="110"/>
      <c r="O29" s="131" t="s">
        <v>164</v>
      </c>
      <c r="P29" s="110"/>
      <c r="Q29" s="110"/>
      <c r="R29" s="110"/>
      <c r="S29" s="110"/>
      <c r="T29" s="110"/>
      <c r="U29" s="110"/>
      <c r="V29" s="110"/>
      <c r="W29" s="110"/>
      <c r="X29" s="110"/>
      <c r="Y29" s="131"/>
    </row>
    <row r="30" spans="1:25" ht="16" customHeight="1">
      <c r="A30" s="311" t="s">
        <v>69</v>
      </c>
      <c r="B30" s="312"/>
      <c r="C30" s="312"/>
      <c r="D30" s="312"/>
      <c r="E30" s="313"/>
      <c r="F30" s="349" t="s">
        <v>260</v>
      </c>
      <c r="G30" s="341"/>
      <c r="H30" s="340"/>
      <c r="I30" s="341"/>
      <c r="J30" s="340"/>
      <c r="K30" s="341"/>
      <c r="L30" s="340"/>
      <c r="M30" s="341"/>
      <c r="N30" s="340"/>
      <c r="O30" s="341"/>
      <c r="P30" s="132"/>
      <c r="Q30" s="130"/>
      <c r="R30" s="132"/>
      <c r="S30" s="130"/>
      <c r="T30" s="132"/>
      <c r="U30" s="130"/>
      <c r="V30" s="132"/>
      <c r="W30" s="130"/>
      <c r="X30" s="132"/>
      <c r="Y30" s="130"/>
    </row>
    <row r="31" spans="1:25" ht="16" customHeight="1">
      <c r="A31" s="314"/>
      <c r="B31" s="315"/>
      <c r="C31" s="315"/>
      <c r="D31" s="315"/>
      <c r="E31" s="316"/>
      <c r="F31" s="106" t="s">
        <v>242</v>
      </c>
      <c r="G31" s="38" t="s">
        <v>2</v>
      </c>
      <c r="H31" s="106" t="s">
        <v>242</v>
      </c>
      <c r="I31" s="38" t="s">
        <v>2</v>
      </c>
      <c r="J31" s="106" t="s">
        <v>242</v>
      </c>
      <c r="K31" s="38" t="s">
        <v>2</v>
      </c>
      <c r="L31" s="106" t="s">
        <v>242</v>
      </c>
      <c r="M31" s="38" t="s">
        <v>2</v>
      </c>
      <c r="N31" s="106" t="s">
        <v>242</v>
      </c>
      <c r="O31" s="201" t="s">
        <v>2</v>
      </c>
      <c r="P31" s="136"/>
      <c r="Q31" s="136"/>
      <c r="R31" s="136"/>
      <c r="S31" s="136"/>
      <c r="T31" s="136"/>
      <c r="U31" s="136"/>
      <c r="V31" s="136"/>
      <c r="W31" s="136"/>
      <c r="X31" s="136"/>
      <c r="Y31" s="136"/>
    </row>
    <row r="32" spans="1:25" ht="16" customHeight="1">
      <c r="A32" s="317" t="s">
        <v>85</v>
      </c>
      <c r="B32" s="55" t="s">
        <v>50</v>
      </c>
      <c r="C32" s="56"/>
      <c r="D32" s="56"/>
      <c r="E32" s="15" t="s">
        <v>41</v>
      </c>
      <c r="F32" s="66"/>
      <c r="G32" s="66">
        <v>9631</v>
      </c>
      <c r="H32" s="107"/>
      <c r="I32" s="108"/>
      <c r="J32" s="107"/>
      <c r="K32" s="109"/>
      <c r="L32" s="66"/>
      <c r="M32" s="137"/>
      <c r="N32" s="107"/>
      <c r="O32" s="138"/>
      <c r="P32" s="137"/>
      <c r="Q32" s="137"/>
      <c r="R32" s="137"/>
      <c r="S32" s="137"/>
      <c r="T32" s="139"/>
      <c r="U32" s="139"/>
      <c r="V32" s="137"/>
      <c r="W32" s="137"/>
      <c r="X32" s="139"/>
      <c r="Y32" s="139"/>
    </row>
    <row r="33" spans="1:25" ht="16" customHeight="1">
      <c r="A33" s="322"/>
      <c r="B33" s="8"/>
      <c r="C33" s="52" t="s">
        <v>70</v>
      </c>
      <c r="D33" s="53"/>
      <c r="E33" s="98"/>
      <c r="F33" s="246"/>
      <c r="G33" s="246">
        <v>5987</v>
      </c>
      <c r="H33" s="68"/>
      <c r="I33" s="118"/>
      <c r="J33" s="68"/>
      <c r="K33" s="119"/>
      <c r="L33" s="68"/>
      <c r="M33" s="140"/>
      <c r="N33" s="68"/>
      <c r="O33" s="117"/>
      <c r="P33" s="137"/>
      <c r="Q33" s="137"/>
      <c r="R33" s="137"/>
      <c r="S33" s="137"/>
      <c r="T33" s="139"/>
      <c r="U33" s="139"/>
      <c r="V33" s="137"/>
      <c r="W33" s="137"/>
      <c r="X33" s="139"/>
      <c r="Y33" s="139"/>
    </row>
    <row r="34" spans="1:25" ht="16" customHeight="1">
      <c r="A34" s="322"/>
      <c r="B34" s="8"/>
      <c r="C34" s="24"/>
      <c r="D34" s="30" t="s">
        <v>71</v>
      </c>
      <c r="E34" s="93"/>
      <c r="F34" s="70"/>
      <c r="G34" s="70">
        <v>0</v>
      </c>
      <c r="H34" s="70"/>
      <c r="I34" s="112"/>
      <c r="J34" s="70"/>
      <c r="K34" s="113"/>
      <c r="L34" s="70"/>
      <c r="M34" s="111"/>
      <c r="N34" s="70"/>
      <c r="O34" s="120"/>
      <c r="P34" s="137"/>
      <c r="Q34" s="137"/>
      <c r="R34" s="137"/>
      <c r="S34" s="137"/>
      <c r="T34" s="139"/>
      <c r="U34" s="139"/>
      <c r="V34" s="137"/>
      <c r="W34" s="137"/>
      <c r="X34" s="139"/>
      <c r="Y34" s="139"/>
    </row>
    <row r="35" spans="1:25" ht="16" customHeight="1">
      <c r="A35" s="322"/>
      <c r="B35" s="10"/>
      <c r="C35" s="62" t="s">
        <v>72</v>
      </c>
      <c r="D35" s="63"/>
      <c r="E35" s="99"/>
      <c r="F35" s="114"/>
      <c r="G35" s="114">
        <v>3644</v>
      </c>
      <c r="H35" s="114"/>
      <c r="I35" s="116"/>
      <c r="J35" s="141"/>
      <c r="K35" s="142"/>
      <c r="L35" s="114"/>
      <c r="M35" s="115"/>
      <c r="N35" s="114"/>
      <c r="O35" s="128"/>
      <c r="P35" s="137"/>
      <c r="Q35" s="137"/>
      <c r="R35" s="137"/>
      <c r="S35" s="137"/>
      <c r="T35" s="139"/>
      <c r="U35" s="139"/>
      <c r="V35" s="137"/>
      <c r="W35" s="137"/>
      <c r="X35" s="139"/>
      <c r="Y35" s="139"/>
    </row>
    <row r="36" spans="1:25" ht="16" customHeight="1">
      <c r="A36" s="322"/>
      <c r="B36" s="50" t="s">
        <v>53</v>
      </c>
      <c r="C36" s="51"/>
      <c r="D36" s="51"/>
      <c r="E36" s="15" t="s">
        <v>42</v>
      </c>
      <c r="F36" s="66"/>
      <c r="G36" s="66">
        <v>6441</v>
      </c>
      <c r="H36" s="66"/>
      <c r="I36" s="125"/>
      <c r="J36" s="66"/>
      <c r="K36" s="126"/>
      <c r="L36" s="66"/>
      <c r="M36" s="137"/>
      <c r="N36" s="66"/>
      <c r="O36" s="124"/>
      <c r="P36" s="137"/>
      <c r="Q36" s="137"/>
      <c r="R36" s="137"/>
      <c r="S36" s="137"/>
      <c r="T36" s="137"/>
      <c r="U36" s="137"/>
      <c r="V36" s="137"/>
      <c r="W36" s="137"/>
      <c r="X36" s="139"/>
      <c r="Y36" s="139"/>
    </row>
    <row r="37" spans="1:25" ht="16" customHeight="1">
      <c r="A37" s="322"/>
      <c r="B37" s="8"/>
      <c r="C37" s="30" t="s">
        <v>73</v>
      </c>
      <c r="D37" s="43"/>
      <c r="E37" s="93"/>
      <c r="F37" s="70"/>
      <c r="G37" s="70">
        <v>5509</v>
      </c>
      <c r="H37" s="70"/>
      <c r="I37" s="112"/>
      <c r="J37" s="70"/>
      <c r="K37" s="113"/>
      <c r="L37" s="70"/>
      <c r="M37" s="111"/>
      <c r="N37" s="70"/>
      <c r="O37" s="120"/>
      <c r="P37" s="137"/>
      <c r="Q37" s="137"/>
      <c r="R37" s="137"/>
      <c r="S37" s="137"/>
      <c r="T37" s="137"/>
      <c r="U37" s="137"/>
      <c r="V37" s="137"/>
      <c r="W37" s="137"/>
      <c r="X37" s="139"/>
      <c r="Y37" s="139"/>
    </row>
    <row r="38" spans="1:25" ht="16" customHeight="1">
      <c r="A38" s="322"/>
      <c r="B38" s="10"/>
      <c r="C38" s="30" t="s">
        <v>74</v>
      </c>
      <c r="D38" s="43"/>
      <c r="E38" s="93"/>
      <c r="F38" s="69"/>
      <c r="G38" s="69">
        <v>932</v>
      </c>
      <c r="H38" s="70"/>
      <c r="I38" s="112"/>
      <c r="J38" s="70"/>
      <c r="K38" s="142"/>
      <c r="L38" s="70"/>
      <c r="M38" s="111"/>
      <c r="N38" s="70"/>
      <c r="O38" s="120"/>
      <c r="P38" s="137"/>
      <c r="Q38" s="137"/>
      <c r="R38" s="139"/>
      <c r="S38" s="139"/>
      <c r="T38" s="137"/>
      <c r="U38" s="137"/>
      <c r="V38" s="137"/>
      <c r="W38" s="137"/>
      <c r="X38" s="139"/>
      <c r="Y38" s="139"/>
    </row>
    <row r="39" spans="1:25" ht="16" customHeight="1">
      <c r="A39" s="323"/>
      <c r="B39" s="11" t="s">
        <v>75</v>
      </c>
      <c r="C39" s="12"/>
      <c r="D39" s="12"/>
      <c r="E39" s="97" t="s">
        <v>165</v>
      </c>
      <c r="F39" s="72">
        <f t="shared" ref="F39:G39" si="18">F32-F36</f>
        <v>0</v>
      </c>
      <c r="G39" s="72">
        <f t="shared" si="18"/>
        <v>3190</v>
      </c>
      <c r="H39" s="72">
        <f t="shared" ref="H39:O39" si="19">H32-H36</f>
        <v>0</v>
      </c>
      <c r="I39" s="129">
        <f t="shared" si="19"/>
        <v>0</v>
      </c>
      <c r="J39" s="72">
        <f t="shared" si="19"/>
        <v>0</v>
      </c>
      <c r="K39" s="129">
        <f t="shared" si="19"/>
        <v>0</v>
      </c>
      <c r="L39" s="72">
        <f t="shared" si="19"/>
        <v>0</v>
      </c>
      <c r="M39" s="129">
        <f t="shared" si="19"/>
        <v>0</v>
      </c>
      <c r="N39" s="72">
        <f t="shared" si="19"/>
        <v>0</v>
      </c>
      <c r="O39" s="129">
        <f t="shared" si="19"/>
        <v>0</v>
      </c>
      <c r="P39" s="137"/>
      <c r="Q39" s="137"/>
      <c r="R39" s="137"/>
      <c r="S39" s="137"/>
      <c r="T39" s="137"/>
      <c r="U39" s="137"/>
      <c r="V39" s="137"/>
      <c r="W39" s="137"/>
      <c r="X39" s="139"/>
      <c r="Y39" s="139"/>
    </row>
    <row r="40" spans="1:25" ht="16" customHeight="1">
      <c r="A40" s="317" t="s">
        <v>86</v>
      </c>
      <c r="B40" s="50" t="s">
        <v>76</v>
      </c>
      <c r="C40" s="51"/>
      <c r="D40" s="51"/>
      <c r="E40" s="15" t="s">
        <v>44</v>
      </c>
      <c r="F40" s="65"/>
      <c r="G40" s="65">
        <v>6726</v>
      </c>
      <c r="H40" s="66"/>
      <c r="I40" s="125"/>
      <c r="J40" s="66"/>
      <c r="K40" s="126"/>
      <c r="L40" s="66"/>
      <c r="M40" s="137"/>
      <c r="N40" s="66"/>
      <c r="O40" s="124"/>
      <c r="P40" s="137"/>
      <c r="Q40" s="137"/>
      <c r="R40" s="137"/>
      <c r="S40" s="137"/>
      <c r="T40" s="139"/>
      <c r="U40" s="139"/>
      <c r="V40" s="139"/>
      <c r="W40" s="139"/>
      <c r="X40" s="137"/>
      <c r="Y40" s="137"/>
    </row>
    <row r="41" spans="1:25" ht="16" customHeight="1">
      <c r="A41" s="324"/>
      <c r="B41" s="10"/>
      <c r="C41" s="30" t="s">
        <v>77</v>
      </c>
      <c r="D41" s="43"/>
      <c r="E41" s="93"/>
      <c r="F41" s="143"/>
      <c r="G41" s="143">
        <v>1785</v>
      </c>
      <c r="H41" s="141"/>
      <c r="I41" s="142"/>
      <c r="J41" s="70"/>
      <c r="K41" s="113"/>
      <c r="L41" s="70"/>
      <c r="M41" s="111"/>
      <c r="N41" s="70"/>
      <c r="O41" s="120"/>
      <c r="P41" s="139"/>
      <c r="Q41" s="139"/>
      <c r="R41" s="139"/>
      <c r="S41" s="139"/>
      <c r="T41" s="139"/>
      <c r="U41" s="139"/>
      <c r="V41" s="139"/>
      <c r="W41" s="139"/>
      <c r="X41" s="137"/>
      <c r="Y41" s="137"/>
    </row>
    <row r="42" spans="1:25" ht="16" customHeight="1">
      <c r="A42" s="324"/>
      <c r="B42" s="50" t="s">
        <v>64</v>
      </c>
      <c r="C42" s="51"/>
      <c r="D42" s="51"/>
      <c r="E42" s="15" t="s">
        <v>45</v>
      </c>
      <c r="F42" s="65"/>
      <c r="G42" s="65">
        <v>8058</v>
      </c>
      <c r="H42" s="66"/>
      <c r="I42" s="125"/>
      <c r="J42" s="66"/>
      <c r="K42" s="126"/>
      <c r="L42" s="66"/>
      <c r="M42" s="137"/>
      <c r="N42" s="66"/>
      <c r="O42" s="124"/>
      <c r="P42" s="137"/>
      <c r="Q42" s="137"/>
      <c r="R42" s="137"/>
      <c r="S42" s="137"/>
      <c r="T42" s="139"/>
      <c r="U42" s="139"/>
      <c r="V42" s="137"/>
      <c r="W42" s="137"/>
      <c r="X42" s="137"/>
      <c r="Y42" s="137"/>
    </row>
    <row r="43" spans="1:25" ht="16" customHeight="1">
      <c r="A43" s="324"/>
      <c r="B43" s="10"/>
      <c r="C43" s="30" t="s">
        <v>78</v>
      </c>
      <c r="D43" s="43"/>
      <c r="E43" s="93"/>
      <c r="F43" s="69"/>
      <c r="G43" s="69">
        <v>3347</v>
      </c>
      <c r="H43" s="70"/>
      <c r="I43" s="112"/>
      <c r="J43" s="141"/>
      <c r="K43" s="142"/>
      <c r="L43" s="70"/>
      <c r="M43" s="111"/>
      <c r="N43" s="70"/>
      <c r="O43" s="120"/>
      <c r="P43" s="137"/>
      <c r="Q43" s="137"/>
      <c r="R43" s="139"/>
      <c r="S43" s="137"/>
      <c r="T43" s="139"/>
      <c r="U43" s="139"/>
      <c r="V43" s="137"/>
      <c r="W43" s="137"/>
      <c r="X43" s="139"/>
      <c r="Y43" s="139"/>
    </row>
    <row r="44" spans="1:25" ht="16" customHeight="1">
      <c r="A44" s="325"/>
      <c r="B44" s="47" t="s">
        <v>75</v>
      </c>
      <c r="C44" s="31"/>
      <c r="D44" s="31"/>
      <c r="E44" s="97" t="s">
        <v>166</v>
      </c>
      <c r="F44" s="122">
        <f t="shared" ref="F44:G44" si="20">F40-F42</f>
        <v>0</v>
      </c>
      <c r="G44" s="122">
        <f t="shared" si="20"/>
        <v>-1332</v>
      </c>
      <c r="H44" s="122">
        <f t="shared" ref="H44:O44" si="21">H40-H42</f>
        <v>0</v>
      </c>
      <c r="I44" s="123">
        <f t="shared" si="21"/>
        <v>0</v>
      </c>
      <c r="J44" s="122">
        <f t="shared" si="21"/>
        <v>0</v>
      </c>
      <c r="K44" s="123">
        <f t="shared" si="21"/>
        <v>0</v>
      </c>
      <c r="L44" s="122">
        <f t="shared" si="21"/>
        <v>0</v>
      </c>
      <c r="M44" s="123">
        <f t="shared" si="21"/>
        <v>0</v>
      </c>
      <c r="N44" s="122">
        <f t="shared" si="21"/>
        <v>0</v>
      </c>
      <c r="O44" s="123">
        <f t="shared" si="21"/>
        <v>0</v>
      </c>
      <c r="P44" s="139"/>
      <c r="Q44" s="139"/>
      <c r="R44" s="137"/>
      <c r="S44" s="137"/>
      <c r="T44" s="139"/>
      <c r="U44" s="139"/>
      <c r="V44" s="137"/>
      <c r="W44" s="137"/>
      <c r="X44" s="137"/>
      <c r="Y44" s="137"/>
    </row>
    <row r="45" spans="1:25" ht="16" customHeight="1">
      <c r="A45" s="302" t="s">
        <v>87</v>
      </c>
      <c r="B45" s="25" t="s">
        <v>79</v>
      </c>
      <c r="C45" s="20"/>
      <c r="D45" s="20"/>
      <c r="E45" s="96" t="s">
        <v>167</v>
      </c>
      <c r="F45" s="145">
        <f t="shared" ref="F45:G45" si="22">F39+F44</f>
        <v>0</v>
      </c>
      <c r="G45" s="145">
        <f t="shared" si="22"/>
        <v>1858</v>
      </c>
      <c r="H45" s="145">
        <f t="shared" ref="H45:O45" si="23">H39+H44</f>
        <v>0</v>
      </c>
      <c r="I45" s="146">
        <f t="shared" si="23"/>
        <v>0</v>
      </c>
      <c r="J45" s="145">
        <f t="shared" si="23"/>
        <v>0</v>
      </c>
      <c r="K45" s="146">
        <f t="shared" si="23"/>
        <v>0</v>
      </c>
      <c r="L45" s="145">
        <f t="shared" si="23"/>
        <v>0</v>
      </c>
      <c r="M45" s="146">
        <f t="shared" si="23"/>
        <v>0</v>
      </c>
      <c r="N45" s="145">
        <f t="shared" si="23"/>
        <v>0</v>
      </c>
      <c r="O45" s="146">
        <f t="shared" si="23"/>
        <v>0</v>
      </c>
      <c r="P45" s="137"/>
      <c r="Q45" s="137"/>
      <c r="R45" s="137"/>
      <c r="S45" s="137"/>
      <c r="T45" s="137"/>
      <c r="U45" s="137"/>
      <c r="V45" s="137"/>
      <c r="W45" s="137"/>
      <c r="X45" s="137"/>
      <c r="Y45" s="137"/>
    </row>
    <row r="46" spans="1:25" ht="16" customHeight="1">
      <c r="A46" s="303"/>
      <c r="B46" s="44" t="s">
        <v>80</v>
      </c>
      <c r="C46" s="43"/>
      <c r="D46" s="43"/>
      <c r="E46" s="43"/>
      <c r="F46" s="143"/>
      <c r="G46" s="143">
        <v>1</v>
      </c>
      <c r="H46" s="141"/>
      <c r="I46" s="142"/>
      <c r="J46" s="141"/>
      <c r="K46" s="142"/>
      <c r="L46" s="70"/>
      <c r="M46" s="111"/>
      <c r="N46" s="141"/>
      <c r="O46" s="121"/>
      <c r="P46" s="139"/>
      <c r="Q46" s="139"/>
      <c r="R46" s="139"/>
      <c r="S46" s="139"/>
      <c r="T46" s="139"/>
      <c r="U46" s="139"/>
      <c r="V46" s="139"/>
      <c r="W46" s="139"/>
      <c r="X46" s="139"/>
      <c r="Y46" s="139"/>
    </row>
    <row r="47" spans="1:25" ht="16" customHeight="1">
      <c r="A47" s="303"/>
      <c r="B47" s="44" t="s">
        <v>81</v>
      </c>
      <c r="C47" s="43"/>
      <c r="D47" s="43"/>
      <c r="E47" s="43"/>
      <c r="F47" s="70"/>
      <c r="G47" s="70">
        <v>4080</v>
      </c>
      <c r="H47" s="70"/>
      <c r="I47" s="112"/>
      <c r="J47" s="70"/>
      <c r="K47" s="113"/>
      <c r="L47" s="70"/>
      <c r="M47" s="111"/>
      <c r="N47" s="70"/>
      <c r="O47" s="120"/>
      <c r="P47" s="137"/>
      <c r="Q47" s="137"/>
      <c r="R47" s="137"/>
      <c r="S47" s="137"/>
      <c r="T47" s="137"/>
      <c r="U47" s="137"/>
      <c r="V47" s="137"/>
      <c r="W47" s="137"/>
      <c r="X47" s="137"/>
      <c r="Y47" s="137"/>
    </row>
    <row r="48" spans="1:25" ht="16" customHeight="1">
      <c r="A48" s="304"/>
      <c r="B48" s="47" t="s">
        <v>82</v>
      </c>
      <c r="C48" s="31"/>
      <c r="D48" s="31"/>
      <c r="E48" s="31"/>
      <c r="F48" s="73"/>
      <c r="G48" s="73">
        <v>3667</v>
      </c>
      <c r="H48" s="73"/>
      <c r="I48" s="148"/>
      <c r="J48" s="73"/>
      <c r="K48" s="149"/>
      <c r="L48" s="73"/>
      <c r="M48" s="147"/>
      <c r="N48" s="73"/>
      <c r="O48" s="129"/>
      <c r="P48" s="137"/>
      <c r="Q48" s="137"/>
      <c r="R48" s="137"/>
      <c r="S48" s="137"/>
      <c r="T48" s="137"/>
      <c r="U48" s="137"/>
      <c r="V48" s="137"/>
      <c r="W48" s="137"/>
      <c r="X48" s="137"/>
      <c r="Y48" s="137"/>
    </row>
    <row r="49" spans="1:15" ht="16" customHeight="1">
      <c r="A49" s="13" t="s">
        <v>168</v>
      </c>
      <c r="O49" s="6"/>
    </row>
    <row r="50" spans="1:15" ht="16" customHeight="1">
      <c r="A50" s="13"/>
      <c r="O50" s="8"/>
    </row>
  </sheetData>
  <mergeCells count="28">
    <mergeCell ref="O25:O26"/>
    <mergeCell ref="A30:E31"/>
    <mergeCell ref="F30:G30"/>
    <mergeCell ref="H30:I30"/>
    <mergeCell ref="J30:K30"/>
    <mergeCell ref="L30:M30"/>
    <mergeCell ref="N30:O30"/>
    <mergeCell ref="F6:G6"/>
    <mergeCell ref="H6:I6"/>
    <mergeCell ref="A32:A39"/>
    <mergeCell ref="A40:A44"/>
    <mergeCell ref="A45:A48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3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Normal="100" zoomScaleSheetLayoutView="100" workbookViewId="0"/>
  </sheetViews>
  <sheetFormatPr defaultColWidth="9" defaultRowHeight="13"/>
  <cols>
    <col min="1" max="2" width="3.6328125" style="2" customWidth="1"/>
    <col min="3" max="3" width="21.36328125" style="2" customWidth="1"/>
    <col min="4" max="4" width="20" style="2" customWidth="1"/>
    <col min="5" max="14" width="12.6328125" style="2" customWidth="1"/>
    <col min="15" max="16384" width="9" style="2"/>
  </cols>
  <sheetData>
    <row r="1" spans="1:14" ht="34" customHeight="1">
      <c r="A1" s="152" t="s">
        <v>0</v>
      </c>
      <c r="B1" s="152"/>
      <c r="C1" s="203" t="s">
        <v>254</v>
      </c>
      <c r="D1" s="204"/>
    </row>
    <row r="3" spans="1:14" ht="15" customHeight="1">
      <c r="A3" s="36" t="s">
        <v>169</v>
      </c>
      <c r="B3" s="36"/>
      <c r="C3" s="36"/>
      <c r="D3" s="36"/>
      <c r="E3" s="36"/>
      <c r="F3" s="36"/>
      <c r="I3" s="36"/>
      <c r="J3" s="36"/>
    </row>
    <row r="4" spans="1:14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205"/>
      <c r="B5" s="205" t="s">
        <v>246</v>
      </c>
      <c r="C5" s="205"/>
      <c r="D5" s="205"/>
      <c r="H5" s="37"/>
      <c r="L5" s="37"/>
      <c r="N5" s="37" t="s">
        <v>170</v>
      </c>
    </row>
    <row r="6" spans="1:14" ht="15" customHeight="1">
      <c r="A6" s="206"/>
      <c r="B6" s="207"/>
      <c r="C6" s="207"/>
      <c r="D6" s="207"/>
      <c r="E6" s="350" t="s">
        <v>253</v>
      </c>
      <c r="F6" s="351"/>
      <c r="G6" s="350" t="s">
        <v>252</v>
      </c>
      <c r="H6" s="351"/>
      <c r="I6" s="208"/>
      <c r="J6" s="209"/>
      <c r="K6" s="350"/>
      <c r="L6" s="351"/>
      <c r="M6" s="350"/>
      <c r="N6" s="351"/>
    </row>
    <row r="7" spans="1:14" ht="15" customHeight="1">
      <c r="A7" s="59"/>
      <c r="B7" s="60"/>
      <c r="C7" s="60"/>
      <c r="D7" s="60"/>
      <c r="E7" s="210" t="s">
        <v>242</v>
      </c>
      <c r="F7" s="211" t="s">
        <v>2</v>
      </c>
      <c r="G7" s="210" t="s">
        <v>242</v>
      </c>
      <c r="H7" s="211" t="s">
        <v>2</v>
      </c>
      <c r="I7" s="210" t="s">
        <v>242</v>
      </c>
      <c r="J7" s="211" t="s">
        <v>2</v>
      </c>
      <c r="K7" s="210" t="s">
        <v>242</v>
      </c>
      <c r="L7" s="211" t="s">
        <v>2</v>
      </c>
      <c r="M7" s="210" t="s">
        <v>242</v>
      </c>
      <c r="N7" s="240" t="s">
        <v>2</v>
      </c>
    </row>
    <row r="8" spans="1:14" ht="18" customHeight="1">
      <c r="A8" s="295" t="s">
        <v>171</v>
      </c>
      <c r="B8" s="212" t="s">
        <v>172</v>
      </c>
      <c r="C8" s="213"/>
      <c r="D8" s="213"/>
      <c r="E8" s="214">
        <v>2</v>
      </c>
      <c r="F8" s="215">
        <v>2</v>
      </c>
      <c r="G8" s="214">
        <v>1</v>
      </c>
      <c r="H8" s="216">
        <v>1</v>
      </c>
      <c r="I8" s="214"/>
      <c r="J8" s="215"/>
      <c r="K8" s="214"/>
      <c r="L8" s="216"/>
      <c r="M8" s="214"/>
      <c r="N8" s="216"/>
    </row>
    <row r="9" spans="1:14" ht="18" customHeight="1">
      <c r="A9" s="296"/>
      <c r="B9" s="295" t="s">
        <v>173</v>
      </c>
      <c r="C9" s="170" t="s">
        <v>174</v>
      </c>
      <c r="D9" s="171"/>
      <c r="E9" s="217">
        <v>9894</v>
      </c>
      <c r="F9" s="218">
        <v>9894</v>
      </c>
      <c r="G9" s="217">
        <v>30</v>
      </c>
      <c r="H9" s="219">
        <v>30</v>
      </c>
      <c r="I9" s="217"/>
      <c r="J9" s="218"/>
      <c r="K9" s="217"/>
      <c r="L9" s="219"/>
      <c r="M9" s="217"/>
      <c r="N9" s="219"/>
    </row>
    <row r="10" spans="1:14" ht="18" customHeight="1">
      <c r="A10" s="296"/>
      <c r="B10" s="296"/>
      <c r="C10" s="44" t="s">
        <v>175</v>
      </c>
      <c r="D10" s="43"/>
      <c r="E10" s="220">
        <v>9774</v>
      </c>
      <c r="F10" s="221">
        <v>9774</v>
      </c>
      <c r="G10" s="220">
        <v>30</v>
      </c>
      <c r="H10" s="222">
        <v>30</v>
      </c>
      <c r="I10" s="220"/>
      <c r="J10" s="221"/>
      <c r="K10" s="220"/>
      <c r="L10" s="222"/>
      <c r="M10" s="220"/>
      <c r="N10" s="222"/>
    </row>
    <row r="11" spans="1:14" ht="18" customHeight="1">
      <c r="A11" s="296"/>
      <c r="B11" s="296"/>
      <c r="C11" s="44" t="s">
        <v>176</v>
      </c>
      <c r="D11" s="43"/>
      <c r="E11" s="220">
        <v>120</v>
      </c>
      <c r="F11" s="221">
        <v>120</v>
      </c>
      <c r="G11" s="220"/>
      <c r="H11" s="222"/>
      <c r="I11" s="220"/>
      <c r="J11" s="221"/>
      <c r="K11" s="220"/>
      <c r="L11" s="222"/>
      <c r="M11" s="220"/>
      <c r="N11" s="222"/>
    </row>
    <row r="12" spans="1:14" ht="18" customHeight="1">
      <c r="A12" s="296"/>
      <c r="B12" s="296"/>
      <c r="C12" s="44" t="s">
        <v>177</v>
      </c>
      <c r="D12" s="43"/>
      <c r="E12" s="220"/>
      <c r="F12" s="221"/>
      <c r="G12" s="220"/>
      <c r="H12" s="222"/>
      <c r="I12" s="220"/>
      <c r="J12" s="221"/>
      <c r="K12" s="220"/>
      <c r="L12" s="222"/>
      <c r="M12" s="220"/>
      <c r="N12" s="222"/>
    </row>
    <row r="13" spans="1:14" ht="18" customHeight="1">
      <c r="A13" s="296"/>
      <c r="B13" s="296"/>
      <c r="C13" s="44" t="s">
        <v>178</v>
      </c>
      <c r="D13" s="43"/>
      <c r="E13" s="220"/>
      <c r="F13" s="221"/>
      <c r="G13" s="220"/>
      <c r="H13" s="222"/>
      <c r="I13" s="220"/>
      <c r="J13" s="221"/>
      <c r="K13" s="220"/>
      <c r="L13" s="222"/>
      <c r="M13" s="220"/>
      <c r="N13" s="222"/>
    </row>
    <row r="14" spans="1:14" ht="18" customHeight="1">
      <c r="A14" s="297"/>
      <c r="B14" s="297"/>
      <c r="C14" s="47" t="s">
        <v>179</v>
      </c>
      <c r="D14" s="31"/>
      <c r="E14" s="223"/>
      <c r="F14" s="224"/>
      <c r="G14" s="223"/>
      <c r="H14" s="225"/>
      <c r="I14" s="223"/>
      <c r="J14" s="224"/>
      <c r="K14" s="223"/>
      <c r="L14" s="225"/>
      <c r="M14" s="223"/>
      <c r="N14" s="225"/>
    </row>
    <row r="15" spans="1:14" ht="18" customHeight="1">
      <c r="A15" s="344" t="s">
        <v>180</v>
      </c>
      <c r="B15" s="295" t="s">
        <v>181</v>
      </c>
      <c r="C15" s="170" t="s">
        <v>182</v>
      </c>
      <c r="D15" s="171"/>
      <c r="E15" s="226">
        <v>9091</v>
      </c>
      <c r="F15" s="227">
        <v>9770</v>
      </c>
      <c r="G15" s="226">
        <v>13611</v>
      </c>
      <c r="H15" s="146">
        <v>12807</v>
      </c>
      <c r="I15" s="226"/>
      <c r="J15" s="227"/>
      <c r="K15" s="226"/>
      <c r="L15" s="146"/>
      <c r="M15" s="226"/>
      <c r="N15" s="146"/>
    </row>
    <row r="16" spans="1:14" ht="18" customHeight="1">
      <c r="A16" s="296"/>
      <c r="B16" s="296"/>
      <c r="C16" s="44" t="s">
        <v>183</v>
      </c>
      <c r="D16" s="43"/>
      <c r="E16" s="70">
        <v>47291</v>
      </c>
      <c r="F16" s="112">
        <v>46412</v>
      </c>
      <c r="G16" s="70">
        <v>2941</v>
      </c>
      <c r="H16" s="120">
        <v>3991</v>
      </c>
      <c r="I16" s="70"/>
      <c r="J16" s="112"/>
      <c r="K16" s="70"/>
      <c r="L16" s="120"/>
      <c r="M16" s="70"/>
      <c r="N16" s="120"/>
    </row>
    <row r="17" spans="1:15" ht="18" customHeight="1">
      <c r="A17" s="296"/>
      <c r="B17" s="296"/>
      <c r="C17" s="44" t="s">
        <v>184</v>
      </c>
      <c r="D17" s="43"/>
      <c r="E17" s="70"/>
      <c r="F17" s="112"/>
      <c r="G17" s="70"/>
      <c r="H17" s="120"/>
      <c r="I17" s="70"/>
      <c r="J17" s="112"/>
      <c r="K17" s="70"/>
      <c r="L17" s="120"/>
      <c r="M17" s="70"/>
      <c r="N17" s="120"/>
    </row>
    <row r="18" spans="1:15" ht="18" customHeight="1">
      <c r="A18" s="296"/>
      <c r="B18" s="297"/>
      <c r="C18" s="47" t="s">
        <v>185</v>
      </c>
      <c r="D18" s="31"/>
      <c r="E18" s="72">
        <v>56383</v>
      </c>
      <c r="F18" s="228">
        <v>56182</v>
      </c>
      <c r="G18" s="72">
        <v>16552</v>
      </c>
      <c r="H18" s="228">
        <v>16798</v>
      </c>
      <c r="I18" s="72"/>
      <c r="J18" s="228"/>
      <c r="K18" s="72"/>
      <c r="L18" s="228"/>
      <c r="M18" s="72"/>
      <c r="N18" s="228"/>
    </row>
    <row r="19" spans="1:15" ht="18" customHeight="1">
      <c r="A19" s="296"/>
      <c r="B19" s="295" t="s">
        <v>186</v>
      </c>
      <c r="C19" s="170" t="s">
        <v>187</v>
      </c>
      <c r="D19" s="171"/>
      <c r="E19" s="145">
        <v>306</v>
      </c>
      <c r="F19" s="146">
        <v>591</v>
      </c>
      <c r="G19" s="145">
        <v>6677</v>
      </c>
      <c r="H19" s="146">
        <v>7198</v>
      </c>
      <c r="I19" s="145"/>
      <c r="J19" s="146"/>
      <c r="K19" s="145"/>
      <c r="L19" s="146"/>
      <c r="M19" s="145"/>
      <c r="N19" s="146"/>
    </row>
    <row r="20" spans="1:15" ht="18" customHeight="1">
      <c r="A20" s="296"/>
      <c r="B20" s="296"/>
      <c r="C20" s="44" t="s">
        <v>188</v>
      </c>
      <c r="D20" s="43"/>
      <c r="E20" s="69">
        <v>17</v>
      </c>
      <c r="F20" s="120">
        <v>14</v>
      </c>
      <c r="G20" s="69">
        <v>965</v>
      </c>
      <c r="H20" s="120">
        <v>665</v>
      </c>
      <c r="I20" s="69"/>
      <c r="J20" s="120"/>
      <c r="K20" s="69"/>
      <c r="L20" s="120"/>
      <c r="M20" s="69"/>
      <c r="N20" s="120"/>
    </row>
    <row r="21" spans="1:15" s="233" customFormat="1" ht="18" customHeight="1">
      <c r="A21" s="296"/>
      <c r="B21" s="296"/>
      <c r="C21" s="229" t="s">
        <v>189</v>
      </c>
      <c r="D21" s="230"/>
      <c r="E21" s="231">
        <v>46093</v>
      </c>
      <c r="F21" s="232">
        <v>45613</v>
      </c>
      <c r="G21" s="231"/>
      <c r="H21" s="232"/>
      <c r="I21" s="231"/>
      <c r="J21" s="232"/>
      <c r="K21" s="231"/>
      <c r="L21" s="232"/>
      <c r="M21" s="231"/>
      <c r="N21" s="232"/>
    </row>
    <row r="22" spans="1:15" ht="18" customHeight="1">
      <c r="A22" s="296"/>
      <c r="B22" s="297"/>
      <c r="C22" s="11" t="s">
        <v>190</v>
      </c>
      <c r="D22" s="12"/>
      <c r="E22" s="72">
        <v>46416</v>
      </c>
      <c r="F22" s="129">
        <v>46218</v>
      </c>
      <c r="G22" s="72">
        <v>7642</v>
      </c>
      <c r="H22" s="129">
        <v>7863</v>
      </c>
      <c r="I22" s="72"/>
      <c r="J22" s="129"/>
      <c r="K22" s="72"/>
      <c r="L22" s="129"/>
      <c r="M22" s="72"/>
      <c r="N22" s="129"/>
    </row>
    <row r="23" spans="1:15" ht="18" customHeight="1">
      <c r="A23" s="296"/>
      <c r="B23" s="295" t="s">
        <v>191</v>
      </c>
      <c r="C23" s="170" t="s">
        <v>192</v>
      </c>
      <c r="D23" s="171"/>
      <c r="E23" s="145">
        <v>9894</v>
      </c>
      <c r="F23" s="146">
        <v>9894</v>
      </c>
      <c r="G23" s="145">
        <v>30</v>
      </c>
      <c r="H23" s="146">
        <v>30</v>
      </c>
      <c r="I23" s="145"/>
      <c r="J23" s="146"/>
      <c r="K23" s="145"/>
      <c r="L23" s="146"/>
      <c r="M23" s="145"/>
      <c r="N23" s="146"/>
    </row>
    <row r="24" spans="1:15" ht="18" customHeight="1">
      <c r="A24" s="296"/>
      <c r="B24" s="296"/>
      <c r="C24" s="44" t="s">
        <v>193</v>
      </c>
      <c r="D24" s="43"/>
      <c r="E24" s="69">
        <v>72</v>
      </c>
      <c r="F24" s="120">
        <v>70</v>
      </c>
      <c r="G24" s="69">
        <v>8880</v>
      </c>
      <c r="H24" s="120">
        <v>8905</v>
      </c>
      <c r="I24" s="69"/>
      <c r="J24" s="120"/>
      <c r="K24" s="69"/>
      <c r="L24" s="120"/>
      <c r="M24" s="69"/>
      <c r="N24" s="120"/>
    </row>
    <row r="25" spans="1:15" ht="18" customHeight="1">
      <c r="A25" s="296"/>
      <c r="B25" s="296"/>
      <c r="C25" s="44" t="s">
        <v>194</v>
      </c>
      <c r="D25" s="43"/>
      <c r="E25" s="69"/>
      <c r="F25" s="120"/>
      <c r="G25" s="69"/>
      <c r="H25" s="120"/>
      <c r="I25" s="69"/>
      <c r="J25" s="120"/>
      <c r="K25" s="69"/>
      <c r="L25" s="120"/>
      <c r="M25" s="69"/>
      <c r="N25" s="120"/>
    </row>
    <row r="26" spans="1:15" ht="18" customHeight="1">
      <c r="A26" s="296"/>
      <c r="B26" s="297"/>
      <c r="C26" s="45" t="s">
        <v>195</v>
      </c>
      <c r="D26" s="46"/>
      <c r="E26" s="71">
        <v>9966</v>
      </c>
      <c r="F26" s="129">
        <v>9964</v>
      </c>
      <c r="G26" s="71">
        <v>8910</v>
      </c>
      <c r="H26" s="129">
        <v>8935</v>
      </c>
      <c r="I26" s="148"/>
      <c r="J26" s="129"/>
      <c r="K26" s="71"/>
      <c r="L26" s="129"/>
      <c r="M26" s="71"/>
      <c r="N26" s="129"/>
    </row>
    <row r="27" spans="1:15" ht="18" customHeight="1">
      <c r="A27" s="297"/>
      <c r="B27" s="47" t="s">
        <v>196</v>
      </c>
      <c r="C27" s="31"/>
      <c r="D27" s="31"/>
      <c r="E27" s="234">
        <v>56383</v>
      </c>
      <c r="F27" s="129">
        <v>56182</v>
      </c>
      <c r="G27" s="72">
        <v>16552</v>
      </c>
      <c r="H27" s="129">
        <v>16798</v>
      </c>
      <c r="I27" s="234"/>
      <c r="J27" s="129"/>
      <c r="K27" s="72"/>
      <c r="L27" s="129"/>
      <c r="M27" s="72"/>
      <c r="N27" s="129"/>
    </row>
    <row r="28" spans="1:15" ht="18" customHeight="1">
      <c r="A28" s="295" t="s">
        <v>197</v>
      </c>
      <c r="B28" s="295" t="s">
        <v>198</v>
      </c>
      <c r="C28" s="170" t="s">
        <v>199</v>
      </c>
      <c r="D28" s="235" t="s">
        <v>41</v>
      </c>
      <c r="E28" s="145">
        <v>1519</v>
      </c>
      <c r="F28" s="146">
        <v>1522</v>
      </c>
      <c r="G28" s="145">
        <v>1080</v>
      </c>
      <c r="H28" s="146">
        <v>7400</v>
      </c>
      <c r="I28" s="145"/>
      <c r="J28" s="146"/>
      <c r="K28" s="145"/>
      <c r="L28" s="146"/>
      <c r="M28" s="145"/>
      <c r="N28" s="146"/>
    </row>
    <row r="29" spans="1:15" ht="18" customHeight="1">
      <c r="A29" s="296"/>
      <c r="B29" s="296"/>
      <c r="C29" s="44" t="s">
        <v>200</v>
      </c>
      <c r="D29" s="236" t="s">
        <v>42</v>
      </c>
      <c r="E29" s="69">
        <v>1429</v>
      </c>
      <c r="F29" s="120">
        <v>1464</v>
      </c>
      <c r="G29" s="69">
        <v>1044</v>
      </c>
      <c r="H29" s="120">
        <v>7079</v>
      </c>
      <c r="I29" s="69"/>
      <c r="J29" s="120"/>
      <c r="K29" s="69"/>
      <c r="L29" s="120"/>
      <c r="M29" s="69"/>
      <c r="N29" s="120"/>
    </row>
    <row r="30" spans="1:15" ht="18" customHeight="1">
      <c r="A30" s="296"/>
      <c r="B30" s="296"/>
      <c r="C30" s="44" t="s">
        <v>201</v>
      </c>
      <c r="D30" s="236" t="s">
        <v>202</v>
      </c>
      <c r="E30" s="69">
        <v>165</v>
      </c>
      <c r="F30" s="120">
        <v>145</v>
      </c>
      <c r="G30" s="70">
        <v>91</v>
      </c>
      <c r="H30" s="120">
        <v>49</v>
      </c>
      <c r="I30" s="69"/>
      <c r="J30" s="120"/>
      <c r="K30" s="69"/>
      <c r="L30" s="120"/>
      <c r="M30" s="69"/>
      <c r="N30" s="120"/>
    </row>
    <row r="31" spans="1:15" ht="18" customHeight="1">
      <c r="A31" s="296"/>
      <c r="B31" s="296"/>
      <c r="C31" s="11" t="s">
        <v>203</v>
      </c>
      <c r="D31" s="237" t="s">
        <v>204</v>
      </c>
      <c r="E31" s="72">
        <f t="shared" ref="E31" si="0">E28-E29-E30</f>
        <v>-75</v>
      </c>
      <c r="F31" s="228">
        <v>-87</v>
      </c>
      <c r="G31" s="72">
        <f t="shared" ref="G31:N31" si="1">G28-G29-G30</f>
        <v>-55</v>
      </c>
      <c r="H31" s="228">
        <v>272</v>
      </c>
      <c r="I31" s="72">
        <f t="shared" si="1"/>
        <v>0</v>
      </c>
      <c r="J31" s="238">
        <f t="shared" si="1"/>
        <v>0</v>
      </c>
      <c r="K31" s="72">
        <f t="shared" si="1"/>
        <v>0</v>
      </c>
      <c r="L31" s="238">
        <f t="shared" si="1"/>
        <v>0</v>
      </c>
      <c r="M31" s="72">
        <f t="shared" si="1"/>
        <v>0</v>
      </c>
      <c r="N31" s="228">
        <f t="shared" si="1"/>
        <v>0</v>
      </c>
      <c r="O31" s="7"/>
    </row>
    <row r="32" spans="1:15" ht="18" customHeight="1">
      <c r="A32" s="296"/>
      <c r="B32" s="296"/>
      <c r="C32" s="170" t="s">
        <v>205</v>
      </c>
      <c r="D32" s="235" t="s">
        <v>206</v>
      </c>
      <c r="E32" s="145">
        <v>78</v>
      </c>
      <c r="F32" s="146">
        <v>103</v>
      </c>
      <c r="G32" s="145">
        <v>31</v>
      </c>
      <c r="H32" s="146">
        <v>36</v>
      </c>
      <c r="I32" s="145"/>
      <c r="J32" s="146"/>
      <c r="K32" s="145"/>
      <c r="L32" s="146"/>
      <c r="M32" s="145"/>
      <c r="N32" s="146"/>
    </row>
    <row r="33" spans="1:14" ht="18" customHeight="1">
      <c r="A33" s="296"/>
      <c r="B33" s="296"/>
      <c r="C33" s="44" t="s">
        <v>207</v>
      </c>
      <c r="D33" s="236" t="s">
        <v>208</v>
      </c>
      <c r="E33" s="69">
        <v>0</v>
      </c>
      <c r="F33" s="120">
        <v>0.1</v>
      </c>
      <c r="G33" s="69">
        <v>1</v>
      </c>
      <c r="H33" s="120">
        <v>149</v>
      </c>
      <c r="I33" s="69"/>
      <c r="J33" s="120"/>
      <c r="K33" s="69"/>
      <c r="L33" s="120"/>
      <c r="M33" s="69"/>
      <c r="N33" s="120"/>
    </row>
    <row r="34" spans="1:14" ht="18" customHeight="1">
      <c r="A34" s="296"/>
      <c r="B34" s="297"/>
      <c r="C34" s="11" t="s">
        <v>209</v>
      </c>
      <c r="D34" s="237" t="s">
        <v>210</v>
      </c>
      <c r="E34" s="72">
        <f t="shared" ref="E34" si="2">E31+E32-E33</f>
        <v>3</v>
      </c>
      <c r="F34" s="129">
        <v>15.9</v>
      </c>
      <c r="G34" s="72">
        <f t="shared" ref="G34:N34" si="3">G31+G32-G33</f>
        <v>-25</v>
      </c>
      <c r="H34" s="129">
        <v>159</v>
      </c>
      <c r="I34" s="72">
        <f t="shared" si="3"/>
        <v>0</v>
      </c>
      <c r="J34" s="129">
        <f t="shared" si="3"/>
        <v>0</v>
      </c>
      <c r="K34" s="72">
        <f t="shared" si="3"/>
        <v>0</v>
      </c>
      <c r="L34" s="129">
        <f t="shared" si="3"/>
        <v>0</v>
      </c>
      <c r="M34" s="72">
        <f t="shared" si="3"/>
        <v>0</v>
      </c>
      <c r="N34" s="129">
        <f t="shared" si="3"/>
        <v>0</v>
      </c>
    </row>
    <row r="35" spans="1:14" ht="18" customHeight="1">
      <c r="A35" s="296"/>
      <c r="B35" s="295" t="s">
        <v>211</v>
      </c>
      <c r="C35" s="170" t="s">
        <v>212</v>
      </c>
      <c r="D35" s="235" t="s">
        <v>213</v>
      </c>
      <c r="E35" s="145"/>
      <c r="F35" s="146"/>
      <c r="G35" s="145"/>
      <c r="H35" s="146"/>
      <c r="I35" s="145"/>
      <c r="J35" s="146"/>
      <c r="K35" s="145"/>
      <c r="L35" s="146"/>
      <c r="M35" s="145"/>
      <c r="N35" s="146"/>
    </row>
    <row r="36" spans="1:14" ht="18" customHeight="1">
      <c r="A36" s="296"/>
      <c r="B36" s="296"/>
      <c r="C36" s="44" t="s">
        <v>214</v>
      </c>
      <c r="D36" s="236" t="s">
        <v>215</v>
      </c>
      <c r="E36" s="69">
        <v>0</v>
      </c>
      <c r="F36" s="120">
        <v>14</v>
      </c>
      <c r="G36" s="69"/>
      <c r="H36" s="120"/>
      <c r="I36" s="69"/>
      <c r="J36" s="120"/>
      <c r="K36" s="69"/>
      <c r="L36" s="120"/>
      <c r="M36" s="69"/>
      <c r="N36" s="120"/>
    </row>
    <row r="37" spans="1:14" ht="18" customHeight="1">
      <c r="A37" s="296"/>
      <c r="B37" s="296"/>
      <c r="C37" s="44" t="s">
        <v>216</v>
      </c>
      <c r="D37" s="236" t="s">
        <v>217</v>
      </c>
      <c r="E37" s="69">
        <f t="shared" ref="E37" si="4">E34+E35-E36</f>
        <v>3</v>
      </c>
      <c r="F37" s="120">
        <v>1.9000000000000004</v>
      </c>
      <c r="G37" s="69">
        <f t="shared" ref="G37:N37" si="5">G34+G35-G36</f>
        <v>-25</v>
      </c>
      <c r="H37" s="120">
        <v>159</v>
      </c>
      <c r="I37" s="69">
        <f t="shared" si="5"/>
        <v>0</v>
      </c>
      <c r="J37" s="120">
        <f t="shared" si="5"/>
        <v>0</v>
      </c>
      <c r="K37" s="69">
        <f t="shared" si="5"/>
        <v>0</v>
      </c>
      <c r="L37" s="120">
        <f t="shared" si="5"/>
        <v>0</v>
      </c>
      <c r="M37" s="69">
        <f t="shared" si="5"/>
        <v>0</v>
      </c>
      <c r="N37" s="120">
        <f t="shared" si="5"/>
        <v>0</v>
      </c>
    </row>
    <row r="38" spans="1:14" ht="18" customHeight="1">
      <c r="A38" s="296"/>
      <c r="B38" s="296"/>
      <c r="C38" s="44" t="s">
        <v>218</v>
      </c>
      <c r="D38" s="236" t="s">
        <v>219</v>
      </c>
      <c r="E38" s="69"/>
      <c r="F38" s="120"/>
      <c r="G38" s="69"/>
      <c r="H38" s="120"/>
      <c r="I38" s="69"/>
      <c r="J38" s="120"/>
      <c r="K38" s="69"/>
      <c r="L38" s="120"/>
      <c r="M38" s="69"/>
      <c r="N38" s="120"/>
    </row>
    <row r="39" spans="1:14" ht="18" customHeight="1">
      <c r="A39" s="296"/>
      <c r="B39" s="296"/>
      <c r="C39" s="44" t="s">
        <v>220</v>
      </c>
      <c r="D39" s="236" t="s">
        <v>221</v>
      </c>
      <c r="E39" s="69"/>
      <c r="F39" s="120"/>
      <c r="G39" s="69"/>
      <c r="H39" s="120"/>
      <c r="I39" s="69"/>
      <c r="J39" s="120"/>
      <c r="K39" s="69"/>
      <c r="L39" s="120"/>
      <c r="M39" s="69"/>
      <c r="N39" s="120"/>
    </row>
    <row r="40" spans="1:14" ht="18" customHeight="1">
      <c r="A40" s="296"/>
      <c r="B40" s="296"/>
      <c r="C40" s="44" t="s">
        <v>222</v>
      </c>
      <c r="D40" s="236" t="s">
        <v>223</v>
      </c>
      <c r="E40" s="69"/>
      <c r="F40" s="120"/>
      <c r="G40" s="69"/>
      <c r="H40" s="120"/>
      <c r="I40" s="69"/>
      <c r="J40" s="120"/>
      <c r="K40" s="69"/>
      <c r="L40" s="120"/>
      <c r="M40" s="69"/>
      <c r="N40" s="120"/>
    </row>
    <row r="41" spans="1:14" ht="18" customHeight="1">
      <c r="A41" s="296"/>
      <c r="B41" s="296"/>
      <c r="C41" s="182" t="s">
        <v>224</v>
      </c>
      <c r="D41" s="236" t="s">
        <v>225</v>
      </c>
      <c r="E41" s="69">
        <f t="shared" ref="E41" si="6">E34+E35-E36-E40</f>
        <v>3</v>
      </c>
      <c r="F41" s="120">
        <v>1.9000000000000004</v>
      </c>
      <c r="G41" s="69">
        <f t="shared" ref="G41:N41" si="7">G34+G35-G36-G40</f>
        <v>-25</v>
      </c>
      <c r="H41" s="120">
        <v>159</v>
      </c>
      <c r="I41" s="69">
        <f t="shared" si="7"/>
        <v>0</v>
      </c>
      <c r="J41" s="120">
        <f t="shared" si="7"/>
        <v>0</v>
      </c>
      <c r="K41" s="69">
        <f t="shared" si="7"/>
        <v>0</v>
      </c>
      <c r="L41" s="120">
        <f t="shared" si="7"/>
        <v>0</v>
      </c>
      <c r="M41" s="69">
        <f t="shared" si="7"/>
        <v>0</v>
      </c>
      <c r="N41" s="120">
        <f t="shared" si="7"/>
        <v>0</v>
      </c>
    </row>
    <row r="42" spans="1:14" ht="18" customHeight="1">
      <c r="A42" s="296"/>
      <c r="B42" s="296"/>
      <c r="C42" s="352" t="s">
        <v>226</v>
      </c>
      <c r="D42" s="353"/>
      <c r="E42" s="70">
        <f t="shared" ref="E42" si="8">E37+E38-E39-E40</f>
        <v>3</v>
      </c>
      <c r="F42" s="111">
        <v>1.9000000000000004</v>
      </c>
      <c r="G42" s="70">
        <f t="shared" ref="G42:N42" si="9">G37+G38-G39-G40</f>
        <v>-25</v>
      </c>
      <c r="H42" s="111">
        <v>159</v>
      </c>
      <c r="I42" s="70">
        <f t="shared" si="9"/>
        <v>0</v>
      </c>
      <c r="J42" s="111">
        <f t="shared" si="9"/>
        <v>0</v>
      </c>
      <c r="K42" s="70">
        <f t="shared" si="9"/>
        <v>0</v>
      </c>
      <c r="L42" s="111">
        <f t="shared" si="9"/>
        <v>0</v>
      </c>
      <c r="M42" s="70">
        <f t="shared" si="9"/>
        <v>0</v>
      </c>
      <c r="N42" s="120">
        <f t="shared" si="9"/>
        <v>0</v>
      </c>
    </row>
    <row r="43" spans="1:14" ht="18" customHeight="1">
      <c r="A43" s="296"/>
      <c r="B43" s="296"/>
      <c r="C43" s="44" t="s">
        <v>227</v>
      </c>
      <c r="D43" s="236" t="s">
        <v>228</v>
      </c>
      <c r="E43" s="69"/>
      <c r="F43" s="120"/>
      <c r="G43" s="69"/>
      <c r="H43" s="120"/>
      <c r="I43" s="69"/>
      <c r="J43" s="120"/>
      <c r="K43" s="69"/>
      <c r="L43" s="120"/>
      <c r="M43" s="69"/>
      <c r="N43" s="120"/>
    </row>
    <row r="44" spans="1:14" ht="18" customHeight="1">
      <c r="A44" s="297"/>
      <c r="B44" s="297"/>
      <c r="C44" s="11" t="s">
        <v>229</v>
      </c>
      <c r="D44" s="97" t="s">
        <v>230</v>
      </c>
      <c r="E44" s="72">
        <f t="shared" ref="E44" si="10">E41+E43</f>
        <v>3</v>
      </c>
      <c r="F44" s="129">
        <v>1.9000000000000004</v>
      </c>
      <c r="G44" s="72">
        <f t="shared" ref="G44:N44" si="11">G41+G43</f>
        <v>-25</v>
      </c>
      <c r="H44" s="129">
        <v>159</v>
      </c>
      <c r="I44" s="72">
        <f t="shared" si="11"/>
        <v>0</v>
      </c>
      <c r="J44" s="129">
        <f t="shared" si="11"/>
        <v>0</v>
      </c>
      <c r="K44" s="72">
        <f t="shared" si="11"/>
        <v>0</v>
      </c>
      <c r="L44" s="129">
        <f t="shared" si="11"/>
        <v>0</v>
      </c>
      <c r="M44" s="72">
        <f t="shared" si="11"/>
        <v>0</v>
      </c>
      <c r="N44" s="129">
        <f t="shared" si="11"/>
        <v>0</v>
      </c>
    </row>
    <row r="45" spans="1:14" ht="14.15" customHeight="1">
      <c r="A45" s="13" t="s">
        <v>231</v>
      </c>
    </row>
    <row r="46" spans="1:14" ht="14.15" customHeight="1">
      <c r="A46" s="13" t="s">
        <v>232</v>
      </c>
    </row>
    <row r="47" spans="1:14">
      <c r="A47" s="239"/>
    </row>
  </sheetData>
  <mergeCells count="14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</mergeCells>
  <phoneticPr fontId="16"/>
  <pageMargins left="0.70866141732283472" right="0.23622047244094491" top="0.19685039370078741" bottom="0.23622047244094491" header="0.19685039370078741" footer="0.19685039370078741"/>
  <pageSetup paperSize="9" scale="73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</vt:lpstr>
      <vt:lpstr>2.公営企業会計予算</vt:lpstr>
      <vt:lpstr>3.(1)普通会計決算</vt:lpstr>
      <vt:lpstr>3.(2)財政指標等</vt:lpstr>
      <vt:lpstr>4.公営企業会計決算</vt:lpstr>
      <vt:lpstr>5.三セク決算</vt:lpstr>
      <vt:lpstr>'1.普通会計予算'!Print_Area</vt:lpstr>
      <vt:lpstr>'2.公営企業会計予算'!Print_Area</vt:lpstr>
      <vt:lpstr>'3.(1)普通会計決算'!Print_Area</vt:lpstr>
      <vt:lpstr>'3.(2)財政指標等'!Print_Area</vt:lpstr>
      <vt:lpstr>'4.公営企業会計決算'!Print_Area</vt:lpstr>
      <vt:lpstr>'5.三セク決算'!Print_Area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toyota</cp:lastModifiedBy>
  <cp:lastPrinted>2021-08-24T00:07:28Z</cp:lastPrinted>
  <dcterms:created xsi:type="dcterms:W3CDTF">1999-07-06T05:17:05Z</dcterms:created>
  <dcterms:modified xsi:type="dcterms:W3CDTF">2021-09-11T12:11:01Z</dcterms:modified>
</cp:coreProperties>
</file>