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18　福井県\"/>
    </mc:Choice>
  </mc:AlternateContent>
  <xr:revisionPtr revIDLastSave="0" documentId="8_{6AB96106-29AA-4E2F-8640-7D7B94611A43}" xr6:coauthVersionLast="47" xr6:coauthVersionMax="47" xr10:uidLastSave="{00000000-0000-0000-0000-000000000000}"/>
  <bookViews>
    <workbookView xWindow="-110" yWindow="-110" windowWidth="19420" windowHeight="10420" tabRatio="686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8" l="1"/>
  <c r="F31" i="8"/>
  <c r="K44" i="7"/>
  <c r="K39" i="7"/>
  <c r="K45" i="7" s="1"/>
  <c r="I44" i="7"/>
  <c r="I39" i="7"/>
  <c r="I45" i="7" s="1"/>
  <c r="G44" i="7"/>
  <c r="G39" i="7"/>
  <c r="G45" i="7" s="1"/>
  <c r="O24" i="7"/>
  <c r="O27" i="7" s="1"/>
  <c r="O16" i="7"/>
  <c r="O15" i="7"/>
  <c r="O14" i="7"/>
  <c r="M24" i="7"/>
  <c r="M27" i="7" s="1"/>
  <c r="M16" i="7"/>
  <c r="M15" i="7"/>
  <c r="M14" i="7"/>
  <c r="K24" i="7"/>
  <c r="K27" i="7" s="1"/>
  <c r="K16" i="7"/>
  <c r="K15" i="7"/>
  <c r="K14" i="7"/>
  <c r="I24" i="7"/>
  <c r="I27" i="7" s="1"/>
  <c r="I16" i="7"/>
  <c r="I15" i="7"/>
  <c r="I14" i="7"/>
  <c r="G24" i="7"/>
  <c r="G27" i="7" s="1"/>
  <c r="G16" i="7"/>
  <c r="G15" i="7"/>
  <c r="G14" i="7"/>
  <c r="F24" i="6"/>
  <c r="G24" i="6" s="1"/>
  <c r="E22" i="6"/>
  <c r="H20" i="6"/>
  <c r="G20" i="6"/>
  <c r="F20" i="6"/>
  <c r="E20" i="6"/>
  <c r="H19" i="6"/>
  <c r="G19" i="6"/>
  <c r="G23" i="6" s="1"/>
  <c r="F19" i="6"/>
  <c r="F23" i="6" s="1"/>
  <c r="E19" i="6"/>
  <c r="E23" i="6" s="1"/>
  <c r="H45" i="5"/>
  <c r="H27" i="5"/>
  <c r="I44" i="4"/>
  <c r="I39" i="4"/>
  <c r="I45" i="4" s="1"/>
  <c r="G44" i="4"/>
  <c r="G39" i="4"/>
  <c r="G45" i="4" s="1"/>
  <c r="J24" i="4"/>
  <c r="Q24" i="4"/>
  <c r="Q27" i="4" s="1"/>
  <c r="Q16" i="4"/>
  <c r="Q15" i="4"/>
  <c r="Q14" i="4"/>
  <c r="O24" i="4"/>
  <c r="O27" i="4" s="1"/>
  <c r="O16" i="4"/>
  <c r="O15" i="4"/>
  <c r="O14" i="4"/>
  <c r="M24" i="4"/>
  <c r="M27" i="4" s="1"/>
  <c r="M16" i="4"/>
  <c r="M15" i="4"/>
  <c r="M14" i="4"/>
  <c r="K27" i="4"/>
  <c r="K24" i="4"/>
  <c r="K16" i="4"/>
  <c r="K15" i="4"/>
  <c r="K14" i="4"/>
  <c r="I24" i="4"/>
  <c r="I27" i="4" s="1"/>
  <c r="I16" i="4"/>
  <c r="I15" i="4"/>
  <c r="I14" i="4"/>
  <c r="G24" i="4"/>
  <c r="G27" i="4" s="1"/>
  <c r="G16" i="4"/>
  <c r="G15" i="4"/>
  <c r="G14" i="4"/>
  <c r="H45" i="2"/>
  <c r="H27" i="2"/>
  <c r="F41" i="8" l="1"/>
  <c r="F44" i="8" s="1"/>
  <c r="F37" i="8"/>
  <c r="F42" i="8" s="1"/>
  <c r="H24" i="6"/>
  <c r="H22" i="6" s="1"/>
  <c r="G22" i="6"/>
  <c r="E21" i="6"/>
  <c r="F21" i="6"/>
  <c r="F22" i="6"/>
  <c r="H21" i="6"/>
  <c r="G21" i="6"/>
  <c r="F39" i="5"/>
  <c r="F26" i="5"/>
  <c r="F26" i="2"/>
  <c r="O44" i="4"/>
  <c r="N44" i="4"/>
  <c r="O39" i="4"/>
  <c r="O45" i="4" s="1"/>
  <c r="N39" i="4"/>
  <c r="N45" i="4" s="1"/>
  <c r="N24" i="4"/>
  <c r="N27" i="4" s="1"/>
  <c r="N16" i="4"/>
  <c r="N15" i="4"/>
  <c r="N14" i="4"/>
  <c r="F32" i="2"/>
  <c r="F39" i="2"/>
  <c r="H23" i="6" l="1"/>
  <c r="F45" i="5"/>
  <c r="G44" i="5" s="1"/>
  <c r="F27" i="5"/>
  <c r="G19" i="5" s="1"/>
  <c r="F44" i="4"/>
  <c r="F39" i="4"/>
  <c r="F27" i="2"/>
  <c r="G18" i="2" s="1"/>
  <c r="F45" i="2"/>
  <c r="G28" i="2" s="1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 s="1"/>
  <c r="I31" i="8"/>
  <c r="I34" i="8" s="1"/>
  <c r="I37" i="8" s="1"/>
  <c r="I42" i="8" s="1"/>
  <c r="H31" i="8"/>
  <c r="H34" i="8" s="1"/>
  <c r="G31" i="8"/>
  <c r="G34" i="8" s="1"/>
  <c r="E31" i="8"/>
  <c r="E34" i="8" s="1"/>
  <c r="O44" i="7"/>
  <c r="N44" i="7"/>
  <c r="M44" i="7"/>
  <c r="L44" i="7"/>
  <c r="J44" i="7"/>
  <c r="H44" i="7"/>
  <c r="F44" i="7"/>
  <c r="O39" i="7"/>
  <c r="O45" i="7" s="1"/>
  <c r="N39" i="7"/>
  <c r="M39" i="7"/>
  <c r="M45" i="7" s="1"/>
  <c r="L39" i="7"/>
  <c r="L45" i="7" s="1"/>
  <c r="J39" i="7"/>
  <c r="H39" i="7"/>
  <c r="F39" i="7"/>
  <c r="N24" i="7"/>
  <c r="N27" i="7" s="1"/>
  <c r="L24" i="7"/>
  <c r="L27" i="7" s="1"/>
  <c r="J24" i="7"/>
  <c r="J27" i="7" s="1"/>
  <c r="H24" i="7"/>
  <c r="H27" i="7" s="1"/>
  <c r="F24" i="7"/>
  <c r="F27" i="7" s="1"/>
  <c r="N16" i="7"/>
  <c r="L16" i="7"/>
  <c r="J16" i="7"/>
  <c r="H16" i="7"/>
  <c r="F16" i="7"/>
  <c r="N15" i="7"/>
  <c r="L15" i="7"/>
  <c r="J15" i="7"/>
  <c r="H15" i="7"/>
  <c r="F15" i="7"/>
  <c r="N14" i="7"/>
  <c r="L14" i="7"/>
  <c r="J14" i="7"/>
  <c r="H14" i="7"/>
  <c r="F14" i="7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Q39" i="4"/>
  <c r="Q44" i="4"/>
  <c r="P39" i="4"/>
  <c r="P44" i="4"/>
  <c r="M39" i="4"/>
  <c r="M45" i="4" s="1"/>
  <c r="M44" i="4"/>
  <c r="L39" i="4"/>
  <c r="L45" i="4" s="1"/>
  <c r="L44" i="4"/>
  <c r="K39" i="4"/>
  <c r="K44" i="4"/>
  <c r="K45" i="4" s="1"/>
  <c r="J39" i="4"/>
  <c r="J44" i="4"/>
  <c r="H39" i="4"/>
  <c r="H44" i="4"/>
  <c r="P24" i="4"/>
  <c r="P27" i="4" s="1"/>
  <c r="L24" i="4"/>
  <c r="L27" i="4" s="1"/>
  <c r="J27" i="4"/>
  <c r="H24" i="4"/>
  <c r="H27" i="4" s="1"/>
  <c r="L16" i="4"/>
  <c r="L15" i="4"/>
  <c r="L14" i="4"/>
  <c r="P16" i="4"/>
  <c r="P15" i="4"/>
  <c r="P14" i="4"/>
  <c r="J16" i="4"/>
  <c r="J15" i="4"/>
  <c r="J14" i="4"/>
  <c r="H16" i="4"/>
  <c r="H15" i="4"/>
  <c r="H14" i="4"/>
  <c r="F24" i="4"/>
  <c r="F27" i="4" s="1"/>
  <c r="F16" i="4"/>
  <c r="F15" i="4"/>
  <c r="F14" i="4"/>
  <c r="G29" i="5"/>
  <c r="G35" i="5"/>
  <c r="G41" i="2"/>
  <c r="G31" i="5"/>
  <c r="G33" i="5"/>
  <c r="G39" i="5"/>
  <c r="G43" i="5"/>
  <c r="I45" i="5"/>
  <c r="G28" i="5"/>
  <c r="G30" i="5"/>
  <c r="G32" i="5"/>
  <c r="G36" i="5"/>
  <c r="G38" i="5"/>
  <c r="G40" i="5"/>
  <c r="G42" i="5"/>
  <c r="G41" i="8" l="1"/>
  <c r="G44" i="8" s="1"/>
  <c r="G37" i="8"/>
  <c r="G42" i="8" s="1"/>
  <c r="J45" i="7"/>
  <c r="G34" i="5"/>
  <c r="G45" i="5"/>
  <c r="G37" i="5"/>
  <c r="G41" i="5"/>
  <c r="H45" i="4"/>
  <c r="F45" i="4"/>
  <c r="P45" i="4"/>
  <c r="J45" i="4"/>
  <c r="G40" i="2"/>
  <c r="G39" i="2"/>
  <c r="G38" i="2"/>
  <c r="G32" i="2"/>
  <c r="G13" i="2"/>
  <c r="G9" i="2"/>
  <c r="G26" i="2"/>
  <c r="G12" i="2"/>
  <c r="G11" i="2"/>
  <c r="G21" i="2"/>
  <c r="G14" i="2"/>
  <c r="G16" i="2"/>
  <c r="J41" i="8"/>
  <c r="J44" i="8" s="1"/>
  <c r="J37" i="8"/>
  <c r="J42" i="8" s="1"/>
  <c r="I27" i="2"/>
  <c r="G20" i="2"/>
  <c r="G22" i="2"/>
  <c r="G45" i="2"/>
  <c r="G17" i="2"/>
  <c r="G15" i="2"/>
  <c r="G10" i="2"/>
  <c r="G43" i="2"/>
  <c r="G31" i="2"/>
  <c r="F45" i="7"/>
  <c r="N45" i="7"/>
  <c r="G23" i="2"/>
  <c r="G29" i="2"/>
  <c r="G19" i="2"/>
  <c r="G30" i="2"/>
  <c r="G25" i="2"/>
  <c r="G27" i="2"/>
  <c r="G24" i="2"/>
  <c r="Q45" i="4"/>
  <c r="G36" i="2"/>
  <c r="H45" i="7"/>
  <c r="I24" i="6"/>
  <c r="I22" i="6" s="1"/>
  <c r="E41" i="8"/>
  <c r="E44" i="8" s="1"/>
  <c r="E37" i="8"/>
  <c r="E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3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<sst xmlns="http://schemas.openxmlformats.org/spreadsheetml/2006/main" count="444" uniqueCount="260">
  <si>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</si>
  <si>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</si>
  <si>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</si>
  <si>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</si>
  <si>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</si>
  <si>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</si>
  <si>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</si>
  <si>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</si>
  <si>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</si>
  <si>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</si>
  <si>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</si>
  <si>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</si>
  <si>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</si>
  <si>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</si>
  <si>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</si>
  <si>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</si>
  <si>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</si>
  <si>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</si>
  <si>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</si>
  <si>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</si>
  <si>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</si>
  <si>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</si>
  <si>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</si>
  <si>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</si>
  <si>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</si>
  <si>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</si>
  <si>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</si>
  <si>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</si>
  <si>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</si>
  <si>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</si>
  <si>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</si>
  <si>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</si>
  <si>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</si>
  <si>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</si>
  <si>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</si>
  <si>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</si>
  <si>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</si>
  <si>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</si>
  <si>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</si>
  <si>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</si>
  <si>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</si>
  <si>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</si>
  <si>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</si>
  <si>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</si>
  <si>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</si>
  <si>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</si>
  <si>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</si>
  <si>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</si>
  <si>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</si>
  <si>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</si>
  <si>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</si>
  <si>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</si>
  <si>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</si>
  <si>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</si>
  <si>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</si>
  <si>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</si>
  <si>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</si>
  <si>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</si>
  <si>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</si>
  <si>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</si>
  <si>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</si>
  <si>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</si>
  <si>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</si>
  <si>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</si>
  <si>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</si>
  <si>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</si>
  <si>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</si>
  <si>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</si>
  <si>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</si>
  <si>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</si>
  <si>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</si>
  <si>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</si>
  <si>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</si>
  <si>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</si>
  <si>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</si>
  <si>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</si>
  <si>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</si>
  <si>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</si>
  <si>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</si>
  <si>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</si>
  <si>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</si>
  <si>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</si>
  <si>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</si>
  <si>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</si>
  <si>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</si>
  <si>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</si>
  <si>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</si>
  <si>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</si>
  <si>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</si>
  <si>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</si>
  <si>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</si>
  <si>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</si>
  <si>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</si>
  <si>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</si>
  <si>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</si>
  <si>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</si>
  <si>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</si>
  <si>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</si>
  <si>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</si>
  <si>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</si>
  <si>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</si>
  <si>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</si>
  <si>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</si>
  <si>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</si>
  <si>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</si>
  <si>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</si>
  <si>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</si>
  <si>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</si>
  <si>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</si>
  <si>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</si>
  <si>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</si>
  <si>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</si>
  <si>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</si>
  <si>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</si>
  <si>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</si>
  <si>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</si>
  <si>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</si>
  <si>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</si>
  <si>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</si>
  <si>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</si>
  <si>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</si>
  <si>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</si>
  <si>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</si>
  <si>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</si>
  <si>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</si>
  <si>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</si>
  <si>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</si>
  <si>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</si>
  <si>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</si>
  <si>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</si>
  <si>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</si>
  <si>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</si>
  <si>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</si>
  <si>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</si>
  <si>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</si>
  <si>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</si>
  <si>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</si>
  <si>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</si>
  <si>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</si>
  <si>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</si>
  <si>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</si>
  <si>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</si>
  <si>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</si>
  <si>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</si>
  <si>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</si>
  <si>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</si>
  <si>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</si>
  <si>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</si>
  <si>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</si>
  <si>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</si>
  <si>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</si>
  <si>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</si>
  <si>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</si>
  <si>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</si>
  <si>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</si>
  <si>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</si>
  <si>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</si>
  <si>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</si>
  <si>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</si>
  <si>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</si>
  <si>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</si>
  <si>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</si>
  <si>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</si>
  <si>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</si>
  <si>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</si>
  <si>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</si>
  <si>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</si>
  <si>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</si>
  <si>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</si>
  <si>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</si>
  <si>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</si>
  <si>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</si>
  <si>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</si>
  <si>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</si>
  <si>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</si>
  <si>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</si>
  <si>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</si>
  <si>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</si>
  <si>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</si>
  <si>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</si>
  <si>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</si>
  <si>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</si>
  <si>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</si>
  <si>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</si>
  <si>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</si>
  <si>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</si>
  <si>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</si>
  <si>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</si>
  <si>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</si>
  <si>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</si>
  <si>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</si>
  <si>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</si>
  <si>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</si>
  <si>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</si>
  <si>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</si>
  <si>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</si>
  <si>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</si>
  <si>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</si>
  <si>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</si>
  <si>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</si>
  <si>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</si>
  <si>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</si>
  <si>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</si>
  <si>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</si>
  <si>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</si>
  <si>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</si>
  <si>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</si>
  <si>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</si>
  <si>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</si>
  <si>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</si>
  <si>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</si>
  <si>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</si>
  <si>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</si>
  <si>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</si>
  <si>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</si>
  <si>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</si>
  <si>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</si>
  <si>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</si>
  <si>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</si>
  <si>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</si>
  <si>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</si>
  <si>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</si>
  <si>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</si>
  <si>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</si>
  <si>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</si>
  <si>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</si>
  <si>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</si>
  <si>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</si>
  <si>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</si>
  <si>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</si>
  <si>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</si>
  <si>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</si>
  <si>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</si>
  <si>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</si>
  <si>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</si>
  <si>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</si>
  <si>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</si>
  <si>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</si>
  <si>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</si>
  <si>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</si>
  <si>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</si>
  <si>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</si>
  <si>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</si>
  <si>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</si>
  <si>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</si>
  <si>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</si>
  <si>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福井県</t>
    <rPh sb="0" eb="3">
      <t>フクイケン</t>
    </rPh>
    <phoneticPr fontId="9"/>
  </si>
  <si>
    <t>病院事業</t>
    <rPh sb="0" eb="2">
      <t>ビョウイン</t>
    </rPh>
    <rPh sb="2" eb="4">
      <t>ジギョウ</t>
    </rPh>
    <phoneticPr fontId="9"/>
  </si>
  <si>
    <t>臨海工業用地等造成事業</t>
    <rPh sb="0" eb="2">
      <t>リンカイ</t>
    </rPh>
    <rPh sb="2" eb="4">
      <t>コウギョウ</t>
    </rPh>
    <rPh sb="4" eb="6">
      <t>ヨウチ</t>
    </rPh>
    <rPh sb="6" eb="7">
      <t>ナド</t>
    </rPh>
    <rPh sb="7" eb="9">
      <t>ゾウセイ</t>
    </rPh>
    <rPh sb="9" eb="11">
      <t>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</si>
  <si>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</si>
  <si>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水道用水供給事業</t>
    <rPh sb="0" eb="2">
      <t>スイドウ</t>
    </rPh>
    <rPh sb="2" eb="4">
      <t>ヨウスイ</t>
    </rPh>
    <rPh sb="4" eb="6">
      <t>キョウキュウ</t>
    </rPh>
    <rPh sb="6" eb="8">
      <t>ジギョウ</t>
    </rPh>
    <phoneticPr fontId="9"/>
  </si>
  <si>
    <t>臨海下水道事業</t>
    <rPh sb="0" eb="2">
      <t>リンカイ</t>
    </rPh>
    <rPh sb="2" eb="5">
      <t>ゲスイドウ</t>
    </rPh>
    <rPh sb="5" eb="7">
      <t>ジギョウ</t>
    </rPh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</si>
  <si>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</si>
  <si>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駐車場整備事業</t>
    <rPh sb="0" eb="3">
      <t>チュウシャジョウ</t>
    </rPh>
    <rPh sb="3" eb="5">
      <t>セイビ</t>
    </rPh>
    <rPh sb="5" eb="7">
      <t>ジギョウ</t>
    </rPh>
    <phoneticPr fontId="9"/>
  </si>
  <si>
    <t>港湾整備事業</t>
    <rPh sb="0" eb="2">
      <t>コウワン</t>
    </rPh>
    <rPh sb="2" eb="4">
      <t>セイビ</t>
    </rPh>
    <rPh sb="4" eb="6">
      <t>ジギョウ</t>
    </rPh>
    <phoneticPr fontId="9"/>
  </si>
  <si>
    <t>福井県道路公社</t>
    <rPh sb="0" eb="3">
      <t>フクイケン</t>
    </rPh>
    <rPh sb="3" eb="5">
      <t>ドウロ</t>
    </rPh>
    <rPh sb="5" eb="7">
      <t>コウシャ</t>
    </rPh>
    <phoneticPr fontId="16"/>
  </si>
  <si>
    <t>福井県</t>
    <rPh sb="0" eb="3">
      <t>フクイケン</t>
    </rPh>
    <phoneticPr fontId="9"/>
  </si>
  <si>
    <t>福井県</t>
    <rPh sb="0" eb="3">
      <t>フクイケン</t>
    </rPh>
    <phoneticPr fontId="16"/>
  </si>
  <si>
    <t>福井県</t>
    <rPh sb="0" eb="2">
      <t>フクイ</t>
    </rPh>
    <rPh sb="2" eb="3">
      <t>ケン</t>
    </rPh>
    <phoneticPr fontId="16"/>
  </si>
  <si>
    <t>(令和元年度決算額）</t>
    <rPh sb="1" eb="3">
      <t>レイワ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</si>
</sst>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sz val="11"/>
      <name val="ＭＳ Ｐゴシック"/>
      <family val="1"/>
      <charset val="128"/>
    </font>
    <font>
      <b/>
      <sz val="12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10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0" fontId="20" fillId="0" borderId="6" xfId="0" applyNumberFormat="1" applyFont="1" applyBorder="1" applyAlignment="1">
      <alignment horizontal="distributed" vertical="center" justifyLastLine="1"/>
    </xf>
    <xf numFmtId="177" fontId="2" fillId="0" borderId="32" xfId="1" applyNumberFormat="1" applyFill="1" applyBorder="1" applyAlignment="1">
      <alignment vertical="center"/>
    </xf>
    <xf numFmtId="177" fontId="0" fillId="0" borderId="16" xfId="0" quotePrefix="1" applyNumberFormat="1" applyFill="1" applyBorder="1" applyAlignment="1">
      <alignment horizontal="right" vertical="center"/>
    </xf>
    <xf numFmtId="41" fontId="20" fillId="0" borderId="6" xfId="0" applyNumberFormat="1" applyFont="1" applyBorder="1" applyAlignment="1">
      <alignment horizontal="distributed" vertical="center" justifyLastLine="1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41" fontId="19" fillId="0" borderId="11" xfId="0" applyNumberFormat="1" applyFon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102" t="s">
        <v>246</v>
      </c>
      <c r="F1" s="1"/>
    </row>
    <row r="3" spans="1:11" ht="14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0" t="s">
        <v>88</v>
      </c>
      <c r="B9" s="260" t="s">
        <v>90</v>
      </c>
      <c r="C9" s="55" t="s">
        <v>4</v>
      </c>
      <c r="D9" s="56"/>
      <c r="E9" s="56"/>
      <c r="F9" s="65">
        <v>120822</v>
      </c>
      <c r="G9" s="75">
        <f>F9/$F$27*100</f>
        <v>22.539441504196461</v>
      </c>
      <c r="H9" s="66">
        <v>128232</v>
      </c>
      <c r="I9" s="80">
        <f>(F9/H9-1)*100</f>
        <v>-5.7785888077858889</v>
      </c>
      <c r="J9" s="2">
        <v>1</v>
      </c>
      <c r="K9" s="108"/>
    </row>
    <row r="10" spans="1:11" ht="18" customHeight="1">
      <c r="A10" s="261"/>
      <c r="B10" s="261"/>
      <c r="C10" s="7"/>
      <c r="D10" s="52" t="s">
        <v>23</v>
      </c>
      <c r="E10" s="53"/>
      <c r="F10" s="67">
        <v>29425</v>
      </c>
      <c r="G10" s="76">
        <f t="shared" ref="G10:G27" si="0">F10/$F$27*100</f>
        <v>5.4892574718261642</v>
      </c>
      <c r="H10" s="68">
        <v>31732</v>
      </c>
      <c r="I10" s="81">
        <f t="shared" ref="I10:I27" si="1">(F10/H10-1)*100</f>
        <v>-7.2702634564477453</v>
      </c>
      <c r="J10" s="2">
        <v>2</v>
      </c>
    </row>
    <row r="11" spans="1:11" ht="18" customHeight="1">
      <c r="A11" s="261"/>
      <c r="B11" s="261"/>
      <c r="C11" s="7"/>
      <c r="D11" s="16"/>
      <c r="E11" s="23" t="s">
        <v>24</v>
      </c>
      <c r="F11" s="69">
        <v>24379</v>
      </c>
      <c r="G11" s="77">
        <f t="shared" si="0"/>
        <v>4.5479221038453721</v>
      </c>
      <c r="H11" s="70">
        <v>26429</v>
      </c>
      <c r="I11" s="82">
        <f t="shared" si="1"/>
        <v>-7.7566309735517809</v>
      </c>
      <c r="J11" s="2">
        <v>3</v>
      </c>
    </row>
    <row r="12" spans="1:11" ht="18" customHeight="1">
      <c r="A12" s="261"/>
      <c r="B12" s="261"/>
      <c r="C12" s="7"/>
      <c r="D12" s="16"/>
      <c r="E12" s="23" t="s">
        <v>25</v>
      </c>
      <c r="F12" s="69">
        <v>1175</v>
      </c>
      <c r="G12" s="77">
        <f t="shared" si="0"/>
        <v>0.21919719726068795</v>
      </c>
      <c r="H12" s="70">
        <v>1813</v>
      </c>
      <c r="I12" s="82">
        <f t="shared" si="1"/>
        <v>-35.190292333149472</v>
      </c>
      <c r="J12" s="2">
        <v>4</v>
      </c>
    </row>
    <row r="13" spans="1:11" ht="18" customHeight="1">
      <c r="A13" s="261"/>
      <c r="B13" s="261"/>
      <c r="C13" s="7"/>
      <c r="D13" s="33"/>
      <c r="E13" s="23" t="s">
        <v>26</v>
      </c>
      <c r="F13" s="69">
        <v>178</v>
      </c>
      <c r="G13" s="77">
        <f t="shared" si="0"/>
        <v>3.3206043499916987E-2</v>
      </c>
      <c r="H13" s="70">
        <v>199</v>
      </c>
      <c r="I13" s="82">
        <f t="shared" si="1"/>
        <v>-10.552763819095478</v>
      </c>
      <c r="J13" s="2">
        <v>5</v>
      </c>
    </row>
    <row r="14" spans="1:11" ht="18" customHeight="1">
      <c r="A14" s="261"/>
      <c r="B14" s="261"/>
      <c r="C14" s="7"/>
      <c r="D14" s="61" t="s">
        <v>27</v>
      </c>
      <c r="E14" s="51"/>
      <c r="F14" s="65">
        <v>23010</v>
      </c>
      <c r="G14" s="75">
        <f t="shared" si="0"/>
        <v>4.292534050185898</v>
      </c>
      <c r="H14" s="66">
        <v>27297</v>
      </c>
      <c r="I14" s="83">
        <f t="shared" si="1"/>
        <v>-15.705022529948343</v>
      </c>
      <c r="J14" s="2">
        <v>6</v>
      </c>
    </row>
    <row r="15" spans="1:11" ht="18" customHeight="1">
      <c r="A15" s="261"/>
      <c r="B15" s="261"/>
      <c r="C15" s="7"/>
      <c r="D15" s="16"/>
      <c r="E15" s="23" t="s">
        <v>28</v>
      </c>
      <c r="F15" s="69">
        <v>875</v>
      </c>
      <c r="G15" s="77">
        <f t="shared" si="0"/>
        <v>0.16323195540689531</v>
      </c>
      <c r="H15" s="70">
        <v>1022</v>
      </c>
      <c r="I15" s="82">
        <f t="shared" si="1"/>
        <v>-14.383561643835618</v>
      </c>
      <c r="J15" s="2">
        <v>7</v>
      </c>
    </row>
    <row r="16" spans="1:11" ht="18" customHeight="1">
      <c r="A16" s="261"/>
      <c r="B16" s="261"/>
      <c r="C16" s="7"/>
      <c r="D16" s="16"/>
      <c r="E16" s="29" t="s">
        <v>29</v>
      </c>
      <c r="F16" s="67">
        <v>22135</v>
      </c>
      <c r="G16" s="76">
        <f t="shared" si="0"/>
        <v>4.1293020947790025</v>
      </c>
      <c r="H16" s="68">
        <v>26275</v>
      </c>
      <c r="I16" s="81">
        <f t="shared" si="1"/>
        <v>-15.756422454804952</v>
      </c>
      <c r="J16" s="2">
        <v>8</v>
      </c>
      <c r="K16" s="109"/>
    </row>
    <row r="17" spans="1:26" ht="18" customHeight="1">
      <c r="A17" s="261"/>
      <c r="B17" s="261"/>
      <c r="C17" s="7"/>
      <c r="D17" s="263" t="s">
        <v>30</v>
      </c>
      <c r="E17" s="264"/>
      <c r="F17" s="67">
        <v>35371</v>
      </c>
      <c r="G17" s="76">
        <f t="shared" si="0"/>
        <v>6.5984885653683349</v>
      </c>
      <c r="H17" s="68">
        <v>35435</v>
      </c>
      <c r="I17" s="81">
        <f t="shared" si="1"/>
        <v>-0.1806123888810518</v>
      </c>
      <c r="J17" s="2">
        <v>9</v>
      </c>
    </row>
    <row r="18" spans="1:26" ht="18" customHeight="1">
      <c r="A18" s="261"/>
      <c r="B18" s="261"/>
      <c r="C18" s="7"/>
      <c r="D18" s="265" t="s">
        <v>94</v>
      </c>
      <c r="E18" s="266"/>
      <c r="F18" s="69">
        <v>1491</v>
      </c>
      <c r="G18" s="77">
        <f t="shared" si="0"/>
        <v>0.27814725201334961</v>
      </c>
      <c r="H18" s="70">
        <v>1563</v>
      </c>
      <c r="I18" s="82">
        <f t="shared" si="1"/>
        <v>-4.606525911708248</v>
      </c>
      <c r="J18" s="2">
        <v>10</v>
      </c>
    </row>
    <row r="19" spans="1:26" ht="18" customHeight="1">
      <c r="A19" s="261"/>
      <c r="B19" s="261"/>
      <c r="C19" s="10"/>
      <c r="D19" s="265" t="s">
        <v>95</v>
      </c>
      <c r="E19" s="266"/>
      <c r="F19" s="107">
        <v>0</v>
      </c>
      <c r="G19" s="77">
        <f t="shared" si="0"/>
        <v>0</v>
      </c>
      <c r="H19" s="70"/>
      <c r="I19" s="82" t="e">
        <f t="shared" si="1"/>
        <v>#DIV/0!</v>
      </c>
      <c r="J19" s="2">
        <v>11</v>
      </c>
      <c r="Z19" s="2" t="s">
        <v>96</v>
      </c>
    </row>
    <row r="20" spans="1:26" ht="18" customHeight="1">
      <c r="A20" s="261"/>
      <c r="B20" s="261"/>
      <c r="C20" s="44" t="s">
        <v>5</v>
      </c>
      <c r="D20" s="43"/>
      <c r="E20" s="43"/>
      <c r="F20" s="69">
        <v>9624</v>
      </c>
      <c r="G20" s="77">
        <f t="shared" si="0"/>
        <v>1.7953649586696689</v>
      </c>
      <c r="H20" s="70">
        <v>13873</v>
      </c>
      <c r="I20" s="82">
        <f t="shared" si="1"/>
        <v>-30.627838246954518</v>
      </c>
      <c r="J20" s="2">
        <v>12</v>
      </c>
    </row>
    <row r="21" spans="1:26" ht="18" customHeight="1">
      <c r="A21" s="261"/>
      <c r="B21" s="261"/>
      <c r="C21" s="44" t="s">
        <v>6</v>
      </c>
      <c r="D21" s="43"/>
      <c r="E21" s="43"/>
      <c r="F21" s="69">
        <v>129788</v>
      </c>
      <c r="G21" s="77">
        <f t="shared" si="0"/>
        <v>24.212056032400145</v>
      </c>
      <c r="H21" s="70">
        <v>130384</v>
      </c>
      <c r="I21" s="82">
        <f t="shared" si="1"/>
        <v>-0.45711130200024597</v>
      </c>
      <c r="J21" s="2">
        <v>13</v>
      </c>
    </row>
    <row r="22" spans="1:26" ht="18" customHeight="1">
      <c r="A22" s="261"/>
      <c r="B22" s="261"/>
      <c r="C22" s="44" t="s">
        <v>31</v>
      </c>
      <c r="D22" s="43"/>
      <c r="E22" s="43"/>
      <c r="F22" s="69">
        <v>5380</v>
      </c>
      <c r="G22" s="77">
        <f t="shared" si="0"/>
        <v>1.0036433372446818</v>
      </c>
      <c r="H22" s="70">
        <v>5539</v>
      </c>
      <c r="I22" s="82">
        <f t="shared" si="1"/>
        <v>-2.8705542516699767</v>
      </c>
      <c r="J22" s="2">
        <v>14</v>
      </c>
    </row>
    <row r="23" spans="1:26" ht="18" customHeight="1">
      <c r="A23" s="261"/>
      <c r="B23" s="261"/>
      <c r="C23" s="44" t="s">
        <v>7</v>
      </c>
      <c r="D23" s="43"/>
      <c r="E23" s="43"/>
      <c r="F23" s="69">
        <v>58554</v>
      </c>
      <c r="G23" s="77">
        <f t="shared" si="0"/>
        <v>10.923295905023252</v>
      </c>
      <c r="H23" s="70">
        <v>63392</v>
      </c>
      <c r="I23" s="82">
        <f t="shared" si="1"/>
        <v>-7.6318778394750098</v>
      </c>
      <c r="J23" s="2">
        <v>15</v>
      </c>
    </row>
    <row r="24" spans="1:26" ht="18" customHeight="1">
      <c r="A24" s="261"/>
      <c r="B24" s="261"/>
      <c r="C24" s="44" t="s">
        <v>32</v>
      </c>
      <c r="D24" s="43"/>
      <c r="E24" s="43"/>
      <c r="F24" s="69">
        <v>980</v>
      </c>
      <c r="G24" s="77">
        <f t="shared" si="0"/>
        <v>0.18281979005572271</v>
      </c>
      <c r="H24" s="70">
        <v>975</v>
      </c>
      <c r="I24" s="82">
        <f t="shared" si="1"/>
        <v>0.512820512820511</v>
      </c>
      <c r="J24" s="2">
        <v>16</v>
      </c>
    </row>
    <row r="25" spans="1:26" ht="18" customHeight="1">
      <c r="A25" s="261"/>
      <c r="B25" s="261"/>
      <c r="C25" s="44" t="s">
        <v>8</v>
      </c>
      <c r="D25" s="43"/>
      <c r="E25" s="43"/>
      <c r="F25" s="69">
        <v>113813</v>
      </c>
      <c r="G25" s="77">
        <f t="shared" si="0"/>
        <v>21.231906903685687</v>
      </c>
      <c r="H25" s="70">
        <v>90336</v>
      </c>
      <c r="I25" s="82">
        <f t="shared" si="1"/>
        <v>25.988531703861149</v>
      </c>
      <c r="J25" s="2">
        <v>17</v>
      </c>
    </row>
    <row r="26" spans="1:26" ht="18" customHeight="1">
      <c r="A26" s="261"/>
      <c r="B26" s="261"/>
      <c r="C26" s="45" t="s">
        <v>9</v>
      </c>
      <c r="D26" s="46"/>
      <c r="E26" s="46"/>
      <c r="F26" s="71">
        <f>536047-438961</f>
        <v>97086</v>
      </c>
      <c r="G26" s="78">
        <f t="shared" si="0"/>
        <v>18.111471568724387</v>
      </c>
      <c r="H26" s="72">
        <v>33101</v>
      </c>
      <c r="I26" s="84">
        <f t="shared" si="1"/>
        <v>193.30231715053924</v>
      </c>
      <c r="J26" s="2">
        <v>18</v>
      </c>
    </row>
    <row r="27" spans="1:26" ht="18" customHeight="1">
      <c r="A27" s="261"/>
      <c r="B27" s="262"/>
      <c r="C27" s="47" t="s">
        <v>10</v>
      </c>
      <c r="D27" s="31"/>
      <c r="E27" s="31"/>
      <c r="F27" s="73">
        <f>SUM(F9,F20:F26)</f>
        <v>536047</v>
      </c>
      <c r="G27" s="79">
        <f t="shared" si="0"/>
        <v>100</v>
      </c>
      <c r="H27" s="73">
        <f>SUM(H9,H20:H26)</f>
        <v>465832</v>
      </c>
      <c r="I27" s="85">
        <f t="shared" si="1"/>
        <v>15.073030620481198</v>
      </c>
    </row>
    <row r="28" spans="1:26" ht="18" customHeight="1">
      <c r="A28" s="261"/>
      <c r="B28" s="260" t="s">
        <v>89</v>
      </c>
      <c r="C28" s="55" t="s">
        <v>11</v>
      </c>
      <c r="D28" s="56"/>
      <c r="E28" s="56"/>
      <c r="F28" s="65">
        <v>200607</v>
      </c>
      <c r="G28" s="75">
        <f>F28/$F$45*100</f>
        <v>37.423397575212618</v>
      </c>
      <c r="H28" s="65">
        <v>200157</v>
      </c>
      <c r="I28" s="86">
        <f>(F28/H28-1)*100</f>
        <v>0.22482351354187191</v>
      </c>
      <c r="J28" s="2">
        <v>19</v>
      </c>
    </row>
    <row r="29" spans="1:26" ht="18" customHeight="1">
      <c r="A29" s="261"/>
      <c r="B29" s="261"/>
      <c r="C29" s="7"/>
      <c r="D29" s="30" t="s">
        <v>12</v>
      </c>
      <c r="E29" s="43"/>
      <c r="F29" s="69">
        <v>113162</v>
      </c>
      <c r="G29" s="77">
        <f t="shared" ref="G29:G45" si="2">F29/$F$45*100</f>
        <v>21.110462328862951</v>
      </c>
      <c r="H29" s="69">
        <v>115331</v>
      </c>
      <c r="I29" s="87">
        <f t="shared" ref="I29:I45" si="3">(F29/H29-1)*100</f>
        <v>-1.8806738864659112</v>
      </c>
      <c r="J29" s="2">
        <v>20</v>
      </c>
    </row>
    <row r="30" spans="1:26" ht="18" customHeight="1">
      <c r="A30" s="261"/>
      <c r="B30" s="261"/>
      <c r="C30" s="7"/>
      <c r="D30" s="30" t="s">
        <v>33</v>
      </c>
      <c r="E30" s="43"/>
      <c r="F30" s="69">
        <v>10793</v>
      </c>
      <c r="G30" s="77">
        <f t="shared" si="2"/>
        <v>2.0134428510932811</v>
      </c>
      <c r="H30" s="69">
        <v>10784</v>
      </c>
      <c r="I30" s="87">
        <f t="shared" si="3"/>
        <v>8.3456973293771775E-2</v>
      </c>
      <c r="J30" s="2">
        <v>21</v>
      </c>
    </row>
    <row r="31" spans="1:26" ht="18" customHeight="1">
      <c r="A31" s="261"/>
      <c r="B31" s="261"/>
      <c r="C31" s="19"/>
      <c r="D31" s="30" t="s">
        <v>13</v>
      </c>
      <c r="E31" s="43"/>
      <c r="F31" s="69">
        <v>76652</v>
      </c>
      <c r="G31" s="77">
        <f t="shared" si="2"/>
        <v>14.299492395256387</v>
      </c>
      <c r="H31" s="69">
        <v>74042</v>
      </c>
      <c r="I31" s="87">
        <f t="shared" si="3"/>
        <v>3.5250263364036583</v>
      </c>
      <c r="J31" s="2">
        <v>22</v>
      </c>
    </row>
    <row r="32" spans="1:26" ht="18" customHeight="1">
      <c r="A32" s="261"/>
      <c r="B32" s="261"/>
      <c r="C32" s="50" t="s">
        <v>14</v>
      </c>
      <c r="D32" s="51"/>
      <c r="E32" s="51"/>
      <c r="F32" s="65">
        <f>208915+800</f>
        <v>209715</v>
      </c>
      <c r="G32" s="75">
        <f t="shared" si="2"/>
        <v>39.122502317893762</v>
      </c>
      <c r="H32" s="65">
        <v>142745</v>
      </c>
      <c r="I32" s="86">
        <f t="shared" si="3"/>
        <v>46.91582892570667</v>
      </c>
      <c r="J32" s="2">
        <v>23</v>
      </c>
    </row>
    <row r="33" spans="1:10" ht="18" customHeight="1">
      <c r="A33" s="261"/>
      <c r="B33" s="261"/>
      <c r="C33" s="7"/>
      <c r="D33" s="30" t="s">
        <v>15</v>
      </c>
      <c r="E33" s="43"/>
      <c r="F33" s="69">
        <v>23293</v>
      </c>
      <c r="G33" s="77">
        <f t="shared" si="2"/>
        <v>4.3453279283346422</v>
      </c>
      <c r="H33" s="69">
        <v>23143</v>
      </c>
      <c r="I33" s="87">
        <f t="shared" si="3"/>
        <v>0.64814414725835601</v>
      </c>
      <c r="J33" s="2">
        <v>24</v>
      </c>
    </row>
    <row r="34" spans="1:10" ht="18" customHeight="1">
      <c r="A34" s="261"/>
      <c r="B34" s="261"/>
      <c r="C34" s="7"/>
      <c r="D34" s="30" t="s">
        <v>34</v>
      </c>
      <c r="E34" s="43"/>
      <c r="F34" s="69">
        <v>7937</v>
      </c>
      <c r="G34" s="77">
        <f t="shared" si="2"/>
        <v>1.480653748645175</v>
      </c>
      <c r="H34" s="69">
        <v>7390</v>
      </c>
      <c r="I34" s="87">
        <f t="shared" si="3"/>
        <v>7.4018944519621099</v>
      </c>
      <c r="J34" s="2">
        <v>25</v>
      </c>
    </row>
    <row r="35" spans="1:10" ht="18" customHeight="1">
      <c r="A35" s="261"/>
      <c r="B35" s="261"/>
      <c r="C35" s="7"/>
      <c r="D35" s="30" t="s">
        <v>35</v>
      </c>
      <c r="E35" s="43"/>
      <c r="F35" s="69">
        <v>90694</v>
      </c>
      <c r="G35" s="77">
        <f t="shared" si="2"/>
        <v>16.919038815626241</v>
      </c>
      <c r="H35" s="69">
        <v>88525</v>
      </c>
      <c r="I35" s="87">
        <f t="shared" si="3"/>
        <v>2.4501553233549744</v>
      </c>
      <c r="J35" s="2">
        <v>26</v>
      </c>
    </row>
    <row r="36" spans="1:10" ht="18" customHeight="1">
      <c r="A36" s="261"/>
      <c r="B36" s="261"/>
      <c r="C36" s="7"/>
      <c r="D36" s="30" t="s">
        <v>36</v>
      </c>
      <c r="E36" s="43"/>
      <c r="F36" s="69">
        <v>5403</v>
      </c>
      <c r="G36" s="77">
        <f t="shared" si="2"/>
        <v>1.007934005786806</v>
      </c>
      <c r="H36" s="69">
        <v>5599</v>
      </c>
      <c r="I36" s="87">
        <f t="shared" si="3"/>
        <v>-3.5006251116270759</v>
      </c>
      <c r="J36" s="2">
        <v>27</v>
      </c>
    </row>
    <row r="37" spans="1:10" ht="18" customHeight="1">
      <c r="A37" s="261"/>
      <c r="B37" s="261"/>
      <c r="C37" s="7"/>
      <c r="D37" s="30" t="s">
        <v>16</v>
      </c>
      <c r="E37" s="43"/>
      <c r="F37" s="69">
        <v>4261</v>
      </c>
      <c r="G37" s="77">
        <f t="shared" si="2"/>
        <v>0.79489298513003515</v>
      </c>
      <c r="H37" s="69">
        <v>2069</v>
      </c>
      <c r="I37" s="87">
        <f t="shared" si="3"/>
        <v>105.94490091831803</v>
      </c>
      <c r="J37" s="2">
        <v>28</v>
      </c>
    </row>
    <row r="38" spans="1:10" ht="18" customHeight="1">
      <c r="A38" s="261"/>
      <c r="B38" s="261"/>
      <c r="C38" s="19"/>
      <c r="D38" s="30" t="s">
        <v>37</v>
      </c>
      <c r="E38" s="43"/>
      <c r="F38" s="69">
        <v>77327</v>
      </c>
      <c r="G38" s="77">
        <f t="shared" si="2"/>
        <v>14.425414189427418</v>
      </c>
      <c r="H38" s="69">
        <v>15719</v>
      </c>
      <c r="I38" s="87">
        <f t="shared" si="3"/>
        <v>391.93332909218145</v>
      </c>
      <c r="J38" s="2">
        <v>29</v>
      </c>
    </row>
    <row r="39" spans="1:10" ht="18" customHeight="1">
      <c r="A39" s="261"/>
      <c r="B39" s="261"/>
      <c r="C39" s="50" t="s">
        <v>17</v>
      </c>
      <c r="D39" s="51"/>
      <c r="E39" s="51"/>
      <c r="F39" s="65">
        <f>F40+F43</f>
        <v>125725</v>
      </c>
      <c r="G39" s="75">
        <f t="shared" si="2"/>
        <v>23.454100106893609</v>
      </c>
      <c r="H39" s="65">
        <v>122930</v>
      </c>
      <c r="I39" s="86">
        <f t="shared" si="3"/>
        <v>2.2736516716830746</v>
      </c>
      <c r="J39" s="2">
        <v>30</v>
      </c>
    </row>
    <row r="40" spans="1:10" ht="18" customHeight="1">
      <c r="A40" s="261"/>
      <c r="B40" s="261"/>
      <c r="C40" s="7"/>
      <c r="D40" s="52" t="s">
        <v>18</v>
      </c>
      <c r="E40" s="53"/>
      <c r="F40" s="67">
        <v>121923</v>
      </c>
      <c r="G40" s="76">
        <f t="shared" si="2"/>
        <v>22.744833941799879</v>
      </c>
      <c r="H40" s="67">
        <v>119053</v>
      </c>
      <c r="I40" s="88">
        <f t="shared" si="3"/>
        <v>2.4106910367651446</v>
      </c>
      <c r="J40" s="2">
        <v>31</v>
      </c>
    </row>
    <row r="41" spans="1:10" ht="18" customHeight="1">
      <c r="A41" s="261"/>
      <c r="B41" s="261"/>
      <c r="C41" s="7"/>
      <c r="D41" s="16"/>
      <c r="E41" s="104" t="s">
        <v>92</v>
      </c>
      <c r="F41" s="69">
        <v>54978</v>
      </c>
      <c r="G41" s="77">
        <f t="shared" si="2"/>
        <v>10.256190222126046</v>
      </c>
      <c r="H41" s="69">
        <v>60951</v>
      </c>
      <c r="I41" s="89">
        <f t="shared" si="3"/>
        <v>-9.7996751488900973</v>
      </c>
      <c r="J41" s="2">
        <v>32</v>
      </c>
    </row>
    <row r="42" spans="1:10" ht="18" customHeight="1">
      <c r="A42" s="261"/>
      <c r="B42" s="261"/>
      <c r="C42" s="7"/>
      <c r="D42" s="33"/>
      <c r="E42" s="32" t="s">
        <v>38</v>
      </c>
      <c r="F42" s="69">
        <v>66945</v>
      </c>
      <c r="G42" s="77">
        <f t="shared" si="2"/>
        <v>12.488643719673835</v>
      </c>
      <c r="H42" s="69">
        <v>58102</v>
      </c>
      <c r="I42" s="89">
        <f t="shared" si="3"/>
        <v>15.219785893773018</v>
      </c>
      <c r="J42" s="2">
        <v>33</v>
      </c>
    </row>
    <row r="43" spans="1:10" ht="18" customHeight="1">
      <c r="A43" s="261"/>
      <c r="B43" s="261"/>
      <c r="C43" s="7"/>
      <c r="D43" s="30" t="s">
        <v>39</v>
      </c>
      <c r="E43" s="54"/>
      <c r="F43" s="69">
        <v>3802</v>
      </c>
      <c r="G43" s="77">
        <f t="shared" si="2"/>
        <v>0.70926616509373241</v>
      </c>
      <c r="H43" s="69">
        <v>3877</v>
      </c>
      <c r="I43" s="89">
        <f t="shared" si="3"/>
        <v>-1.9344854268764533</v>
      </c>
      <c r="J43" s="2">
        <v>34</v>
      </c>
    </row>
    <row r="44" spans="1:10" ht="18" customHeight="1">
      <c r="A44" s="261"/>
      <c r="B44" s="261"/>
      <c r="C44" s="11"/>
      <c r="D44" s="48" t="s">
        <v>40</v>
      </c>
      <c r="E44" s="49"/>
      <c r="F44" s="73">
        <v>0</v>
      </c>
      <c r="G44" s="79">
        <f t="shared" si="2"/>
        <v>0</v>
      </c>
      <c r="H44" s="72"/>
      <c r="I44" s="84" t="e">
        <f t="shared" si="3"/>
        <v>#DIV/0!</v>
      </c>
      <c r="J44" s="2">
        <v>35</v>
      </c>
    </row>
    <row r="45" spans="1:10" ht="18" customHeight="1">
      <c r="A45" s="262"/>
      <c r="B45" s="262"/>
      <c r="C45" s="11" t="s">
        <v>19</v>
      </c>
      <c r="D45" s="12"/>
      <c r="E45" s="12"/>
      <c r="F45" s="74">
        <f>SUM(F28,F32,F39)</f>
        <v>536047</v>
      </c>
      <c r="G45" s="85">
        <f t="shared" si="2"/>
        <v>100</v>
      </c>
      <c r="H45" s="74">
        <f>SUM(H28,H32,H39)</f>
        <v>465832</v>
      </c>
      <c r="I45" s="85">
        <f t="shared" si="3"/>
        <v>15.073030620481198</v>
      </c>
    </row>
    <row r="46" spans="1:10">
      <c r="A46" s="105" t="s">
        <v>20</v>
      </c>
    </row>
    <row r="47" spans="1:10">
      <c r="A47" s="106" t="s">
        <v>21</v>
      </c>
    </row>
    <row r="48" spans="1:10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3" width="13.6328125" style="2" customWidth="1"/>
    <col min="24" max="27" width="12" style="2" customWidth="1"/>
    <col min="28" max="16384" width="9" style="2"/>
  </cols>
  <sheetData>
    <row r="1" spans="1:27" ht="34" customHeight="1">
      <c r="A1" s="64" t="s">
        <v>0</v>
      </c>
      <c r="B1" s="28"/>
      <c r="C1" s="28"/>
      <c r="D1" s="103" t="s">
        <v>256</v>
      </c>
      <c r="E1" s="35"/>
      <c r="F1" s="35"/>
      <c r="G1" s="35"/>
    </row>
    <row r="2" spans="1:27" ht="15" customHeight="1"/>
    <row r="3" spans="1:27" ht="15" customHeight="1">
      <c r="A3" s="36" t="s">
        <v>47</v>
      </c>
      <c r="B3" s="36"/>
      <c r="C3" s="36"/>
      <c r="D3" s="36"/>
    </row>
    <row r="4" spans="1:27" ht="15" customHeight="1">
      <c r="A4" s="36"/>
      <c r="B4" s="36"/>
      <c r="C4" s="36"/>
      <c r="D4" s="36"/>
    </row>
    <row r="5" spans="1:27" ht="16" customHeight="1">
      <c r="A5" s="31" t="s">
        <v>236</v>
      </c>
      <c r="B5" s="31"/>
      <c r="C5" s="31"/>
      <c r="D5" s="31"/>
      <c r="K5" s="37"/>
      <c r="O5" s="37"/>
      <c r="Q5" s="37" t="s">
        <v>48</v>
      </c>
    </row>
    <row r="6" spans="1:27" ht="16" customHeight="1">
      <c r="A6" s="270" t="s">
        <v>49</v>
      </c>
      <c r="B6" s="271"/>
      <c r="C6" s="271"/>
      <c r="D6" s="271"/>
      <c r="E6" s="272"/>
      <c r="F6" s="291" t="s">
        <v>247</v>
      </c>
      <c r="G6" s="292"/>
      <c r="H6" s="293" t="s">
        <v>248</v>
      </c>
      <c r="I6" s="292"/>
      <c r="J6" s="293" t="s">
        <v>249</v>
      </c>
      <c r="K6" s="292"/>
      <c r="L6" s="293" t="s">
        <v>250</v>
      </c>
      <c r="M6" s="292"/>
      <c r="N6" s="293" t="s">
        <v>251</v>
      </c>
      <c r="O6" s="292"/>
      <c r="P6" s="293" t="s">
        <v>252</v>
      </c>
      <c r="Q6" s="292"/>
    </row>
    <row r="7" spans="1:27" ht="16" customHeight="1">
      <c r="A7" s="273"/>
      <c r="B7" s="274"/>
      <c r="C7" s="274"/>
      <c r="D7" s="274"/>
      <c r="E7" s="275"/>
      <c r="F7" s="110" t="s">
        <v>235</v>
      </c>
      <c r="G7" s="38" t="s">
        <v>2</v>
      </c>
      <c r="H7" s="110" t="s">
        <v>235</v>
      </c>
      <c r="I7" s="38" t="s">
        <v>2</v>
      </c>
      <c r="J7" s="110" t="s">
        <v>235</v>
      </c>
      <c r="K7" s="38" t="s">
        <v>2</v>
      </c>
      <c r="L7" s="110" t="s">
        <v>235</v>
      </c>
      <c r="M7" s="38" t="s">
        <v>2</v>
      </c>
      <c r="N7" s="110" t="s">
        <v>235</v>
      </c>
      <c r="O7" s="251" t="s">
        <v>2</v>
      </c>
      <c r="P7" s="110" t="s">
        <v>235</v>
      </c>
      <c r="Q7" s="251" t="s">
        <v>2</v>
      </c>
    </row>
    <row r="8" spans="1:27" ht="16" customHeight="1">
      <c r="A8" s="282" t="s">
        <v>83</v>
      </c>
      <c r="B8" s="55" t="s">
        <v>50</v>
      </c>
      <c r="C8" s="56"/>
      <c r="D8" s="56"/>
      <c r="E8" s="93" t="s">
        <v>41</v>
      </c>
      <c r="F8" s="111">
        <v>25094</v>
      </c>
      <c r="G8" s="112">
        <v>24996</v>
      </c>
      <c r="H8" s="111">
        <v>21</v>
      </c>
      <c r="I8" s="113">
        <v>27</v>
      </c>
      <c r="J8" s="111">
        <v>760</v>
      </c>
      <c r="K8" s="114">
        <v>784</v>
      </c>
      <c r="L8" s="111">
        <v>3468</v>
      </c>
      <c r="M8" s="113">
        <v>3660</v>
      </c>
      <c r="N8" s="111">
        <v>1288</v>
      </c>
      <c r="O8" s="114">
        <v>1247</v>
      </c>
      <c r="P8" s="111">
        <v>2621</v>
      </c>
      <c r="Q8" s="114">
        <v>2620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6" customHeight="1">
      <c r="A9" s="283"/>
      <c r="B9" s="8"/>
      <c r="C9" s="30" t="s">
        <v>51</v>
      </c>
      <c r="D9" s="43"/>
      <c r="E9" s="91" t="s">
        <v>42</v>
      </c>
      <c r="F9" s="70">
        <v>24542</v>
      </c>
      <c r="G9" s="116">
        <v>24444</v>
      </c>
      <c r="H9" s="70">
        <v>21</v>
      </c>
      <c r="I9" s="117">
        <v>27</v>
      </c>
      <c r="J9" s="70">
        <v>760</v>
      </c>
      <c r="K9" s="118">
        <v>784</v>
      </c>
      <c r="L9" s="70">
        <v>3468</v>
      </c>
      <c r="M9" s="117">
        <v>3660</v>
      </c>
      <c r="N9" s="70">
        <v>1288</v>
      </c>
      <c r="O9" s="118">
        <v>1247</v>
      </c>
      <c r="P9" s="70">
        <v>2621</v>
      </c>
      <c r="Q9" s="118">
        <v>2620</v>
      </c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6" customHeight="1">
      <c r="A10" s="283"/>
      <c r="B10" s="10"/>
      <c r="C10" s="30" t="s">
        <v>52</v>
      </c>
      <c r="D10" s="43"/>
      <c r="E10" s="91" t="s">
        <v>43</v>
      </c>
      <c r="F10" s="70">
        <v>552</v>
      </c>
      <c r="G10" s="116">
        <v>552</v>
      </c>
      <c r="H10" s="70"/>
      <c r="I10" s="117"/>
      <c r="J10" s="119"/>
      <c r="K10" s="120"/>
      <c r="L10" s="70"/>
      <c r="M10" s="117"/>
      <c r="N10" s="70"/>
      <c r="O10" s="118"/>
      <c r="P10" s="70"/>
      <c r="Q10" s="118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6" customHeight="1">
      <c r="A11" s="283"/>
      <c r="B11" s="50" t="s">
        <v>53</v>
      </c>
      <c r="C11" s="63"/>
      <c r="D11" s="63"/>
      <c r="E11" s="90" t="s">
        <v>44</v>
      </c>
      <c r="F11" s="121">
        <v>24149</v>
      </c>
      <c r="G11" s="122">
        <v>24209</v>
      </c>
      <c r="H11" s="121">
        <v>1</v>
      </c>
      <c r="I11" s="123">
        <v>1</v>
      </c>
      <c r="J11" s="121">
        <v>706</v>
      </c>
      <c r="K11" s="124">
        <v>696</v>
      </c>
      <c r="L11" s="121">
        <v>3268</v>
      </c>
      <c r="M11" s="123">
        <v>3159</v>
      </c>
      <c r="N11" s="121">
        <v>1144</v>
      </c>
      <c r="O11" s="124">
        <v>1116</v>
      </c>
      <c r="P11" s="121">
        <v>2742</v>
      </c>
      <c r="Q11" s="124">
        <v>2713</v>
      </c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6" customHeight="1">
      <c r="A12" s="283"/>
      <c r="B12" s="7"/>
      <c r="C12" s="30" t="s">
        <v>54</v>
      </c>
      <c r="D12" s="43"/>
      <c r="E12" s="91" t="s">
        <v>45</v>
      </c>
      <c r="F12" s="70">
        <v>24149</v>
      </c>
      <c r="G12" s="116">
        <v>24209</v>
      </c>
      <c r="H12" s="121">
        <v>1</v>
      </c>
      <c r="I12" s="117">
        <v>1</v>
      </c>
      <c r="J12" s="121">
        <v>706</v>
      </c>
      <c r="K12" s="118">
        <v>696</v>
      </c>
      <c r="L12" s="70">
        <v>3268</v>
      </c>
      <c r="M12" s="117">
        <v>3159</v>
      </c>
      <c r="N12" s="70">
        <v>1144</v>
      </c>
      <c r="O12" s="118">
        <v>1116</v>
      </c>
      <c r="P12" s="70">
        <v>2742</v>
      </c>
      <c r="Q12" s="118">
        <v>2711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6" customHeight="1">
      <c r="A13" s="283"/>
      <c r="B13" s="8"/>
      <c r="C13" s="52" t="s">
        <v>55</v>
      </c>
      <c r="D13" s="53"/>
      <c r="E13" s="95" t="s">
        <v>46</v>
      </c>
      <c r="F13" s="67"/>
      <c r="G13" s="125"/>
      <c r="H13" s="119"/>
      <c r="I13" s="120"/>
      <c r="J13" s="119"/>
      <c r="K13" s="120"/>
      <c r="L13" s="68"/>
      <c r="M13" s="126"/>
      <c r="N13" s="253"/>
      <c r="O13" s="127"/>
      <c r="P13" s="68"/>
      <c r="Q13" s="127">
        <v>2</v>
      </c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6" customHeight="1">
      <c r="A14" s="283"/>
      <c r="B14" s="44" t="s">
        <v>56</v>
      </c>
      <c r="C14" s="43"/>
      <c r="D14" s="43"/>
      <c r="E14" s="91" t="s">
        <v>97</v>
      </c>
      <c r="F14" s="69">
        <f t="shared" ref="F14:Q15" si="0">F9-F12</f>
        <v>393</v>
      </c>
      <c r="G14" s="128">
        <f t="shared" si="0"/>
        <v>235</v>
      </c>
      <c r="H14" s="69">
        <f t="shared" si="0"/>
        <v>20</v>
      </c>
      <c r="I14" s="128">
        <f t="shared" si="0"/>
        <v>26</v>
      </c>
      <c r="J14" s="69">
        <f t="shared" si="0"/>
        <v>54</v>
      </c>
      <c r="K14" s="128">
        <f t="shared" si="0"/>
        <v>88</v>
      </c>
      <c r="L14" s="69">
        <f t="shared" si="0"/>
        <v>200</v>
      </c>
      <c r="M14" s="128">
        <f t="shared" si="0"/>
        <v>501</v>
      </c>
      <c r="N14" s="69">
        <f t="shared" ref="N14" si="1">N9-N12</f>
        <v>144</v>
      </c>
      <c r="O14" s="128">
        <f>O9-O12</f>
        <v>131</v>
      </c>
      <c r="P14" s="69">
        <f t="shared" si="0"/>
        <v>-121</v>
      </c>
      <c r="Q14" s="128">
        <f t="shared" si="0"/>
        <v>-91</v>
      </c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6" customHeight="1">
      <c r="A15" s="283"/>
      <c r="B15" s="44" t="s">
        <v>57</v>
      </c>
      <c r="C15" s="43"/>
      <c r="D15" s="43"/>
      <c r="E15" s="91" t="s">
        <v>98</v>
      </c>
      <c r="F15" s="69">
        <f t="shared" ref="F15:P15" si="2">F10-F13</f>
        <v>552</v>
      </c>
      <c r="G15" s="128">
        <f t="shared" si="0"/>
        <v>552</v>
      </c>
      <c r="H15" s="69">
        <f t="shared" si="2"/>
        <v>0</v>
      </c>
      <c r="I15" s="128">
        <f t="shared" si="0"/>
        <v>0</v>
      </c>
      <c r="J15" s="69">
        <f t="shared" si="2"/>
        <v>0</v>
      </c>
      <c r="K15" s="128">
        <f t="shared" si="0"/>
        <v>0</v>
      </c>
      <c r="L15" s="69">
        <f t="shared" si="2"/>
        <v>0</v>
      </c>
      <c r="M15" s="128">
        <f t="shared" si="0"/>
        <v>0</v>
      </c>
      <c r="N15" s="69">
        <f t="shared" ref="N15:O15" si="3">N10-N13</f>
        <v>0</v>
      </c>
      <c r="O15" s="128">
        <f t="shared" si="3"/>
        <v>0</v>
      </c>
      <c r="P15" s="69">
        <f t="shared" si="2"/>
        <v>0</v>
      </c>
      <c r="Q15" s="128">
        <f t="shared" si="0"/>
        <v>-2</v>
      </c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6" customHeight="1">
      <c r="A16" s="283"/>
      <c r="B16" s="44" t="s">
        <v>58</v>
      </c>
      <c r="C16" s="43"/>
      <c r="D16" s="43"/>
      <c r="E16" s="91" t="s">
        <v>99</v>
      </c>
      <c r="F16" s="67">
        <f t="shared" ref="F16:Q16" si="4">F8-F11</f>
        <v>945</v>
      </c>
      <c r="G16" s="125">
        <f t="shared" si="4"/>
        <v>787</v>
      </c>
      <c r="H16" s="67">
        <f t="shared" si="4"/>
        <v>20</v>
      </c>
      <c r="I16" s="125">
        <f t="shared" si="4"/>
        <v>26</v>
      </c>
      <c r="J16" s="67">
        <f t="shared" si="4"/>
        <v>54</v>
      </c>
      <c r="K16" s="125">
        <f t="shared" si="4"/>
        <v>88</v>
      </c>
      <c r="L16" s="67">
        <f t="shared" si="4"/>
        <v>200</v>
      </c>
      <c r="M16" s="125">
        <f t="shared" si="4"/>
        <v>501</v>
      </c>
      <c r="N16" s="255">
        <f t="shared" ref="N16" si="5">N8-N11</f>
        <v>144</v>
      </c>
      <c r="O16" s="254">
        <f>O8-O11</f>
        <v>131</v>
      </c>
      <c r="P16" s="67">
        <f t="shared" si="4"/>
        <v>-121</v>
      </c>
      <c r="Q16" s="125">
        <f t="shared" si="4"/>
        <v>-93</v>
      </c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27" ht="16" customHeight="1">
      <c r="A17" s="283"/>
      <c r="B17" s="44" t="s">
        <v>59</v>
      </c>
      <c r="C17" s="43"/>
      <c r="D17" s="43"/>
      <c r="E17" s="34"/>
      <c r="F17" s="69">
        <v>1244</v>
      </c>
      <c r="G17" s="128">
        <v>1547</v>
      </c>
      <c r="H17" s="119"/>
      <c r="I17" s="120"/>
      <c r="J17" s="70"/>
      <c r="K17" s="118"/>
      <c r="L17" s="70"/>
      <c r="M17" s="117"/>
      <c r="N17" s="119"/>
      <c r="O17" s="129"/>
      <c r="P17" s="119"/>
      <c r="Q17" s="129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ht="16" customHeight="1">
      <c r="A18" s="284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4"/>
      <c r="P18" s="132"/>
      <c r="Q18" s="134"/>
      <c r="R18" s="115"/>
      <c r="S18" s="115"/>
      <c r="T18" s="115"/>
      <c r="U18" s="115"/>
      <c r="V18" s="115"/>
      <c r="W18" s="115"/>
      <c r="X18" s="115"/>
      <c r="Y18" s="115"/>
      <c r="Z18" s="115"/>
      <c r="AA18" s="115"/>
    </row>
    <row r="19" spans="1:27" ht="16" customHeight="1">
      <c r="A19" s="283" t="s">
        <v>84</v>
      </c>
      <c r="B19" s="50" t="s">
        <v>61</v>
      </c>
      <c r="C19" s="51"/>
      <c r="D19" s="51"/>
      <c r="E19" s="96"/>
      <c r="F19" s="65">
        <v>2998</v>
      </c>
      <c r="G19" s="135">
        <v>2634</v>
      </c>
      <c r="H19" s="66">
        <v>55</v>
      </c>
      <c r="I19" s="136">
        <v>55</v>
      </c>
      <c r="J19" s="66">
        <v>30</v>
      </c>
      <c r="K19" s="137">
        <v>181</v>
      </c>
      <c r="L19" s="66"/>
      <c r="M19" s="136">
        <v>0</v>
      </c>
      <c r="N19" s="66">
        <v>880</v>
      </c>
      <c r="O19" s="137">
        <v>650</v>
      </c>
      <c r="P19" s="66">
        <v>1051</v>
      </c>
      <c r="Q19" s="137">
        <v>1155</v>
      </c>
      <c r="R19" s="115"/>
      <c r="S19" s="115"/>
      <c r="T19" s="115"/>
      <c r="U19" s="115"/>
      <c r="V19" s="115"/>
      <c r="W19" s="115"/>
      <c r="X19" s="115"/>
      <c r="Y19" s="115"/>
      <c r="Z19" s="115"/>
      <c r="AA19" s="115"/>
    </row>
    <row r="20" spans="1:27" ht="16" customHeight="1">
      <c r="A20" s="283"/>
      <c r="B20" s="19"/>
      <c r="C20" s="30" t="s">
        <v>62</v>
      </c>
      <c r="D20" s="43"/>
      <c r="E20" s="91"/>
      <c r="F20" s="69">
        <v>1459</v>
      </c>
      <c r="G20" s="128">
        <v>1079</v>
      </c>
      <c r="H20" s="70">
        <v>0</v>
      </c>
      <c r="I20" s="117"/>
      <c r="J20" s="70"/>
      <c r="K20" s="120"/>
      <c r="L20" s="70"/>
      <c r="M20" s="117"/>
      <c r="N20" s="70"/>
      <c r="O20" s="118"/>
      <c r="P20" s="70">
        <v>196</v>
      </c>
      <c r="Q20" s="118">
        <v>201</v>
      </c>
      <c r="R20" s="115"/>
      <c r="S20" s="115"/>
      <c r="T20" s="115"/>
      <c r="U20" s="115"/>
      <c r="V20" s="115"/>
      <c r="W20" s="115"/>
      <c r="X20" s="115"/>
      <c r="Y20" s="115"/>
      <c r="Z20" s="115"/>
      <c r="AA20" s="115"/>
    </row>
    <row r="21" spans="1:27" ht="16" customHeight="1">
      <c r="A21" s="283"/>
      <c r="B21" s="9" t="s">
        <v>63</v>
      </c>
      <c r="C21" s="63"/>
      <c r="D21" s="63"/>
      <c r="E21" s="90" t="s">
        <v>100</v>
      </c>
      <c r="F21" s="138">
        <v>2998</v>
      </c>
      <c r="G21" s="139">
        <v>2634</v>
      </c>
      <c r="H21" s="121">
        <v>55</v>
      </c>
      <c r="I21" s="123">
        <v>55</v>
      </c>
      <c r="J21" s="121">
        <v>30</v>
      </c>
      <c r="K21" s="124">
        <v>181</v>
      </c>
      <c r="L21" s="121"/>
      <c r="M21" s="123">
        <v>0</v>
      </c>
      <c r="N21" s="121">
        <v>880</v>
      </c>
      <c r="O21" s="124">
        <v>650</v>
      </c>
      <c r="P21" s="121">
        <v>1051</v>
      </c>
      <c r="Q21" s="124">
        <v>1155</v>
      </c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7" ht="16" customHeight="1">
      <c r="A22" s="283"/>
      <c r="B22" s="50" t="s">
        <v>64</v>
      </c>
      <c r="C22" s="51"/>
      <c r="D22" s="51"/>
      <c r="E22" s="96" t="s">
        <v>101</v>
      </c>
      <c r="F22" s="65">
        <v>4654</v>
      </c>
      <c r="G22" s="135">
        <v>4249</v>
      </c>
      <c r="H22" s="66">
        <v>709</v>
      </c>
      <c r="I22" s="136">
        <v>1597</v>
      </c>
      <c r="J22" s="66">
        <v>165</v>
      </c>
      <c r="K22" s="137">
        <v>901</v>
      </c>
      <c r="L22" s="66">
        <v>1652</v>
      </c>
      <c r="M22" s="136">
        <v>3294</v>
      </c>
      <c r="N22" s="66">
        <v>2028</v>
      </c>
      <c r="O22" s="137">
        <v>1388</v>
      </c>
      <c r="P22" s="66">
        <v>1112</v>
      </c>
      <c r="Q22" s="137">
        <v>1207</v>
      </c>
      <c r="R22" s="115"/>
      <c r="S22" s="115"/>
      <c r="T22" s="115"/>
      <c r="U22" s="115"/>
      <c r="V22" s="115"/>
      <c r="W22" s="115"/>
      <c r="X22" s="115"/>
      <c r="Y22" s="115"/>
      <c r="Z22" s="115"/>
      <c r="AA22" s="115"/>
    </row>
    <row r="23" spans="1:27" ht="16" customHeight="1">
      <c r="A23" s="283"/>
      <c r="B23" s="7" t="s">
        <v>65</v>
      </c>
      <c r="C23" s="52" t="s">
        <v>66</v>
      </c>
      <c r="D23" s="53"/>
      <c r="E23" s="95"/>
      <c r="F23" s="67">
        <v>2520</v>
      </c>
      <c r="G23" s="125">
        <v>2499</v>
      </c>
      <c r="H23" s="68">
        <v>0</v>
      </c>
      <c r="I23" s="126"/>
      <c r="J23" s="68"/>
      <c r="K23" s="127">
        <v>14</v>
      </c>
      <c r="L23" s="68">
        <v>522</v>
      </c>
      <c r="M23" s="126">
        <v>518</v>
      </c>
      <c r="N23" s="253"/>
      <c r="O23" s="127"/>
      <c r="P23" s="68">
        <v>288</v>
      </c>
      <c r="Q23" s="127">
        <v>269</v>
      </c>
      <c r="R23" s="115"/>
      <c r="S23" s="115"/>
      <c r="T23" s="115"/>
      <c r="U23" s="115"/>
      <c r="V23" s="115"/>
      <c r="W23" s="115"/>
      <c r="X23" s="115"/>
      <c r="Y23" s="115"/>
      <c r="Z23" s="115"/>
      <c r="AA23" s="115"/>
    </row>
    <row r="24" spans="1:27" ht="16" customHeight="1">
      <c r="A24" s="283"/>
      <c r="B24" s="44" t="s">
        <v>102</v>
      </c>
      <c r="C24" s="43"/>
      <c r="D24" s="43"/>
      <c r="E24" s="91" t="s">
        <v>103</v>
      </c>
      <c r="F24" s="69">
        <f t="shared" ref="F24:Q24" si="6">F21-F22</f>
        <v>-1656</v>
      </c>
      <c r="G24" s="128">
        <f t="shared" si="6"/>
        <v>-1615</v>
      </c>
      <c r="H24" s="69">
        <f t="shared" si="6"/>
        <v>-654</v>
      </c>
      <c r="I24" s="128">
        <f t="shared" si="6"/>
        <v>-1542</v>
      </c>
      <c r="J24" s="69">
        <f t="shared" si="6"/>
        <v>-135</v>
      </c>
      <c r="K24" s="128">
        <f t="shared" si="6"/>
        <v>-720</v>
      </c>
      <c r="L24" s="69">
        <f t="shared" si="6"/>
        <v>-1652</v>
      </c>
      <c r="M24" s="128">
        <f t="shared" si="6"/>
        <v>-3294</v>
      </c>
      <c r="N24" s="69">
        <f t="shared" ref="N24" si="7">N21-N22</f>
        <v>-1148</v>
      </c>
      <c r="O24" s="128">
        <f>O21-O22</f>
        <v>-738</v>
      </c>
      <c r="P24" s="69">
        <f t="shared" si="6"/>
        <v>-61</v>
      </c>
      <c r="Q24" s="128">
        <f t="shared" si="6"/>
        <v>-52</v>
      </c>
      <c r="R24" s="115"/>
      <c r="S24" s="115"/>
      <c r="T24" s="115"/>
      <c r="U24" s="115"/>
      <c r="V24" s="115"/>
      <c r="W24" s="115"/>
      <c r="X24" s="115"/>
      <c r="Y24" s="115"/>
      <c r="Z24" s="115"/>
      <c r="AA24" s="115"/>
    </row>
    <row r="25" spans="1:27" ht="16" customHeight="1">
      <c r="A25" s="283"/>
      <c r="B25" s="101" t="s">
        <v>67</v>
      </c>
      <c r="C25" s="53"/>
      <c r="D25" s="53"/>
      <c r="E25" s="285" t="s">
        <v>104</v>
      </c>
      <c r="F25" s="298">
        <v>1656</v>
      </c>
      <c r="G25" s="296">
        <v>1615</v>
      </c>
      <c r="H25" s="294">
        <v>654</v>
      </c>
      <c r="I25" s="296">
        <v>1542</v>
      </c>
      <c r="J25" s="294">
        <v>135</v>
      </c>
      <c r="K25" s="296">
        <v>720</v>
      </c>
      <c r="L25" s="294">
        <v>1652</v>
      </c>
      <c r="M25" s="296">
        <v>3294</v>
      </c>
      <c r="N25" s="294">
        <v>1148</v>
      </c>
      <c r="O25" s="296">
        <v>738</v>
      </c>
      <c r="P25" s="294">
        <v>61</v>
      </c>
      <c r="Q25" s="296">
        <v>52</v>
      </c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6" spans="1:27" ht="16" customHeight="1">
      <c r="A26" s="283"/>
      <c r="B26" s="9" t="s">
        <v>68</v>
      </c>
      <c r="C26" s="63"/>
      <c r="D26" s="63"/>
      <c r="E26" s="286"/>
      <c r="F26" s="299"/>
      <c r="G26" s="297"/>
      <c r="H26" s="295"/>
      <c r="I26" s="297"/>
      <c r="J26" s="295"/>
      <c r="K26" s="297"/>
      <c r="L26" s="295"/>
      <c r="M26" s="297"/>
      <c r="N26" s="295"/>
      <c r="O26" s="297"/>
      <c r="P26" s="295"/>
      <c r="Q26" s="297"/>
      <c r="R26" s="115"/>
      <c r="S26" s="115"/>
      <c r="T26" s="115"/>
      <c r="U26" s="115"/>
      <c r="V26" s="115"/>
      <c r="W26" s="115"/>
      <c r="X26" s="115"/>
      <c r="Y26" s="115"/>
      <c r="Z26" s="115"/>
      <c r="AA26" s="115"/>
    </row>
    <row r="27" spans="1:27" ht="16" customHeight="1">
      <c r="A27" s="284"/>
      <c r="B27" s="47" t="s">
        <v>105</v>
      </c>
      <c r="C27" s="31"/>
      <c r="D27" s="31"/>
      <c r="E27" s="92" t="s">
        <v>106</v>
      </c>
      <c r="F27" s="73">
        <f t="shared" ref="F27:Q27" si="8">F24+F25</f>
        <v>0</v>
      </c>
      <c r="G27" s="140">
        <f t="shared" si="8"/>
        <v>0</v>
      </c>
      <c r="H27" s="73">
        <f t="shared" si="8"/>
        <v>0</v>
      </c>
      <c r="I27" s="140">
        <f t="shared" si="8"/>
        <v>0</v>
      </c>
      <c r="J27" s="73">
        <f t="shared" si="8"/>
        <v>0</v>
      </c>
      <c r="K27" s="140">
        <f t="shared" si="8"/>
        <v>0</v>
      </c>
      <c r="L27" s="73">
        <f t="shared" si="8"/>
        <v>0</v>
      </c>
      <c r="M27" s="140">
        <f t="shared" si="8"/>
        <v>0</v>
      </c>
      <c r="N27" s="73">
        <f t="shared" ref="N27" si="9">N24+N25</f>
        <v>0</v>
      </c>
      <c r="O27" s="140">
        <f>O24+O25</f>
        <v>0</v>
      </c>
      <c r="P27" s="73">
        <f t="shared" si="8"/>
        <v>0</v>
      </c>
      <c r="Q27" s="140">
        <f t="shared" si="8"/>
        <v>0</v>
      </c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27" ht="16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1:27" ht="16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42" t="s">
        <v>107</v>
      </c>
      <c r="R29" s="115"/>
      <c r="S29" s="115"/>
      <c r="T29" s="115"/>
      <c r="U29" s="115"/>
      <c r="V29" s="115"/>
      <c r="W29" s="115"/>
      <c r="X29" s="115"/>
      <c r="Y29" s="115"/>
      <c r="Z29" s="115"/>
      <c r="AA29" s="142"/>
    </row>
    <row r="30" spans="1:27" ht="16" customHeight="1">
      <c r="A30" s="276" t="s">
        <v>69</v>
      </c>
      <c r="B30" s="277"/>
      <c r="C30" s="277"/>
      <c r="D30" s="277"/>
      <c r="E30" s="278"/>
      <c r="F30" s="302" t="s">
        <v>253</v>
      </c>
      <c r="G30" s="301"/>
      <c r="H30" s="302" t="s">
        <v>254</v>
      </c>
      <c r="I30" s="301"/>
      <c r="J30" s="300"/>
      <c r="K30" s="301"/>
      <c r="L30" s="300"/>
      <c r="M30" s="301"/>
      <c r="N30" s="300"/>
      <c r="O30" s="301"/>
      <c r="P30" s="300"/>
      <c r="Q30" s="301"/>
      <c r="R30" s="143"/>
      <c r="S30" s="141"/>
      <c r="T30" s="143"/>
      <c r="U30" s="141"/>
      <c r="V30" s="143"/>
      <c r="W30" s="141"/>
      <c r="X30" s="143"/>
      <c r="Y30" s="141"/>
      <c r="Z30" s="143"/>
      <c r="AA30" s="141"/>
    </row>
    <row r="31" spans="1:27" ht="16" customHeight="1">
      <c r="A31" s="279"/>
      <c r="B31" s="280"/>
      <c r="C31" s="280"/>
      <c r="D31" s="280"/>
      <c r="E31" s="281"/>
      <c r="F31" s="110" t="s">
        <v>235</v>
      </c>
      <c r="G31" s="144" t="s">
        <v>2</v>
      </c>
      <c r="H31" s="110" t="s">
        <v>235</v>
      </c>
      <c r="I31" s="144" t="s">
        <v>2</v>
      </c>
      <c r="J31" s="110" t="s">
        <v>235</v>
      </c>
      <c r="K31" s="145" t="s">
        <v>2</v>
      </c>
      <c r="L31" s="110" t="s">
        <v>235</v>
      </c>
      <c r="M31" s="144" t="s">
        <v>2</v>
      </c>
      <c r="N31" s="110" t="s">
        <v>235</v>
      </c>
      <c r="O31" s="146" t="s">
        <v>2</v>
      </c>
      <c r="P31" s="110" t="s">
        <v>235</v>
      </c>
      <c r="Q31" s="146" t="s">
        <v>2</v>
      </c>
      <c r="R31" s="147"/>
      <c r="S31" s="147"/>
      <c r="T31" s="147"/>
      <c r="U31" s="147"/>
      <c r="V31" s="147"/>
      <c r="W31" s="147"/>
      <c r="X31" s="147"/>
      <c r="Y31" s="147"/>
      <c r="Z31" s="147"/>
      <c r="AA31" s="147"/>
    </row>
    <row r="32" spans="1:27" ht="16" customHeight="1">
      <c r="A32" s="282" t="s">
        <v>85</v>
      </c>
      <c r="B32" s="55" t="s">
        <v>50</v>
      </c>
      <c r="C32" s="56"/>
      <c r="D32" s="56"/>
      <c r="E32" s="15" t="s">
        <v>41</v>
      </c>
      <c r="F32" s="66">
        <v>100</v>
      </c>
      <c r="G32" s="148">
        <v>110</v>
      </c>
      <c r="H32" s="111">
        <v>415</v>
      </c>
      <c r="I32" s="113">
        <v>435</v>
      </c>
      <c r="J32" s="111"/>
      <c r="K32" s="114"/>
      <c r="L32" s="66"/>
      <c r="M32" s="148"/>
      <c r="N32" s="111"/>
      <c r="O32" s="149"/>
      <c r="P32" s="111"/>
      <c r="Q32" s="149"/>
      <c r="R32" s="148"/>
      <c r="S32" s="148"/>
      <c r="T32" s="148"/>
      <c r="U32" s="148"/>
      <c r="V32" s="150"/>
      <c r="W32" s="150"/>
      <c r="X32" s="148"/>
      <c r="Y32" s="148"/>
      <c r="Z32" s="150"/>
      <c r="AA32" s="150"/>
    </row>
    <row r="33" spans="1:27" ht="16" customHeight="1">
      <c r="A33" s="287"/>
      <c r="B33" s="8"/>
      <c r="C33" s="52" t="s">
        <v>70</v>
      </c>
      <c r="D33" s="53"/>
      <c r="E33" s="99"/>
      <c r="F33" s="68">
        <v>100</v>
      </c>
      <c r="G33" s="151">
        <v>110</v>
      </c>
      <c r="H33" s="68">
        <v>415</v>
      </c>
      <c r="I33" s="126">
        <v>435</v>
      </c>
      <c r="J33" s="68"/>
      <c r="K33" s="127"/>
      <c r="L33" s="68"/>
      <c r="M33" s="151"/>
      <c r="N33" s="253"/>
      <c r="O33" s="254"/>
      <c r="P33" s="68"/>
      <c r="Q33" s="125"/>
      <c r="R33" s="148"/>
      <c r="S33" s="148"/>
      <c r="T33" s="148"/>
      <c r="U33" s="148"/>
      <c r="V33" s="150"/>
      <c r="W33" s="150"/>
      <c r="X33" s="148"/>
      <c r="Y33" s="148"/>
      <c r="Z33" s="150"/>
      <c r="AA33" s="150"/>
    </row>
    <row r="34" spans="1:27" ht="16" customHeight="1">
      <c r="A34" s="287"/>
      <c r="B34" s="8"/>
      <c r="C34" s="24"/>
      <c r="D34" s="30" t="s">
        <v>71</v>
      </c>
      <c r="E34" s="94"/>
      <c r="F34" s="70">
        <v>100</v>
      </c>
      <c r="G34" s="116">
        <v>110</v>
      </c>
      <c r="H34" s="70">
        <v>415</v>
      </c>
      <c r="I34" s="117">
        <v>435</v>
      </c>
      <c r="J34" s="70"/>
      <c r="K34" s="118"/>
      <c r="L34" s="70"/>
      <c r="M34" s="116"/>
      <c r="N34" s="70"/>
      <c r="O34" s="128"/>
      <c r="P34" s="70"/>
      <c r="Q34" s="128"/>
      <c r="R34" s="148"/>
      <c r="S34" s="148"/>
      <c r="T34" s="148"/>
      <c r="U34" s="148"/>
      <c r="V34" s="150"/>
      <c r="W34" s="150"/>
      <c r="X34" s="148"/>
      <c r="Y34" s="148"/>
      <c r="Z34" s="150"/>
      <c r="AA34" s="150"/>
    </row>
    <row r="35" spans="1:27" ht="16" customHeight="1">
      <c r="A35" s="287"/>
      <c r="B35" s="10"/>
      <c r="C35" s="62" t="s">
        <v>72</v>
      </c>
      <c r="D35" s="63"/>
      <c r="E35" s="100"/>
      <c r="F35" s="121"/>
      <c r="G35" s="122"/>
      <c r="H35" s="121"/>
      <c r="I35" s="123"/>
      <c r="J35" s="152"/>
      <c r="K35" s="153"/>
      <c r="L35" s="121"/>
      <c r="M35" s="122"/>
      <c r="N35" s="121"/>
      <c r="O35" s="139"/>
      <c r="P35" s="121"/>
      <c r="Q35" s="139"/>
      <c r="R35" s="148"/>
      <c r="S35" s="148"/>
      <c r="T35" s="148"/>
      <c r="U35" s="148"/>
      <c r="V35" s="150"/>
      <c r="W35" s="150"/>
      <c r="X35" s="148"/>
      <c r="Y35" s="148"/>
      <c r="Z35" s="150"/>
      <c r="AA35" s="150"/>
    </row>
    <row r="36" spans="1:27" ht="16" customHeight="1">
      <c r="A36" s="287"/>
      <c r="B36" s="50" t="s">
        <v>53</v>
      </c>
      <c r="C36" s="51"/>
      <c r="D36" s="51"/>
      <c r="E36" s="15" t="s">
        <v>42</v>
      </c>
      <c r="F36" s="65">
        <v>62</v>
      </c>
      <c r="G36" s="125">
        <v>72</v>
      </c>
      <c r="H36" s="66">
        <v>258</v>
      </c>
      <c r="I36" s="136">
        <v>281</v>
      </c>
      <c r="J36" s="66"/>
      <c r="K36" s="137"/>
      <c r="L36" s="66"/>
      <c r="M36" s="148"/>
      <c r="N36" s="66"/>
      <c r="O36" s="135"/>
      <c r="P36" s="66"/>
      <c r="Q36" s="135"/>
      <c r="R36" s="148"/>
      <c r="S36" s="148"/>
      <c r="T36" s="148"/>
      <c r="U36" s="148"/>
      <c r="V36" s="148"/>
      <c r="W36" s="148"/>
      <c r="X36" s="148"/>
      <c r="Y36" s="148"/>
      <c r="Z36" s="150"/>
      <c r="AA36" s="150"/>
    </row>
    <row r="37" spans="1:27" ht="16" customHeight="1">
      <c r="A37" s="287"/>
      <c r="B37" s="8"/>
      <c r="C37" s="30" t="s">
        <v>73</v>
      </c>
      <c r="D37" s="43"/>
      <c r="E37" s="94"/>
      <c r="F37" s="69">
        <v>52</v>
      </c>
      <c r="G37" s="128">
        <v>60</v>
      </c>
      <c r="H37" s="70">
        <v>117</v>
      </c>
      <c r="I37" s="117">
        <v>117</v>
      </c>
      <c r="J37" s="70"/>
      <c r="K37" s="118"/>
      <c r="L37" s="70"/>
      <c r="M37" s="116"/>
      <c r="N37" s="70"/>
      <c r="O37" s="128"/>
      <c r="P37" s="70"/>
      <c r="Q37" s="128"/>
      <c r="R37" s="148"/>
      <c r="S37" s="148"/>
      <c r="T37" s="148"/>
      <c r="U37" s="148"/>
      <c r="V37" s="148"/>
      <c r="W37" s="148"/>
      <c r="X37" s="148"/>
      <c r="Y37" s="148"/>
      <c r="Z37" s="150"/>
      <c r="AA37" s="150"/>
    </row>
    <row r="38" spans="1:27" ht="16" customHeight="1">
      <c r="A38" s="287"/>
      <c r="B38" s="10"/>
      <c r="C38" s="30" t="s">
        <v>74</v>
      </c>
      <c r="D38" s="43"/>
      <c r="E38" s="94"/>
      <c r="F38" s="69">
        <v>10</v>
      </c>
      <c r="G38" s="128">
        <v>12</v>
      </c>
      <c r="H38" s="70">
        <v>141</v>
      </c>
      <c r="I38" s="117">
        <v>164</v>
      </c>
      <c r="J38" s="70"/>
      <c r="K38" s="153"/>
      <c r="L38" s="70"/>
      <c r="M38" s="116"/>
      <c r="N38" s="70"/>
      <c r="O38" s="128"/>
      <c r="P38" s="70"/>
      <c r="Q38" s="128"/>
      <c r="R38" s="148"/>
      <c r="S38" s="148"/>
      <c r="T38" s="150"/>
      <c r="U38" s="150"/>
      <c r="V38" s="148"/>
      <c r="W38" s="148"/>
      <c r="X38" s="148"/>
      <c r="Y38" s="148"/>
      <c r="Z38" s="150"/>
      <c r="AA38" s="150"/>
    </row>
    <row r="39" spans="1:27" ht="16" customHeight="1">
      <c r="A39" s="288"/>
      <c r="B39" s="11" t="s">
        <v>75</v>
      </c>
      <c r="C39" s="12"/>
      <c r="D39" s="12"/>
      <c r="E39" s="98" t="s">
        <v>108</v>
      </c>
      <c r="F39" s="73">
        <f>F32-F36</f>
        <v>38</v>
      </c>
      <c r="G39" s="140">
        <f>G32-G36</f>
        <v>38</v>
      </c>
      <c r="H39" s="73">
        <f t="shared" ref="H39:Q39" si="10">H32-H36</f>
        <v>157</v>
      </c>
      <c r="I39" s="140">
        <f t="shared" si="10"/>
        <v>154</v>
      </c>
      <c r="J39" s="73">
        <f t="shared" si="10"/>
        <v>0</v>
      </c>
      <c r="K39" s="140">
        <f t="shared" si="10"/>
        <v>0</v>
      </c>
      <c r="L39" s="73">
        <f t="shared" si="10"/>
        <v>0</v>
      </c>
      <c r="M39" s="140">
        <f t="shared" si="10"/>
        <v>0</v>
      </c>
      <c r="N39" s="73">
        <f t="shared" ref="N39:O39" si="11">N32-N36</f>
        <v>0</v>
      </c>
      <c r="O39" s="140">
        <f t="shared" si="11"/>
        <v>0</v>
      </c>
      <c r="P39" s="73">
        <f t="shared" si="10"/>
        <v>0</v>
      </c>
      <c r="Q39" s="140">
        <f t="shared" si="10"/>
        <v>0</v>
      </c>
      <c r="R39" s="148"/>
      <c r="S39" s="148"/>
      <c r="T39" s="148"/>
      <c r="U39" s="148"/>
      <c r="V39" s="148"/>
      <c r="W39" s="148"/>
      <c r="X39" s="148"/>
      <c r="Y39" s="148"/>
      <c r="Z39" s="150"/>
      <c r="AA39" s="150"/>
    </row>
    <row r="40" spans="1:27" ht="16" customHeight="1">
      <c r="A40" s="282" t="s">
        <v>86</v>
      </c>
      <c r="B40" s="50" t="s">
        <v>76</v>
      </c>
      <c r="C40" s="51"/>
      <c r="D40" s="51"/>
      <c r="E40" s="15" t="s">
        <v>44</v>
      </c>
      <c r="F40" s="65">
        <v>70</v>
      </c>
      <c r="G40" s="135">
        <v>69</v>
      </c>
      <c r="H40" s="66">
        <v>2464</v>
      </c>
      <c r="I40" s="136">
        <v>2267</v>
      </c>
      <c r="J40" s="66"/>
      <c r="K40" s="137"/>
      <c r="L40" s="66"/>
      <c r="M40" s="148"/>
      <c r="N40" s="66"/>
      <c r="O40" s="135"/>
      <c r="P40" s="66"/>
      <c r="Q40" s="135"/>
      <c r="R40" s="148"/>
      <c r="S40" s="148"/>
      <c r="T40" s="148"/>
      <c r="U40" s="148"/>
      <c r="V40" s="150"/>
      <c r="W40" s="150"/>
      <c r="X40" s="150"/>
      <c r="Y40" s="150"/>
      <c r="Z40" s="148"/>
      <c r="AA40" s="148"/>
    </row>
    <row r="41" spans="1:27" ht="16" customHeight="1">
      <c r="A41" s="289"/>
      <c r="B41" s="10"/>
      <c r="C41" s="30" t="s">
        <v>77</v>
      </c>
      <c r="D41" s="43"/>
      <c r="E41" s="94"/>
      <c r="F41" s="154"/>
      <c r="G41" s="155"/>
      <c r="H41" s="152">
        <v>1231</v>
      </c>
      <c r="I41" s="153">
        <v>908</v>
      </c>
      <c r="J41" s="70"/>
      <c r="K41" s="118"/>
      <c r="L41" s="70"/>
      <c r="M41" s="116"/>
      <c r="N41" s="70"/>
      <c r="O41" s="128"/>
      <c r="P41" s="70"/>
      <c r="Q41" s="128"/>
      <c r="R41" s="150"/>
      <c r="S41" s="150"/>
      <c r="T41" s="150"/>
      <c r="U41" s="150"/>
      <c r="V41" s="150"/>
      <c r="W41" s="150"/>
      <c r="X41" s="150"/>
      <c r="Y41" s="150"/>
      <c r="Z41" s="148"/>
      <c r="AA41" s="148"/>
    </row>
    <row r="42" spans="1:27" ht="16" customHeight="1">
      <c r="A42" s="289"/>
      <c r="B42" s="50" t="s">
        <v>64</v>
      </c>
      <c r="C42" s="51"/>
      <c r="D42" s="51"/>
      <c r="E42" s="15" t="s">
        <v>45</v>
      </c>
      <c r="F42" s="65">
        <v>108</v>
      </c>
      <c r="G42" s="135">
        <v>107</v>
      </c>
      <c r="H42" s="66">
        <v>2621</v>
      </c>
      <c r="I42" s="136">
        <v>2421</v>
      </c>
      <c r="J42" s="66"/>
      <c r="K42" s="137"/>
      <c r="L42" s="66"/>
      <c r="M42" s="148"/>
      <c r="N42" s="66"/>
      <c r="O42" s="135"/>
      <c r="P42" s="66"/>
      <c r="Q42" s="135"/>
      <c r="R42" s="148"/>
      <c r="S42" s="148"/>
      <c r="T42" s="148"/>
      <c r="U42" s="148"/>
      <c r="V42" s="150"/>
      <c r="W42" s="150"/>
      <c r="X42" s="148"/>
      <c r="Y42" s="148"/>
      <c r="Z42" s="148"/>
      <c r="AA42" s="148"/>
    </row>
    <row r="43" spans="1:27" ht="16" customHeight="1">
      <c r="A43" s="289"/>
      <c r="B43" s="10"/>
      <c r="C43" s="30" t="s">
        <v>78</v>
      </c>
      <c r="D43" s="43"/>
      <c r="E43" s="94"/>
      <c r="F43" s="69">
        <v>108</v>
      </c>
      <c r="G43" s="128">
        <v>107</v>
      </c>
      <c r="H43" s="70">
        <v>1337</v>
      </c>
      <c r="I43" s="117">
        <v>1460</v>
      </c>
      <c r="J43" s="152"/>
      <c r="K43" s="153"/>
      <c r="L43" s="70"/>
      <c r="M43" s="116"/>
      <c r="N43" s="70"/>
      <c r="O43" s="128"/>
      <c r="P43" s="70"/>
      <c r="Q43" s="128"/>
      <c r="R43" s="148"/>
      <c r="S43" s="148"/>
      <c r="T43" s="150"/>
      <c r="U43" s="148"/>
      <c r="V43" s="150"/>
      <c r="W43" s="150"/>
      <c r="X43" s="148"/>
      <c r="Y43" s="148"/>
      <c r="Z43" s="150"/>
      <c r="AA43" s="150"/>
    </row>
    <row r="44" spans="1:27" ht="16" customHeight="1">
      <c r="A44" s="290"/>
      <c r="B44" s="47" t="s">
        <v>75</v>
      </c>
      <c r="C44" s="31"/>
      <c r="D44" s="31"/>
      <c r="E44" s="98" t="s">
        <v>109</v>
      </c>
      <c r="F44" s="130">
        <f>F40-F42</f>
        <v>-38</v>
      </c>
      <c r="G44" s="131">
        <f>G40-G42</f>
        <v>-38</v>
      </c>
      <c r="H44" s="130">
        <f t="shared" ref="H44:Q44" si="12">H40-H42</f>
        <v>-157</v>
      </c>
      <c r="I44" s="131">
        <f t="shared" si="12"/>
        <v>-154</v>
      </c>
      <c r="J44" s="130">
        <f t="shared" si="12"/>
        <v>0</v>
      </c>
      <c r="K44" s="131">
        <f t="shared" si="12"/>
        <v>0</v>
      </c>
      <c r="L44" s="130">
        <f t="shared" si="12"/>
        <v>0</v>
      </c>
      <c r="M44" s="131">
        <f t="shared" si="12"/>
        <v>0</v>
      </c>
      <c r="N44" s="130">
        <f t="shared" ref="N44:O44" si="13">N40-N42</f>
        <v>0</v>
      </c>
      <c r="O44" s="131">
        <f t="shared" si="13"/>
        <v>0</v>
      </c>
      <c r="P44" s="130">
        <f t="shared" si="12"/>
        <v>0</v>
      </c>
      <c r="Q44" s="131">
        <f t="shared" si="12"/>
        <v>0</v>
      </c>
      <c r="R44" s="150"/>
      <c r="S44" s="150"/>
      <c r="T44" s="148"/>
      <c r="U44" s="148"/>
      <c r="V44" s="150"/>
      <c r="W44" s="150"/>
      <c r="X44" s="148"/>
      <c r="Y44" s="148"/>
      <c r="Z44" s="148"/>
      <c r="AA44" s="148"/>
    </row>
    <row r="45" spans="1:27" ht="16" customHeight="1">
      <c r="A45" s="267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>G39+G44</f>
        <v>0</v>
      </c>
      <c r="H45" s="156">
        <f t="shared" ref="H45:Q45" si="14">H39+H44</f>
        <v>0</v>
      </c>
      <c r="I45" s="157">
        <f>I39+I44</f>
        <v>0</v>
      </c>
      <c r="J45" s="156">
        <f t="shared" si="14"/>
        <v>0</v>
      </c>
      <c r="K45" s="157">
        <f t="shared" si="14"/>
        <v>0</v>
      </c>
      <c r="L45" s="156">
        <f t="shared" si="14"/>
        <v>0</v>
      </c>
      <c r="M45" s="157">
        <f t="shared" si="14"/>
        <v>0</v>
      </c>
      <c r="N45" s="156">
        <f t="shared" ref="N45:O45" si="15">N39+N44</f>
        <v>0</v>
      </c>
      <c r="O45" s="157">
        <f t="shared" si="15"/>
        <v>0</v>
      </c>
      <c r="P45" s="156">
        <f t="shared" si="14"/>
        <v>0</v>
      </c>
      <c r="Q45" s="157">
        <f t="shared" si="14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16" customHeight="1">
      <c r="A46" s="268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/>
      <c r="M46" s="116"/>
      <c r="N46" s="152"/>
      <c r="O46" s="129"/>
      <c r="P46" s="152"/>
      <c r="Q46" s="129"/>
      <c r="R46" s="150"/>
      <c r="S46" s="150"/>
      <c r="T46" s="150"/>
      <c r="U46" s="150"/>
      <c r="V46" s="150"/>
      <c r="W46" s="150"/>
      <c r="X46" s="150"/>
      <c r="Y46" s="150"/>
      <c r="Z46" s="150"/>
      <c r="AA46" s="150"/>
    </row>
    <row r="47" spans="1:27" ht="16" customHeight="1">
      <c r="A47" s="268"/>
      <c r="B47" s="44" t="s">
        <v>81</v>
      </c>
      <c r="C47" s="43"/>
      <c r="D47" s="43"/>
      <c r="E47" s="43"/>
      <c r="F47" s="69"/>
      <c r="G47" s="128"/>
      <c r="H47" s="70"/>
      <c r="I47" s="117"/>
      <c r="J47" s="70"/>
      <c r="K47" s="118"/>
      <c r="L47" s="70"/>
      <c r="M47" s="116"/>
      <c r="N47" s="70"/>
      <c r="O47" s="128"/>
      <c r="P47" s="70"/>
      <c r="Q47" s="12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16" customHeight="1">
      <c r="A48" s="269"/>
      <c r="B48" s="47" t="s">
        <v>82</v>
      </c>
      <c r="C48" s="31"/>
      <c r="D48" s="31"/>
      <c r="E48" s="31"/>
      <c r="F48" s="74"/>
      <c r="G48" s="158"/>
      <c r="H48" s="74"/>
      <c r="I48" s="159"/>
      <c r="J48" s="74"/>
      <c r="K48" s="160"/>
      <c r="L48" s="74"/>
      <c r="M48" s="158"/>
      <c r="N48" s="74"/>
      <c r="O48" s="140"/>
      <c r="P48" s="74"/>
      <c r="Q48" s="140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18" ht="16" customHeight="1">
      <c r="A49" s="13" t="s">
        <v>111</v>
      </c>
      <c r="O49" s="8"/>
      <c r="Q49" s="8"/>
      <c r="R49" s="8"/>
    </row>
    <row r="50" spans="1:18" ht="16" customHeight="1">
      <c r="A50" s="13"/>
      <c r="O50" s="8"/>
      <c r="Q50" s="8"/>
      <c r="R50" s="8"/>
    </row>
  </sheetData>
  <mergeCells count="32">
    <mergeCell ref="Q25:Q26"/>
    <mergeCell ref="P6:Q6"/>
    <mergeCell ref="L6:M6"/>
    <mergeCell ref="H25:H26"/>
    <mergeCell ref="I25:I26"/>
    <mergeCell ref="L25:L26"/>
    <mergeCell ref="M25:M26"/>
    <mergeCell ref="P25:P26"/>
    <mergeCell ref="J6:K6"/>
    <mergeCell ref="P30:Q30"/>
    <mergeCell ref="F30:G30"/>
    <mergeCell ref="H30:I30"/>
    <mergeCell ref="J30:K30"/>
    <mergeCell ref="L30:M30"/>
    <mergeCell ref="N30:O30"/>
    <mergeCell ref="F6:G6"/>
    <mergeCell ref="H6:I6"/>
    <mergeCell ref="N25:N26"/>
    <mergeCell ref="N6:O6"/>
    <mergeCell ref="O25:O26"/>
    <mergeCell ref="J25:J26"/>
    <mergeCell ref="K25:K26"/>
    <mergeCell ref="F25:F26"/>
    <mergeCell ref="G25:G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6" orientation="portrait" r:id="rId1"/>
  <headerFooter alignWithMargins="0">
    <oddHeader>&amp;R&amp;"明朝,斜体"&amp;9都道府県－2</oddHeader>
  </headerFooter>
  <colBreaks count="1" manualBreakCount="1">
    <brk id="1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0" ht="34" customHeight="1">
      <c r="A1" s="57" t="s">
        <v>0</v>
      </c>
      <c r="B1" s="57"/>
      <c r="C1" s="57"/>
      <c r="D1" s="57"/>
      <c r="E1" s="256" t="s">
        <v>257</v>
      </c>
      <c r="F1" s="1"/>
    </row>
    <row r="3" spans="1:10" ht="14">
      <c r="A3" s="27" t="s">
        <v>112</v>
      </c>
    </row>
    <row r="5" spans="1:10">
      <c r="A5" s="58" t="s">
        <v>237</v>
      </c>
      <c r="B5" s="58"/>
      <c r="C5" s="58"/>
      <c r="D5" s="58"/>
      <c r="E5" s="58"/>
    </row>
    <row r="6" spans="1:10" ht="14">
      <c r="A6" s="3"/>
      <c r="H6" s="4"/>
      <c r="I6" s="14" t="s">
        <v>1</v>
      </c>
    </row>
    <row r="7" spans="1:10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10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10" ht="18" customHeight="1">
      <c r="A9" s="260" t="s">
        <v>88</v>
      </c>
      <c r="B9" s="260" t="s">
        <v>90</v>
      </c>
      <c r="C9" s="55" t="s">
        <v>4</v>
      </c>
      <c r="D9" s="56"/>
      <c r="E9" s="56"/>
      <c r="F9" s="65">
        <v>127594</v>
      </c>
      <c r="G9" s="75">
        <f>F9/$F$27*100</f>
        <v>28.598068418941057</v>
      </c>
      <c r="H9" s="66">
        <v>128224</v>
      </c>
      <c r="I9" s="80">
        <f t="shared" ref="I9:I45" si="0">(F9/H9-1)*100</f>
        <v>-0.49132767656601128</v>
      </c>
      <c r="J9" s="2">
        <v>36</v>
      </c>
    </row>
    <row r="10" spans="1:10" ht="18" customHeight="1">
      <c r="A10" s="261"/>
      <c r="B10" s="261"/>
      <c r="C10" s="7"/>
      <c r="D10" s="52" t="s">
        <v>23</v>
      </c>
      <c r="E10" s="53"/>
      <c r="F10" s="67">
        <v>33322</v>
      </c>
      <c r="G10" s="76">
        <f t="shared" ref="G10:G27" si="1">F10/$F$27*100</f>
        <v>7.4685709034590504</v>
      </c>
      <c r="H10" s="68">
        <v>33172</v>
      </c>
      <c r="I10" s="81">
        <f t="shared" si="0"/>
        <v>0.4521885927891045</v>
      </c>
      <c r="J10" s="2">
        <v>37</v>
      </c>
    </row>
    <row r="11" spans="1:10" ht="18" customHeight="1">
      <c r="A11" s="261"/>
      <c r="B11" s="261"/>
      <c r="C11" s="7"/>
      <c r="D11" s="16"/>
      <c r="E11" s="23" t="s">
        <v>24</v>
      </c>
      <c r="F11" s="69">
        <v>27029</v>
      </c>
      <c r="G11" s="77">
        <f t="shared" si="1"/>
        <v>6.0580998424342676</v>
      </c>
      <c r="H11" s="70">
        <v>26661</v>
      </c>
      <c r="I11" s="82">
        <f t="shared" si="0"/>
        <v>1.380293312328873</v>
      </c>
      <c r="J11" s="2">
        <v>38</v>
      </c>
    </row>
    <row r="12" spans="1:10" ht="18" customHeight="1">
      <c r="A12" s="261"/>
      <c r="B12" s="261"/>
      <c r="C12" s="7"/>
      <c r="D12" s="16"/>
      <c r="E12" s="23" t="s">
        <v>25</v>
      </c>
      <c r="F12" s="69">
        <v>3007</v>
      </c>
      <c r="G12" s="77">
        <f t="shared" si="1"/>
        <v>0.67396893063745755</v>
      </c>
      <c r="H12" s="70">
        <v>3133</v>
      </c>
      <c r="I12" s="82">
        <f t="shared" si="0"/>
        <v>-4.0217044366421923</v>
      </c>
      <c r="J12" s="2">
        <v>39</v>
      </c>
    </row>
    <row r="13" spans="1:10" ht="18" customHeight="1">
      <c r="A13" s="261"/>
      <c r="B13" s="261"/>
      <c r="C13" s="7"/>
      <c r="D13" s="33"/>
      <c r="E13" s="23" t="s">
        <v>26</v>
      </c>
      <c r="F13" s="69">
        <v>162</v>
      </c>
      <c r="G13" s="77">
        <f t="shared" si="1"/>
        <v>3.6309599854761607E-2</v>
      </c>
      <c r="H13" s="70">
        <v>360</v>
      </c>
      <c r="I13" s="82">
        <f t="shared" si="0"/>
        <v>-55.000000000000007</v>
      </c>
      <c r="J13" s="2">
        <v>40</v>
      </c>
    </row>
    <row r="14" spans="1:10" ht="18" customHeight="1">
      <c r="A14" s="261"/>
      <c r="B14" s="261"/>
      <c r="C14" s="7"/>
      <c r="D14" s="61" t="s">
        <v>27</v>
      </c>
      <c r="E14" s="51"/>
      <c r="F14" s="65">
        <v>30110</v>
      </c>
      <c r="G14" s="75">
        <f t="shared" si="1"/>
        <v>6.7486546396720488</v>
      </c>
      <c r="H14" s="66">
        <v>28388</v>
      </c>
      <c r="I14" s="83">
        <f t="shared" si="0"/>
        <v>6.0659433563477583</v>
      </c>
      <c r="J14" s="2">
        <v>41</v>
      </c>
    </row>
    <row r="15" spans="1:10" ht="18" customHeight="1">
      <c r="A15" s="261"/>
      <c r="B15" s="261"/>
      <c r="C15" s="7"/>
      <c r="D15" s="16"/>
      <c r="E15" s="23" t="s">
        <v>28</v>
      </c>
      <c r="F15" s="69">
        <v>1041</v>
      </c>
      <c r="G15" s="77">
        <f t="shared" si="1"/>
        <v>0.2333227990667088</v>
      </c>
      <c r="H15" s="70">
        <v>955</v>
      </c>
      <c r="I15" s="82">
        <f t="shared" si="0"/>
        <v>9.0052356020942312</v>
      </c>
      <c r="J15" s="2">
        <v>42</v>
      </c>
    </row>
    <row r="16" spans="1:10" ht="18" customHeight="1">
      <c r="A16" s="261"/>
      <c r="B16" s="261"/>
      <c r="C16" s="7"/>
      <c r="D16" s="16"/>
      <c r="E16" s="29" t="s">
        <v>29</v>
      </c>
      <c r="F16" s="67">
        <v>29069</v>
      </c>
      <c r="G16" s="76">
        <f t="shared" si="1"/>
        <v>6.5153318406053389</v>
      </c>
      <c r="H16" s="68">
        <v>27433</v>
      </c>
      <c r="I16" s="81">
        <f t="shared" si="0"/>
        <v>5.9636204571136942</v>
      </c>
      <c r="J16" s="2">
        <v>43</v>
      </c>
    </row>
    <row r="17" spans="1:10" ht="18" customHeight="1">
      <c r="A17" s="261"/>
      <c r="B17" s="261"/>
      <c r="C17" s="7"/>
      <c r="D17" s="265" t="s">
        <v>30</v>
      </c>
      <c r="E17" s="303"/>
      <c r="F17" s="67">
        <v>28799</v>
      </c>
      <c r="G17" s="76">
        <f t="shared" si="1"/>
        <v>6.4548158408474023</v>
      </c>
      <c r="H17" s="68">
        <v>29531</v>
      </c>
      <c r="I17" s="81">
        <f t="shared" si="0"/>
        <v>-2.4787511428668196</v>
      </c>
      <c r="J17" s="2">
        <v>44</v>
      </c>
    </row>
    <row r="18" spans="1:10" ht="18" customHeight="1">
      <c r="A18" s="261"/>
      <c r="B18" s="261"/>
      <c r="C18" s="7"/>
      <c r="D18" s="265" t="s">
        <v>94</v>
      </c>
      <c r="E18" s="266"/>
      <c r="F18" s="69">
        <v>1681</v>
      </c>
      <c r="G18" s="77">
        <f t="shared" si="1"/>
        <v>0.37676813182626084</v>
      </c>
      <c r="H18" s="70">
        <v>1795</v>
      </c>
      <c r="I18" s="82">
        <f t="shared" si="0"/>
        <v>-6.3509749303621188</v>
      </c>
      <c r="J18" s="2">
        <v>45</v>
      </c>
    </row>
    <row r="19" spans="1:10" ht="18" customHeight="1">
      <c r="A19" s="261"/>
      <c r="B19" s="261"/>
      <c r="C19" s="10"/>
      <c r="D19" s="265" t="s">
        <v>95</v>
      </c>
      <c r="E19" s="266"/>
      <c r="F19" s="69">
        <v>0</v>
      </c>
      <c r="G19" s="77">
        <f t="shared" si="1"/>
        <v>0</v>
      </c>
      <c r="H19" s="70"/>
      <c r="I19" s="82" t="e">
        <f t="shared" si="0"/>
        <v>#DIV/0!</v>
      </c>
      <c r="J19" s="2">
        <v>46</v>
      </c>
    </row>
    <row r="20" spans="1:10" ht="18" customHeight="1">
      <c r="A20" s="261"/>
      <c r="B20" s="261"/>
      <c r="C20" s="44" t="s">
        <v>5</v>
      </c>
      <c r="D20" s="43"/>
      <c r="E20" s="43"/>
      <c r="F20" s="69">
        <v>14797</v>
      </c>
      <c r="G20" s="77">
        <f t="shared" si="1"/>
        <v>3.3165009200673299</v>
      </c>
      <c r="H20" s="70">
        <v>15160</v>
      </c>
      <c r="I20" s="82">
        <f t="shared" si="0"/>
        <v>-2.3944591029023798</v>
      </c>
      <c r="J20" s="2">
        <v>47</v>
      </c>
    </row>
    <row r="21" spans="1:10" ht="18" customHeight="1">
      <c r="A21" s="261"/>
      <c r="B21" s="261"/>
      <c r="C21" s="44" t="s">
        <v>6</v>
      </c>
      <c r="D21" s="43"/>
      <c r="E21" s="43"/>
      <c r="F21" s="69">
        <v>125381</v>
      </c>
      <c r="G21" s="77">
        <f t="shared" si="1"/>
        <v>28.102061354258424</v>
      </c>
      <c r="H21" s="70">
        <v>128310</v>
      </c>
      <c r="I21" s="82">
        <f t="shared" si="0"/>
        <v>-2.2827527082846188</v>
      </c>
      <c r="J21" s="2">
        <v>48</v>
      </c>
    </row>
    <row r="22" spans="1:10" ht="18" customHeight="1">
      <c r="A22" s="261"/>
      <c r="B22" s="261"/>
      <c r="C22" s="44" t="s">
        <v>31</v>
      </c>
      <c r="D22" s="43"/>
      <c r="E22" s="43"/>
      <c r="F22" s="69">
        <v>5504</v>
      </c>
      <c r="G22" s="77">
        <f t="shared" si="1"/>
        <v>1.2336298617321473</v>
      </c>
      <c r="H22" s="70">
        <v>5519</v>
      </c>
      <c r="I22" s="82">
        <f t="shared" si="0"/>
        <v>-0.27178836745787027</v>
      </c>
      <c r="J22" s="2">
        <v>49</v>
      </c>
    </row>
    <row r="23" spans="1:10" ht="18" customHeight="1">
      <c r="A23" s="261"/>
      <c r="B23" s="261"/>
      <c r="C23" s="44" t="s">
        <v>7</v>
      </c>
      <c r="D23" s="43"/>
      <c r="E23" s="43"/>
      <c r="F23" s="69">
        <v>71725</v>
      </c>
      <c r="G23" s="77">
        <f t="shared" si="1"/>
        <v>16.075963269029479</v>
      </c>
      <c r="H23" s="70">
        <v>70106</v>
      </c>
      <c r="I23" s="82">
        <f t="shared" si="0"/>
        <v>2.3093601118306495</v>
      </c>
      <c r="J23" s="2">
        <v>50</v>
      </c>
    </row>
    <row r="24" spans="1:10" ht="18" customHeight="1">
      <c r="A24" s="261"/>
      <c r="B24" s="261"/>
      <c r="C24" s="44" t="s">
        <v>32</v>
      </c>
      <c r="D24" s="43"/>
      <c r="E24" s="43"/>
      <c r="F24" s="69">
        <v>995</v>
      </c>
      <c r="G24" s="77">
        <f t="shared" si="1"/>
        <v>0.22301266577461598</v>
      </c>
      <c r="H24" s="70">
        <v>1343</v>
      </c>
      <c r="I24" s="82">
        <f t="shared" si="0"/>
        <v>-25.912137006701418</v>
      </c>
      <c r="J24" s="2">
        <v>51</v>
      </c>
    </row>
    <row r="25" spans="1:10" ht="18" customHeight="1">
      <c r="A25" s="261"/>
      <c r="B25" s="261"/>
      <c r="C25" s="44" t="s">
        <v>8</v>
      </c>
      <c r="D25" s="43"/>
      <c r="E25" s="43"/>
      <c r="F25" s="69">
        <v>64964</v>
      </c>
      <c r="G25" s="77">
        <f t="shared" si="1"/>
        <v>14.560597808424275</v>
      </c>
      <c r="H25" s="70">
        <v>63561</v>
      </c>
      <c r="I25" s="82">
        <f t="shared" si="0"/>
        <v>2.2073283931970833</v>
      </c>
      <c r="J25" s="2">
        <v>52</v>
      </c>
    </row>
    <row r="26" spans="1:10" ht="18" customHeight="1">
      <c r="A26" s="261"/>
      <c r="B26" s="261"/>
      <c r="C26" s="45" t="s">
        <v>9</v>
      </c>
      <c r="D26" s="46"/>
      <c r="E26" s="46"/>
      <c r="F26" s="71">
        <f>446163-410960</f>
        <v>35203</v>
      </c>
      <c r="G26" s="78">
        <f t="shared" si="1"/>
        <v>7.8901657017726707</v>
      </c>
      <c r="H26" s="72">
        <v>41414</v>
      </c>
      <c r="I26" s="84">
        <f t="shared" si="0"/>
        <v>-14.997343893369397</v>
      </c>
      <c r="J26" s="2">
        <v>53</v>
      </c>
    </row>
    <row r="27" spans="1:10" ht="18" customHeight="1">
      <c r="A27" s="261"/>
      <c r="B27" s="262"/>
      <c r="C27" s="47" t="s">
        <v>10</v>
      </c>
      <c r="D27" s="31"/>
      <c r="E27" s="31"/>
      <c r="F27" s="73">
        <f>SUM(F9,F20:F26)</f>
        <v>446163</v>
      </c>
      <c r="G27" s="79">
        <f t="shared" si="1"/>
        <v>100</v>
      </c>
      <c r="H27" s="73">
        <f>SUM(H9,H20:H26)</f>
        <v>453637</v>
      </c>
      <c r="I27" s="85">
        <f t="shared" si="0"/>
        <v>-1.6475728390761724</v>
      </c>
    </row>
    <row r="28" spans="1:10" ht="18" customHeight="1">
      <c r="A28" s="261"/>
      <c r="B28" s="260" t="s">
        <v>89</v>
      </c>
      <c r="C28" s="55" t="s">
        <v>11</v>
      </c>
      <c r="D28" s="56"/>
      <c r="E28" s="56"/>
      <c r="F28" s="65">
        <v>198742</v>
      </c>
      <c r="G28" s="75">
        <f t="shared" ref="G28:G45" si="2">F28/$F$45*100</f>
        <v>45.445128657765544</v>
      </c>
      <c r="H28" s="65">
        <v>199171</v>
      </c>
      <c r="I28" s="86">
        <f t="shared" si="0"/>
        <v>-0.21539280316913434</v>
      </c>
      <c r="J28" s="2">
        <v>54</v>
      </c>
    </row>
    <row r="29" spans="1:10" ht="18" customHeight="1">
      <c r="A29" s="261"/>
      <c r="B29" s="261"/>
      <c r="C29" s="7"/>
      <c r="D29" s="30" t="s">
        <v>12</v>
      </c>
      <c r="E29" s="43"/>
      <c r="F29" s="69">
        <v>113090</v>
      </c>
      <c r="G29" s="77">
        <f t="shared" si="2"/>
        <v>25.859604914445388</v>
      </c>
      <c r="H29" s="69">
        <v>115631</v>
      </c>
      <c r="I29" s="87">
        <f t="shared" si="0"/>
        <v>-2.1975075887953888</v>
      </c>
      <c r="J29" s="2">
        <v>55</v>
      </c>
    </row>
    <row r="30" spans="1:10" ht="18" customHeight="1">
      <c r="A30" s="261"/>
      <c r="B30" s="261"/>
      <c r="C30" s="7"/>
      <c r="D30" s="30" t="s">
        <v>33</v>
      </c>
      <c r="E30" s="43"/>
      <c r="F30" s="69">
        <v>10738</v>
      </c>
      <c r="G30" s="77">
        <f t="shared" si="2"/>
        <v>2.4553933820082641</v>
      </c>
      <c r="H30" s="69">
        <v>10461</v>
      </c>
      <c r="I30" s="87">
        <f t="shared" si="0"/>
        <v>2.6479304081827637</v>
      </c>
      <c r="J30" s="2">
        <v>56</v>
      </c>
    </row>
    <row r="31" spans="1:10" ht="18" customHeight="1">
      <c r="A31" s="261"/>
      <c r="B31" s="261"/>
      <c r="C31" s="19"/>
      <c r="D31" s="30" t="s">
        <v>13</v>
      </c>
      <c r="E31" s="43"/>
      <c r="F31" s="69">
        <v>74914</v>
      </c>
      <c r="G31" s="77">
        <f t="shared" si="2"/>
        <v>17.130130361311892</v>
      </c>
      <c r="H31" s="69">
        <v>73079</v>
      </c>
      <c r="I31" s="87">
        <f t="shared" si="0"/>
        <v>2.5109812668482112</v>
      </c>
      <c r="J31" s="2">
        <v>57</v>
      </c>
    </row>
    <row r="32" spans="1:10" ht="18" customHeight="1">
      <c r="A32" s="261"/>
      <c r="B32" s="261"/>
      <c r="C32" s="50" t="s">
        <v>14</v>
      </c>
      <c r="D32" s="51"/>
      <c r="E32" s="51"/>
      <c r="F32" s="65">
        <v>126550</v>
      </c>
      <c r="G32" s="75">
        <f t="shared" si="2"/>
        <v>28.937421539685772</v>
      </c>
      <c r="H32" s="65">
        <v>135776</v>
      </c>
      <c r="I32" s="86">
        <f t="shared" si="0"/>
        <v>-6.7950153193495177</v>
      </c>
      <c r="J32" s="2">
        <v>58</v>
      </c>
    </row>
    <row r="33" spans="1:10" ht="18" customHeight="1">
      <c r="A33" s="261"/>
      <c r="B33" s="261"/>
      <c r="C33" s="7"/>
      <c r="D33" s="30" t="s">
        <v>15</v>
      </c>
      <c r="E33" s="43"/>
      <c r="F33" s="69">
        <v>20466</v>
      </c>
      <c r="G33" s="77">
        <f t="shared" si="2"/>
        <v>4.6798361851537651</v>
      </c>
      <c r="H33" s="69">
        <v>20238</v>
      </c>
      <c r="I33" s="87">
        <f t="shared" si="0"/>
        <v>1.1265935369107583</v>
      </c>
      <c r="J33" s="2">
        <v>59</v>
      </c>
    </row>
    <row r="34" spans="1:10" ht="18" customHeight="1">
      <c r="A34" s="261"/>
      <c r="B34" s="261"/>
      <c r="C34" s="7"/>
      <c r="D34" s="30" t="s">
        <v>34</v>
      </c>
      <c r="E34" s="43"/>
      <c r="F34" s="69">
        <v>4661</v>
      </c>
      <c r="G34" s="77">
        <f t="shared" si="2"/>
        <v>1.0658026218607299</v>
      </c>
      <c r="H34" s="69">
        <v>5243</v>
      </c>
      <c r="I34" s="87">
        <f t="shared" si="0"/>
        <v>-11.100514972344078</v>
      </c>
      <c r="J34" s="2">
        <v>60</v>
      </c>
    </row>
    <row r="35" spans="1:10" ht="18" customHeight="1">
      <c r="A35" s="261"/>
      <c r="B35" s="261"/>
      <c r="C35" s="7"/>
      <c r="D35" s="30" t="s">
        <v>35</v>
      </c>
      <c r="E35" s="43"/>
      <c r="F35" s="69">
        <v>84593</v>
      </c>
      <c r="G35" s="77">
        <f t="shared" si="2"/>
        <v>19.343368631423456</v>
      </c>
      <c r="H35" s="69">
        <v>86686</v>
      </c>
      <c r="I35" s="87">
        <f t="shared" si="0"/>
        <v>-2.4144613893823719</v>
      </c>
      <c r="J35" s="2">
        <v>61</v>
      </c>
    </row>
    <row r="36" spans="1:10" ht="18" customHeight="1">
      <c r="A36" s="261"/>
      <c r="B36" s="261"/>
      <c r="C36" s="7"/>
      <c r="D36" s="30" t="s">
        <v>36</v>
      </c>
      <c r="E36" s="43"/>
      <c r="F36" s="69">
        <v>5810</v>
      </c>
      <c r="G36" s="77">
        <f t="shared" si="2"/>
        <v>1.3285374883095562</v>
      </c>
      <c r="H36" s="69">
        <v>5794</v>
      </c>
      <c r="I36" s="87">
        <f t="shared" si="0"/>
        <v>0.27614773904038881</v>
      </c>
      <c r="J36" s="2">
        <v>62</v>
      </c>
    </row>
    <row r="37" spans="1:10" ht="18" customHeight="1">
      <c r="A37" s="261"/>
      <c r="B37" s="261"/>
      <c r="C37" s="7"/>
      <c r="D37" s="30" t="s">
        <v>16</v>
      </c>
      <c r="E37" s="43"/>
      <c r="F37" s="69">
        <v>3048</v>
      </c>
      <c r="G37" s="77">
        <f t="shared" si="2"/>
        <v>0.69696768749871374</v>
      </c>
      <c r="H37" s="69">
        <v>3776</v>
      </c>
      <c r="I37" s="87">
        <f t="shared" si="0"/>
        <v>-19.279661016949156</v>
      </c>
      <c r="J37" s="2">
        <v>63</v>
      </c>
    </row>
    <row r="38" spans="1:10" ht="18" customHeight="1">
      <c r="A38" s="261"/>
      <c r="B38" s="261"/>
      <c r="C38" s="19"/>
      <c r="D38" s="30" t="s">
        <v>37</v>
      </c>
      <c r="E38" s="43"/>
      <c r="F38" s="69">
        <v>7972</v>
      </c>
      <c r="G38" s="77">
        <f t="shared" si="2"/>
        <v>1.8229089254395492</v>
      </c>
      <c r="H38" s="69">
        <v>14039</v>
      </c>
      <c r="I38" s="87">
        <f t="shared" si="0"/>
        <v>-43.215328727117317</v>
      </c>
      <c r="J38" s="2">
        <v>64</v>
      </c>
    </row>
    <row r="39" spans="1:10" ht="18" customHeight="1">
      <c r="A39" s="261"/>
      <c r="B39" s="261"/>
      <c r="C39" s="50" t="s">
        <v>17</v>
      </c>
      <c r="D39" s="51"/>
      <c r="E39" s="51"/>
      <c r="F39" s="65">
        <f>F40+F43</f>
        <v>112031</v>
      </c>
      <c r="G39" s="75">
        <f t="shared" si="2"/>
        <v>25.617449802548688</v>
      </c>
      <c r="H39" s="65">
        <v>111786</v>
      </c>
      <c r="I39" s="86">
        <f t="shared" si="0"/>
        <v>0.21916876889771508</v>
      </c>
      <c r="J39" s="2">
        <v>65</v>
      </c>
    </row>
    <row r="40" spans="1:10" ht="18" customHeight="1">
      <c r="A40" s="261"/>
      <c r="B40" s="261"/>
      <c r="C40" s="7"/>
      <c r="D40" s="52" t="s">
        <v>18</v>
      </c>
      <c r="E40" s="53"/>
      <c r="F40" s="67">
        <v>110220</v>
      </c>
      <c r="G40" s="76">
        <f t="shared" si="2"/>
        <v>25.203339408171992</v>
      </c>
      <c r="H40" s="67">
        <v>107068</v>
      </c>
      <c r="I40" s="88">
        <f t="shared" si="0"/>
        <v>2.943923487876865</v>
      </c>
      <c r="J40" s="2">
        <v>66</v>
      </c>
    </row>
    <row r="41" spans="1:10" ht="18" customHeight="1">
      <c r="A41" s="261"/>
      <c r="B41" s="261"/>
      <c r="C41" s="7"/>
      <c r="D41" s="16"/>
      <c r="E41" s="104" t="s">
        <v>92</v>
      </c>
      <c r="F41" s="69">
        <v>73174</v>
      </c>
      <c r="G41" s="77">
        <f t="shared" si="2"/>
        <v>16.732255106637428</v>
      </c>
      <c r="H41" s="69">
        <v>61408</v>
      </c>
      <c r="I41" s="89">
        <f t="shared" si="0"/>
        <v>19.160369984366852</v>
      </c>
      <c r="J41" s="2">
        <v>67</v>
      </c>
    </row>
    <row r="42" spans="1:10" ht="18" customHeight="1">
      <c r="A42" s="261"/>
      <c r="B42" s="261"/>
      <c r="C42" s="7"/>
      <c r="D42" s="33"/>
      <c r="E42" s="32" t="s">
        <v>38</v>
      </c>
      <c r="F42" s="69">
        <v>37046</v>
      </c>
      <c r="G42" s="77">
        <f t="shared" si="2"/>
        <v>8.4710843015345638</v>
      </c>
      <c r="H42" s="69">
        <v>45660</v>
      </c>
      <c r="I42" s="89">
        <f t="shared" si="0"/>
        <v>-18.86552781427946</v>
      </c>
      <c r="J42" s="2">
        <v>68</v>
      </c>
    </row>
    <row r="43" spans="1:10" ht="18" customHeight="1">
      <c r="A43" s="261"/>
      <c r="B43" s="261"/>
      <c r="C43" s="7"/>
      <c r="D43" s="30" t="s">
        <v>39</v>
      </c>
      <c r="E43" s="54"/>
      <c r="F43" s="69">
        <v>1811</v>
      </c>
      <c r="G43" s="77">
        <f t="shared" si="2"/>
        <v>0.41411039437669639</v>
      </c>
      <c r="H43" s="67">
        <v>4718</v>
      </c>
      <c r="I43" s="161">
        <f t="shared" si="0"/>
        <v>-61.615091140313694</v>
      </c>
      <c r="J43" s="2">
        <v>69</v>
      </c>
    </row>
    <row r="44" spans="1:10" ht="18" customHeight="1">
      <c r="A44" s="261"/>
      <c r="B44" s="261"/>
      <c r="C44" s="11"/>
      <c r="D44" s="48" t="s">
        <v>40</v>
      </c>
      <c r="E44" s="49"/>
      <c r="F44" s="73"/>
      <c r="G44" s="79">
        <f t="shared" si="2"/>
        <v>0</v>
      </c>
      <c r="H44" s="72"/>
      <c r="I44" s="84" t="e">
        <f t="shared" si="0"/>
        <v>#DIV/0!</v>
      </c>
      <c r="J44" s="2">
        <v>70</v>
      </c>
    </row>
    <row r="45" spans="1:10" ht="18" customHeight="1">
      <c r="A45" s="262"/>
      <c r="B45" s="262"/>
      <c r="C45" s="11" t="s">
        <v>19</v>
      </c>
      <c r="D45" s="12"/>
      <c r="E45" s="12"/>
      <c r="F45" s="74">
        <f>SUM(F28,F32,F39)</f>
        <v>437323</v>
      </c>
      <c r="G45" s="79">
        <f t="shared" si="2"/>
        <v>100</v>
      </c>
      <c r="H45" s="74">
        <f>SUM(H28,H32,H39)</f>
        <v>446733</v>
      </c>
      <c r="I45" s="162">
        <f t="shared" si="0"/>
        <v>-2.1064036012562348</v>
      </c>
    </row>
    <row r="46" spans="1:10">
      <c r="A46" s="105" t="s">
        <v>20</v>
      </c>
    </row>
    <row r="47" spans="1:10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63" t="s">
        <v>0</v>
      </c>
      <c r="B1" s="163"/>
      <c r="C1" s="256" t="s">
        <v>258</v>
      </c>
      <c r="D1" s="164"/>
      <c r="E1" s="164"/>
    </row>
    <row r="4" spans="1:9">
      <c r="A4" s="165" t="s">
        <v>114</v>
      </c>
    </row>
    <row r="5" spans="1:9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239</v>
      </c>
      <c r="G6" s="169" t="s">
        <v>240</v>
      </c>
      <c r="H6" s="169" t="s">
        <v>241</v>
      </c>
      <c r="I6" s="169" t="s">
        <v>243</v>
      </c>
    </row>
    <row r="7" spans="1:9" ht="27" customHeight="1">
      <c r="A7" s="304" t="s">
        <v>117</v>
      </c>
      <c r="B7" s="55" t="s">
        <v>118</v>
      </c>
      <c r="C7" s="56"/>
      <c r="D7" s="93" t="s">
        <v>119</v>
      </c>
      <c r="E7" s="171">
        <v>458480</v>
      </c>
      <c r="F7" s="172">
        <v>450596</v>
      </c>
      <c r="G7" s="172">
        <v>462397</v>
      </c>
      <c r="H7" s="172">
        <v>453637</v>
      </c>
      <c r="I7" s="172">
        <v>446163</v>
      </c>
    </row>
    <row r="8" spans="1:9" ht="27" customHeight="1">
      <c r="A8" s="261"/>
      <c r="B8" s="9"/>
      <c r="C8" s="30" t="s">
        <v>120</v>
      </c>
      <c r="D8" s="91" t="s">
        <v>42</v>
      </c>
      <c r="E8" s="173">
        <v>268708</v>
      </c>
      <c r="F8" s="173">
        <v>262203</v>
      </c>
      <c r="G8" s="173">
        <v>265107</v>
      </c>
      <c r="H8" s="173">
        <v>272206</v>
      </c>
      <c r="I8" s="174">
        <v>268949</v>
      </c>
    </row>
    <row r="9" spans="1:9" ht="27" customHeight="1">
      <c r="A9" s="261"/>
      <c r="B9" s="44" t="s">
        <v>121</v>
      </c>
      <c r="C9" s="43"/>
      <c r="D9" s="94"/>
      <c r="E9" s="175">
        <v>449627</v>
      </c>
      <c r="F9" s="175">
        <v>442769</v>
      </c>
      <c r="G9" s="175">
        <v>451218</v>
      </c>
      <c r="H9" s="175">
        <v>446733</v>
      </c>
      <c r="I9" s="176">
        <v>437333</v>
      </c>
    </row>
    <row r="10" spans="1:9" ht="27" customHeight="1">
      <c r="A10" s="261"/>
      <c r="B10" s="44" t="s">
        <v>122</v>
      </c>
      <c r="C10" s="43"/>
      <c r="D10" s="94"/>
      <c r="E10" s="175">
        <v>8853</v>
      </c>
      <c r="F10" s="175">
        <v>7827</v>
      </c>
      <c r="G10" s="175">
        <v>10179</v>
      </c>
      <c r="H10" s="175">
        <v>6904</v>
      </c>
      <c r="I10" s="176">
        <v>8840</v>
      </c>
    </row>
    <row r="11" spans="1:9" ht="27" customHeight="1">
      <c r="A11" s="261"/>
      <c r="B11" s="44" t="s">
        <v>123</v>
      </c>
      <c r="C11" s="43"/>
      <c r="D11" s="94"/>
      <c r="E11" s="175">
        <v>4751</v>
      </c>
      <c r="F11" s="175">
        <v>4071</v>
      </c>
      <c r="G11" s="175">
        <v>6414</v>
      </c>
      <c r="H11" s="175">
        <v>3029</v>
      </c>
      <c r="I11" s="176">
        <v>2282</v>
      </c>
    </row>
    <row r="12" spans="1:9" ht="27" customHeight="1">
      <c r="A12" s="261"/>
      <c r="B12" s="44" t="s">
        <v>124</v>
      </c>
      <c r="C12" s="43"/>
      <c r="D12" s="94"/>
      <c r="E12" s="175">
        <v>4102</v>
      </c>
      <c r="F12" s="175">
        <v>3756</v>
      </c>
      <c r="G12" s="175">
        <v>3765</v>
      </c>
      <c r="H12" s="175">
        <v>3875</v>
      </c>
      <c r="I12" s="176">
        <v>6558</v>
      </c>
    </row>
    <row r="13" spans="1:9" ht="27" customHeight="1">
      <c r="A13" s="261"/>
      <c r="B13" s="44" t="s">
        <v>125</v>
      </c>
      <c r="C13" s="43"/>
      <c r="D13" s="99"/>
      <c r="E13" s="177">
        <v>193</v>
      </c>
      <c r="F13" s="177">
        <v>-345</v>
      </c>
      <c r="G13" s="177">
        <v>9</v>
      </c>
      <c r="H13" s="177">
        <v>110</v>
      </c>
      <c r="I13" s="178">
        <v>2682</v>
      </c>
    </row>
    <row r="14" spans="1:9" ht="27" customHeight="1">
      <c r="A14" s="261"/>
      <c r="B14" s="101" t="s">
        <v>126</v>
      </c>
      <c r="C14" s="53"/>
      <c r="D14" s="99"/>
      <c r="E14" s="177">
        <v>5543</v>
      </c>
      <c r="F14" s="177"/>
      <c r="G14" s="177"/>
      <c r="H14" s="177"/>
      <c r="I14" s="178">
        <v>0</v>
      </c>
    </row>
    <row r="15" spans="1:9" ht="27" customHeight="1">
      <c r="A15" s="261"/>
      <c r="B15" s="45" t="s">
        <v>127</v>
      </c>
      <c r="C15" s="46"/>
      <c r="D15" s="179"/>
      <c r="E15" s="180">
        <v>5756</v>
      </c>
      <c r="F15" s="180">
        <v>-2875</v>
      </c>
      <c r="G15" s="180">
        <v>-4289</v>
      </c>
      <c r="H15" s="180">
        <v>911</v>
      </c>
      <c r="I15" s="181">
        <v>3603</v>
      </c>
    </row>
    <row r="16" spans="1:9" ht="27" customHeight="1">
      <c r="A16" s="261"/>
      <c r="B16" s="182" t="s">
        <v>128</v>
      </c>
      <c r="C16" s="183"/>
      <c r="D16" s="184" t="s">
        <v>43</v>
      </c>
      <c r="E16" s="185">
        <v>54032</v>
      </c>
      <c r="F16" s="185">
        <v>49845</v>
      </c>
      <c r="G16" s="185">
        <v>38701</v>
      </c>
      <c r="H16" s="185">
        <v>34363</v>
      </c>
      <c r="I16" s="186">
        <v>34842</v>
      </c>
    </row>
    <row r="17" spans="1:9" ht="27" customHeight="1">
      <c r="A17" s="261"/>
      <c r="B17" s="44" t="s">
        <v>129</v>
      </c>
      <c r="C17" s="43"/>
      <c r="D17" s="91" t="s">
        <v>44</v>
      </c>
      <c r="E17" s="175">
        <v>24934</v>
      </c>
      <c r="F17" s="175">
        <v>23523</v>
      </c>
      <c r="G17" s="175">
        <v>23943</v>
      </c>
      <c r="H17" s="175">
        <v>18849</v>
      </c>
      <c r="I17" s="176">
        <v>26174</v>
      </c>
    </row>
    <row r="18" spans="1:9" ht="27" customHeight="1">
      <c r="A18" s="261"/>
      <c r="B18" s="44" t="s">
        <v>130</v>
      </c>
      <c r="C18" s="43"/>
      <c r="D18" s="91" t="s">
        <v>45</v>
      </c>
      <c r="E18" s="175">
        <v>847408</v>
      </c>
      <c r="F18" s="175">
        <v>834659</v>
      </c>
      <c r="G18" s="175">
        <v>819459</v>
      </c>
      <c r="H18" s="175">
        <v>817277</v>
      </c>
      <c r="I18" s="176">
        <v>813626</v>
      </c>
    </row>
    <row r="19" spans="1:9" ht="27" customHeight="1">
      <c r="A19" s="261"/>
      <c r="B19" s="44" t="s">
        <v>131</v>
      </c>
      <c r="C19" s="43"/>
      <c r="D19" s="91" t="s">
        <v>132</v>
      </c>
      <c r="E19" s="175">
        <f>E17+E18-E16</f>
        <v>818310</v>
      </c>
      <c r="F19" s="175">
        <f>F17+F18-F16</f>
        <v>808337</v>
      </c>
      <c r="G19" s="175">
        <f>G17+G18-G16</f>
        <v>804701</v>
      </c>
      <c r="H19" s="175">
        <f>H17+H18-H16</f>
        <v>801763</v>
      </c>
      <c r="I19" s="175">
        <f>I17+I18-I16</f>
        <v>804958</v>
      </c>
    </row>
    <row r="20" spans="1:9" ht="27" customHeight="1">
      <c r="A20" s="261"/>
      <c r="B20" s="44" t="s">
        <v>133</v>
      </c>
      <c r="C20" s="43"/>
      <c r="D20" s="94" t="s">
        <v>134</v>
      </c>
      <c r="E20" s="187">
        <f>E18/E8</f>
        <v>3.153638894264406</v>
      </c>
      <c r="F20" s="187">
        <f>F18/F8</f>
        <v>3.1832549589440244</v>
      </c>
      <c r="G20" s="187">
        <f>G18/G8</f>
        <v>3.091050028856273</v>
      </c>
      <c r="H20" s="187">
        <f>H18/H8</f>
        <v>3.002420960596019</v>
      </c>
      <c r="I20" s="187">
        <f>I18/I8</f>
        <v>3.0252055222365577</v>
      </c>
    </row>
    <row r="21" spans="1:9" ht="27" customHeight="1">
      <c r="A21" s="261"/>
      <c r="B21" s="44" t="s">
        <v>135</v>
      </c>
      <c r="C21" s="43"/>
      <c r="D21" s="94" t="s">
        <v>136</v>
      </c>
      <c r="E21" s="187">
        <f>E19/E8</f>
        <v>3.0453503431233906</v>
      </c>
      <c r="F21" s="187">
        <f>F19/F8</f>
        <v>3.0828670915283198</v>
      </c>
      <c r="G21" s="187">
        <f>G19/G8</f>
        <v>3.0353819401222903</v>
      </c>
      <c r="H21" s="187">
        <f>H19/H8</f>
        <v>2.9454273601610543</v>
      </c>
      <c r="I21" s="187">
        <f>I19/I8</f>
        <v>2.9929763635484794</v>
      </c>
    </row>
    <row r="22" spans="1:9" ht="27" customHeight="1">
      <c r="A22" s="261"/>
      <c r="B22" s="44" t="s">
        <v>137</v>
      </c>
      <c r="C22" s="43"/>
      <c r="D22" s="94" t="s">
        <v>138</v>
      </c>
      <c r="E22" s="175">
        <f>E18/E24*1000000</f>
        <v>1077113.1504690242</v>
      </c>
      <c r="F22" s="175">
        <f>F18/F24*1000000</f>
        <v>1060908.3051579937</v>
      </c>
      <c r="G22" s="175">
        <f>G18/G24*1000000</f>
        <v>1041588.072298345</v>
      </c>
      <c r="H22" s="175">
        <f>H18/H24*1000000</f>
        <v>1038814.6020286244</v>
      </c>
      <c r="I22" s="175">
        <f>I18/I24*1000000</f>
        <v>1034173.9329384549</v>
      </c>
    </row>
    <row r="23" spans="1:9" ht="27" customHeight="1">
      <c r="A23" s="261"/>
      <c r="B23" s="44" t="s">
        <v>139</v>
      </c>
      <c r="C23" s="43"/>
      <c r="D23" s="94" t="s">
        <v>140</v>
      </c>
      <c r="E23" s="175">
        <f>E19/E24*1000000</f>
        <v>1040127.6152223098</v>
      </c>
      <c r="F23" s="175">
        <f>F19/F24*1000000</f>
        <v>1027451.2545440679</v>
      </c>
      <c r="G23" s="175">
        <f>G19/G24*1000000</f>
        <v>1022829.6514731678</v>
      </c>
      <c r="H23" s="175">
        <f>H19/H24*1000000</f>
        <v>1019095.2538322699</v>
      </c>
      <c r="I23" s="175">
        <f>I19/I24*1000000</f>
        <v>1023156.3159366499</v>
      </c>
    </row>
    <row r="24" spans="1:9" ht="27" customHeight="1">
      <c r="A24" s="261"/>
      <c r="B24" s="188" t="s">
        <v>141</v>
      </c>
      <c r="C24" s="189"/>
      <c r="D24" s="190" t="s">
        <v>142</v>
      </c>
      <c r="E24" s="180">
        <v>786740</v>
      </c>
      <c r="F24" s="180">
        <f>E24</f>
        <v>786740</v>
      </c>
      <c r="G24" s="180">
        <f>F24</f>
        <v>786740</v>
      </c>
      <c r="H24" s="181">
        <f>G24</f>
        <v>786740</v>
      </c>
      <c r="I24" s="181">
        <f>H24</f>
        <v>786740</v>
      </c>
    </row>
    <row r="25" spans="1:9" ht="27" customHeight="1">
      <c r="A25" s="261"/>
      <c r="B25" s="10" t="s">
        <v>143</v>
      </c>
      <c r="C25" s="191"/>
      <c r="D25" s="192"/>
      <c r="E25" s="173">
        <v>260729</v>
      </c>
      <c r="F25" s="173">
        <v>259902</v>
      </c>
      <c r="G25" s="173">
        <v>256056</v>
      </c>
      <c r="H25" s="173">
        <v>254078</v>
      </c>
      <c r="I25" s="193">
        <v>252493</v>
      </c>
    </row>
    <row r="26" spans="1:9" ht="27" customHeight="1">
      <c r="A26" s="261"/>
      <c r="B26" s="194" t="s">
        <v>144</v>
      </c>
      <c r="C26" s="195"/>
      <c r="D26" s="196"/>
      <c r="E26" s="197">
        <v>0.378</v>
      </c>
      <c r="F26" s="197">
        <v>0.39400000000000002</v>
      </c>
      <c r="G26" s="197">
        <v>0.40699999999999997</v>
      </c>
      <c r="H26" s="197">
        <v>0.41</v>
      </c>
      <c r="I26" s="198">
        <v>0.41456999999999999</v>
      </c>
    </row>
    <row r="27" spans="1:9" ht="27" customHeight="1">
      <c r="A27" s="261"/>
      <c r="B27" s="194" t="s">
        <v>145</v>
      </c>
      <c r="C27" s="195"/>
      <c r="D27" s="196"/>
      <c r="E27" s="199">
        <v>1.6</v>
      </c>
      <c r="F27" s="199">
        <v>1.4</v>
      </c>
      <c r="G27" s="199">
        <v>1.5</v>
      </c>
      <c r="H27" s="199">
        <v>1.5</v>
      </c>
      <c r="I27" s="200">
        <v>2.6</v>
      </c>
    </row>
    <row r="28" spans="1:9" ht="27" customHeight="1">
      <c r="A28" s="261"/>
      <c r="B28" s="194" t="s">
        <v>146</v>
      </c>
      <c r="C28" s="195"/>
      <c r="D28" s="196"/>
      <c r="E28" s="199">
        <v>93</v>
      </c>
      <c r="F28" s="199">
        <v>95.7</v>
      </c>
      <c r="G28" s="199">
        <v>96.1</v>
      </c>
      <c r="H28" s="199">
        <v>94.1</v>
      </c>
      <c r="I28" s="200">
        <v>96</v>
      </c>
    </row>
    <row r="29" spans="1:9" ht="27" customHeight="1">
      <c r="A29" s="261"/>
      <c r="B29" s="201" t="s">
        <v>147</v>
      </c>
      <c r="C29" s="202"/>
      <c r="D29" s="203"/>
      <c r="E29" s="204">
        <v>37.9</v>
      </c>
      <c r="F29" s="204">
        <v>38.6</v>
      </c>
      <c r="G29" s="204">
        <v>39.299999999999997</v>
      </c>
      <c r="H29" s="204">
        <v>38.799999999999997</v>
      </c>
      <c r="I29" s="205">
        <v>37.700000000000003</v>
      </c>
    </row>
    <row r="30" spans="1:9" ht="27" customHeight="1">
      <c r="A30" s="261"/>
      <c r="B30" s="304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61"/>
      <c r="B31" s="261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61"/>
      <c r="B32" s="261"/>
      <c r="C32" s="194" t="s">
        <v>151</v>
      </c>
      <c r="D32" s="196"/>
      <c r="E32" s="199">
        <v>14.5</v>
      </c>
      <c r="F32" s="199">
        <v>13.8</v>
      </c>
      <c r="G32" s="199">
        <v>13.3</v>
      </c>
      <c r="H32" s="199">
        <v>13.3</v>
      </c>
      <c r="I32" s="200">
        <v>13</v>
      </c>
    </row>
    <row r="33" spans="1:9" ht="27" customHeight="1">
      <c r="A33" s="262"/>
      <c r="B33" s="262"/>
      <c r="C33" s="201" t="s">
        <v>152</v>
      </c>
      <c r="D33" s="203"/>
      <c r="E33" s="204">
        <v>163.4</v>
      </c>
      <c r="F33" s="204">
        <v>164.9</v>
      </c>
      <c r="G33" s="204">
        <v>169.2</v>
      </c>
      <c r="H33" s="204">
        <v>169.7</v>
      </c>
      <c r="I33" s="209">
        <v>172.4</v>
      </c>
    </row>
    <row r="34" spans="1:9" ht="27" customHeight="1">
      <c r="A34" s="2" t="s">
        <v>244</v>
      </c>
      <c r="B34" s="8"/>
      <c r="C34" s="8"/>
      <c r="D34" s="8"/>
      <c r="E34" s="210"/>
      <c r="F34" s="210"/>
      <c r="G34" s="210"/>
      <c r="H34" s="210"/>
      <c r="I34" s="211"/>
    </row>
    <row r="35" spans="1:9" ht="27" customHeight="1">
      <c r="A35" s="13" t="s">
        <v>111</v>
      </c>
    </row>
    <row r="36" spans="1:9">
      <c r="A36" s="21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orientation="portrait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 t="s">
        <v>257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6" customHeight="1">
      <c r="A6" s="270" t="s">
        <v>49</v>
      </c>
      <c r="B6" s="271"/>
      <c r="C6" s="271"/>
      <c r="D6" s="271"/>
      <c r="E6" s="272"/>
      <c r="F6" s="291" t="s">
        <v>247</v>
      </c>
      <c r="G6" s="292"/>
      <c r="H6" s="293" t="s">
        <v>248</v>
      </c>
      <c r="I6" s="292"/>
      <c r="J6" s="293" t="s">
        <v>249</v>
      </c>
      <c r="K6" s="292"/>
      <c r="L6" s="293" t="s">
        <v>250</v>
      </c>
      <c r="M6" s="292"/>
      <c r="N6" s="293" t="s">
        <v>251</v>
      </c>
      <c r="O6" s="292"/>
    </row>
    <row r="7" spans="1:25" ht="16" customHeight="1">
      <c r="A7" s="273"/>
      <c r="B7" s="274"/>
      <c r="C7" s="274"/>
      <c r="D7" s="274"/>
      <c r="E7" s="275"/>
      <c r="F7" s="110" t="s">
        <v>242</v>
      </c>
      <c r="G7" s="38" t="s">
        <v>2</v>
      </c>
      <c r="H7" s="110" t="s">
        <v>242</v>
      </c>
      <c r="I7" s="38" t="s">
        <v>2</v>
      </c>
      <c r="J7" s="110" t="s">
        <v>242</v>
      </c>
      <c r="K7" s="38" t="s">
        <v>2</v>
      </c>
      <c r="L7" s="110" t="s">
        <v>242</v>
      </c>
      <c r="M7" s="38" t="s">
        <v>2</v>
      </c>
      <c r="N7" s="110" t="s">
        <v>242</v>
      </c>
      <c r="O7" s="251" t="s">
        <v>2</v>
      </c>
    </row>
    <row r="8" spans="1:25" ht="16" customHeight="1">
      <c r="A8" s="282" t="s">
        <v>83</v>
      </c>
      <c r="B8" s="55" t="s">
        <v>50</v>
      </c>
      <c r="C8" s="56"/>
      <c r="D8" s="56"/>
      <c r="E8" s="93" t="s">
        <v>41</v>
      </c>
      <c r="F8" s="111">
        <v>24686</v>
      </c>
      <c r="G8" s="112">
        <v>24246</v>
      </c>
      <c r="H8" s="111">
        <v>290</v>
      </c>
      <c r="I8" s="113">
        <v>339</v>
      </c>
      <c r="J8" s="111">
        <v>736</v>
      </c>
      <c r="K8" s="114">
        <v>770</v>
      </c>
      <c r="L8" s="111">
        <v>3382</v>
      </c>
      <c r="M8" s="113">
        <v>3411</v>
      </c>
      <c r="N8" s="111">
        <v>1118</v>
      </c>
      <c r="O8" s="114">
        <v>1153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6" customHeight="1">
      <c r="A9" s="283"/>
      <c r="B9" s="8"/>
      <c r="C9" s="30" t="s">
        <v>51</v>
      </c>
      <c r="D9" s="43"/>
      <c r="E9" s="91" t="s">
        <v>42</v>
      </c>
      <c r="F9" s="70">
        <v>24685</v>
      </c>
      <c r="G9" s="116">
        <v>24246</v>
      </c>
      <c r="H9" s="70">
        <v>290</v>
      </c>
      <c r="I9" s="117">
        <v>339</v>
      </c>
      <c r="J9" s="70">
        <v>736</v>
      </c>
      <c r="K9" s="118">
        <v>770</v>
      </c>
      <c r="L9" s="70">
        <v>3382</v>
      </c>
      <c r="M9" s="117">
        <v>3411</v>
      </c>
      <c r="N9" s="70">
        <v>1118</v>
      </c>
      <c r="O9" s="118">
        <v>1153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6" customHeight="1">
      <c r="A10" s="283"/>
      <c r="B10" s="10"/>
      <c r="C10" s="30" t="s">
        <v>52</v>
      </c>
      <c r="D10" s="43"/>
      <c r="E10" s="91" t="s">
        <v>43</v>
      </c>
      <c r="F10" s="70">
        <v>1</v>
      </c>
      <c r="G10" s="116"/>
      <c r="H10" s="70"/>
      <c r="I10" s="117"/>
      <c r="J10" s="119"/>
      <c r="K10" s="120"/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" customHeight="1">
      <c r="A11" s="283"/>
      <c r="B11" s="50" t="s">
        <v>53</v>
      </c>
      <c r="C11" s="63"/>
      <c r="D11" s="63"/>
      <c r="E11" s="90" t="s">
        <v>44</v>
      </c>
      <c r="F11" s="121">
        <v>24383</v>
      </c>
      <c r="G11" s="122">
        <v>24115</v>
      </c>
      <c r="H11" s="121">
        <v>202</v>
      </c>
      <c r="I11" s="123">
        <v>255</v>
      </c>
      <c r="J11" s="121">
        <v>622</v>
      </c>
      <c r="K11" s="124">
        <v>665</v>
      </c>
      <c r="L11" s="121">
        <v>2643</v>
      </c>
      <c r="M11" s="123">
        <v>2638</v>
      </c>
      <c r="N11" s="121">
        <v>908</v>
      </c>
      <c r="O11" s="124">
        <v>945</v>
      </c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6" customHeight="1">
      <c r="A12" s="283"/>
      <c r="B12" s="7"/>
      <c r="C12" s="30" t="s">
        <v>54</v>
      </c>
      <c r="D12" s="43"/>
      <c r="E12" s="91" t="s">
        <v>45</v>
      </c>
      <c r="F12" s="70">
        <v>24280</v>
      </c>
      <c r="G12" s="116">
        <v>23748</v>
      </c>
      <c r="H12" s="121">
        <v>202</v>
      </c>
      <c r="I12" s="117">
        <v>255</v>
      </c>
      <c r="J12" s="121">
        <v>622</v>
      </c>
      <c r="K12" s="118">
        <v>665</v>
      </c>
      <c r="L12" s="70">
        <v>2643</v>
      </c>
      <c r="M12" s="117">
        <v>2638</v>
      </c>
      <c r="N12" s="70">
        <v>908</v>
      </c>
      <c r="O12" s="118">
        <v>945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6" customHeight="1">
      <c r="A13" s="283"/>
      <c r="B13" s="8"/>
      <c r="C13" s="52" t="s">
        <v>55</v>
      </c>
      <c r="D13" s="53"/>
      <c r="E13" s="95" t="s">
        <v>46</v>
      </c>
      <c r="F13" s="68">
        <v>103</v>
      </c>
      <c r="G13" s="151">
        <v>367</v>
      </c>
      <c r="H13" s="119"/>
      <c r="I13" s="120"/>
      <c r="J13" s="119"/>
      <c r="K13" s="120"/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6" customHeight="1">
      <c r="A14" s="283"/>
      <c r="B14" s="44" t="s">
        <v>56</v>
      </c>
      <c r="C14" s="43"/>
      <c r="D14" s="43"/>
      <c r="E14" s="91" t="s">
        <v>154</v>
      </c>
      <c r="F14" s="69">
        <f t="shared" ref="F14:O15" si="0">F9-F12</f>
        <v>405</v>
      </c>
      <c r="G14" s="128">
        <f t="shared" si="0"/>
        <v>498</v>
      </c>
      <c r="H14" s="69">
        <f t="shared" si="0"/>
        <v>88</v>
      </c>
      <c r="I14" s="128">
        <f t="shared" si="0"/>
        <v>84</v>
      </c>
      <c r="J14" s="69">
        <f t="shared" si="0"/>
        <v>114</v>
      </c>
      <c r="K14" s="128">
        <f t="shared" si="0"/>
        <v>105</v>
      </c>
      <c r="L14" s="69">
        <f t="shared" si="0"/>
        <v>739</v>
      </c>
      <c r="M14" s="128">
        <f t="shared" si="0"/>
        <v>773</v>
      </c>
      <c r="N14" s="69">
        <f t="shared" si="0"/>
        <v>210</v>
      </c>
      <c r="O14" s="128">
        <f t="shared" si="0"/>
        <v>208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6" customHeight="1">
      <c r="A15" s="283"/>
      <c r="B15" s="44" t="s">
        <v>57</v>
      </c>
      <c r="C15" s="43"/>
      <c r="D15" s="43"/>
      <c r="E15" s="91" t="s">
        <v>155</v>
      </c>
      <c r="F15" s="69">
        <f t="shared" si="0"/>
        <v>-102</v>
      </c>
      <c r="G15" s="128">
        <f t="shared" si="0"/>
        <v>-367</v>
      </c>
      <c r="H15" s="69">
        <f t="shared" si="0"/>
        <v>0</v>
      </c>
      <c r="I15" s="128">
        <f t="shared" si="0"/>
        <v>0</v>
      </c>
      <c r="J15" s="69">
        <f t="shared" si="0"/>
        <v>0</v>
      </c>
      <c r="K15" s="128">
        <f t="shared" si="0"/>
        <v>0</v>
      </c>
      <c r="L15" s="69">
        <f t="shared" si="0"/>
        <v>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6" customHeight="1">
      <c r="A16" s="283"/>
      <c r="B16" s="44" t="s">
        <v>58</v>
      </c>
      <c r="C16" s="43"/>
      <c r="D16" s="43"/>
      <c r="E16" s="91" t="s">
        <v>156</v>
      </c>
      <c r="F16" s="69">
        <f t="shared" ref="F16:O16" si="1">F8-F11</f>
        <v>303</v>
      </c>
      <c r="G16" s="128">
        <f t="shared" si="1"/>
        <v>131</v>
      </c>
      <c r="H16" s="69">
        <f t="shared" si="1"/>
        <v>88</v>
      </c>
      <c r="I16" s="128">
        <f t="shared" si="1"/>
        <v>84</v>
      </c>
      <c r="J16" s="69">
        <f t="shared" si="1"/>
        <v>114</v>
      </c>
      <c r="K16" s="128">
        <f t="shared" si="1"/>
        <v>105</v>
      </c>
      <c r="L16" s="69">
        <f t="shared" si="1"/>
        <v>739</v>
      </c>
      <c r="M16" s="128">
        <f t="shared" si="1"/>
        <v>773</v>
      </c>
      <c r="N16" s="69">
        <f t="shared" si="1"/>
        <v>210</v>
      </c>
      <c r="O16" s="128">
        <f t="shared" si="1"/>
        <v>208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6" customHeight="1">
      <c r="A17" s="283"/>
      <c r="B17" s="44" t="s">
        <v>59</v>
      </c>
      <c r="C17" s="43"/>
      <c r="D17" s="43"/>
      <c r="E17" s="34"/>
      <c r="F17" s="214">
        <v>1244</v>
      </c>
      <c r="G17" s="258">
        <v>1547</v>
      </c>
      <c r="H17" s="119"/>
      <c r="I17" s="120"/>
      <c r="J17" s="70"/>
      <c r="K17" s="118"/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6" customHeight="1">
      <c r="A18" s="284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6" customHeight="1">
      <c r="A19" s="283" t="s">
        <v>84</v>
      </c>
      <c r="B19" s="50" t="s">
        <v>61</v>
      </c>
      <c r="C19" s="51"/>
      <c r="D19" s="51"/>
      <c r="E19" s="96"/>
      <c r="F19" s="65">
        <v>2229</v>
      </c>
      <c r="G19" s="135">
        <v>2319</v>
      </c>
      <c r="H19" s="66">
        <v>56</v>
      </c>
      <c r="I19" s="136">
        <v>56</v>
      </c>
      <c r="J19" s="66">
        <v>124</v>
      </c>
      <c r="K19" s="137">
        <v>55</v>
      </c>
      <c r="L19" s="66">
        <v>42</v>
      </c>
      <c r="M19" s="136">
        <v>80</v>
      </c>
      <c r="N19" s="66">
        <v>250</v>
      </c>
      <c r="O19" s="137">
        <v>122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6" customHeight="1">
      <c r="A20" s="283"/>
      <c r="B20" s="19"/>
      <c r="C20" s="30" t="s">
        <v>62</v>
      </c>
      <c r="D20" s="43"/>
      <c r="E20" s="91"/>
      <c r="F20" s="69">
        <v>758</v>
      </c>
      <c r="G20" s="128">
        <v>917</v>
      </c>
      <c r="H20" s="70"/>
      <c r="I20" s="117"/>
      <c r="J20" s="70"/>
      <c r="K20" s="120"/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6" customHeight="1">
      <c r="A21" s="283"/>
      <c r="B21" s="9" t="s">
        <v>63</v>
      </c>
      <c r="C21" s="63"/>
      <c r="D21" s="63"/>
      <c r="E21" s="90" t="s">
        <v>157</v>
      </c>
      <c r="F21" s="138">
        <v>2229</v>
      </c>
      <c r="G21" s="139">
        <v>2319</v>
      </c>
      <c r="H21" s="121">
        <v>56</v>
      </c>
      <c r="I21" s="123">
        <v>56</v>
      </c>
      <c r="J21" s="121">
        <v>124</v>
      </c>
      <c r="K21" s="124">
        <v>55</v>
      </c>
      <c r="L21" s="121">
        <v>42</v>
      </c>
      <c r="M21" s="123">
        <v>80</v>
      </c>
      <c r="N21" s="121">
        <v>250</v>
      </c>
      <c r="O21" s="124">
        <v>122</v>
      </c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6" customHeight="1">
      <c r="A22" s="283"/>
      <c r="B22" s="50" t="s">
        <v>64</v>
      </c>
      <c r="C22" s="51"/>
      <c r="D22" s="51"/>
      <c r="E22" s="96" t="s">
        <v>158</v>
      </c>
      <c r="F22" s="65">
        <v>3290</v>
      </c>
      <c r="G22" s="135">
        <v>3229</v>
      </c>
      <c r="H22" s="66">
        <v>829</v>
      </c>
      <c r="I22" s="136">
        <v>476</v>
      </c>
      <c r="J22" s="66">
        <v>581</v>
      </c>
      <c r="K22" s="137">
        <v>548</v>
      </c>
      <c r="L22" s="66">
        <v>1565</v>
      </c>
      <c r="M22" s="136">
        <v>1668</v>
      </c>
      <c r="N22" s="66">
        <v>790</v>
      </c>
      <c r="O22" s="137">
        <v>507</v>
      </c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6" customHeight="1">
      <c r="A23" s="283"/>
      <c r="B23" s="7" t="s">
        <v>65</v>
      </c>
      <c r="C23" s="52" t="s">
        <v>66</v>
      </c>
      <c r="D23" s="53"/>
      <c r="E23" s="95"/>
      <c r="F23" s="67">
        <v>2389</v>
      </c>
      <c r="G23" s="125">
        <v>2277</v>
      </c>
      <c r="H23" s="68"/>
      <c r="I23" s="126"/>
      <c r="J23" s="68">
        <v>14</v>
      </c>
      <c r="K23" s="127">
        <v>13</v>
      </c>
      <c r="L23" s="68">
        <v>515</v>
      </c>
      <c r="M23" s="126">
        <v>534</v>
      </c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6" customHeight="1">
      <c r="A24" s="283"/>
      <c r="B24" s="44" t="s">
        <v>159</v>
      </c>
      <c r="C24" s="43"/>
      <c r="D24" s="43"/>
      <c r="E24" s="91" t="s">
        <v>160</v>
      </c>
      <c r="F24" s="69">
        <f t="shared" ref="F24:O24" si="2">F21-F22</f>
        <v>-1061</v>
      </c>
      <c r="G24" s="128">
        <f t="shared" si="2"/>
        <v>-910</v>
      </c>
      <c r="H24" s="69">
        <f t="shared" si="2"/>
        <v>-773</v>
      </c>
      <c r="I24" s="128">
        <f t="shared" si="2"/>
        <v>-420</v>
      </c>
      <c r="J24" s="69">
        <f t="shared" si="2"/>
        <v>-457</v>
      </c>
      <c r="K24" s="128">
        <f t="shared" si="2"/>
        <v>-493</v>
      </c>
      <c r="L24" s="69">
        <f t="shared" si="2"/>
        <v>-1523</v>
      </c>
      <c r="M24" s="128">
        <f t="shared" si="2"/>
        <v>-1588</v>
      </c>
      <c r="N24" s="69">
        <f t="shared" si="2"/>
        <v>-540</v>
      </c>
      <c r="O24" s="128">
        <f t="shared" si="2"/>
        <v>-385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6" customHeight="1">
      <c r="A25" s="283"/>
      <c r="B25" s="101" t="s">
        <v>67</v>
      </c>
      <c r="C25" s="53"/>
      <c r="D25" s="53"/>
      <c r="E25" s="285" t="s">
        <v>161</v>
      </c>
      <c r="F25" s="298">
        <v>1061</v>
      </c>
      <c r="G25" s="296">
        <v>910</v>
      </c>
      <c r="H25" s="294">
        <v>773</v>
      </c>
      <c r="I25" s="296">
        <v>420</v>
      </c>
      <c r="J25" s="294">
        <v>457</v>
      </c>
      <c r="K25" s="296">
        <v>493</v>
      </c>
      <c r="L25" s="294">
        <v>1523</v>
      </c>
      <c r="M25" s="296">
        <v>1588</v>
      </c>
      <c r="N25" s="294">
        <v>540</v>
      </c>
      <c r="O25" s="296">
        <v>385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6" customHeight="1">
      <c r="A26" s="283"/>
      <c r="B26" s="9" t="s">
        <v>68</v>
      </c>
      <c r="C26" s="63"/>
      <c r="D26" s="63"/>
      <c r="E26" s="286"/>
      <c r="F26" s="299"/>
      <c r="G26" s="297"/>
      <c r="H26" s="295"/>
      <c r="I26" s="297"/>
      <c r="J26" s="295"/>
      <c r="K26" s="297"/>
      <c r="L26" s="295"/>
      <c r="M26" s="297"/>
      <c r="N26" s="295"/>
      <c r="O26" s="297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6" customHeight="1">
      <c r="A27" s="284"/>
      <c r="B27" s="47" t="s">
        <v>162</v>
      </c>
      <c r="C27" s="31"/>
      <c r="D27" s="31"/>
      <c r="E27" s="92" t="s">
        <v>163</v>
      </c>
      <c r="F27" s="73">
        <f t="shared" ref="F27:O27" si="3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6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6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6" customHeight="1">
      <c r="A30" s="276" t="s">
        <v>69</v>
      </c>
      <c r="B30" s="277"/>
      <c r="C30" s="277"/>
      <c r="D30" s="277"/>
      <c r="E30" s="278"/>
      <c r="F30" s="302" t="s">
        <v>253</v>
      </c>
      <c r="G30" s="301"/>
      <c r="H30" s="302" t="s">
        <v>254</v>
      </c>
      <c r="I30" s="301"/>
      <c r="J30" s="293" t="s">
        <v>252</v>
      </c>
      <c r="K30" s="292"/>
      <c r="L30" s="300"/>
      <c r="M30" s="301"/>
      <c r="N30" s="300"/>
      <c r="O30" s="301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6" customHeight="1">
      <c r="A31" s="279"/>
      <c r="B31" s="280"/>
      <c r="C31" s="280"/>
      <c r="D31" s="280"/>
      <c r="E31" s="281"/>
      <c r="F31" s="110" t="s">
        <v>242</v>
      </c>
      <c r="G31" s="38" t="s">
        <v>2</v>
      </c>
      <c r="H31" s="110" t="s">
        <v>242</v>
      </c>
      <c r="I31" s="38" t="s">
        <v>2</v>
      </c>
      <c r="J31" s="110" t="s">
        <v>242</v>
      </c>
      <c r="K31" s="38" t="s">
        <v>2</v>
      </c>
      <c r="L31" s="110" t="s">
        <v>242</v>
      </c>
      <c r="M31" s="38" t="s">
        <v>2</v>
      </c>
      <c r="N31" s="110" t="s">
        <v>242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6" customHeight="1">
      <c r="A32" s="282" t="s">
        <v>85</v>
      </c>
      <c r="B32" s="55" t="s">
        <v>50</v>
      </c>
      <c r="C32" s="56"/>
      <c r="D32" s="56"/>
      <c r="E32" s="15" t="s">
        <v>41</v>
      </c>
      <c r="F32" s="66">
        <v>106</v>
      </c>
      <c r="G32" s="148">
        <v>117</v>
      </c>
      <c r="H32" s="111">
        <v>489</v>
      </c>
      <c r="I32" s="113">
        <v>414</v>
      </c>
      <c r="J32" s="111">
        <v>943</v>
      </c>
      <c r="K32" s="114">
        <v>977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6" customHeight="1">
      <c r="A33" s="287"/>
      <c r="B33" s="8"/>
      <c r="C33" s="52" t="s">
        <v>70</v>
      </c>
      <c r="D33" s="53"/>
      <c r="E33" s="99"/>
      <c r="F33" s="68">
        <v>106</v>
      </c>
      <c r="G33" s="151">
        <v>111</v>
      </c>
      <c r="H33" s="68">
        <v>489</v>
      </c>
      <c r="I33" s="126">
        <v>414</v>
      </c>
      <c r="J33" s="68">
        <v>880</v>
      </c>
      <c r="K33" s="127">
        <v>924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6" customHeight="1">
      <c r="A34" s="287"/>
      <c r="B34" s="8"/>
      <c r="C34" s="24"/>
      <c r="D34" s="30" t="s">
        <v>71</v>
      </c>
      <c r="E34" s="94"/>
      <c r="F34" s="70">
        <v>106</v>
      </c>
      <c r="G34" s="116">
        <v>111</v>
      </c>
      <c r="H34" s="70">
        <v>445</v>
      </c>
      <c r="I34" s="117">
        <v>406</v>
      </c>
      <c r="J34" s="70"/>
      <c r="K34" s="118"/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6" customHeight="1">
      <c r="A35" s="287"/>
      <c r="B35" s="10"/>
      <c r="C35" s="62" t="s">
        <v>72</v>
      </c>
      <c r="D35" s="63"/>
      <c r="E35" s="100"/>
      <c r="F35" s="121"/>
      <c r="G35" s="122">
        <v>6</v>
      </c>
      <c r="H35" s="121"/>
      <c r="I35" s="123"/>
      <c r="J35" s="152">
        <v>63</v>
      </c>
      <c r="K35" s="153">
        <v>53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6" customHeight="1">
      <c r="A36" s="287"/>
      <c r="B36" s="50" t="s">
        <v>53</v>
      </c>
      <c r="C36" s="51"/>
      <c r="D36" s="51"/>
      <c r="E36" s="15" t="s">
        <v>42</v>
      </c>
      <c r="F36" s="66">
        <v>96</v>
      </c>
      <c r="G36" s="148">
        <v>77</v>
      </c>
      <c r="H36" s="66">
        <v>374</v>
      </c>
      <c r="I36" s="136">
        <v>370</v>
      </c>
      <c r="J36" s="66">
        <v>942</v>
      </c>
      <c r="K36" s="137">
        <v>959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6" customHeight="1">
      <c r="A37" s="287"/>
      <c r="B37" s="8"/>
      <c r="C37" s="30" t="s">
        <v>73</v>
      </c>
      <c r="D37" s="43"/>
      <c r="E37" s="94"/>
      <c r="F37" s="70">
        <v>82</v>
      </c>
      <c r="G37" s="116">
        <v>61</v>
      </c>
      <c r="H37" s="257">
        <v>231</v>
      </c>
      <c r="I37" s="117">
        <v>156</v>
      </c>
      <c r="J37" s="70">
        <v>894</v>
      </c>
      <c r="K37" s="118">
        <v>905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6" customHeight="1">
      <c r="A38" s="287"/>
      <c r="B38" s="10"/>
      <c r="C38" s="30" t="s">
        <v>74</v>
      </c>
      <c r="D38" s="43"/>
      <c r="E38" s="94"/>
      <c r="F38" s="69">
        <v>14</v>
      </c>
      <c r="G38" s="128">
        <v>16</v>
      </c>
      <c r="H38" s="257">
        <v>143</v>
      </c>
      <c r="I38" s="117">
        <v>214</v>
      </c>
      <c r="J38" s="70">
        <v>48</v>
      </c>
      <c r="K38" s="153">
        <v>54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6" customHeight="1">
      <c r="A39" s="288"/>
      <c r="B39" s="11" t="s">
        <v>75</v>
      </c>
      <c r="C39" s="12"/>
      <c r="D39" s="12"/>
      <c r="E39" s="98" t="s">
        <v>165</v>
      </c>
      <c r="F39" s="73">
        <f t="shared" ref="F39:O39" si="4">F32-F36</f>
        <v>10</v>
      </c>
      <c r="G39" s="140">
        <f t="shared" si="4"/>
        <v>40</v>
      </c>
      <c r="H39" s="73">
        <f t="shared" si="4"/>
        <v>115</v>
      </c>
      <c r="I39" s="140">
        <f t="shared" si="4"/>
        <v>44</v>
      </c>
      <c r="J39" s="73">
        <f t="shared" si="4"/>
        <v>1</v>
      </c>
      <c r="K39" s="140">
        <f t="shared" si="4"/>
        <v>18</v>
      </c>
      <c r="L39" s="73">
        <f t="shared" si="4"/>
        <v>0</v>
      </c>
      <c r="M39" s="140">
        <f t="shared" si="4"/>
        <v>0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6" customHeight="1">
      <c r="A40" s="282" t="s">
        <v>86</v>
      </c>
      <c r="B40" s="50" t="s">
        <v>76</v>
      </c>
      <c r="C40" s="51"/>
      <c r="D40" s="51"/>
      <c r="E40" s="15" t="s">
        <v>44</v>
      </c>
      <c r="F40" s="65">
        <v>96</v>
      </c>
      <c r="G40" s="135">
        <v>65</v>
      </c>
      <c r="H40" s="66">
        <v>2542</v>
      </c>
      <c r="I40" s="136">
        <v>2646</v>
      </c>
      <c r="J40" s="66">
        <v>1128</v>
      </c>
      <c r="K40" s="137">
        <v>1149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6" customHeight="1">
      <c r="A41" s="289"/>
      <c r="B41" s="10"/>
      <c r="C41" s="30" t="s">
        <v>77</v>
      </c>
      <c r="D41" s="43"/>
      <c r="E41" s="94"/>
      <c r="F41" s="154"/>
      <c r="G41" s="155"/>
      <c r="H41" s="152">
        <v>1157</v>
      </c>
      <c r="I41" s="153">
        <v>1119</v>
      </c>
      <c r="J41" s="70">
        <v>184</v>
      </c>
      <c r="K41" s="118">
        <v>181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6" customHeight="1">
      <c r="A42" s="289"/>
      <c r="B42" s="50" t="s">
        <v>64</v>
      </c>
      <c r="C42" s="51"/>
      <c r="D42" s="51"/>
      <c r="E42" s="15" t="s">
        <v>45</v>
      </c>
      <c r="F42" s="65">
        <v>106</v>
      </c>
      <c r="G42" s="135">
        <v>105</v>
      </c>
      <c r="H42" s="66">
        <v>2657</v>
      </c>
      <c r="I42" s="136">
        <v>2690</v>
      </c>
      <c r="J42" s="66">
        <v>1128</v>
      </c>
      <c r="K42" s="137">
        <v>1149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6" customHeight="1">
      <c r="A43" s="289"/>
      <c r="B43" s="10"/>
      <c r="C43" s="30" t="s">
        <v>78</v>
      </c>
      <c r="D43" s="43"/>
      <c r="E43" s="94"/>
      <c r="F43" s="69">
        <v>106</v>
      </c>
      <c r="G43" s="243">
        <v>105</v>
      </c>
      <c r="H43" s="70">
        <v>1499</v>
      </c>
      <c r="I43" s="117">
        <v>1524</v>
      </c>
      <c r="J43" s="152">
        <v>301</v>
      </c>
      <c r="K43" s="153">
        <v>306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6" customHeight="1">
      <c r="A44" s="290"/>
      <c r="B44" s="47" t="s">
        <v>75</v>
      </c>
      <c r="C44" s="31"/>
      <c r="D44" s="31"/>
      <c r="E44" s="98" t="s">
        <v>166</v>
      </c>
      <c r="F44" s="130">
        <f t="shared" ref="F44:O44" si="5">F40-F42</f>
        <v>-10</v>
      </c>
      <c r="G44" s="131">
        <f t="shared" si="5"/>
        <v>-40</v>
      </c>
      <c r="H44" s="130">
        <f t="shared" si="5"/>
        <v>-115</v>
      </c>
      <c r="I44" s="131">
        <f t="shared" si="5"/>
        <v>-44</v>
      </c>
      <c r="J44" s="130">
        <f t="shared" si="5"/>
        <v>0</v>
      </c>
      <c r="K44" s="131">
        <f t="shared" si="5"/>
        <v>0</v>
      </c>
      <c r="L44" s="130">
        <f t="shared" si="5"/>
        <v>0</v>
      </c>
      <c r="M44" s="131">
        <f t="shared" si="5"/>
        <v>0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6" customHeight="1">
      <c r="A45" s="267" t="s">
        <v>87</v>
      </c>
      <c r="B45" s="25" t="s">
        <v>79</v>
      </c>
      <c r="C45" s="20"/>
      <c r="D45" s="20"/>
      <c r="E45" s="97" t="s">
        <v>167</v>
      </c>
      <c r="F45" s="156">
        <f t="shared" ref="F45:O45" si="6">F39+F44</f>
        <v>0</v>
      </c>
      <c r="G45" s="157">
        <f t="shared" si="6"/>
        <v>0</v>
      </c>
      <c r="H45" s="156">
        <f t="shared" si="6"/>
        <v>0</v>
      </c>
      <c r="I45" s="157">
        <f t="shared" si="6"/>
        <v>0</v>
      </c>
      <c r="J45" s="156">
        <f t="shared" si="6"/>
        <v>1</v>
      </c>
      <c r="K45" s="157">
        <f t="shared" si="6"/>
        <v>18</v>
      </c>
      <c r="L45" s="156">
        <f t="shared" si="6"/>
        <v>0</v>
      </c>
      <c r="M45" s="157">
        <f t="shared" si="6"/>
        <v>0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6" customHeight="1">
      <c r="A46" s="268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6" customHeight="1">
      <c r="A47" s="268"/>
      <c r="B47" s="44" t="s">
        <v>81</v>
      </c>
      <c r="C47" s="43"/>
      <c r="D47" s="43"/>
      <c r="E47" s="43"/>
      <c r="F47" s="70"/>
      <c r="G47" s="116"/>
      <c r="H47" s="70"/>
      <c r="I47" s="117"/>
      <c r="J47" s="70">
        <v>998</v>
      </c>
      <c r="K47" s="118">
        <v>1049</v>
      </c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6" customHeight="1">
      <c r="A48" s="269"/>
      <c r="B48" s="47" t="s">
        <v>82</v>
      </c>
      <c r="C48" s="31"/>
      <c r="D48" s="31"/>
      <c r="E48" s="31"/>
      <c r="F48" s="74"/>
      <c r="G48" s="158"/>
      <c r="H48" s="74"/>
      <c r="I48" s="159"/>
      <c r="J48" s="74">
        <v>998</v>
      </c>
      <c r="K48" s="160">
        <v>1049</v>
      </c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6" customHeight="1">
      <c r="A49" s="13" t="s">
        <v>168</v>
      </c>
      <c r="O49" s="6"/>
    </row>
    <row r="50" spans="1:15" ht="16" customHeight="1">
      <c r="A50" s="13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58" orientation="portrait" r:id="rId1"/>
  <headerFooter alignWithMargins="0">
    <oddHeader>&amp;R&amp;"明朝,斜体"&amp;9都道府県－4</oddHeader>
  </headerFooter>
  <colBreaks count="1" manualBreakCount="1">
    <brk id="9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63" t="s">
        <v>0</v>
      </c>
      <c r="B1" s="163"/>
      <c r="C1" s="259" t="s">
        <v>257</v>
      </c>
      <c r="D1" s="215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6"/>
      <c r="B5" s="216" t="s">
        <v>259</v>
      </c>
      <c r="C5" s="216"/>
      <c r="D5" s="216"/>
      <c r="H5" s="37"/>
      <c r="L5" s="37"/>
      <c r="N5" s="37" t="s">
        <v>170</v>
      </c>
    </row>
    <row r="6" spans="1:14" ht="15" customHeight="1">
      <c r="A6" s="217"/>
      <c r="B6" s="218"/>
      <c r="C6" s="218"/>
      <c r="D6" s="218"/>
      <c r="E6" s="305" t="s">
        <v>255</v>
      </c>
      <c r="F6" s="306"/>
      <c r="G6" s="307"/>
      <c r="H6" s="306"/>
      <c r="I6" s="219"/>
      <c r="J6" s="220"/>
      <c r="K6" s="307"/>
      <c r="L6" s="306"/>
      <c r="M6" s="307"/>
      <c r="N6" s="306"/>
    </row>
    <row r="7" spans="1:14" ht="15" customHeight="1">
      <c r="A7" s="59"/>
      <c r="B7" s="60"/>
      <c r="C7" s="60"/>
      <c r="D7" s="60"/>
      <c r="E7" s="221" t="s">
        <v>242</v>
      </c>
      <c r="F7" s="222" t="s">
        <v>2</v>
      </c>
      <c r="G7" s="221" t="s">
        <v>242</v>
      </c>
      <c r="H7" s="222" t="s">
        <v>2</v>
      </c>
      <c r="I7" s="221" t="s">
        <v>242</v>
      </c>
      <c r="J7" s="222" t="s">
        <v>2</v>
      </c>
      <c r="K7" s="221" t="s">
        <v>242</v>
      </c>
      <c r="L7" s="222" t="s">
        <v>2</v>
      </c>
      <c r="M7" s="221" t="s">
        <v>242</v>
      </c>
      <c r="N7" s="252" t="s">
        <v>2</v>
      </c>
    </row>
    <row r="8" spans="1:14" ht="18" customHeight="1">
      <c r="A8" s="260" t="s">
        <v>171</v>
      </c>
      <c r="B8" s="223" t="s">
        <v>172</v>
      </c>
      <c r="C8" s="224"/>
      <c r="D8" s="224"/>
      <c r="E8" s="225">
        <v>2</v>
      </c>
      <c r="F8" s="226">
        <v>2</v>
      </c>
      <c r="G8" s="225">
        <v>8</v>
      </c>
      <c r="H8" s="227"/>
      <c r="I8" s="225"/>
      <c r="J8" s="226"/>
      <c r="K8" s="225"/>
      <c r="L8" s="227"/>
      <c r="M8" s="225"/>
      <c r="N8" s="227"/>
    </row>
    <row r="9" spans="1:14" ht="18" customHeight="1">
      <c r="A9" s="261"/>
      <c r="B9" s="260" t="s">
        <v>173</v>
      </c>
      <c r="C9" s="182" t="s">
        <v>174</v>
      </c>
      <c r="D9" s="183"/>
      <c r="E9" s="228">
        <v>756</v>
      </c>
      <c r="F9" s="229">
        <v>756</v>
      </c>
      <c r="G9" s="228">
        <v>500</v>
      </c>
      <c r="H9" s="230"/>
      <c r="I9" s="228"/>
      <c r="J9" s="229"/>
      <c r="K9" s="228"/>
      <c r="L9" s="230"/>
      <c r="M9" s="228"/>
      <c r="N9" s="230"/>
    </row>
    <row r="10" spans="1:14" ht="18" customHeight="1">
      <c r="A10" s="261"/>
      <c r="B10" s="261"/>
      <c r="C10" s="44" t="s">
        <v>175</v>
      </c>
      <c r="D10" s="43"/>
      <c r="E10" s="231">
        <v>648</v>
      </c>
      <c r="F10" s="232">
        <v>648</v>
      </c>
      <c r="G10" s="231">
        <v>350</v>
      </c>
      <c r="H10" s="233"/>
      <c r="I10" s="231"/>
      <c r="J10" s="232"/>
      <c r="K10" s="231"/>
      <c r="L10" s="233"/>
      <c r="M10" s="231"/>
      <c r="N10" s="233"/>
    </row>
    <row r="11" spans="1:14" ht="18" customHeight="1">
      <c r="A11" s="261"/>
      <c r="B11" s="261"/>
      <c r="C11" s="44" t="s">
        <v>176</v>
      </c>
      <c r="D11" s="43"/>
      <c r="E11" s="231">
        <v>108</v>
      </c>
      <c r="F11" s="232">
        <v>108</v>
      </c>
      <c r="G11" s="231">
        <v>100</v>
      </c>
      <c r="H11" s="233"/>
      <c r="I11" s="231"/>
      <c r="J11" s="232"/>
      <c r="K11" s="231"/>
      <c r="L11" s="233"/>
      <c r="M11" s="231"/>
      <c r="N11" s="233"/>
    </row>
    <row r="12" spans="1:14" ht="18" customHeight="1">
      <c r="A12" s="261"/>
      <c r="B12" s="261"/>
      <c r="C12" s="44" t="s">
        <v>177</v>
      </c>
      <c r="D12" s="43"/>
      <c r="E12" s="231">
        <v>0</v>
      </c>
      <c r="F12" s="232"/>
      <c r="G12" s="231">
        <v>50</v>
      </c>
      <c r="H12" s="233"/>
      <c r="I12" s="231"/>
      <c r="J12" s="232"/>
      <c r="K12" s="231"/>
      <c r="L12" s="233"/>
      <c r="M12" s="231"/>
      <c r="N12" s="233"/>
    </row>
    <row r="13" spans="1:14" ht="18" customHeight="1">
      <c r="A13" s="261"/>
      <c r="B13" s="261"/>
      <c r="C13" s="44" t="s">
        <v>178</v>
      </c>
      <c r="D13" s="43"/>
      <c r="E13" s="231">
        <v>0</v>
      </c>
      <c r="F13" s="232"/>
      <c r="G13" s="231">
        <v>0</v>
      </c>
      <c r="H13" s="233"/>
      <c r="I13" s="231"/>
      <c r="J13" s="232"/>
      <c r="K13" s="231"/>
      <c r="L13" s="233"/>
      <c r="M13" s="231"/>
      <c r="N13" s="233"/>
    </row>
    <row r="14" spans="1:14" ht="18" customHeight="1">
      <c r="A14" s="262"/>
      <c r="B14" s="262"/>
      <c r="C14" s="47" t="s">
        <v>179</v>
      </c>
      <c r="D14" s="31"/>
      <c r="E14" s="234">
        <v>0</v>
      </c>
      <c r="F14" s="235"/>
      <c r="G14" s="234">
        <v>0</v>
      </c>
      <c r="H14" s="236"/>
      <c r="I14" s="234"/>
      <c r="J14" s="235"/>
      <c r="K14" s="234"/>
      <c r="L14" s="236"/>
      <c r="M14" s="234"/>
      <c r="N14" s="236"/>
    </row>
    <row r="15" spans="1:14" ht="18" customHeight="1">
      <c r="A15" s="304" t="s">
        <v>180</v>
      </c>
      <c r="B15" s="260" t="s">
        <v>181</v>
      </c>
      <c r="C15" s="182" t="s">
        <v>182</v>
      </c>
      <c r="D15" s="183"/>
      <c r="E15" s="237">
        <v>229</v>
      </c>
      <c r="F15" s="238">
        <v>227</v>
      </c>
      <c r="G15" s="237">
        <v>477</v>
      </c>
      <c r="H15" s="157"/>
      <c r="I15" s="237"/>
      <c r="J15" s="238"/>
      <c r="K15" s="237"/>
      <c r="L15" s="157"/>
      <c r="M15" s="237"/>
      <c r="N15" s="157"/>
    </row>
    <row r="16" spans="1:14" ht="18" customHeight="1">
      <c r="A16" s="261"/>
      <c r="B16" s="261"/>
      <c r="C16" s="44" t="s">
        <v>183</v>
      </c>
      <c r="D16" s="43"/>
      <c r="E16" s="70">
        <v>3739</v>
      </c>
      <c r="F16" s="117">
        <v>3744</v>
      </c>
      <c r="G16" s="70">
        <v>4</v>
      </c>
      <c r="H16" s="128"/>
      <c r="I16" s="70"/>
      <c r="J16" s="117"/>
      <c r="K16" s="70"/>
      <c r="L16" s="128"/>
      <c r="M16" s="70"/>
      <c r="N16" s="128"/>
    </row>
    <row r="17" spans="1:15" ht="18" customHeight="1">
      <c r="A17" s="261"/>
      <c r="B17" s="261"/>
      <c r="C17" s="44" t="s">
        <v>184</v>
      </c>
      <c r="D17" s="43"/>
      <c r="E17" s="70"/>
      <c r="F17" s="117"/>
      <c r="G17" s="70">
        <v>19</v>
      </c>
      <c r="H17" s="128"/>
      <c r="I17" s="70"/>
      <c r="J17" s="117"/>
      <c r="K17" s="70"/>
      <c r="L17" s="128"/>
      <c r="M17" s="70"/>
      <c r="N17" s="128"/>
    </row>
    <row r="18" spans="1:15" ht="18" customHeight="1">
      <c r="A18" s="261"/>
      <c r="B18" s="262"/>
      <c r="C18" s="47" t="s">
        <v>185</v>
      </c>
      <c r="D18" s="31"/>
      <c r="E18" s="73">
        <v>3968</v>
      </c>
      <c r="F18" s="239">
        <v>3971</v>
      </c>
      <c r="G18" s="73">
        <v>500</v>
      </c>
      <c r="H18" s="239"/>
      <c r="I18" s="73"/>
      <c r="J18" s="239"/>
      <c r="K18" s="73"/>
      <c r="L18" s="239"/>
      <c r="M18" s="73"/>
      <c r="N18" s="239"/>
    </row>
    <row r="19" spans="1:15" ht="18" customHeight="1">
      <c r="A19" s="261"/>
      <c r="B19" s="260" t="s">
        <v>186</v>
      </c>
      <c r="C19" s="182" t="s">
        <v>187</v>
      </c>
      <c r="D19" s="183"/>
      <c r="E19" s="156">
        <v>7</v>
      </c>
      <c r="F19" s="157">
        <v>11</v>
      </c>
      <c r="G19" s="156">
        <v>9</v>
      </c>
      <c r="H19" s="157"/>
      <c r="I19" s="156"/>
      <c r="J19" s="157"/>
      <c r="K19" s="156"/>
      <c r="L19" s="157"/>
      <c r="M19" s="156"/>
      <c r="N19" s="157"/>
    </row>
    <row r="20" spans="1:15" ht="18" customHeight="1">
      <c r="A20" s="261"/>
      <c r="B20" s="261"/>
      <c r="C20" s="44" t="s">
        <v>188</v>
      </c>
      <c r="D20" s="43"/>
      <c r="E20" s="69">
        <v>2247</v>
      </c>
      <c r="F20" s="128">
        <v>2247</v>
      </c>
      <c r="G20" s="69">
        <v>0</v>
      </c>
      <c r="H20" s="128"/>
      <c r="I20" s="69"/>
      <c r="J20" s="128"/>
      <c r="K20" s="69"/>
      <c r="L20" s="128"/>
      <c r="M20" s="69"/>
      <c r="N20" s="128"/>
    </row>
    <row r="21" spans="1:15" s="244" customFormat="1" ht="18" customHeight="1">
      <c r="A21" s="261"/>
      <c r="B21" s="261"/>
      <c r="C21" s="240" t="s">
        <v>189</v>
      </c>
      <c r="D21" s="241"/>
      <c r="E21" s="242">
        <v>2703</v>
      </c>
      <c r="F21" s="243">
        <v>2676</v>
      </c>
      <c r="G21" s="242">
        <v>0</v>
      </c>
      <c r="H21" s="243"/>
      <c r="I21" s="242"/>
      <c r="J21" s="243"/>
      <c r="K21" s="242"/>
      <c r="L21" s="243"/>
      <c r="M21" s="242"/>
      <c r="N21" s="243"/>
    </row>
    <row r="22" spans="1:15" ht="18" customHeight="1">
      <c r="A22" s="261"/>
      <c r="B22" s="262"/>
      <c r="C22" s="11" t="s">
        <v>190</v>
      </c>
      <c r="D22" s="12"/>
      <c r="E22" s="73">
        <v>4957</v>
      </c>
      <c r="F22" s="140">
        <v>4934</v>
      </c>
      <c r="G22" s="73">
        <v>9</v>
      </c>
      <c r="H22" s="140"/>
      <c r="I22" s="73"/>
      <c r="J22" s="140"/>
      <c r="K22" s="73"/>
      <c r="L22" s="140"/>
      <c r="M22" s="73"/>
      <c r="N22" s="140"/>
    </row>
    <row r="23" spans="1:15" ht="18" customHeight="1">
      <c r="A23" s="261"/>
      <c r="B23" s="260" t="s">
        <v>191</v>
      </c>
      <c r="C23" s="182" t="s">
        <v>192</v>
      </c>
      <c r="D23" s="183"/>
      <c r="E23" s="156">
        <v>756</v>
      </c>
      <c r="F23" s="157">
        <v>756</v>
      </c>
      <c r="G23" s="156">
        <v>500</v>
      </c>
      <c r="H23" s="157"/>
      <c r="I23" s="156"/>
      <c r="J23" s="157"/>
      <c r="K23" s="156"/>
      <c r="L23" s="157"/>
      <c r="M23" s="156"/>
      <c r="N23" s="157"/>
    </row>
    <row r="24" spans="1:15" ht="18" customHeight="1">
      <c r="A24" s="261"/>
      <c r="B24" s="261"/>
      <c r="C24" s="44" t="s">
        <v>193</v>
      </c>
      <c r="D24" s="43"/>
      <c r="E24" s="69">
        <v>-1745</v>
      </c>
      <c r="F24" s="128">
        <v>-1719</v>
      </c>
      <c r="G24" s="69">
        <v>-9</v>
      </c>
      <c r="H24" s="128"/>
      <c r="I24" s="69"/>
      <c r="J24" s="128"/>
      <c r="K24" s="69"/>
      <c r="L24" s="128"/>
      <c r="M24" s="69"/>
      <c r="N24" s="128"/>
    </row>
    <row r="25" spans="1:15" ht="18" customHeight="1">
      <c r="A25" s="261"/>
      <c r="B25" s="261"/>
      <c r="C25" s="44" t="s">
        <v>194</v>
      </c>
      <c r="D25" s="43"/>
      <c r="E25" s="69"/>
      <c r="F25" s="128"/>
      <c r="G25" s="69"/>
      <c r="H25" s="128"/>
      <c r="I25" s="69"/>
      <c r="J25" s="128"/>
      <c r="K25" s="69"/>
      <c r="L25" s="128"/>
      <c r="M25" s="69"/>
      <c r="N25" s="128"/>
    </row>
    <row r="26" spans="1:15" ht="18" customHeight="1">
      <c r="A26" s="261"/>
      <c r="B26" s="262"/>
      <c r="C26" s="45" t="s">
        <v>195</v>
      </c>
      <c r="D26" s="46"/>
      <c r="E26" s="71">
        <v>-989</v>
      </c>
      <c r="F26" s="140">
        <v>-963</v>
      </c>
      <c r="G26" s="71">
        <v>491</v>
      </c>
      <c r="H26" s="140"/>
      <c r="I26" s="159"/>
      <c r="J26" s="140"/>
      <c r="K26" s="71"/>
      <c r="L26" s="140"/>
      <c r="M26" s="71"/>
      <c r="N26" s="140"/>
    </row>
    <row r="27" spans="1:15" ht="18" customHeight="1">
      <c r="A27" s="262"/>
      <c r="B27" s="47" t="s">
        <v>196</v>
      </c>
      <c r="C27" s="31"/>
      <c r="D27" s="31"/>
      <c r="E27" s="245">
        <v>3968</v>
      </c>
      <c r="F27" s="140">
        <v>3971</v>
      </c>
      <c r="G27" s="73">
        <v>500</v>
      </c>
      <c r="H27" s="140"/>
      <c r="I27" s="245"/>
      <c r="J27" s="140"/>
      <c r="K27" s="73"/>
      <c r="L27" s="140"/>
      <c r="M27" s="73"/>
      <c r="N27" s="140"/>
    </row>
    <row r="28" spans="1:15" ht="18" customHeight="1">
      <c r="A28" s="260" t="s">
        <v>197</v>
      </c>
      <c r="B28" s="260" t="s">
        <v>198</v>
      </c>
      <c r="C28" s="182" t="s">
        <v>199</v>
      </c>
      <c r="D28" s="246" t="s">
        <v>41</v>
      </c>
      <c r="E28" s="156">
        <v>149</v>
      </c>
      <c r="F28" s="157">
        <v>157</v>
      </c>
      <c r="G28" s="156"/>
      <c r="H28" s="157"/>
      <c r="I28" s="156"/>
      <c r="J28" s="157"/>
      <c r="K28" s="156"/>
      <c r="L28" s="157"/>
      <c r="M28" s="156"/>
      <c r="N28" s="157"/>
    </row>
    <row r="29" spans="1:15" ht="18" customHeight="1">
      <c r="A29" s="261"/>
      <c r="B29" s="261"/>
      <c r="C29" s="44" t="s">
        <v>200</v>
      </c>
      <c r="D29" s="247" t="s">
        <v>42</v>
      </c>
      <c r="E29" s="69">
        <v>110</v>
      </c>
      <c r="F29" s="128">
        <v>94</v>
      </c>
      <c r="G29" s="69">
        <v>8</v>
      </c>
      <c r="H29" s="128"/>
      <c r="I29" s="69"/>
      <c r="J29" s="128"/>
      <c r="K29" s="69"/>
      <c r="L29" s="128"/>
      <c r="M29" s="69"/>
      <c r="N29" s="128"/>
    </row>
    <row r="30" spans="1:15" ht="18" customHeight="1">
      <c r="A30" s="261"/>
      <c r="B30" s="261"/>
      <c r="C30" s="44" t="s">
        <v>201</v>
      </c>
      <c r="D30" s="247" t="s">
        <v>202</v>
      </c>
      <c r="E30" s="69">
        <v>37</v>
      </c>
      <c r="F30" s="128">
        <v>36</v>
      </c>
      <c r="G30" s="70"/>
      <c r="H30" s="128"/>
      <c r="I30" s="69"/>
      <c r="J30" s="128"/>
      <c r="K30" s="69"/>
      <c r="L30" s="128"/>
      <c r="M30" s="69"/>
      <c r="N30" s="128"/>
    </row>
    <row r="31" spans="1:15" ht="18" customHeight="1">
      <c r="A31" s="261"/>
      <c r="B31" s="261"/>
      <c r="C31" s="11" t="s">
        <v>203</v>
      </c>
      <c r="D31" s="248" t="s">
        <v>204</v>
      </c>
      <c r="E31" s="73">
        <f t="shared" ref="E31:N31" si="0">E28-E29-E30</f>
        <v>2</v>
      </c>
      <c r="F31" s="239">
        <f t="shared" si="0"/>
        <v>27</v>
      </c>
      <c r="G31" s="73">
        <f t="shared" si="0"/>
        <v>-8</v>
      </c>
      <c r="H31" s="239">
        <f t="shared" si="0"/>
        <v>0</v>
      </c>
      <c r="I31" s="73">
        <f t="shared" si="0"/>
        <v>0</v>
      </c>
      <c r="J31" s="249">
        <f t="shared" si="0"/>
        <v>0</v>
      </c>
      <c r="K31" s="73">
        <f t="shared" si="0"/>
        <v>0</v>
      </c>
      <c r="L31" s="249">
        <f t="shared" si="0"/>
        <v>0</v>
      </c>
      <c r="M31" s="73">
        <f t="shared" si="0"/>
        <v>0</v>
      </c>
      <c r="N31" s="239">
        <f t="shared" si="0"/>
        <v>0</v>
      </c>
      <c r="O31" s="7"/>
    </row>
    <row r="32" spans="1:15" ht="18" customHeight="1">
      <c r="A32" s="261"/>
      <c r="B32" s="261"/>
      <c r="C32" s="182" t="s">
        <v>205</v>
      </c>
      <c r="D32" s="246" t="s">
        <v>206</v>
      </c>
      <c r="E32" s="156"/>
      <c r="F32" s="157"/>
      <c r="G32" s="156"/>
      <c r="H32" s="157"/>
      <c r="I32" s="156"/>
      <c r="J32" s="157"/>
      <c r="K32" s="156"/>
      <c r="L32" s="157"/>
      <c r="M32" s="156"/>
      <c r="N32" s="157"/>
    </row>
    <row r="33" spans="1:14" ht="18" customHeight="1">
      <c r="A33" s="261"/>
      <c r="B33" s="261"/>
      <c r="C33" s="44" t="s">
        <v>207</v>
      </c>
      <c r="D33" s="247" t="s">
        <v>208</v>
      </c>
      <c r="E33" s="69">
        <v>28</v>
      </c>
      <c r="F33" s="128"/>
      <c r="G33" s="69">
        <v>1</v>
      </c>
      <c r="H33" s="128"/>
      <c r="I33" s="69"/>
      <c r="J33" s="128"/>
      <c r="K33" s="69"/>
      <c r="L33" s="128"/>
      <c r="M33" s="69"/>
      <c r="N33" s="128"/>
    </row>
    <row r="34" spans="1:14" ht="18" customHeight="1">
      <c r="A34" s="261"/>
      <c r="B34" s="262"/>
      <c r="C34" s="11" t="s">
        <v>209</v>
      </c>
      <c r="D34" s="248" t="s">
        <v>210</v>
      </c>
      <c r="E34" s="73">
        <f t="shared" ref="E34:N34" si="1">E31+E32-E33</f>
        <v>-26</v>
      </c>
      <c r="F34" s="140">
        <f>F31+F32-F33</f>
        <v>27</v>
      </c>
      <c r="G34" s="73">
        <f t="shared" si="1"/>
        <v>-9</v>
      </c>
      <c r="H34" s="140">
        <f t="shared" si="1"/>
        <v>0</v>
      </c>
      <c r="I34" s="73">
        <f t="shared" si="1"/>
        <v>0</v>
      </c>
      <c r="J34" s="140">
        <f t="shared" si="1"/>
        <v>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61"/>
      <c r="B35" s="260" t="s">
        <v>211</v>
      </c>
      <c r="C35" s="182" t="s">
        <v>212</v>
      </c>
      <c r="D35" s="246" t="s">
        <v>213</v>
      </c>
      <c r="E35" s="156"/>
      <c r="F35" s="157"/>
      <c r="G35" s="156"/>
      <c r="H35" s="157"/>
      <c r="I35" s="156"/>
      <c r="J35" s="157"/>
      <c r="K35" s="156"/>
      <c r="L35" s="157"/>
      <c r="M35" s="156"/>
      <c r="N35" s="157"/>
    </row>
    <row r="36" spans="1:14" ht="18" customHeight="1">
      <c r="A36" s="261"/>
      <c r="B36" s="261"/>
      <c r="C36" s="44" t="s">
        <v>214</v>
      </c>
      <c r="D36" s="247" t="s">
        <v>215</v>
      </c>
      <c r="E36" s="69"/>
      <c r="F36" s="128"/>
      <c r="G36" s="69"/>
      <c r="H36" s="128"/>
      <c r="I36" s="69"/>
      <c r="J36" s="128"/>
      <c r="K36" s="69"/>
      <c r="L36" s="128"/>
      <c r="M36" s="69"/>
      <c r="N36" s="128"/>
    </row>
    <row r="37" spans="1:14" ht="18" customHeight="1">
      <c r="A37" s="261"/>
      <c r="B37" s="261"/>
      <c r="C37" s="44" t="s">
        <v>216</v>
      </c>
      <c r="D37" s="247" t="s">
        <v>217</v>
      </c>
      <c r="E37" s="69">
        <f t="shared" ref="E37:N37" si="2">E34+E35-E36</f>
        <v>-26</v>
      </c>
      <c r="F37" s="128">
        <f t="shared" si="2"/>
        <v>27</v>
      </c>
      <c r="G37" s="69">
        <f t="shared" si="2"/>
        <v>-9</v>
      </c>
      <c r="H37" s="128">
        <f t="shared" si="2"/>
        <v>0</v>
      </c>
      <c r="I37" s="69">
        <f t="shared" si="2"/>
        <v>0</v>
      </c>
      <c r="J37" s="128">
        <f t="shared" si="2"/>
        <v>0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61"/>
      <c r="B38" s="261"/>
      <c r="C38" s="44" t="s">
        <v>218</v>
      </c>
      <c r="D38" s="247" t="s">
        <v>219</v>
      </c>
      <c r="E38" s="69"/>
      <c r="F38" s="128"/>
      <c r="G38" s="69"/>
      <c r="H38" s="128"/>
      <c r="I38" s="69"/>
      <c r="J38" s="128"/>
      <c r="K38" s="69"/>
      <c r="L38" s="128"/>
      <c r="M38" s="69"/>
      <c r="N38" s="128"/>
    </row>
    <row r="39" spans="1:14" ht="18" customHeight="1">
      <c r="A39" s="261"/>
      <c r="B39" s="261"/>
      <c r="C39" s="44" t="s">
        <v>220</v>
      </c>
      <c r="D39" s="247" t="s">
        <v>221</v>
      </c>
      <c r="E39" s="69"/>
      <c r="F39" s="128"/>
      <c r="G39" s="69"/>
      <c r="H39" s="128"/>
      <c r="I39" s="69"/>
      <c r="J39" s="128"/>
      <c r="K39" s="69"/>
      <c r="L39" s="128"/>
      <c r="M39" s="69"/>
      <c r="N39" s="128"/>
    </row>
    <row r="40" spans="1:14" ht="18" customHeight="1">
      <c r="A40" s="261"/>
      <c r="B40" s="261"/>
      <c r="C40" s="44" t="s">
        <v>222</v>
      </c>
      <c r="D40" s="247" t="s">
        <v>223</v>
      </c>
      <c r="E40" s="69"/>
      <c r="F40" s="128"/>
      <c r="G40" s="69"/>
      <c r="H40" s="128"/>
      <c r="I40" s="69"/>
      <c r="J40" s="128"/>
      <c r="K40" s="69"/>
      <c r="L40" s="128"/>
      <c r="M40" s="69"/>
      <c r="N40" s="128"/>
    </row>
    <row r="41" spans="1:14" ht="18" customHeight="1">
      <c r="A41" s="261"/>
      <c r="B41" s="261"/>
      <c r="C41" s="194" t="s">
        <v>224</v>
      </c>
      <c r="D41" s="247" t="s">
        <v>225</v>
      </c>
      <c r="E41" s="69">
        <f t="shared" ref="E41:N41" si="3">E34+E35-E36-E40</f>
        <v>-26</v>
      </c>
      <c r="F41" s="128">
        <f t="shared" si="3"/>
        <v>27</v>
      </c>
      <c r="G41" s="69">
        <f t="shared" si="3"/>
        <v>-9</v>
      </c>
      <c r="H41" s="128">
        <f t="shared" si="3"/>
        <v>0</v>
      </c>
      <c r="I41" s="69">
        <f t="shared" si="3"/>
        <v>0</v>
      </c>
      <c r="J41" s="128">
        <f t="shared" si="3"/>
        <v>0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61"/>
      <c r="B42" s="261"/>
      <c r="C42" s="308" t="s">
        <v>226</v>
      </c>
      <c r="D42" s="309"/>
      <c r="E42" s="70">
        <f t="shared" ref="E42:N42" si="4">E37+E38-E39-E40</f>
        <v>-26</v>
      </c>
      <c r="F42" s="116">
        <f t="shared" si="4"/>
        <v>27</v>
      </c>
      <c r="G42" s="70">
        <f t="shared" si="4"/>
        <v>-9</v>
      </c>
      <c r="H42" s="116">
        <f t="shared" si="4"/>
        <v>0</v>
      </c>
      <c r="I42" s="70">
        <f t="shared" si="4"/>
        <v>0</v>
      </c>
      <c r="J42" s="116">
        <f t="shared" si="4"/>
        <v>0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61"/>
      <c r="B43" s="261"/>
      <c r="C43" s="44" t="s">
        <v>227</v>
      </c>
      <c r="D43" s="247" t="s">
        <v>228</v>
      </c>
      <c r="E43" s="69"/>
      <c r="F43" s="128"/>
      <c r="G43" s="69"/>
      <c r="H43" s="128"/>
      <c r="I43" s="69"/>
      <c r="J43" s="128"/>
      <c r="K43" s="69"/>
      <c r="L43" s="128"/>
      <c r="M43" s="69"/>
      <c r="N43" s="128"/>
    </row>
    <row r="44" spans="1:14" ht="18" customHeight="1">
      <c r="A44" s="262"/>
      <c r="B44" s="262"/>
      <c r="C44" s="11" t="s">
        <v>229</v>
      </c>
      <c r="D44" s="98" t="s">
        <v>230</v>
      </c>
      <c r="E44" s="73">
        <f t="shared" ref="E44:N44" si="5">E41+E43</f>
        <v>-26</v>
      </c>
      <c r="F44" s="140">
        <f t="shared" si="5"/>
        <v>27</v>
      </c>
      <c r="G44" s="73">
        <f t="shared" si="5"/>
        <v>-9</v>
      </c>
      <c r="H44" s="140">
        <f t="shared" si="5"/>
        <v>0</v>
      </c>
      <c r="I44" s="73">
        <f t="shared" si="5"/>
        <v>0</v>
      </c>
      <c r="J44" s="140">
        <f t="shared" si="5"/>
        <v>0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spans="1:14" ht="14.15" customHeight="1">
      <c r="A45" s="13" t="s">
        <v>231</v>
      </c>
    </row>
    <row r="46" spans="1:14" ht="14.15" customHeight="1">
      <c r="A46" s="13" t="s">
        <v>232</v>
      </c>
    </row>
    <row r="47" spans="1:14">
      <c r="A47" s="250"/>
    </row>
  </sheetData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honeticPr fontId="16"/>
  <pageMargins left="0.70866141732283472" right="0.23622047244094491" top="0.19685039370078741" bottom="0.23622047244094491" header="0.19685039370078741" footer="0.19685039370078741"/>
  <pageSetup paperSize="9" scale="55" orientation="portrait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cp:lastPrinted>2021-08-25T07:35:14Z</cp:lastPrinted>
  <dcterms:created xsi:type="dcterms:W3CDTF">2021-09-11T11:34:58Z</dcterms:created>
  <dcterms:modified xsi:type="dcterms:W3CDTF">2021-09-11T11:34:59Z</dcterms:modified>
</cp:coreProperties>
</file>