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\\192.168.0.241\共有\【月報別冊財政状況】\【財政状況】\令和3年度\02 団体回答\01 都道府県\11　埼玉県\"/>
    </mc:Choice>
  </mc:AlternateContent>
  <xr:revisionPtr revIDLastSave="0" documentId="8_{BCDD1342-3B7A-4A63-8AEF-D08A604587E6}" xr6:coauthVersionLast="47" xr6:coauthVersionMax="47" xr10:uidLastSave="{00000000-0000-0000-0000-000000000000}"/>
  <bookViews>
    <workbookView xWindow="-110" yWindow="-110" windowWidth="19420" windowHeight="10420" tabRatio="736" xr2:uid="{00000000-000D-0000-FFFF-FFFF00000000}"/>
  </bookViews>
  <sheets>
    <sheet name="1.普通会計予算" sheetId="2" r:id="rId1"/>
    <sheet name="2.公営企業会計予算" sheetId="4" r:id="rId2"/>
    <sheet name="3.(1)普通会計決算" sheetId="5" r:id="rId3"/>
    <sheet name="3.(2)財政指標等" sheetId="6" r:id="rId4"/>
    <sheet name="4.公営企業会計決算" sheetId="7" r:id="rId5"/>
    <sheet name="5.三セク決算" sheetId="8" r:id="rId6"/>
  </sheets>
  <definedNames>
    <definedName name="_xlnm.Print_Area" localSheetId="0">'1.普通会計予算'!$A$1:$I$47</definedName>
    <definedName name="_xlnm.Print_Area" localSheetId="1">'2.公営企業会計予算'!$A$1:$O$49</definedName>
    <definedName name="_xlnm.Print_Area" localSheetId="2">'3.(1)普通会計決算'!$A$1:$I$47</definedName>
    <definedName name="_xlnm.Print_Area" localSheetId="3">'3.(2)財政指標等'!$A$1:$I$35</definedName>
    <definedName name="_xlnm.Print_Area" localSheetId="4">'4.公営企業会計決算'!$A$1:$O$49</definedName>
    <definedName name="_xlnm.Print_Area" localSheetId="5">'5.三セク決算'!$A$1:$N$46</definedName>
  </definedNames>
  <calcPr calcId="191029"/>
</workbook>
</file>

<file path=xl/calcChain.xml><?xml version="1.0" encoding="utf-8"?>
<calcChain xmlns="http://schemas.openxmlformats.org/spreadsheetml/2006/main">
  <c r="P35" i="2" l="1"/>
  <c r="F27" i="2"/>
  <c r="H45" i="2"/>
  <c r="N35" i="2"/>
  <c r="L32" i="2"/>
  <c r="I41" i="8" l="1"/>
  <c r="F24" i="6" l="1"/>
  <c r="F22" i="6" s="1"/>
  <c r="E22" i="6"/>
  <c r="E19" i="6"/>
  <c r="E23" i="6" s="1"/>
  <c r="H45" i="5"/>
  <c r="F45" i="5"/>
  <c r="G44" i="5"/>
  <c r="H27" i="5"/>
  <c r="F27" i="5"/>
  <c r="G19" i="5" s="1"/>
  <c r="F44" i="4"/>
  <c r="F39" i="4"/>
  <c r="F45" i="4"/>
  <c r="G18" i="2"/>
  <c r="H27" i="2"/>
  <c r="F45" i="2"/>
  <c r="G28" i="2" s="1"/>
  <c r="N31" i="8"/>
  <c r="N34" i="8" s="1"/>
  <c r="M31" i="8"/>
  <c r="M34" i="8" s="1"/>
  <c r="L31" i="8"/>
  <c r="L34" i="8"/>
  <c r="L37" i="8" s="1"/>
  <c r="L42" i="8" s="1"/>
  <c r="K31" i="8"/>
  <c r="K34" i="8" s="1"/>
  <c r="J31" i="8"/>
  <c r="J34" i="8"/>
  <c r="J41" i="8" s="1"/>
  <c r="J44" i="8" s="1"/>
  <c r="I31" i="8"/>
  <c r="I34" i="8"/>
  <c r="I37" i="8" s="1"/>
  <c r="I42" i="8" s="1"/>
  <c r="H31" i="8"/>
  <c r="H34" i="8" s="1"/>
  <c r="G31" i="8"/>
  <c r="G34" i="8"/>
  <c r="G41" i="8" s="1"/>
  <c r="G44" i="8" s="1"/>
  <c r="F31" i="8"/>
  <c r="F34" i="8" s="1"/>
  <c r="E31" i="8"/>
  <c r="E34" i="8" s="1"/>
  <c r="O44" i="7"/>
  <c r="O45" i="7"/>
  <c r="N44" i="7"/>
  <c r="N45" i="7" s="1"/>
  <c r="M44" i="7"/>
  <c r="L44" i="7"/>
  <c r="K44" i="7"/>
  <c r="K45" i="7"/>
  <c r="J44" i="7"/>
  <c r="J45" i="7" s="1"/>
  <c r="I44" i="7"/>
  <c r="H44" i="7"/>
  <c r="G44" i="7"/>
  <c r="F44" i="7"/>
  <c r="O39" i="7"/>
  <c r="N39" i="7"/>
  <c r="M39" i="7"/>
  <c r="M45" i="7"/>
  <c r="L39" i="7"/>
  <c r="L45" i="7" s="1"/>
  <c r="K39" i="7"/>
  <c r="J39" i="7"/>
  <c r="I39" i="7"/>
  <c r="I45" i="7" s="1"/>
  <c r="H39" i="7"/>
  <c r="H45" i="7" s="1"/>
  <c r="G39" i="7"/>
  <c r="G45" i="7" s="1"/>
  <c r="F39" i="7"/>
  <c r="F45" i="7" s="1"/>
  <c r="O24" i="7"/>
  <c r="O27" i="7" s="1"/>
  <c r="N24" i="7"/>
  <c r="N27" i="7" s="1"/>
  <c r="M24" i="7"/>
  <c r="M27" i="7" s="1"/>
  <c r="L24" i="7"/>
  <c r="L27" i="7" s="1"/>
  <c r="K24" i="7"/>
  <c r="K27" i="7" s="1"/>
  <c r="J24" i="7"/>
  <c r="J27" i="7" s="1"/>
  <c r="I24" i="7"/>
  <c r="I27" i="7" s="1"/>
  <c r="H24" i="7"/>
  <c r="H27" i="7" s="1"/>
  <c r="G24" i="7"/>
  <c r="G27" i="7" s="1"/>
  <c r="F24" i="7"/>
  <c r="F27" i="7" s="1"/>
  <c r="O16" i="7"/>
  <c r="N16" i="7"/>
  <c r="M16" i="7"/>
  <c r="L16" i="7"/>
  <c r="K16" i="7"/>
  <c r="J16" i="7"/>
  <c r="I16" i="7"/>
  <c r="H16" i="7"/>
  <c r="G16" i="7"/>
  <c r="F16" i="7"/>
  <c r="O15" i="7"/>
  <c r="N15" i="7"/>
  <c r="M15" i="7"/>
  <c r="L15" i="7"/>
  <c r="K15" i="7"/>
  <c r="J15" i="7"/>
  <c r="I15" i="7"/>
  <c r="H15" i="7"/>
  <c r="G15" i="7"/>
  <c r="F15" i="7"/>
  <c r="O14" i="7"/>
  <c r="N14" i="7"/>
  <c r="M14" i="7"/>
  <c r="L14" i="7"/>
  <c r="K14" i="7"/>
  <c r="J14" i="7"/>
  <c r="I14" i="7"/>
  <c r="H14" i="7"/>
  <c r="G14" i="7"/>
  <c r="F14" i="7"/>
  <c r="I20" i="6"/>
  <c r="H20" i="6"/>
  <c r="G20" i="6"/>
  <c r="F20" i="6"/>
  <c r="E20" i="6"/>
  <c r="I19" i="6"/>
  <c r="I21" i="6" s="1"/>
  <c r="H19" i="6"/>
  <c r="H21" i="6" s="1"/>
  <c r="G19" i="6"/>
  <c r="F19" i="6"/>
  <c r="F21" i="6"/>
  <c r="I44" i="5"/>
  <c r="I43" i="5"/>
  <c r="I42" i="5"/>
  <c r="I41" i="5"/>
  <c r="I40" i="5"/>
  <c r="I39" i="5"/>
  <c r="I38" i="5"/>
  <c r="I37" i="5"/>
  <c r="I36" i="5"/>
  <c r="I35" i="5"/>
  <c r="I34" i="5"/>
  <c r="I33" i="5"/>
  <c r="I32" i="5"/>
  <c r="I31" i="5"/>
  <c r="I30" i="5"/>
  <c r="I29" i="5"/>
  <c r="I28" i="5"/>
  <c r="I26" i="5"/>
  <c r="I25" i="5"/>
  <c r="I24" i="5"/>
  <c r="I23" i="5"/>
  <c r="I22" i="5"/>
  <c r="I21" i="5"/>
  <c r="I20" i="5"/>
  <c r="I19" i="5"/>
  <c r="I18" i="5"/>
  <c r="I17" i="5"/>
  <c r="I16" i="5"/>
  <c r="I15" i="5"/>
  <c r="I14" i="5"/>
  <c r="I13" i="5"/>
  <c r="I12" i="5"/>
  <c r="I11" i="5"/>
  <c r="I10" i="5"/>
  <c r="I9" i="5"/>
  <c r="I40" i="2"/>
  <c r="I39" i="2"/>
  <c r="I37" i="2"/>
  <c r="I33" i="2"/>
  <c r="I32" i="2"/>
  <c r="I31" i="2"/>
  <c r="I29" i="2"/>
  <c r="I28" i="2"/>
  <c r="I34" i="2"/>
  <c r="I22" i="2"/>
  <c r="I18" i="2"/>
  <c r="I17" i="2"/>
  <c r="I35" i="2"/>
  <c r="I9" i="2"/>
  <c r="I10" i="2"/>
  <c r="I11" i="2"/>
  <c r="I12" i="2"/>
  <c r="I13" i="2"/>
  <c r="I14" i="2"/>
  <c r="I15" i="2"/>
  <c r="I16" i="2"/>
  <c r="I26" i="2"/>
  <c r="I25" i="2"/>
  <c r="I23" i="2"/>
  <c r="I21" i="2"/>
  <c r="I20" i="2"/>
  <c r="I43" i="2"/>
  <c r="I44" i="2"/>
  <c r="I42" i="2"/>
  <c r="I41" i="2"/>
  <c r="I38" i="2"/>
  <c r="I36" i="2"/>
  <c r="I30" i="2"/>
  <c r="G38" i="2"/>
  <c r="I24" i="2"/>
  <c r="I19" i="2"/>
  <c r="O39" i="4"/>
  <c r="O44" i="4"/>
  <c r="O45" i="4" s="1"/>
  <c r="N39" i="4"/>
  <c r="N45" i="4"/>
  <c r="N44" i="4"/>
  <c r="M39" i="4"/>
  <c r="M45" i="4"/>
  <c r="M44" i="4"/>
  <c r="L39" i="4"/>
  <c r="L44" i="4"/>
  <c r="L45" i="4"/>
  <c r="K39" i="4"/>
  <c r="K44" i="4"/>
  <c r="K45" i="4"/>
  <c r="J39" i="4"/>
  <c r="J45" i="4" s="1"/>
  <c r="J44" i="4"/>
  <c r="I39" i="4"/>
  <c r="I44" i="4"/>
  <c r="I45" i="4" s="1"/>
  <c r="H39" i="4"/>
  <c r="H44" i="4"/>
  <c r="H45" i="4"/>
  <c r="G39" i="4"/>
  <c r="G44" i="4"/>
  <c r="G45" i="4" s="1"/>
  <c r="O24" i="4"/>
  <c r="O27" i="4"/>
  <c r="N24" i="4"/>
  <c r="N27" i="4" s="1"/>
  <c r="M24" i="4"/>
  <c r="M27" i="4" s="1"/>
  <c r="L24" i="4"/>
  <c r="L27" i="4" s="1"/>
  <c r="K24" i="4"/>
  <c r="K27" i="4"/>
  <c r="J24" i="4"/>
  <c r="J27" i="4"/>
  <c r="I24" i="4"/>
  <c r="I27" i="4" s="1"/>
  <c r="H24" i="4"/>
  <c r="H27" i="4" s="1"/>
  <c r="M16" i="4"/>
  <c r="L16" i="4"/>
  <c r="M15" i="4"/>
  <c r="L15" i="4"/>
  <c r="M14" i="4"/>
  <c r="L14" i="4"/>
  <c r="O16" i="4"/>
  <c r="N16" i="4"/>
  <c r="O15" i="4"/>
  <c r="N15" i="4"/>
  <c r="O14" i="4"/>
  <c r="N14" i="4"/>
  <c r="K16" i="4"/>
  <c r="J16" i="4"/>
  <c r="K15" i="4"/>
  <c r="J15" i="4"/>
  <c r="K14" i="4"/>
  <c r="J14" i="4"/>
  <c r="I16" i="4"/>
  <c r="H16" i="4"/>
  <c r="I15" i="4"/>
  <c r="H15" i="4"/>
  <c r="I14" i="4"/>
  <c r="H14" i="4"/>
  <c r="G24" i="4"/>
  <c r="G27" i="4"/>
  <c r="G16" i="4"/>
  <c r="G15" i="4"/>
  <c r="G14" i="4"/>
  <c r="F24" i="4"/>
  <c r="F27" i="4" s="1"/>
  <c r="F16" i="4"/>
  <c r="F15" i="4"/>
  <c r="F14" i="4"/>
  <c r="G37" i="8"/>
  <c r="G42" i="8" s="1"/>
  <c r="J37" i="8"/>
  <c r="J42" i="8" s="1"/>
  <c r="G29" i="5"/>
  <c r="G35" i="5"/>
  <c r="G41" i="5"/>
  <c r="G31" i="5"/>
  <c r="G33" i="5"/>
  <c r="G37" i="5"/>
  <c r="G39" i="5"/>
  <c r="G43" i="5"/>
  <c r="I45" i="5"/>
  <c r="G45" i="5"/>
  <c r="G28" i="5"/>
  <c r="G30" i="5"/>
  <c r="G32" i="5"/>
  <c r="G34" i="5"/>
  <c r="G36" i="5"/>
  <c r="G38" i="5"/>
  <c r="G40" i="5"/>
  <c r="G42" i="5"/>
  <c r="G41" i="2" l="1"/>
  <c r="G39" i="2"/>
  <c r="G32" i="2"/>
  <c r="G29" i="2"/>
  <c r="G45" i="2"/>
  <c r="G30" i="2"/>
  <c r="G36" i="2"/>
  <c r="G43" i="2"/>
  <c r="G31" i="2"/>
  <c r="G40" i="2"/>
  <c r="G15" i="2"/>
  <c r="G21" i="2"/>
  <c r="G10" i="2"/>
  <c r="G26" i="2"/>
  <c r="G12" i="2"/>
  <c r="G9" i="2"/>
  <c r="G25" i="2"/>
  <c r="G27" i="2"/>
  <c r="G24" i="2"/>
  <c r="I27" i="2"/>
  <c r="G20" i="2"/>
  <c r="G19" i="2"/>
  <c r="G22" i="2"/>
  <c r="G17" i="2"/>
  <c r="G11" i="2"/>
  <c r="G16" i="2"/>
  <c r="G13" i="2"/>
  <c r="G14" i="2"/>
  <c r="G23" i="2"/>
  <c r="F23" i="6"/>
  <c r="G24" i="6"/>
  <c r="H24" i="6" s="1"/>
  <c r="H22" i="6" s="1"/>
  <c r="E21" i="6"/>
  <c r="I24" i="6"/>
  <c r="I23" i="6" s="1"/>
  <c r="H23" i="6"/>
  <c r="G22" i="6"/>
  <c r="E41" i="8"/>
  <c r="E44" i="8" s="1"/>
  <c r="E37" i="8"/>
  <c r="E42" i="8" s="1"/>
  <c r="F41" i="8"/>
  <c r="F44" i="8" s="1"/>
  <c r="F37" i="8"/>
  <c r="F42" i="8" s="1"/>
  <c r="K37" i="8"/>
  <c r="K42" i="8" s="1"/>
  <c r="K41" i="8"/>
  <c r="K44" i="8" s="1"/>
  <c r="H37" i="8"/>
  <c r="H42" i="8" s="1"/>
  <c r="H41" i="8"/>
  <c r="H44" i="8" s="1"/>
  <c r="M41" i="8"/>
  <c r="M44" i="8" s="1"/>
  <c r="M37" i="8"/>
  <c r="M42" i="8" s="1"/>
  <c r="N37" i="8"/>
  <c r="N42" i="8" s="1"/>
  <c r="N41" i="8"/>
  <c r="N44" i="8" s="1"/>
  <c r="I22" i="6"/>
  <c r="I27" i="5"/>
  <c r="G33" i="2"/>
  <c r="G12" i="5"/>
  <c r="G26" i="5"/>
  <c r="G10" i="5"/>
  <c r="G15" i="5"/>
  <c r="G27" i="5"/>
  <c r="G9" i="5"/>
  <c r="G23" i="5"/>
  <c r="G24" i="5"/>
  <c r="G21" i="5"/>
  <c r="G22" i="5"/>
  <c r="G11" i="5"/>
  <c r="G34" i="2"/>
  <c r="L41" i="8"/>
  <c r="L44" i="8" s="1"/>
  <c r="G37" i="2"/>
  <c r="G20" i="5"/>
  <c r="G44" i="2"/>
  <c r="G17" i="5"/>
  <c r="I44" i="8"/>
  <c r="G42" i="2"/>
  <c r="I45" i="2"/>
  <c r="G18" i="5"/>
  <c r="G21" i="6"/>
  <c r="G35" i="2"/>
  <c r="G25" i="5"/>
  <c r="G16" i="5"/>
  <c r="G13" i="5"/>
  <c r="G14" i="5"/>
  <c r="G23" i="6" l="1"/>
</calcChain>
</file>

<file path=xl/sharedStrings.xml><?xml version="1.0" encoding="utf-8"?>
<sst xmlns="http://schemas.openxmlformats.org/spreadsheetml/2006/main" count="454" uniqueCount="261">
  <si>
    <t>団体名</t>
  </si>
  <si>
    <t>（単位：百万円、％）</t>
  </si>
  <si>
    <t>前年度</t>
  </si>
  <si>
    <t>構成比</t>
  </si>
  <si>
    <t>地方税</t>
  </si>
  <si>
    <t>地方譲与税</t>
  </si>
  <si>
    <t>地方交付税</t>
  </si>
  <si>
    <t>国庫支出金</t>
  </si>
  <si>
    <t>地方債</t>
  </si>
  <si>
    <t>その他の収入</t>
  </si>
  <si>
    <t>歳　入　合　計</t>
  </si>
  <si>
    <t>義務的経費</t>
  </si>
  <si>
    <t>うち人件費</t>
  </si>
  <si>
    <t>　　公債費</t>
  </si>
  <si>
    <t>その他の経費</t>
  </si>
  <si>
    <t>うち物件費</t>
  </si>
  <si>
    <t>　　積立金</t>
  </si>
  <si>
    <t>投資的経費</t>
  </si>
  <si>
    <t>うち普通建設事業費</t>
  </si>
  <si>
    <t>歳　出　合  計</t>
  </si>
  <si>
    <t>（注１）原則として表示単位未満を四捨五入して端数調整していないため、合計等と一致しない場合がある。</t>
  </si>
  <si>
    <t>（注２）構成比は表内計数により計算している。</t>
  </si>
  <si>
    <t>対前年度
伸び率</t>
  </si>
  <si>
    <t>うち都道府県民税</t>
  </si>
  <si>
    <t>うち所得割</t>
  </si>
  <si>
    <t>　　法人税割</t>
  </si>
  <si>
    <t>　　利子割</t>
  </si>
  <si>
    <t>うち事業税</t>
  </si>
  <si>
    <t>うち個人分</t>
  </si>
  <si>
    <t>　　法人分</t>
  </si>
  <si>
    <t>うち地方消費税</t>
  </si>
  <si>
    <t>使用料・手数料</t>
  </si>
  <si>
    <t>財産収入</t>
  </si>
  <si>
    <t>　　扶助費</t>
  </si>
  <si>
    <t>　　維持補修費</t>
  </si>
  <si>
    <t>　　補助費等</t>
  </si>
  <si>
    <t>　　繰出金</t>
  </si>
  <si>
    <t>　　投資・出資・貸付金</t>
  </si>
  <si>
    <t>　　単独事業</t>
  </si>
  <si>
    <t>うち災害復旧事業費</t>
  </si>
  <si>
    <t>　　失業対策事業費</t>
  </si>
  <si>
    <t>(a)</t>
  </si>
  <si>
    <t>(b)</t>
  </si>
  <si>
    <t>(c)</t>
  </si>
  <si>
    <t>(d)</t>
  </si>
  <si>
    <t>(e)</t>
  </si>
  <si>
    <t>(f)</t>
  </si>
  <si>
    <t>2.公営企業会計の状況</t>
  </si>
  <si>
    <t>　　　　　　（単位：百万円）</t>
  </si>
  <si>
    <t>法適用企業</t>
  </si>
  <si>
    <t>総収益</t>
  </si>
  <si>
    <t>うち経常収益</t>
  </si>
  <si>
    <t xml:space="preserve">    特別利益</t>
  </si>
  <si>
    <t>総費用</t>
  </si>
  <si>
    <t>うち経常費用</t>
  </si>
  <si>
    <t xml:space="preserve">    特別損失</t>
  </si>
  <si>
    <t xml:space="preserve">経常損益 </t>
  </si>
  <si>
    <t xml:space="preserve">特別損益 </t>
  </si>
  <si>
    <t xml:space="preserve">純損益   </t>
  </si>
  <si>
    <t>累積欠損金</t>
  </si>
  <si>
    <t>不良債務</t>
  </si>
  <si>
    <t>資本的収入</t>
  </si>
  <si>
    <t>うち企業債</t>
  </si>
  <si>
    <t>資本的収入（純計） 　</t>
  </si>
  <si>
    <t>資本的支出</t>
  </si>
  <si>
    <t>　</t>
  </si>
  <si>
    <t>うち企業債償還金</t>
  </si>
  <si>
    <t>資本的収入が資本的支出に</t>
  </si>
  <si>
    <t xml:space="preserve">不足する額の補てん財源　 </t>
  </si>
  <si>
    <t>法非適用企業</t>
  </si>
  <si>
    <t>うち営業収益</t>
  </si>
  <si>
    <t>うち料金収入</t>
  </si>
  <si>
    <t>うち営業外収益</t>
  </si>
  <si>
    <t>うち営業費用</t>
  </si>
  <si>
    <t>　　営業外費用</t>
  </si>
  <si>
    <t>収支差引</t>
  </si>
  <si>
    <t>資本的収入　</t>
  </si>
  <si>
    <t>うち地方債</t>
  </si>
  <si>
    <t>うち地方債償還金</t>
  </si>
  <si>
    <t>収支再差引</t>
  </si>
  <si>
    <t>積立金</t>
  </si>
  <si>
    <t>形式収支</t>
  </si>
  <si>
    <t>実質収支</t>
  </si>
  <si>
    <t>損益収支</t>
    <rPh sb="0" eb="2">
      <t>ソンエキ</t>
    </rPh>
    <rPh sb="2" eb="4">
      <t>シュウシ</t>
    </rPh>
    <phoneticPr fontId="9"/>
  </si>
  <si>
    <t>資本収支</t>
    <rPh sb="0" eb="2">
      <t>シホン</t>
    </rPh>
    <rPh sb="2" eb="4">
      <t>シュウシ</t>
    </rPh>
    <phoneticPr fontId="9"/>
  </si>
  <si>
    <t>収益的収支</t>
    <rPh sb="0" eb="3">
      <t>シュウエキテキ</t>
    </rPh>
    <rPh sb="3" eb="5">
      <t>シュウシ</t>
    </rPh>
    <phoneticPr fontId="9"/>
  </si>
  <si>
    <t>資本的収支</t>
    <rPh sb="0" eb="2">
      <t>シホン</t>
    </rPh>
    <rPh sb="2" eb="3">
      <t>テキ</t>
    </rPh>
    <rPh sb="3" eb="5">
      <t>シュウシ</t>
    </rPh>
    <phoneticPr fontId="9"/>
  </si>
  <si>
    <t>その他</t>
    <rPh sb="2" eb="3">
      <t>タ</t>
    </rPh>
    <phoneticPr fontId="9"/>
  </si>
  <si>
    <t>普　　　通　　　会　　　計</t>
    <rPh sb="0" eb="1">
      <t>アマネ</t>
    </rPh>
    <rPh sb="4" eb="5">
      <t>ツウ</t>
    </rPh>
    <rPh sb="8" eb="9">
      <t>カイ</t>
    </rPh>
    <rPh sb="12" eb="13">
      <t>ケイ</t>
    </rPh>
    <phoneticPr fontId="9"/>
  </si>
  <si>
    <t>歳　　　出</t>
    <rPh sb="0" eb="1">
      <t>トシ</t>
    </rPh>
    <rPh sb="4" eb="5">
      <t>デ</t>
    </rPh>
    <phoneticPr fontId="9"/>
  </si>
  <si>
    <t>歳　　　入</t>
    <rPh sb="0" eb="1">
      <t>トシ</t>
    </rPh>
    <rPh sb="4" eb="5">
      <t>イ</t>
    </rPh>
    <phoneticPr fontId="9"/>
  </si>
  <si>
    <t>予算額</t>
    <rPh sb="0" eb="2">
      <t>ヨサン</t>
    </rPh>
    <rPh sb="2" eb="3">
      <t>ガク</t>
    </rPh>
    <phoneticPr fontId="9"/>
  </si>
  <si>
    <t>うち補助事業(国直轄事業負担金を含む)</t>
    <rPh sb="7" eb="8">
      <t>クニ</t>
    </rPh>
    <rPh sb="8" eb="10">
      <t>チョッカツ</t>
    </rPh>
    <rPh sb="10" eb="12">
      <t>ジギョウ</t>
    </rPh>
    <rPh sb="12" eb="15">
      <t>フタンキン</t>
    </rPh>
    <rPh sb="16" eb="17">
      <t>フク</t>
    </rPh>
    <phoneticPr fontId="9"/>
  </si>
  <si>
    <t>1.普通会計の状況</t>
    <rPh sb="2" eb="4">
      <t>フツウ</t>
    </rPh>
    <rPh sb="4" eb="6">
      <t>カイケイ</t>
    </rPh>
    <phoneticPr fontId="9"/>
  </si>
  <si>
    <t>うち不動産取得税</t>
    <phoneticPr fontId="9"/>
  </si>
  <si>
    <t>うち固定資産税</t>
    <phoneticPr fontId="9"/>
  </si>
  <si>
    <t xml:space="preserve"> </t>
    <phoneticPr fontId="9"/>
  </si>
  <si>
    <t>(b-e)</t>
    <phoneticPr fontId="11"/>
  </si>
  <si>
    <t>(c-f)</t>
    <phoneticPr fontId="11"/>
  </si>
  <si>
    <t>(a-d)</t>
    <phoneticPr fontId="11"/>
  </si>
  <si>
    <t>(g)</t>
    <phoneticPr fontId="11"/>
  </si>
  <si>
    <t>(h)</t>
    <phoneticPr fontId="11"/>
  </si>
  <si>
    <t>差引不足額 (▲)</t>
    <phoneticPr fontId="14"/>
  </si>
  <si>
    <t>(i=g-h)</t>
    <phoneticPr fontId="11"/>
  </si>
  <si>
    <t>(j)</t>
    <phoneticPr fontId="11"/>
  </si>
  <si>
    <t>補てん財源不足額(▲)</t>
    <phoneticPr fontId="14"/>
  </si>
  <si>
    <t>(i+j)</t>
    <phoneticPr fontId="11"/>
  </si>
  <si>
    <t>　　　　　　（単位：百万円）</t>
    <phoneticPr fontId="14"/>
  </si>
  <si>
    <t>(c=a-b)</t>
    <phoneticPr fontId="9"/>
  </si>
  <si>
    <t>(f=d-e)</t>
    <phoneticPr fontId="9"/>
  </si>
  <si>
    <t>(g=c+f)</t>
    <phoneticPr fontId="9"/>
  </si>
  <si>
    <t>（注）原則として表示単位未満を四捨五入して端数調整していないため、合計等と一致しない場合がある。</t>
    <phoneticPr fontId="14"/>
  </si>
  <si>
    <t>３.普通会計の状況</t>
    <phoneticPr fontId="9"/>
  </si>
  <si>
    <t>決算額</t>
  </si>
  <si>
    <t>（2）最近の普通会計決算及び財政指標等の状況</t>
  </si>
  <si>
    <t>(単位:百万円、％)</t>
  </si>
  <si>
    <t>区分</t>
  </si>
  <si>
    <t>決　算　規　模　・　財　政　指　標　等</t>
    <rPh sb="0" eb="1">
      <t>ケツ</t>
    </rPh>
    <rPh sb="2" eb="3">
      <t>サン</t>
    </rPh>
    <rPh sb="4" eb="5">
      <t>キ</t>
    </rPh>
    <rPh sb="6" eb="7">
      <t>ノット</t>
    </rPh>
    <rPh sb="10" eb="11">
      <t>ザイ</t>
    </rPh>
    <rPh sb="12" eb="13">
      <t>セイ</t>
    </rPh>
    <rPh sb="14" eb="15">
      <t>ユビ</t>
    </rPh>
    <rPh sb="16" eb="17">
      <t>シルベ</t>
    </rPh>
    <rPh sb="18" eb="19">
      <t>トウ</t>
    </rPh>
    <phoneticPr fontId="9"/>
  </si>
  <si>
    <t xml:space="preserve">歳入総額    </t>
  </si>
  <si>
    <t>(a)</t>
    <phoneticPr fontId="9"/>
  </si>
  <si>
    <t>うち一般財源総額</t>
  </si>
  <si>
    <t>歳出総額</t>
  </si>
  <si>
    <t>歳入歳出差引</t>
  </si>
  <si>
    <t>翌年度への繰越財源</t>
  </si>
  <si>
    <t>実質収支</t>
    <phoneticPr fontId="14"/>
  </si>
  <si>
    <t>単年度収支</t>
    <rPh sb="0" eb="3">
      <t>タンネンド</t>
    </rPh>
    <rPh sb="3" eb="5">
      <t>シュウシ</t>
    </rPh>
    <phoneticPr fontId="14"/>
  </si>
  <si>
    <t>繰上償還金</t>
    <rPh sb="0" eb="2">
      <t>クリア</t>
    </rPh>
    <rPh sb="2" eb="5">
      <t>ショウカンキン</t>
    </rPh>
    <phoneticPr fontId="14"/>
  </si>
  <si>
    <t>実質単年度収支</t>
    <rPh sb="0" eb="2">
      <t>ジッシツ</t>
    </rPh>
    <phoneticPr fontId="14"/>
  </si>
  <si>
    <t>積立金現在高</t>
  </si>
  <si>
    <t>債務負担行為（翌年度以降支出予定額）</t>
  </si>
  <si>
    <t>地方債現在高</t>
  </si>
  <si>
    <t>後年度財政負担</t>
  </si>
  <si>
    <t>(f=d+e-c)</t>
    <phoneticPr fontId="9"/>
  </si>
  <si>
    <t>地方債現在高の一般財源総額比</t>
  </si>
  <si>
    <t>(e/b)</t>
    <phoneticPr fontId="9"/>
  </si>
  <si>
    <t>後年度財政負担の一般財源総額比</t>
  </si>
  <si>
    <t>(f/b)</t>
    <phoneticPr fontId="9"/>
  </si>
  <si>
    <t>一人あたり地方債現在高</t>
  </si>
  <si>
    <t>(e/g、円)</t>
    <rPh sb="5" eb="6">
      <t>エン</t>
    </rPh>
    <phoneticPr fontId="14"/>
  </si>
  <si>
    <t>一人あたり後年度財政負担</t>
  </si>
  <si>
    <t>(f/g、円)</t>
    <rPh sb="5" eb="6">
      <t>エン</t>
    </rPh>
    <phoneticPr fontId="14"/>
  </si>
  <si>
    <t>人口　（注 1）</t>
    <rPh sb="4" eb="5">
      <t>チュウ</t>
    </rPh>
    <phoneticPr fontId="9"/>
  </si>
  <si>
    <t>(g、人)</t>
    <rPh sb="3" eb="4">
      <t>ニン</t>
    </rPh>
    <phoneticPr fontId="14"/>
  </si>
  <si>
    <t xml:space="preserve">標準財政規模  </t>
  </si>
  <si>
    <t>財政力指数</t>
  </si>
  <si>
    <t>実質収支比率</t>
  </si>
  <si>
    <t>経常収支比率</t>
  </si>
  <si>
    <t>自主財源比率</t>
  </si>
  <si>
    <t>健全化判断比率</t>
    <rPh sb="0" eb="3">
      <t>ケンゼンカ</t>
    </rPh>
    <rPh sb="3" eb="5">
      <t>ハンダン</t>
    </rPh>
    <rPh sb="5" eb="7">
      <t>ヒリツ</t>
    </rPh>
    <phoneticPr fontId="9"/>
  </si>
  <si>
    <t>実質赤字比率</t>
    <rPh sb="0" eb="2">
      <t>ジッシツ</t>
    </rPh>
    <rPh sb="2" eb="4">
      <t>アカジ</t>
    </rPh>
    <rPh sb="4" eb="6">
      <t>ヒリツ</t>
    </rPh>
    <phoneticPr fontId="14"/>
  </si>
  <si>
    <t>連結実質赤字比率</t>
    <rPh sb="0" eb="2">
      <t>レンケツ</t>
    </rPh>
    <rPh sb="2" eb="4">
      <t>ジッシツ</t>
    </rPh>
    <rPh sb="4" eb="6">
      <t>アカジ</t>
    </rPh>
    <rPh sb="6" eb="8">
      <t>ヒリツ</t>
    </rPh>
    <phoneticPr fontId="14"/>
  </si>
  <si>
    <t>実質公債費比率</t>
    <rPh sb="0" eb="2">
      <t>ジッシツ</t>
    </rPh>
    <rPh sb="2" eb="4">
      <t>コウサイ</t>
    </rPh>
    <rPh sb="4" eb="5">
      <t>ヒ</t>
    </rPh>
    <rPh sb="5" eb="7">
      <t>ヒリツ</t>
    </rPh>
    <phoneticPr fontId="14"/>
  </si>
  <si>
    <t>将来負担比率</t>
    <rPh sb="0" eb="2">
      <t>ショウライ</t>
    </rPh>
    <rPh sb="2" eb="4">
      <t>フタン</t>
    </rPh>
    <rPh sb="4" eb="6">
      <t>ヒリツ</t>
    </rPh>
    <phoneticPr fontId="14"/>
  </si>
  <si>
    <t>４.公営企業会計の状況</t>
    <phoneticPr fontId="14"/>
  </si>
  <si>
    <t>(b-e)</t>
    <phoneticPr fontId="11"/>
  </si>
  <si>
    <t>(c-f)</t>
    <phoneticPr fontId="11"/>
  </si>
  <si>
    <t>(a-d)</t>
    <phoneticPr fontId="11"/>
  </si>
  <si>
    <t>(g)</t>
    <phoneticPr fontId="11"/>
  </si>
  <si>
    <t>(h)</t>
    <phoneticPr fontId="11"/>
  </si>
  <si>
    <t>差引不足額 (▲)</t>
    <phoneticPr fontId="14"/>
  </si>
  <si>
    <t>(i=g-h)</t>
    <phoneticPr fontId="11"/>
  </si>
  <si>
    <t>(j)</t>
    <phoneticPr fontId="11"/>
  </si>
  <si>
    <t>補てん財源不足額(▲)</t>
    <phoneticPr fontId="14"/>
  </si>
  <si>
    <t>(i+j)</t>
    <phoneticPr fontId="11"/>
  </si>
  <si>
    <t>　　　　　　（単位：百万円）</t>
    <phoneticPr fontId="14"/>
  </si>
  <si>
    <t>(c=a-b)</t>
    <phoneticPr fontId="9"/>
  </si>
  <si>
    <t>(f=d-e)</t>
    <phoneticPr fontId="9"/>
  </si>
  <si>
    <t>(g=c+f)</t>
    <phoneticPr fontId="9"/>
  </si>
  <si>
    <t>（注）原則として表示単位未満を四捨五入して端数調整していないため、合計等と一致しない場合がある。</t>
    <phoneticPr fontId="14"/>
  </si>
  <si>
    <t>５.第三セクター(公社・株式会社形態の三セク)の状況</t>
    <phoneticPr fontId="14"/>
  </si>
  <si>
    <t>　（単位：百万円）</t>
  </si>
  <si>
    <t>出資状況</t>
    <rPh sb="0" eb="2">
      <t>シュッシ</t>
    </rPh>
    <rPh sb="2" eb="4">
      <t>ジョウキョウ</t>
    </rPh>
    <phoneticPr fontId="14"/>
  </si>
  <si>
    <t>出資団体数</t>
  </si>
  <si>
    <t>出資金額</t>
    <rPh sb="0" eb="2">
      <t>シュッシ</t>
    </rPh>
    <rPh sb="2" eb="4">
      <t>キンガク</t>
    </rPh>
    <phoneticPr fontId="9"/>
  </si>
  <si>
    <t>総額</t>
  </si>
  <si>
    <t>当該団体</t>
  </si>
  <si>
    <t>その他団体</t>
  </si>
  <si>
    <t>民間</t>
  </si>
  <si>
    <t>国</t>
  </si>
  <si>
    <t>その他</t>
  </si>
  <si>
    <t>貸借対照表</t>
  </si>
  <si>
    <t>資産</t>
    <rPh sb="0" eb="2">
      <t>シサン</t>
    </rPh>
    <phoneticPr fontId="9"/>
  </si>
  <si>
    <t>流動資産</t>
  </si>
  <si>
    <t>固定資産</t>
  </si>
  <si>
    <t>繰延資産</t>
  </si>
  <si>
    <t>資産合計</t>
  </si>
  <si>
    <t>負債</t>
    <rPh sb="0" eb="2">
      <t>フサイ</t>
    </rPh>
    <phoneticPr fontId="9"/>
  </si>
  <si>
    <t>流動負債</t>
  </si>
  <si>
    <t>固定負債</t>
  </si>
  <si>
    <t>特別法上の引当金等</t>
  </si>
  <si>
    <t>負債合計</t>
  </si>
  <si>
    <t>資本</t>
    <rPh sb="0" eb="2">
      <t>シホン</t>
    </rPh>
    <phoneticPr fontId="9"/>
  </si>
  <si>
    <t>資本金</t>
  </si>
  <si>
    <t>剰余金</t>
  </si>
  <si>
    <t>法定準備金</t>
  </si>
  <si>
    <t>資本合計</t>
  </si>
  <si>
    <t>負債・資本合計</t>
  </si>
  <si>
    <t>損益計算書</t>
    <rPh sb="0" eb="2">
      <t>ソンエキ</t>
    </rPh>
    <rPh sb="2" eb="5">
      <t>ケイサンショ</t>
    </rPh>
    <phoneticPr fontId="14"/>
  </si>
  <si>
    <t>事業・経常損益</t>
    <rPh sb="0" eb="2">
      <t>ジギョウ</t>
    </rPh>
    <rPh sb="3" eb="5">
      <t>ケイジョウ</t>
    </rPh>
    <rPh sb="5" eb="7">
      <t>ソンエキ</t>
    </rPh>
    <phoneticPr fontId="9"/>
  </si>
  <si>
    <t>営業収益</t>
  </si>
  <si>
    <t>営業費用</t>
  </si>
  <si>
    <t>一般管理費</t>
    <rPh sb="0" eb="2">
      <t>イッパン</t>
    </rPh>
    <rPh sb="2" eb="5">
      <t>カンリヒ</t>
    </rPh>
    <phoneticPr fontId="14"/>
  </si>
  <si>
    <t>(c)</t>
    <phoneticPr fontId="14"/>
  </si>
  <si>
    <t xml:space="preserve">営業利益          </t>
  </si>
  <si>
    <t>(d=a-b-c)</t>
    <phoneticPr fontId="14"/>
  </si>
  <si>
    <t>営業外収益</t>
  </si>
  <si>
    <t>(e)</t>
    <phoneticPr fontId="14"/>
  </si>
  <si>
    <t>営業外費用</t>
  </si>
  <si>
    <t>(f)</t>
    <phoneticPr fontId="14"/>
  </si>
  <si>
    <t xml:space="preserve">経常利益      </t>
  </si>
  <si>
    <t>(g=d+e-f)</t>
    <phoneticPr fontId="14"/>
  </si>
  <si>
    <t>特別損失</t>
    <rPh sb="0" eb="2">
      <t>トクベツ</t>
    </rPh>
    <rPh sb="2" eb="4">
      <t>ソンシツ</t>
    </rPh>
    <phoneticPr fontId="9"/>
  </si>
  <si>
    <t>特別利益</t>
  </si>
  <si>
    <t>(h)</t>
    <phoneticPr fontId="14"/>
  </si>
  <si>
    <t>特別損失</t>
  </si>
  <si>
    <t>(i)</t>
    <phoneticPr fontId="14"/>
  </si>
  <si>
    <t>特定準備金計上前利益</t>
    <rPh sb="0" eb="2">
      <t>トクテイ</t>
    </rPh>
    <rPh sb="2" eb="5">
      <t>ジュンビキン</t>
    </rPh>
    <rPh sb="5" eb="7">
      <t>ケイジョウ</t>
    </rPh>
    <rPh sb="7" eb="8">
      <t>マエ</t>
    </rPh>
    <rPh sb="8" eb="10">
      <t>リエキ</t>
    </rPh>
    <phoneticPr fontId="14"/>
  </si>
  <si>
    <t>(j=g+h-i)</t>
    <phoneticPr fontId="14"/>
  </si>
  <si>
    <t>特定準備金取崩</t>
    <rPh sb="0" eb="2">
      <t>トクテイ</t>
    </rPh>
    <rPh sb="2" eb="5">
      <t>ジュンビキン</t>
    </rPh>
    <rPh sb="5" eb="7">
      <t>トリクズシ</t>
    </rPh>
    <phoneticPr fontId="14"/>
  </si>
  <si>
    <t>(k)</t>
    <phoneticPr fontId="14"/>
  </si>
  <si>
    <t>特定準備金繰入</t>
    <rPh sb="0" eb="2">
      <t>トクテイ</t>
    </rPh>
    <rPh sb="2" eb="5">
      <t>ジュンビキン</t>
    </rPh>
    <rPh sb="5" eb="7">
      <t>クリイレ</t>
    </rPh>
    <phoneticPr fontId="14"/>
  </si>
  <si>
    <t>(l)</t>
    <phoneticPr fontId="14"/>
  </si>
  <si>
    <t>法人税等</t>
  </si>
  <si>
    <t>(m)</t>
    <phoneticPr fontId="14"/>
  </si>
  <si>
    <t xml:space="preserve">当期利益  </t>
  </si>
  <si>
    <t>(ｎ=g+h-i-m)</t>
    <phoneticPr fontId="14"/>
  </si>
  <si>
    <t>（注１）住宅供給公社については（n=j+k-l-m）</t>
    <rPh sb="1" eb="2">
      <t>チュウ</t>
    </rPh>
    <rPh sb="4" eb="6">
      <t>ジュウタク</t>
    </rPh>
    <rPh sb="6" eb="8">
      <t>キョウキュウ</t>
    </rPh>
    <rPh sb="8" eb="10">
      <t>コウシャ</t>
    </rPh>
    <phoneticPr fontId="14"/>
  </si>
  <si>
    <t>前期繰越利益</t>
  </si>
  <si>
    <t>(o)</t>
    <phoneticPr fontId="14"/>
  </si>
  <si>
    <t xml:space="preserve">当期未処分利益    </t>
  </si>
  <si>
    <t>(p=n+o)</t>
    <phoneticPr fontId="14"/>
  </si>
  <si>
    <t>（注１）住宅供給公社については14年度から新公社会計基準を適用しているため、一般管理費、特定準備金計上前利益、特定準備金取崩・繰入額を計上している。</t>
    <rPh sb="4" eb="6">
      <t>ジュウタク</t>
    </rPh>
    <rPh sb="6" eb="8">
      <t>キョウキュウ</t>
    </rPh>
    <rPh sb="8" eb="10">
      <t>コウシャ</t>
    </rPh>
    <rPh sb="17" eb="19">
      <t>ネンド</t>
    </rPh>
    <rPh sb="21" eb="22">
      <t>シン</t>
    </rPh>
    <rPh sb="22" eb="24">
      <t>コウシャ</t>
    </rPh>
    <rPh sb="24" eb="26">
      <t>カイケイ</t>
    </rPh>
    <rPh sb="26" eb="28">
      <t>キジュン</t>
    </rPh>
    <rPh sb="29" eb="31">
      <t>テキヨウ</t>
    </rPh>
    <rPh sb="38" eb="40">
      <t>イッパン</t>
    </rPh>
    <rPh sb="40" eb="43">
      <t>カンリヒ</t>
    </rPh>
    <rPh sb="44" eb="46">
      <t>トクテイ</t>
    </rPh>
    <rPh sb="46" eb="49">
      <t>ジュンビキン</t>
    </rPh>
    <rPh sb="49" eb="51">
      <t>ケイジョウ</t>
    </rPh>
    <rPh sb="51" eb="52">
      <t>マエ</t>
    </rPh>
    <rPh sb="52" eb="54">
      <t>リエキ</t>
    </rPh>
    <rPh sb="55" eb="57">
      <t>トクテイ</t>
    </rPh>
    <rPh sb="57" eb="60">
      <t>ジュンビキン</t>
    </rPh>
    <rPh sb="60" eb="62">
      <t>トリクズシ</t>
    </rPh>
    <rPh sb="63" eb="65">
      <t>クリイレ</t>
    </rPh>
    <rPh sb="65" eb="66">
      <t>ガク</t>
    </rPh>
    <rPh sb="67" eb="69">
      <t>ケイジョウ</t>
    </rPh>
    <phoneticPr fontId="14"/>
  </si>
  <si>
    <t>（注２）原則として表示単位未満を四捨五入して端数調整していないため、合計等と一致しない場合がある。</t>
    <phoneticPr fontId="14"/>
  </si>
  <si>
    <t>27年度</t>
    <rPh sb="2" eb="4">
      <t>ネンド</t>
    </rPh>
    <phoneticPr fontId="14"/>
  </si>
  <si>
    <t>（1）令和３年度普通会計予算の状況</t>
    <rPh sb="8" eb="10">
      <t>フツウ</t>
    </rPh>
    <rPh sb="10" eb="12">
      <t>カイケイ</t>
    </rPh>
    <rPh sb="12" eb="14">
      <t>ヨサン</t>
    </rPh>
    <phoneticPr fontId="9"/>
  </si>
  <si>
    <t>令和３年度</t>
    <phoneticPr fontId="9"/>
  </si>
  <si>
    <t>(令和３年度予算ﾍﾞｰｽ）</t>
    <rPh sb="6" eb="8">
      <t>ヨサン</t>
    </rPh>
    <phoneticPr fontId="14"/>
  </si>
  <si>
    <t>（1）令和元年度普通会計決算の状況</t>
  </si>
  <si>
    <t>令和元年度</t>
  </si>
  <si>
    <r>
      <t>2</t>
    </r>
    <r>
      <rPr>
        <sz val="11"/>
        <rFont val="Yu Gothic"/>
        <family val="1"/>
        <charset val="128"/>
      </rPr>
      <t>8</t>
    </r>
    <r>
      <rPr>
        <sz val="11"/>
        <rFont val="明朝"/>
        <family val="1"/>
        <charset val="128"/>
      </rPr>
      <t>年度</t>
    </r>
    <rPh sb="2" eb="4">
      <t>ネンド</t>
    </rPh>
    <phoneticPr fontId="14"/>
  </si>
  <si>
    <r>
      <t>2</t>
    </r>
    <r>
      <rPr>
        <sz val="11"/>
        <rFont val="Yu Gothic"/>
        <family val="1"/>
        <charset val="128"/>
      </rPr>
      <t>9</t>
    </r>
    <r>
      <rPr>
        <sz val="11"/>
        <rFont val="明朝"/>
        <family val="1"/>
        <charset val="128"/>
      </rPr>
      <t>年度</t>
    </r>
    <rPh sb="2" eb="4">
      <t>ネンド</t>
    </rPh>
    <phoneticPr fontId="14"/>
  </si>
  <si>
    <r>
      <rPr>
        <sz val="11"/>
        <rFont val="Yu Gothic"/>
        <family val="1"/>
        <charset val="128"/>
      </rPr>
      <t>30</t>
    </r>
    <r>
      <rPr>
        <sz val="11"/>
        <rFont val="明朝"/>
        <family val="1"/>
        <charset val="128"/>
      </rPr>
      <t>年度</t>
    </r>
    <rPh sb="2" eb="4">
      <t>ネンド</t>
    </rPh>
    <phoneticPr fontId="14"/>
  </si>
  <si>
    <t>元年度</t>
  </si>
  <si>
    <t>元年度</t>
    <rPh sb="0" eb="1">
      <t>ガン</t>
    </rPh>
    <rPh sb="1" eb="3">
      <t>ネンド</t>
    </rPh>
    <phoneticPr fontId="14"/>
  </si>
  <si>
    <t>（注1）平成27年度～令和元年度は平成27年度国勢調査を基に計上している。</t>
    <rPh sb="4" eb="6">
      <t>ヘイセイ</t>
    </rPh>
    <rPh sb="8" eb="10">
      <t>ネンド</t>
    </rPh>
    <rPh sb="11" eb="14">
      <t>レイワガン</t>
    </rPh>
    <rPh sb="14" eb="16">
      <t>ネンド</t>
    </rPh>
    <rPh sb="17" eb="19">
      <t>ヘイセイ</t>
    </rPh>
    <rPh sb="21" eb="23">
      <t>ネンド</t>
    </rPh>
    <rPh sb="23" eb="25">
      <t>コクセイ</t>
    </rPh>
    <rPh sb="25" eb="27">
      <t>チョウサ</t>
    </rPh>
    <rPh sb="28" eb="29">
      <t>モト</t>
    </rPh>
    <rPh sb="30" eb="32">
      <t>ケイジョウ</t>
    </rPh>
    <phoneticPr fontId="9"/>
  </si>
  <si>
    <t>(令和元年度決算ﾍﾞｰｽ）</t>
  </si>
  <si>
    <t>(平成元年度決算額）</t>
  </si>
  <si>
    <t xml:space="preserve"> 埼玉県道路公社 </t>
  </si>
  <si>
    <t xml:space="preserve"> 埼玉県土地開発公社 </t>
  </si>
  <si>
    <t xml:space="preserve"> 埼玉県住宅供給公社 </t>
  </si>
  <si>
    <t>工業用水道事業</t>
  </si>
  <si>
    <t>水道用水供給事業</t>
  </si>
  <si>
    <t>地域整備事業</t>
  </si>
  <si>
    <t>病院事業</t>
  </si>
  <si>
    <t>流域下水道事業</t>
  </si>
  <si>
    <t>総合リハビリテーションセンター病院事業</t>
    <rPh sb="0" eb="2">
      <t>ソウゴウ</t>
    </rPh>
    <rPh sb="15" eb="17">
      <t>ビョウイン</t>
    </rPh>
    <rPh sb="17" eb="19">
      <t>ジギョウ</t>
    </rPh>
    <phoneticPr fontId="9"/>
  </si>
  <si>
    <t>-</t>
  </si>
  <si>
    <t>－</t>
  </si>
  <si>
    <t>埼玉県</t>
    <rPh sb="0" eb="2">
      <t>サイタマ</t>
    </rPh>
    <rPh sb="2" eb="3">
      <t>ケン</t>
    </rPh>
    <phoneticPr fontId="9"/>
  </si>
  <si>
    <t>埼玉県</t>
    <rPh sb="0" eb="2">
      <t>サイタマ</t>
    </rPh>
    <rPh sb="2" eb="3">
      <t>ケン</t>
    </rPh>
    <phoneticPr fontId="16"/>
  </si>
  <si>
    <t>予備費</t>
    <rPh sb="0" eb="3">
      <t>ヨビヒ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</si>
</sst>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 * #,##0_ ;_ * \-#,##0_ ;_ * &quot;-&quot;_ ;_ @_ "/>
    <numFmt numFmtId="176" formatCode="#,##0;&quot;△ &quot;#,##0"/>
    <numFmt numFmtId="177" formatCode="_ * #,##0_ ;_ * &quot;▲ &quot;#,##0_ ;_ * &quot;－&quot;_ ;_ @_ "/>
    <numFmt numFmtId="178" formatCode="_ * #,##0.0_ ;_ * &quot;▲ &quot;#,##0.0_ ;_ * &quot;－&quot;_ ;_ @_ "/>
    <numFmt numFmtId="179" formatCode="#,##0.0;&quot;▲ &quot;#,##0.0"/>
    <numFmt numFmtId="180" formatCode="#,##0;[Red]&quot;△&quot;#,##0"/>
    <numFmt numFmtId="181" formatCode="_ * #,##0.00_ ;_ * &quot;▲ &quot;#,##0.00_ ;_ * &quot;－&quot;_ ;_ @_ "/>
    <numFmt numFmtId="182" formatCode="_ * #,##0.000_ ;_ * &quot;▲ &quot;#,##0.000_ ;_ * &quot;－&quot;_ ;_ @_ "/>
  </numFmts>
  <fonts count="21">
    <font>
      <sz val="11"/>
      <name val="明朝"/>
      <family val="1"/>
      <charset val="128"/>
    </font>
    <font>
      <b/>
      <sz val="11"/>
      <name val="明朝"/>
      <family val="1"/>
      <charset val="128"/>
    </font>
    <font>
      <sz val="11"/>
      <name val="明朝"/>
      <family val="1"/>
      <charset val="128"/>
    </font>
    <font>
      <b/>
      <sz val="12"/>
      <name val="明朝"/>
      <family val="1"/>
      <charset val="128"/>
    </font>
    <font>
      <u/>
      <sz val="11"/>
      <name val="明朝"/>
      <family val="1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2"/>
      <name val="ｺﾞｼｯｸ"/>
      <family val="3"/>
      <charset val="128"/>
    </font>
    <font>
      <sz val="10"/>
      <name val="明朝"/>
      <family val="1"/>
      <charset val="128"/>
    </font>
    <font>
      <sz val="6"/>
      <name val="ＭＳ Ｐ明朝"/>
      <family val="1"/>
      <charset val="128"/>
    </font>
    <font>
      <sz val="9"/>
      <name val="明朝"/>
      <family val="1"/>
      <charset val="128"/>
    </font>
    <font>
      <sz val="14"/>
      <name val="ＭＳ 明朝"/>
      <family val="1"/>
      <charset val="128"/>
    </font>
    <font>
      <sz val="11"/>
      <name val="ｺﾞｼｯｸ"/>
      <family val="3"/>
      <charset val="128"/>
    </font>
    <font>
      <sz val="11"/>
      <name val="ＭＳ Ｐゴシック"/>
      <family val="3"/>
      <charset val="128"/>
    </font>
    <font>
      <sz val="6"/>
      <name val="明朝"/>
      <family val="1"/>
      <charset val="128"/>
    </font>
    <font>
      <sz val="11"/>
      <name val="ＭＳ 明朝"/>
      <family val="1"/>
      <charset val="128"/>
    </font>
    <font>
      <sz val="6"/>
      <name val="明朝"/>
      <family val="1"/>
      <charset val="128"/>
    </font>
    <font>
      <sz val="8"/>
      <name val="明朝"/>
      <family val="1"/>
      <charset val="128"/>
    </font>
    <font>
      <sz val="11"/>
      <name val="Yu Gothic"/>
      <family val="1"/>
      <charset val="128"/>
    </font>
    <font>
      <sz val="11"/>
      <name val="游ゴシック"/>
      <family val="1"/>
      <charset val="128"/>
    </font>
    <font>
      <sz val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6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38" fontId="2" fillId="0" borderId="0" applyFont="0" applyFill="0" applyBorder="0" applyAlignment="0" applyProtection="0"/>
    <xf numFmtId="0" fontId="2" fillId="0" borderId="0"/>
    <xf numFmtId="0" fontId="13" fillId="0" borderId="0"/>
  </cellStyleXfs>
  <cellXfs count="305">
    <xf numFmtId="0" fontId="0" fillId="0" borderId="0" xfId="0"/>
    <xf numFmtId="41" fontId="4" fillId="0" borderId="0" xfId="0" applyNumberFormat="1" applyFont="1" applyBorder="1" applyAlignment="1">
      <alignment vertical="center"/>
    </xf>
    <xf numFmtId="41" fontId="0" fillId="0" borderId="0" xfId="0" applyNumberFormat="1" applyAlignment="1">
      <alignment vertical="center"/>
    </xf>
    <xf numFmtId="41" fontId="3" fillId="0" borderId="0" xfId="0" applyNumberFormat="1" applyFont="1" applyAlignment="1">
      <alignment vertical="center"/>
    </xf>
    <xf numFmtId="41" fontId="0" fillId="0" borderId="0" xfId="0" quotePrefix="1" applyNumberFormat="1" applyAlignment="1">
      <alignment vertical="center"/>
    </xf>
    <xf numFmtId="41" fontId="3" fillId="0" borderId="1" xfId="0" applyNumberFormat="1" applyFont="1" applyBorder="1" applyAlignment="1">
      <alignment vertical="center"/>
    </xf>
    <xf numFmtId="41" fontId="0" fillId="0" borderId="2" xfId="0" applyNumberFormat="1" applyBorder="1" applyAlignment="1">
      <alignment vertical="center"/>
    </xf>
    <xf numFmtId="41" fontId="0" fillId="0" borderId="3" xfId="0" applyNumberFormat="1" applyBorder="1" applyAlignment="1">
      <alignment vertical="center"/>
    </xf>
    <xf numFmtId="41" fontId="0" fillId="0" borderId="0" xfId="0" applyNumberFormat="1" applyBorder="1" applyAlignment="1">
      <alignment vertical="center"/>
    </xf>
    <xf numFmtId="41" fontId="0" fillId="0" borderId="4" xfId="0" applyNumberFormat="1" applyBorder="1" applyAlignment="1">
      <alignment horizontal="left" vertical="center"/>
    </xf>
    <xf numFmtId="41" fontId="0" fillId="0" borderId="4" xfId="0" applyNumberFormat="1" applyBorder="1" applyAlignment="1">
      <alignment vertical="center"/>
    </xf>
    <xf numFmtId="41" fontId="0" fillId="0" borderId="5" xfId="0" applyNumberFormat="1" applyBorder="1" applyAlignment="1">
      <alignment vertical="center"/>
    </xf>
    <xf numFmtId="41" fontId="0" fillId="0" borderId="6" xfId="0" applyNumberFormat="1" applyBorder="1" applyAlignment="1">
      <alignment vertical="center"/>
    </xf>
    <xf numFmtId="41" fontId="2" fillId="0" borderId="0" xfId="0" applyNumberFormat="1" applyFont="1" applyAlignment="1">
      <alignment vertical="center"/>
    </xf>
    <xf numFmtId="41" fontId="0" fillId="0" borderId="0" xfId="0" applyNumberFormat="1" applyAlignment="1">
      <alignment horizontal="right" vertical="center"/>
    </xf>
    <xf numFmtId="41" fontId="0" fillId="0" borderId="0" xfId="0" applyNumberFormat="1" applyBorder="1" applyAlignment="1">
      <alignment horizontal="right" vertical="center"/>
    </xf>
    <xf numFmtId="41" fontId="0" fillId="0" borderId="7" xfId="0" applyNumberFormat="1" applyBorder="1" applyAlignment="1">
      <alignment vertical="center"/>
    </xf>
    <xf numFmtId="0" fontId="0" fillId="0" borderId="8" xfId="0" applyNumberFormat="1" applyBorder="1" applyAlignment="1">
      <alignment horizontal="center" vertical="center"/>
    </xf>
    <xf numFmtId="0" fontId="0" fillId="0" borderId="5" xfId="0" applyNumberFormat="1" applyBorder="1" applyAlignment="1">
      <alignment horizontal="center" vertical="center"/>
    </xf>
    <xf numFmtId="41" fontId="0" fillId="0" borderId="9" xfId="0" applyNumberFormat="1" applyBorder="1" applyAlignment="1">
      <alignment vertical="center"/>
    </xf>
    <xf numFmtId="41" fontId="0" fillId="0" borderId="10" xfId="0" applyNumberFormat="1" applyBorder="1" applyAlignment="1">
      <alignment vertical="center"/>
    </xf>
    <xf numFmtId="0" fontId="0" fillId="0" borderId="11" xfId="0" applyNumberFormat="1" applyBorder="1" applyAlignment="1">
      <alignment horizontal="centerContinuous" vertical="center"/>
    </xf>
    <xf numFmtId="0" fontId="0" fillId="0" borderId="10" xfId="0" applyNumberFormat="1" applyBorder="1" applyAlignment="1">
      <alignment horizontal="centerContinuous" vertical="center"/>
    </xf>
    <xf numFmtId="41" fontId="0" fillId="0" borderId="12" xfId="0" applyNumberFormat="1" applyBorder="1" applyAlignment="1">
      <alignment vertical="center"/>
    </xf>
    <xf numFmtId="41" fontId="0" fillId="0" borderId="13" xfId="0" applyNumberFormat="1" applyBorder="1" applyAlignment="1">
      <alignment vertical="center"/>
    </xf>
    <xf numFmtId="41" fontId="0" fillId="0" borderId="11" xfId="0" applyNumberFormat="1" applyBorder="1" applyAlignment="1">
      <alignment vertical="center"/>
    </xf>
    <xf numFmtId="0" fontId="0" fillId="0" borderId="14" xfId="0" applyNumberFormat="1" applyBorder="1" applyAlignment="1">
      <alignment horizontal="center" vertical="center"/>
    </xf>
    <xf numFmtId="41" fontId="7" fillId="0" borderId="0" xfId="0" applyNumberFormat="1" applyFont="1" applyAlignment="1">
      <alignment vertical="center"/>
    </xf>
    <xf numFmtId="0" fontId="3" fillId="0" borderId="6" xfId="0" applyNumberFormat="1" applyFont="1" applyBorder="1" applyAlignment="1">
      <alignment horizontal="distributed" vertical="center"/>
    </xf>
    <xf numFmtId="41" fontId="0" fillId="0" borderId="15" xfId="0" applyNumberFormat="1" applyBorder="1" applyAlignment="1">
      <alignment vertical="center"/>
    </xf>
    <xf numFmtId="41" fontId="0" fillId="0" borderId="12" xfId="0" applyNumberFormat="1" applyBorder="1" applyAlignment="1">
      <alignment horizontal="left" vertical="center"/>
    </xf>
    <xf numFmtId="41" fontId="0" fillId="0" borderId="6" xfId="0" applyNumberFormat="1" applyBorder="1" applyAlignment="1">
      <alignment horizontal="left" vertical="center"/>
    </xf>
    <xf numFmtId="41" fontId="0" fillId="0" borderId="16" xfId="0" applyNumberFormat="1" applyBorder="1" applyAlignment="1">
      <alignment vertical="center"/>
    </xf>
    <xf numFmtId="41" fontId="0" fillId="0" borderId="17" xfId="0" applyNumberFormat="1" applyBorder="1" applyAlignment="1">
      <alignment vertical="center"/>
    </xf>
    <xf numFmtId="0" fontId="0" fillId="0" borderId="18" xfId="0" applyNumberFormat="1" applyBorder="1" applyAlignment="1">
      <alignment horizontal="center" vertical="center"/>
    </xf>
    <xf numFmtId="41" fontId="1" fillId="0" borderId="0" xfId="0" applyNumberFormat="1" applyFont="1" applyBorder="1" applyAlignment="1">
      <alignment horizontal="distributed" vertical="center"/>
    </xf>
    <xf numFmtId="41" fontId="6" fillId="0" borderId="0" xfId="0" applyNumberFormat="1" applyFont="1" applyAlignment="1">
      <alignment horizontal="left" vertical="center"/>
    </xf>
    <xf numFmtId="41" fontId="0" fillId="0" borderId="0" xfId="0" quotePrefix="1" applyNumberFormat="1" applyAlignment="1">
      <alignment horizontal="right" vertical="center"/>
    </xf>
    <xf numFmtId="0" fontId="2" fillId="0" borderId="14" xfId="0" applyNumberFormat="1" applyFont="1" applyBorder="1" applyAlignment="1">
      <alignment horizontal="center" vertical="center"/>
    </xf>
    <xf numFmtId="0" fontId="0" fillId="0" borderId="19" xfId="0" applyNumberFormat="1" applyBorder="1" applyAlignment="1">
      <alignment horizontal="centerContinuous" vertical="center"/>
    </xf>
    <xf numFmtId="0" fontId="0" fillId="0" borderId="20" xfId="0" applyNumberFormat="1" applyBorder="1" applyAlignment="1">
      <alignment vertical="center"/>
    </xf>
    <xf numFmtId="0" fontId="2" fillId="0" borderId="21" xfId="0" applyNumberFormat="1" applyFont="1" applyBorder="1" applyAlignment="1">
      <alignment horizontal="centerContinuous" vertical="center" wrapText="1"/>
    </xf>
    <xf numFmtId="0" fontId="0" fillId="0" borderId="22" xfId="0" applyNumberFormat="1" applyBorder="1" applyAlignment="1">
      <alignment vertical="center"/>
    </xf>
    <xf numFmtId="41" fontId="0" fillId="0" borderId="23" xfId="0" applyNumberFormat="1" applyBorder="1" applyAlignment="1">
      <alignment horizontal="left" vertical="center"/>
    </xf>
    <xf numFmtId="41" fontId="0" fillId="0" borderId="24" xfId="0" applyNumberFormat="1" applyBorder="1" applyAlignment="1">
      <alignment horizontal="left" vertical="center"/>
    </xf>
    <xf numFmtId="41" fontId="0" fillId="0" borderId="25" xfId="0" applyNumberFormat="1" applyBorder="1" applyAlignment="1">
      <alignment horizontal="left" vertical="center"/>
    </xf>
    <xf numFmtId="41" fontId="0" fillId="0" borderId="26" xfId="0" applyNumberFormat="1" applyBorder="1" applyAlignment="1">
      <alignment horizontal="left" vertical="center"/>
    </xf>
    <xf numFmtId="41" fontId="0" fillId="0" borderId="5" xfId="0" applyNumberFormat="1" applyBorder="1" applyAlignment="1">
      <alignment horizontal="left" vertical="center"/>
    </xf>
    <xf numFmtId="41" fontId="0" fillId="0" borderId="14" xfId="0" applyNumberFormat="1" applyBorder="1" applyAlignment="1">
      <alignment horizontal="left" vertical="center"/>
    </xf>
    <xf numFmtId="41" fontId="0" fillId="0" borderId="8" xfId="0" applyNumberFormat="1" applyBorder="1" applyAlignment="1">
      <alignment horizontal="left" vertical="center"/>
    </xf>
    <xf numFmtId="41" fontId="0" fillId="0" borderId="3" xfId="0" applyNumberFormat="1" applyBorder="1" applyAlignment="1">
      <alignment horizontal="left" vertical="center"/>
    </xf>
    <xf numFmtId="41" fontId="0" fillId="0" borderId="0" xfId="0" applyNumberFormat="1" applyBorder="1" applyAlignment="1">
      <alignment horizontal="left" vertical="center"/>
    </xf>
    <xf numFmtId="41" fontId="0" fillId="0" borderId="15" xfId="0" applyNumberFormat="1" applyBorder="1" applyAlignment="1">
      <alignment horizontal="left" vertical="center"/>
    </xf>
    <xf numFmtId="41" fontId="0" fillId="0" borderId="27" xfId="0" applyNumberFormat="1" applyBorder="1" applyAlignment="1">
      <alignment horizontal="left" vertical="center"/>
    </xf>
    <xf numFmtId="41" fontId="0" fillId="0" borderId="18" xfId="0" applyNumberFormat="1" applyBorder="1" applyAlignment="1">
      <alignment horizontal="left" vertical="center"/>
    </xf>
    <xf numFmtId="41" fontId="0" fillId="0" borderId="1" xfId="0" applyNumberFormat="1" applyBorder="1" applyAlignment="1">
      <alignment horizontal="left" vertical="center"/>
    </xf>
    <xf numFmtId="41" fontId="0" fillId="0" borderId="2" xfId="0" applyNumberFormat="1" applyBorder="1" applyAlignment="1">
      <alignment horizontal="left" vertical="center"/>
    </xf>
    <xf numFmtId="41" fontId="3" fillId="0" borderId="6" xfId="0" applyNumberFormat="1" applyFont="1" applyBorder="1" applyAlignment="1">
      <alignment horizontal="centerContinuous" vertical="center"/>
    </xf>
    <xf numFmtId="41" fontId="5" fillId="0" borderId="0" xfId="0" applyNumberFormat="1" applyFont="1" applyAlignment="1">
      <alignment horizontal="left" vertical="center"/>
    </xf>
    <xf numFmtId="41" fontId="0" fillId="0" borderId="5" xfId="0" applyNumberFormat="1" applyBorder="1" applyAlignment="1">
      <alignment horizontal="centerContinuous" vertical="center"/>
    </xf>
    <xf numFmtId="41" fontId="0" fillId="0" borderId="6" xfId="0" applyNumberFormat="1" applyBorder="1" applyAlignment="1">
      <alignment horizontal="centerContinuous" vertical="center"/>
    </xf>
    <xf numFmtId="41" fontId="0" fillId="0" borderId="7" xfId="0" applyNumberFormat="1" applyBorder="1" applyAlignment="1">
      <alignment horizontal="left" vertical="center"/>
    </xf>
    <xf numFmtId="41" fontId="0" fillId="0" borderId="13" xfId="0" applyNumberFormat="1" applyBorder="1" applyAlignment="1">
      <alignment horizontal="left" vertical="center"/>
    </xf>
    <xf numFmtId="41" fontId="0" fillId="0" borderId="28" xfId="0" applyNumberFormat="1" applyBorder="1" applyAlignment="1">
      <alignment horizontal="left" vertical="center"/>
    </xf>
    <xf numFmtId="0" fontId="3" fillId="0" borderId="6" xfId="0" applyNumberFormat="1" applyFont="1" applyBorder="1" applyAlignment="1">
      <alignment vertical="center"/>
    </xf>
    <xf numFmtId="177" fontId="2" fillId="0" borderId="3" xfId="1" applyNumberFormat="1" applyBorder="1" applyAlignment="1">
      <alignment vertical="center"/>
    </xf>
    <xf numFmtId="177" fontId="2" fillId="0" borderId="29" xfId="1" applyNumberFormat="1" applyBorder="1" applyAlignment="1">
      <alignment vertical="center"/>
    </xf>
    <xf numFmtId="177" fontId="2" fillId="0" borderId="30" xfId="1" applyNumberFormat="1" applyBorder="1" applyAlignment="1">
      <alignment vertical="center"/>
    </xf>
    <xf numFmtId="177" fontId="2" fillId="0" borderId="31" xfId="1" applyNumberFormat="1" applyBorder="1" applyAlignment="1">
      <alignment vertical="center"/>
    </xf>
    <xf numFmtId="177" fontId="2" fillId="0" borderId="24" xfId="1" applyNumberFormat="1" applyBorder="1" applyAlignment="1">
      <alignment vertical="center"/>
    </xf>
    <xf numFmtId="177" fontId="2" fillId="0" borderId="32" xfId="1" applyNumberFormat="1" applyBorder="1" applyAlignment="1">
      <alignment vertical="center"/>
    </xf>
    <xf numFmtId="177" fontId="2" fillId="0" borderId="25" xfId="1" applyNumberFormat="1" applyBorder="1" applyAlignment="1">
      <alignment vertical="center"/>
    </xf>
    <xf numFmtId="177" fontId="2" fillId="0" borderId="33" xfId="1" applyNumberFormat="1" applyBorder="1" applyAlignment="1">
      <alignment vertical="center"/>
    </xf>
    <xf numFmtId="177" fontId="2" fillId="0" borderId="5" xfId="1" applyNumberFormat="1" applyBorder="1" applyAlignment="1">
      <alignment vertical="center"/>
    </xf>
    <xf numFmtId="177" fontId="2" fillId="0" borderId="20" xfId="1" applyNumberFormat="1" applyBorder="1" applyAlignment="1">
      <alignment vertical="center"/>
    </xf>
    <xf numFmtId="178" fontId="2" fillId="0" borderId="7" xfId="1" applyNumberFormat="1" applyBorder="1" applyAlignment="1">
      <alignment vertical="center"/>
    </xf>
    <xf numFmtId="178" fontId="2" fillId="0" borderId="15" xfId="1" applyNumberFormat="1" applyBorder="1" applyAlignment="1">
      <alignment vertical="center"/>
    </xf>
    <xf numFmtId="178" fontId="2" fillId="0" borderId="12" xfId="1" applyNumberFormat="1" applyBorder="1" applyAlignment="1">
      <alignment vertical="center"/>
    </xf>
    <xf numFmtId="178" fontId="2" fillId="0" borderId="34" xfId="1" applyNumberFormat="1" applyBorder="1" applyAlignment="1">
      <alignment vertical="center"/>
    </xf>
    <xf numFmtId="178" fontId="2" fillId="0" borderId="14" xfId="1" applyNumberFormat="1" applyBorder="1" applyAlignment="1">
      <alignment vertical="center"/>
    </xf>
    <xf numFmtId="178" fontId="2" fillId="0" borderId="35" xfId="1" applyNumberFormat="1" applyBorder="1" applyAlignment="1">
      <alignment vertical="center"/>
    </xf>
    <xf numFmtId="178" fontId="2" fillId="0" borderId="36" xfId="1" applyNumberFormat="1" applyBorder="1" applyAlignment="1">
      <alignment vertical="center"/>
    </xf>
    <xf numFmtId="178" fontId="2" fillId="0" borderId="18" xfId="1" applyNumberFormat="1" applyBorder="1" applyAlignment="1">
      <alignment vertical="center"/>
    </xf>
    <xf numFmtId="178" fontId="2" fillId="0" borderId="37" xfId="1" applyNumberFormat="1" applyBorder="1" applyAlignment="1">
      <alignment vertical="center"/>
    </xf>
    <xf numFmtId="178" fontId="2" fillId="0" borderId="38" xfId="1" applyNumberFormat="1" applyBorder="1" applyAlignment="1">
      <alignment vertical="center"/>
    </xf>
    <xf numFmtId="178" fontId="2" fillId="0" borderId="39" xfId="1" applyNumberFormat="1" applyBorder="1" applyAlignment="1">
      <alignment vertical="center"/>
    </xf>
    <xf numFmtId="178" fontId="2" fillId="0" borderId="40" xfId="1" applyNumberFormat="1" applyBorder="1" applyAlignment="1">
      <alignment vertical="center"/>
    </xf>
    <xf numFmtId="178" fontId="2" fillId="0" borderId="16" xfId="1" applyNumberFormat="1" applyBorder="1" applyAlignment="1">
      <alignment vertical="center"/>
    </xf>
    <xf numFmtId="178" fontId="2" fillId="0" borderId="41" xfId="1" applyNumberFormat="1" applyBorder="1" applyAlignment="1">
      <alignment vertical="center"/>
    </xf>
    <xf numFmtId="178" fontId="0" fillId="0" borderId="16" xfId="0" applyNumberFormat="1" applyBorder="1" applyAlignment="1">
      <alignment vertical="center"/>
    </xf>
    <xf numFmtId="41" fontId="0" fillId="0" borderId="42" xfId="0" applyNumberFormat="1" applyBorder="1" applyAlignment="1">
      <alignment horizontal="right" vertical="center"/>
    </xf>
    <xf numFmtId="41" fontId="0" fillId="0" borderId="18" xfId="0" applyNumberFormat="1" applyBorder="1" applyAlignment="1">
      <alignment horizontal="right" vertical="center"/>
    </xf>
    <xf numFmtId="41" fontId="0" fillId="0" borderId="8" xfId="0" applyNumberFormat="1" applyBorder="1" applyAlignment="1">
      <alignment horizontal="right" vertical="center"/>
    </xf>
    <xf numFmtId="41" fontId="0" fillId="0" borderId="35" xfId="0" applyNumberFormat="1" applyBorder="1" applyAlignment="1">
      <alignment horizontal="right" vertical="center"/>
    </xf>
    <xf numFmtId="41" fontId="0" fillId="0" borderId="23" xfId="0" applyNumberFormat="1" applyBorder="1" applyAlignment="1">
      <alignment horizontal="right" vertical="center"/>
    </xf>
    <xf numFmtId="41" fontId="0" fillId="0" borderId="36" xfId="0" applyNumberFormat="1" applyBorder="1" applyAlignment="1">
      <alignment horizontal="right" vertical="center"/>
    </xf>
    <xf numFmtId="41" fontId="0" fillId="0" borderId="37" xfId="0" applyNumberFormat="1" applyBorder="1" applyAlignment="1">
      <alignment horizontal="right" vertical="center"/>
    </xf>
    <xf numFmtId="41" fontId="0" fillId="0" borderId="10" xfId="0" applyNumberFormat="1" applyBorder="1" applyAlignment="1">
      <alignment horizontal="right" vertical="center"/>
    </xf>
    <xf numFmtId="41" fontId="0" fillId="0" borderId="6" xfId="0" applyNumberFormat="1" applyBorder="1" applyAlignment="1">
      <alignment horizontal="right" vertical="center"/>
    </xf>
    <xf numFmtId="41" fontId="0" fillId="0" borderId="27" xfId="0" applyNumberFormat="1" applyBorder="1" applyAlignment="1">
      <alignment horizontal="right" vertical="center"/>
    </xf>
    <xf numFmtId="41" fontId="0" fillId="0" borderId="28" xfId="0" applyNumberFormat="1" applyBorder="1" applyAlignment="1">
      <alignment horizontal="right" vertical="center"/>
    </xf>
    <xf numFmtId="41" fontId="0" fillId="0" borderId="30" xfId="0" applyNumberFormat="1" applyBorder="1" applyAlignment="1">
      <alignment horizontal="left" vertical="center"/>
    </xf>
    <xf numFmtId="0" fontId="3" fillId="0" borderId="6" xfId="0" applyNumberFormat="1" applyFont="1" applyBorder="1" applyAlignment="1">
      <alignment horizontal="distributed" vertical="center" justifyLastLine="1"/>
    </xf>
    <xf numFmtId="0" fontId="1" fillId="0" borderId="6" xfId="0" applyNumberFormat="1" applyFont="1" applyBorder="1" applyAlignment="1">
      <alignment horizontal="distributed" vertical="center" justifyLastLine="1"/>
    </xf>
    <xf numFmtId="41" fontId="10" fillId="0" borderId="16" xfId="0" applyNumberFormat="1" applyFont="1" applyBorder="1" applyAlignment="1">
      <alignment vertical="center"/>
    </xf>
    <xf numFmtId="41" fontId="8" fillId="0" borderId="0" xfId="0" applyNumberFormat="1" applyFont="1" applyAlignment="1">
      <alignment vertical="center"/>
    </xf>
    <xf numFmtId="41" fontId="8" fillId="0" borderId="0" xfId="0" applyNumberFormat="1" applyFont="1" applyAlignment="1">
      <alignment horizontal="left" vertical="center"/>
    </xf>
    <xf numFmtId="177" fontId="2" fillId="0" borderId="24" xfId="1" applyNumberFormat="1" applyFont="1" applyBorder="1" applyAlignment="1">
      <alignment vertical="center"/>
    </xf>
    <xf numFmtId="179" fontId="0" fillId="0" borderId="0" xfId="0" applyNumberFormat="1" applyAlignment="1">
      <alignment vertical="center"/>
    </xf>
    <xf numFmtId="41" fontId="13" fillId="0" borderId="0" xfId="0" applyNumberFormat="1" applyFont="1" applyAlignment="1">
      <alignment vertical="center"/>
    </xf>
    <xf numFmtId="0" fontId="0" fillId="0" borderId="20" xfId="0" applyNumberFormat="1" applyBorder="1" applyAlignment="1">
      <alignment horizontal="center" vertical="center"/>
    </xf>
    <xf numFmtId="177" fontId="2" fillId="0" borderId="19" xfId="1" applyNumberFormat="1" applyBorder="1" applyAlignment="1">
      <alignment vertical="center"/>
    </xf>
    <xf numFmtId="177" fontId="2" fillId="0" borderId="2" xfId="1" applyNumberFormat="1" applyBorder="1" applyAlignment="1">
      <alignment vertical="center"/>
    </xf>
    <xf numFmtId="177" fontId="2" fillId="0" borderId="43" xfId="1" applyNumberFormat="1" applyBorder="1" applyAlignment="1">
      <alignment vertical="center"/>
    </xf>
    <xf numFmtId="177" fontId="2" fillId="0" borderId="35" xfId="1" applyNumberFormat="1" applyBorder="1" applyAlignment="1">
      <alignment vertical="center"/>
    </xf>
    <xf numFmtId="176" fontId="0" fillId="0" borderId="0" xfId="0" applyNumberFormat="1" applyAlignment="1">
      <alignment vertical="center"/>
    </xf>
    <xf numFmtId="177" fontId="2" fillId="0" borderId="23" xfId="1" applyNumberFormat="1" applyBorder="1" applyAlignment="1">
      <alignment vertical="center"/>
    </xf>
    <xf numFmtId="177" fontId="2" fillId="0" borderId="12" xfId="1" applyNumberFormat="1" applyBorder="1" applyAlignment="1">
      <alignment vertical="center"/>
    </xf>
    <xf numFmtId="177" fontId="2" fillId="0" borderId="18" xfId="1" applyNumberFormat="1" applyBorder="1" applyAlignment="1">
      <alignment vertical="center"/>
    </xf>
    <xf numFmtId="177" fontId="0" fillId="0" borderId="32" xfId="0" quotePrefix="1" applyNumberFormat="1" applyBorder="1" applyAlignment="1">
      <alignment horizontal="right" vertical="center"/>
    </xf>
    <xf numFmtId="177" fontId="0" fillId="0" borderId="23" xfId="0" quotePrefix="1" applyNumberFormat="1" applyBorder="1" applyAlignment="1">
      <alignment horizontal="right" vertical="center"/>
    </xf>
    <xf numFmtId="177" fontId="2" fillId="0" borderId="9" xfId="1" applyNumberFormat="1" applyBorder="1" applyAlignment="1">
      <alignment vertical="center"/>
    </xf>
    <xf numFmtId="177" fontId="2" fillId="0" borderId="28" xfId="1" applyNumberFormat="1" applyBorder="1" applyAlignment="1">
      <alignment vertical="center"/>
    </xf>
    <xf numFmtId="177" fontId="2" fillId="0" borderId="13" xfId="1" applyNumberFormat="1" applyBorder="1" applyAlignment="1">
      <alignment vertical="center"/>
    </xf>
    <xf numFmtId="177" fontId="2" fillId="0" borderId="42" xfId="1" applyNumberFormat="1" applyBorder="1" applyAlignment="1">
      <alignment vertical="center"/>
    </xf>
    <xf numFmtId="177" fontId="2" fillId="0" borderId="41" xfId="1" applyNumberFormat="1" applyBorder="1" applyAlignment="1">
      <alignment vertical="center"/>
    </xf>
    <xf numFmtId="177" fontId="2" fillId="0" borderId="15" xfId="1" applyNumberFormat="1" applyBorder="1" applyAlignment="1">
      <alignment vertical="center"/>
    </xf>
    <xf numFmtId="177" fontId="2" fillId="0" borderId="36" xfId="1" applyNumberFormat="1" applyBorder="1" applyAlignment="1">
      <alignment vertical="center"/>
    </xf>
    <xf numFmtId="177" fontId="2" fillId="0" borderId="16" xfId="1" applyNumberFormat="1" applyBorder="1" applyAlignment="1">
      <alignment vertical="center"/>
    </xf>
    <xf numFmtId="177" fontId="2" fillId="0" borderId="18" xfId="1" quotePrefix="1" applyNumberFormat="1" applyFont="1" applyBorder="1" applyAlignment="1">
      <alignment horizontal="right" vertical="center"/>
    </xf>
    <xf numFmtId="177" fontId="2" fillId="0" borderId="5" xfId="1" quotePrefix="1" applyNumberFormat="1" applyFont="1" applyBorder="1" applyAlignment="1">
      <alignment horizontal="right" vertical="center"/>
    </xf>
    <xf numFmtId="177" fontId="2" fillId="0" borderId="22" xfId="1" quotePrefix="1" applyNumberFormat="1" applyFont="1" applyBorder="1" applyAlignment="1">
      <alignment horizontal="right" vertical="center"/>
    </xf>
    <xf numFmtId="177" fontId="2" fillId="0" borderId="20" xfId="1" quotePrefix="1" applyNumberFormat="1" applyFont="1" applyBorder="1" applyAlignment="1">
      <alignment horizontal="right" vertical="center"/>
    </xf>
    <xf numFmtId="177" fontId="2" fillId="0" borderId="6" xfId="1" quotePrefix="1" applyNumberFormat="1" applyFont="1" applyBorder="1" applyAlignment="1">
      <alignment horizontal="right" vertical="center"/>
    </xf>
    <xf numFmtId="177" fontId="2" fillId="0" borderId="44" xfId="1" quotePrefix="1" applyNumberFormat="1" applyFont="1" applyBorder="1" applyAlignment="1">
      <alignment horizontal="right" vertical="center"/>
    </xf>
    <xf numFmtId="177" fontId="2" fillId="0" borderId="40" xfId="1" applyNumberFormat="1" applyBorder="1" applyAlignment="1">
      <alignment vertical="center"/>
    </xf>
    <xf numFmtId="177" fontId="2" fillId="0" borderId="7" xfId="1" applyNumberFormat="1" applyBorder="1" applyAlignment="1">
      <alignment vertical="center"/>
    </xf>
    <xf numFmtId="177" fontId="2" fillId="0" borderId="37" xfId="1" applyNumberFormat="1" applyBorder="1" applyAlignment="1">
      <alignment vertical="center"/>
    </xf>
    <xf numFmtId="177" fontId="2" fillId="0" borderId="4" xfId="1" applyNumberFormat="1" applyBorder="1" applyAlignment="1">
      <alignment vertical="center"/>
    </xf>
    <xf numFmtId="177" fontId="2" fillId="0" borderId="45" xfId="1" applyNumberFormat="1" applyBorder="1" applyAlignment="1">
      <alignment vertical="center"/>
    </xf>
    <xf numFmtId="177" fontId="2" fillId="0" borderId="22" xfId="1" applyNumberFormat="1" applyBorder="1" applyAlignment="1">
      <alignment vertical="center"/>
    </xf>
    <xf numFmtId="176" fontId="0" fillId="0" borderId="0" xfId="0" applyNumberFormat="1" applyBorder="1" applyAlignment="1">
      <alignment vertical="center"/>
    </xf>
    <xf numFmtId="176" fontId="0" fillId="0" borderId="0" xfId="0" quotePrefix="1" applyNumberFormat="1" applyAlignment="1">
      <alignment horizontal="right" vertical="center"/>
    </xf>
    <xf numFmtId="176" fontId="2" fillId="0" borderId="0" xfId="0" applyNumberFormat="1" applyFont="1" applyBorder="1" applyAlignment="1">
      <alignment vertical="center"/>
    </xf>
    <xf numFmtId="176" fontId="2" fillId="0" borderId="14" xfId="0" applyNumberFormat="1" applyFont="1" applyBorder="1" applyAlignment="1">
      <alignment horizontal="center" vertical="center"/>
    </xf>
    <xf numFmtId="176" fontId="2" fillId="0" borderId="8" xfId="0" applyNumberFormat="1" applyFont="1" applyBorder="1" applyAlignment="1">
      <alignment horizontal="center" vertical="center"/>
    </xf>
    <xf numFmtId="176" fontId="2" fillId="0" borderId="22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177" fontId="2" fillId="0" borderId="0" xfId="1" applyNumberFormat="1" applyBorder="1" applyAlignment="1">
      <alignment vertical="center"/>
    </xf>
    <xf numFmtId="177" fontId="2" fillId="0" borderId="21" xfId="1" applyNumberFormat="1" applyBorder="1" applyAlignment="1">
      <alignment vertical="center"/>
    </xf>
    <xf numFmtId="177" fontId="2" fillId="0" borderId="0" xfId="1" quotePrefix="1" applyNumberFormat="1" applyFont="1" applyBorder="1" applyAlignment="1">
      <alignment horizontal="right" vertical="center"/>
    </xf>
    <xf numFmtId="177" fontId="2" fillId="0" borderId="27" xfId="1" applyNumberFormat="1" applyBorder="1" applyAlignment="1">
      <alignment vertical="center"/>
    </xf>
    <xf numFmtId="177" fontId="2" fillId="0" borderId="32" xfId="1" quotePrefix="1" applyNumberFormat="1" applyFont="1" applyBorder="1" applyAlignment="1">
      <alignment horizontal="right" vertical="center"/>
    </xf>
    <xf numFmtId="177" fontId="2" fillId="0" borderId="23" xfId="1" quotePrefix="1" applyNumberFormat="1" applyFont="1" applyBorder="1" applyAlignment="1">
      <alignment horizontal="right" vertical="center"/>
    </xf>
    <xf numFmtId="177" fontId="2" fillId="0" borderId="24" xfId="1" quotePrefix="1" applyNumberFormat="1" applyFont="1" applyBorder="1" applyAlignment="1">
      <alignment horizontal="right" vertical="center"/>
    </xf>
    <xf numFmtId="177" fontId="2" fillId="0" borderId="16" xfId="1" quotePrefix="1" applyNumberFormat="1" applyFont="1" applyBorder="1" applyAlignment="1">
      <alignment horizontal="right" vertical="center"/>
    </xf>
    <xf numFmtId="177" fontId="2" fillId="0" borderId="11" xfId="1" applyNumberFormat="1" applyBorder="1" applyAlignment="1">
      <alignment vertical="center"/>
    </xf>
    <xf numFmtId="177" fontId="2" fillId="0" borderId="46" xfId="1" applyNumberFormat="1" applyBorder="1" applyAlignment="1">
      <alignment vertical="center"/>
    </xf>
    <xf numFmtId="177" fontId="2" fillId="0" borderId="6" xfId="1" applyNumberFormat="1" applyBorder="1" applyAlignment="1">
      <alignment vertical="center"/>
    </xf>
    <xf numFmtId="177" fontId="2" fillId="0" borderId="14" xfId="1" applyNumberFormat="1" applyBorder="1" applyAlignment="1">
      <alignment vertical="center"/>
    </xf>
    <xf numFmtId="177" fontId="2" fillId="0" borderId="8" xfId="1" applyNumberFormat="1" applyBorder="1" applyAlignment="1">
      <alignment vertical="center"/>
    </xf>
    <xf numFmtId="178" fontId="0" fillId="0" borderId="41" xfId="0" applyNumberFormat="1" applyBorder="1" applyAlignment="1">
      <alignment vertical="center"/>
    </xf>
    <xf numFmtId="178" fontId="2" fillId="0" borderId="22" xfId="1" applyNumberFormat="1" applyBorder="1" applyAlignment="1">
      <alignment vertical="center"/>
    </xf>
    <xf numFmtId="0" fontId="3" fillId="0" borderId="6" xfId="0" applyNumberFormat="1" applyFont="1" applyBorder="1" applyAlignment="1">
      <alignment horizontal="centerContinuous" vertical="center"/>
    </xf>
    <xf numFmtId="41" fontId="3" fillId="0" borderId="0" xfId="0" applyNumberFormat="1" applyFont="1" applyBorder="1" applyAlignment="1">
      <alignment horizontal="distributed" vertical="center"/>
    </xf>
    <xf numFmtId="41" fontId="5" fillId="0" borderId="0" xfId="0" applyNumberFormat="1" applyFont="1" applyAlignment="1">
      <alignment vertical="center"/>
    </xf>
    <xf numFmtId="41" fontId="0" fillId="0" borderId="47" xfId="0" applyNumberFormat="1" applyBorder="1" applyAlignment="1">
      <alignment horizontal="centerContinuous" vertical="center"/>
    </xf>
    <xf numFmtId="0" fontId="0" fillId="0" borderId="48" xfId="0" applyBorder="1" applyAlignment="1">
      <alignment horizontal="centerContinuous" vertical="center"/>
    </xf>
    <xf numFmtId="0" fontId="0" fillId="0" borderId="49" xfId="0" applyBorder="1" applyAlignment="1">
      <alignment horizontal="centerContinuous" vertical="center"/>
    </xf>
    <xf numFmtId="41" fontId="0" fillId="0" borderId="50" xfId="0" applyNumberFormat="1" applyBorder="1" applyAlignment="1">
      <alignment horizontal="center" vertical="center"/>
    </xf>
    <xf numFmtId="41" fontId="0" fillId="0" borderId="0" xfId="0" applyNumberFormat="1" applyAlignment="1">
      <alignment horizontal="center" vertical="center"/>
    </xf>
    <xf numFmtId="41" fontId="0" fillId="0" borderId="51" xfId="0" applyNumberFormat="1" applyBorder="1" applyAlignment="1">
      <alignment horizontal="center" vertical="center" shrinkToFit="1"/>
    </xf>
    <xf numFmtId="41" fontId="0" fillId="0" borderId="51" xfId="0" applyNumberFormat="1" applyBorder="1" applyAlignment="1">
      <alignment horizontal="center" vertical="center"/>
    </xf>
    <xf numFmtId="177" fontId="0" fillId="0" borderId="52" xfId="0" applyNumberFormat="1" applyBorder="1" applyAlignment="1">
      <alignment vertical="center"/>
    </xf>
    <xf numFmtId="177" fontId="2" fillId="0" borderId="52" xfId="1" applyNumberFormat="1" applyFill="1" applyBorder="1" applyAlignment="1">
      <alignment horizontal="right" vertical="center"/>
    </xf>
    <xf numFmtId="177" fontId="0" fillId="0" borderId="53" xfId="0" applyNumberFormat="1" applyBorder="1" applyAlignment="1">
      <alignment vertical="center"/>
    </xf>
    <xf numFmtId="177" fontId="2" fillId="0" borderId="53" xfId="1" applyNumberFormat="1" applyBorder="1" applyAlignment="1">
      <alignment horizontal="right" vertical="center"/>
    </xf>
    <xf numFmtId="177" fontId="0" fillId="0" borderId="54" xfId="0" applyNumberFormat="1" applyBorder="1" applyAlignment="1">
      <alignment vertical="center"/>
    </xf>
    <xf numFmtId="177" fontId="2" fillId="0" borderId="54" xfId="1" applyNumberFormat="1" applyBorder="1" applyAlignment="1">
      <alignment horizontal="right" vertical="center"/>
    </xf>
    <xf numFmtId="41" fontId="0" fillId="0" borderId="26" xfId="0" applyNumberFormat="1" applyBorder="1" applyAlignment="1">
      <alignment horizontal="right" vertical="center"/>
    </xf>
    <xf numFmtId="177" fontId="0" fillId="0" borderId="55" xfId="0" applyNumberFormat="1" applyBorder="1" applyAlignment="1">
      <alignment vertical="center"/>
    </xf>
    <xf numFmtId="177" fontId="2" fillId="0" borderId="55" xfId="1" applyNumberFormat="1" applyBorder="1" applyAlignment="1">
      <alignment horizontal="right" vertical="center"/>
    </xf>
    <xf numFmtId="41" fontId="0" fillId="0" borderId="11" xfId="0" applyNumberFormat="1" applyBorder="1" applyAlignment="1">
      <alignment horizontal="left" vertical="center"/>
    </xf>
    <xf numFmtId="41" fontId="0" fillId="0" borderId="10" xfId="0" applyNumberFormat="1" applyBorder="1" applyAlignment="1">
      <alignment horizontal="left" vertical="center"/>
    </xf>
    <xf numFmtId="41" fontId="0" fillId="0" borderId="56" xfId="0" applyNumberFormat="1" applyBorder="1" applyAlignment="1">
      <alignment horizontal="right" vertical="center"/>
    </xf>
    <xf numFmtId="177" fontId="0" fillId="0" borderId="51" xfId="0" applyNumberFormat="1" applyBorder="1" applyAlignment="1">
      <alignment vertical="center"/>
    </xf>
    <xf numFmtId="177" fontId="2" fillId="0" borderId="51" xfId="1" applyNumberFormat="1" applyBorder="1" applyAlignment="1">
      <alignment horizontal="right" vertical="center"/>
    </xf>
    <xf numFmtId="181" fontId="0" fillId="0" borderId="53" xfId="0" applyNumberFormat="1" applyBorder="1" applyAlignment="1">
      <alignment vertical="center"/>
    </xf>
    <xf numFmtId="41" fontId="2" fillId="0" borderId="25" xfId="0" applyNumberFormat="1" applyFont="1" applyBorder="1" applyAlignment="1">
      <alignment horizontal="left" vertical="center"/>
    </xf>
    <xf numFmtId="0" fontId="10" fillId="0" borderId="26" xfId="0" applyFont="1" applyBorder="1" applyAlignment="1">
      <alignment horizontal="left" vertical="center"/>
    </xf>
    <xf numFmtId="41" fontId="0" fillId="0" borderId="38" xfId="0" applyNumberFormat="1" applyBorder="1" applyAlignment="1">
      <alignment horizontal="right" vertical="center"/>
    </xf>
    <xf numFmtId="41" fontId="0" fillId="0" borderId="28" xfId="0" applyNumberFormat="1" applyBorder="1" applyAlignment="1">
      <alignment vertical="center"/>
    </xf>
    <xf numFmtId="41" fontId="0" fillId="0" borderId="42" xfId="0" applyNumberFormat="1" applyBorder="1" applyAlignment="1">
      <alignment vertical="center"/>
    </xf>
    <xf numFmtId="177" fontId="2" fillId="0" borderId="52" xfId="1" applyNumberFormat="1" applyBorder="1" applyAlignment="1">
      <alignment vertical="center"/>
    </xf>
    <xf numFmtId="41" fontId="0" fillId="0" borderId="24" xfId="0" applyNumberFormat="1" applyBorder="1" applyAlignment="1">
      <alignment vertical="center"/>
    </xf>
    <xf numFmtId="41" fontId="0" fillId="0" borderId="23" xfId="0" applyNumberFormat="1" applyBorder="1" applyAlignment="1">
      <alignment vertical="center"/>
    </xf>
    <xf numFmtId="41" fontId="0" fillId="0" borderId="18" xfId="0" applyNumberFormat="1" applyBorder="1" applyAlignment="1">
      <alignment vertical="center"/>
    </xf>
    <xf numFmtId="182" fontId="0" fillId="0" borderId="53" xfId="0" applyNumberFormat="1" applyBorder="1" applyAlignment="1">
      <alignment vertical="center"/>
    </xf>
    <xf numFmtId="182" fontId="2" fillId="0" borderId="53" xfId="1" applyNumberFormat="1" applyBorder="1" applyAlignment="1">
      <alignment vertical="center"/>
    </xf>
    <xf numFmtId="178" fontId="0" fillId="0" borderId="53" xfId="0" applyNumberFormat="1" applyBorder="1" applyAlignment="1">
      <alignment vertical="center"/>
    </xf>
    <xf numFmtId="178" fontId="2" fillId="0" borderId="53" xfId="1" applyNumberFormat="1" applyBorder="1" applyAlignment="1">
      <alignment vertical="center"/>
    </xf>
    <xf numFmtId="41" fontId="0" fillId="0" borderId="25" xfId="0" applyNumberFormat="1" applyBorder="1" applyAlignment="1">
      <alignment vertical="center"/>
    </xf>
    <xf numFmtId="41" fontId="0" fillId="0" borderId="26" xfId="0" applyNumberFormat="1" applyBorder="1" applyAlignment="1">
      <alignment vertical="center"/>
    </xf>
    <xf numFmtId="41" fontId="0" fillId="0" borderId="38" xfId="0" applyNumberFormat="1" applyBorder="1" applyAlignment="1">
      <alignment vertical="center"/>
    </xf>
    <xf numFmtId="178" fontId="0" fillId="0" borderId="55" xfId="0" applyNumberFormat="1" applyBorder="1" applyAlignment="1">
      <alignment vertical="center"/>
    </xf>
    <xf numFmtId="178" fontId="2" fillId="0" borderId="55" xfId="1" applyNumberFormat="1" applyBorder="1" applyAlignment="1">
      <alignment vertical="center"/>
    </xf>
    <xf numFmtId="41" fontId="0" fillId="0" borderId="56" xfId="0" applyNumberFormat="1" applyBorder="1" applyAlignment="1">
      <alignment vertical="center"/>
    </xf>
    <xf numFmtId="178" fontId="0" fillId="0" borderId="51" xfId="0" applyNumberFormat="1" applyBorder="1" applyAlignment="1">
      <alignment vertical="center"/>
    </xf>
    <xf numFmtId="178" fontId="2" fillId="0" borderId="51" xfId="1" applyNumberFormat="1" applyBorder="1" applyAlignment="1">
      <alignment vertical="center"/>
    </xf>
    <xf numFmtId="178" fontId="2" fillId="0" borderId="55" xfId="1" applyNumberFormat="1" applyFill="1" applyBorder="1" applyAlignment="1">
      <alignment vertical="center"/>
    </xf>
    <xf numFmtId="178" fontId="0" fillId="0" borderId="0" xfId="0" applyNumberFormat="1" applyBorder="1" applyAlignment="1">
      <alignment vertical="center"/>
    </xf>
    <xf numFmtId="178" fontId="2" fillId="0" borderId="0" xfId="1" applyNumberFormat="1" applyFill="1" applyBorder="1" applyAlignment="1">
      <alignment vertical="center"/>
    </xf>
    <xf numFmtId="41" fontId="2" fillId="0" borderId="0" xfId="0" applyNumberFormat="1" applyFont="1" applyAlignment="1">
      <alignment horizontal="left"/>
    </xf>
    <xf numFmtId="0" fontId="2" fillId="0" borderId="44" xfId="0" applyNumberFormat="1" applyFont="1" applyBorder="1" applyAlignment="1">
      <alignment horizontal="center" vertical="center"/>
    </xf>
    <xf numFmtId="177" fontId="0" fillId="0" borderId="12" xfId="0" quotePrefix="1" applyNumberFormat="1" applyBorder="1" applyAlignment="1">
      <alignment horizontal="right" vertical="center"/>
    </xf>
    <xf numFmtId="177" fontId="0" fillId="0" borderId="16" xfId="0" quotePrefix="1" applyNumberFormat="1" applyBorder="1" applyAlignment="1">
      <alignment horizontal="right" vertical="center"/>
    </xf>
    <xf numFmtId="41" fontId="3" fillId="0" borderId="6" xfId="0" applyNumberFormat="1" applyFont="1" applyBorder="1" applyAlignment="1">
      <alignment horizontal="distributed" vertical="center" justifyLastLine="1"/>
    </xf>
    <xf numFmtId="0" fontId="3" fillId="0" borderId="0" xfId="0" applyNumberFormat="1" applyFont="1" applyBorder="1" applyAlignment="1">
      <alignment horizontal="distributed" vertical="center"/>
    </xf>
    <xf numFmtId="41" fontId="5" fillId="0" borderId="6" xfId="0" applyNumberFormat="1" applyFont="1" applyBorder="1" applyAlignment="1">
      <alignment horizontal="left" vertical="center"/>
    </xf>
    <xf numFmtId="41" fontId="0" fillId="0" borderId="1" xfId="0" applyNumberFormat="1" applyBorder="1" applyAlignment="1">
      <alignment horizontal="centerContinuous" vertical="center"/>
    </xf>
    <xf numFmtId="41" fontId="0" fillId="0" borderId="2" xfId="0" applyNumberFormat="1" applyBorder="1" applyAlignment="1">
      <alignment horizontal="centerContinuous" vertical="center"/>
    </xf>
    <xf numFmtId="41" fontId="0" fillId="0" borderId="29" xfId="0" applyNumberFormat="1" applyBorder="1" applyAlignment="1">
      <alignment horizontal="center" vertical="center"/>
    </xf>
    <xf numFmtId="41" fontId="0" fillId="0" borderId="7" xfId="0" applyNumberFormat="1" applyBorder="1" applyAlignment="1">
      <alignment horizontal="center" vertical="center"/>
    </xf>
    <xf numFmtId="41" fontId="2" fillId="0" borderId="47" xfId="0" applyNumberFormat="1" applyFont="1" applyBorder="1" applyAlignment="1">
      <alignment vertical="center"/>
    </xf>
    <xf numFmtId="0" fontId="0" fillId="0" borderId="48" xfId="0" applyBorder="1" applyAlignment="1">
      <alignment horizontal="distributed" vertical="center"/>
    </xf>
    <xf numFmtId="177" fontId="2" fillId="0" borderId="57" xfId="1" applyNumberFormat="1" applyBorder="1" applyAlignment="1">
      <alignment horizontal="center" vertical="center"/>
    </xf>
    <xf numFmtId="177" fontId="2" fillId="0" borderId="58" xfId="1" applyNumberFormat="1" applyBorder="1" applyAlignment="1">
      <alignment horizontal="center" vertical="center"/>
    </xf>
    <xf numFmtId="177" fontId="2" fillId="0" borderId="39" xfId="1" applyNumberFormat="1" applyBorder="1" applyAlignment="1">
      <alignment horizontal="center" vertical="center"/>
    </xf>
    <xf numFmtId="177" fontId="2" fillId="0" borderId="9" xfId="1" applyNumberFormat="1" applyBorder="1" applyAlignment="1">
      <alignment horizontal="center" vertical="center"/>
    </xf>
    <xf numFmtId="177" fontId="2" fillId="0" borderId="13" xfId="1" applyNumberFormat="1" applyBorder="1" applyAlignment="1">
      <alignment horizontal="center" vertical="center"/>
    </xf>
    <xf numFmtId="177" fontId="2" fillId="0" borderId="45" xfId="1" applyNumberFormat="1" applyBorder="1" applyAlignment="1">
      <alignment horizontal="center" vertical="center"/>
    </xf>
    <xf numFmtId="177" fontId="2" fillId="0" borderId="32" xfId="1" applyNumberFormat="1" applyBorder="1" applyAlignment="1">
      <alignment horizontal="center" vertical="center"/>
    </xf>
    <xf numFmtId="177" fontId="2" fillId="0" borderId="12" xfId="1" applyNumberFormat="1" applyBorder="1" applyAlignment="1">
      <alignment horizontal="center" vertical="center"/>
    </xf>
    <xf numFmtId="177" fontId="2" fillId="0" borderId="16" xfId="1" applyNumberFormat="1" applyBorder="1" applyAlignment="1">
      <alignment horizontal="center" vertical="center"/>
    </xf>
    <xf numFmtId="177" fontId="2" fillId="0" borderId="20" xfId="1" applyNumberFormat="1" applyBorder="1" applyAlignment="1">
      <alignment horizontal="center" vertical="center"/>
    </xf>
    <xf numFmtId="177" fontId="2" fillId="0" borderId="14" xfId="1" applyNumberFormat="1" applyBorder="1" applyAlignment="1">
      <alignment horizontal="center" vertical="center"/>
    </xf>
    <xf numFmtId="177" fontId="2" fillId="0" borderId="22" xfId="1" applyNumberFormat="1" applyBorder="1" applyAlignment="1">
      <alignment horizontal="center" vertical="center"/>
    </xf>
    <xf numFmtId="177" fontId="2" fillId="0" borderId="59" xfId="1" applyNumberFormat="1" applyBorder="1" applyAlignment="1">
      <alignment vertical="center"/>
    </xf>
    <xf numFmtId="177" fontId="2" fillId="0" borderId="60" xfId="1" applyNumberFormat="1" applyBorder="1" applyAlignment="1">
      <alignment vertical="center"/>
    </xf>
    <xf numFmtId="177" fontId="2" fillId="0" borderId="44" xfId="1" applyNumberFormat="1" applyBorder="1" applyAlignment="1">
      <alignment vertical="center"/>
    </xf>
    <xf numFmtId="41" fontId="0" fillId="0" borderId="24" xfId="0" applyNumberFormat="1" applyFill="1" applyBorder="1" applyAlignment="1">
      <alignment horizontal="left" vertical="center"/>
    </xf>
    <xf numFmtId="41" fontId="0" fillId="0" borderId="23" xfId="0" applyNumberFormat="1" applyFill="1" applyBorder="1" applyAlignment="1">
      <alignment horizontal="left" vertical="center"/>
    </xf>
    <xf numFmtId="177" fontId="2" fillId="0" borderId="24" xfId="1" applyNumberFormat="1" applyFill="1" applyBorder="1" applyAlignment="1">
      <alignment vertical="center"/>
    </xf>
    <xf numFmtId="177" fontId="2" fillId="0" borderId="16" xfId="1" applyNumberFormat="1" applyFill="1" applyBorder="1" applyAlignment="1">
      <alignment vertical="center"/>
    </xf>
    <xf numFmtId="41" fontId="0" fillId="0" borderId="0" xfId="0" applyNumberFormat="1" applyFill="1" applyAlignment="1">
      <alignment vertical="center"/>
    </xf>
    <xf numFmtId="177" fontId="2" fillId="0" borderId="47" xfId="1" applyNumberFormat="1" applyBorder="1" applyAlignment="1">
      <alignment vertical="center"/>
    </xf>
    <xf numFmtId="41" fontId="0" fillId="0" borderId="10" xfId="0" quotePrefix="1" applyNumberFormat="1" applyBorder="1" applyAlignment="1">
      <alignment horizontal="right" vertical="center"/>
    </xf>
    <xf numFmtId="41" fontId="0" fillId="0" borderId="23" xfId="0" quotePrefix="1" applyNumberFormat="1" applyBorder="1" applyAlignment="1">
      <alignment horizontal="right" vertical="center"/>
    </xf>
    <xf numFmtId="41" fontId="0" fillId="0" borderId="6" xfId="0" quotePrefix="1" applyNumberFormat="1" applyBorder="1" applyAlignment="1">
      <alignment horizontal="right" vertical="center"/>
    </xf>
    <xf numFmtId="177" fontId="2" fillId="0" borderId="34" xfId="1" applyNumberFormat="1" applyBorder="1" applyAlignment="1">
      <alignment vertical="center"/>
    </xf>
    <xf numFmtId="41" fontId="2" fillId="0" borderId="0" xfId="0" applyNumberFormat="1" applyFont="1" applyAlignment="1">
      <alignment horizontal="left" vertical="center"/>
    </xf>
    <xf numFmtId="0" fontId="2" fillId="0" borderId="22" xfId="0" applyNumberFormat="1" applyFont="1" applyBorder="1" applyAlignment="1">
      <alignment horizontal="center" vertical="center"/>
    </xf>
    <xf numFmtId="41" fontId="0" fillId="0" borderId="40" xfId="0" applyNumberFormat="1" applyBorder="1" applyAlignment="1">
      <alignment horizontal="center" vertical="center"/>
    </xf>
    <xf numFmtId="176" fontId="10" fillId="0" borderId="0" xfId="0" applyNumberFormat="1" applyFont="1" applyAlignment="1">
      <alignment vertical="center"/>
    </xf>
    <xf numFmtId="177" fontId="19" fillId="0" borderId="37" xfId="1" applyNumberFormat="1" applyFont="1" applyBorder="1" applyAlignment="1">
      <alignment vertical="center"/>
    </xf>
    <xf numFmtId="41" fontId="19" fillId="0" borderId="0" xfId="0" applyNumberFormat="1" applyFont="1" applyAlignment="1">
      <alignment vertical="center"/>
    </xf>
    <xf numFmtId="0" fontId="0" fillId="0" borderId="61" xfId="0" applyBorder="1" applyAlignment="1">
      <alignment horizontal="center" vertical="center" textRotation="255"/>
    </xf>
    <xf numFmtId="0" fontId="0" fillId="0" borderId="62" xfId="0" applyBorder="1" applyAlignment="1">
      <alignment horizontal="center" vertical="center" textRotation="255"/>
    </xf>
    <xf numFmtId="0" fontId="0" fillId="0" borderId="63" xfId="0" applyBorder="1" applyAlignment="1">
      <alignment horizontal="center" vertical="center" textRotation="255"/>
    </xf>
    <xf numFmtId="41" fontId="0" fillId="0" borderId="15" xfId="0" applyNumberFormat="1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41" fontId="0" fillId="0" borderId="12" xfId="0" applyNumberFormat="1" applyBorder="1" applyAlignment="1">
      <alignment horizontal="left" vertical="center"/>
    </xf>
    <xf numFmtId="0" fontId="0" fillId="0" borderId="18" xfId="0" applyBorder="1" applyAlignment="1">
      <alignment vertical="center"/>
    </xf>
    <xf numFmtId="180" fontId="15" fillId="0" borderId="3" xfId="1" applyNumberFormat="1" applyFont="1" applyBorder="1" applyAlignment="1">
      <alignment vertical="center" textRotation="255"/>
    </xf>
    <xf numFmtId="0" fontId="13" fillId="0" borderId="3" xfId="3" applyFont="1" applyBorder="1" applyAlignment="1">
      <alignment vertical="center"/>
    </xf>
    <xf numFmtId="0" fontId="13" fillId="0" borderId="5" xfId="3" applyFont="1" applyBorder="1" applyAlignment="1">
      <alignment vertical="center"/>
    </xf>
    <xf numFmtId="0" fontId="12" fillId="0" borderId="1" xfId="2" applyNumberFormat="1" applyFont="1" applyBorder="1" applyAlignment="1">
      <alignment horizontal="distributed" vertical="center" justifyLastLine="1"/>
    </xf>
    <xf numFmtId="0" fontId="12" fillId="0" borderId="2" xfId="0" applyFont="1" applyBorder="1" applyAlignment="1">
      <alignment horizontal="distributed" vertical="center" justifyLastLine="1"/>
    </xf>
    <xf numFmtId="0" fontId="12" fillId="0" borderId="35" xfId="0" applyFont="1" applyBorder="1" applyAlignment="1">
      <alignment horizontal="distributed" vertical="center" justifyLastLine="1"/>
    </xf>
    <xf numFmtId="0" fontId="12" fillId="0" borderId="5" xfId="0" applyFont="1" applyBorder="1" applyAlignment="1">
      <alignment horizontal="distributed" vertical="center" justifyLastLine="1"/>
    </xf>
    <xf numFmtId="0" fontId="12" fillId="0" borderId="6" xfId="0" applyFont="1" applyBorder="1" applyAlignment="1">
      <alignment horizontal="distributed" vertical="center" justifyLastLine="1"/>
    </xf>
    <xf numFmtId="0" fontId="12" fillId="0" borderId="8" xfId="0" applyFont="1" applyBorder="1" applyAlignment="1">
      <alignment horizontal="distributed" vertical="center" justifyLastLine="1"/>
    </xf>
    <xf numFmtId="0" fontId="12" fillId="0" borderId="1" xfId="0" applyNumberFormat="1" applyFont="1" applyBorder="1" applyAlignment="1">
      <alignment horizontal="distributed" vertical="center" justifyLastLine="1"/>
    </xf>
    <xf numFmtId="0" fontId="12" fillId="0" borderId="2" xfId="0" applyNumberFormat="1" applyFont="1" applyBorder="1" applyAlignment="1">
      <alignment horizontal="distributed" vertical="center" justifyLastLine="1"/>
    </xf>
    <xf numFmtId="0" fontId="12" fillId="0" borderId="35" xfId="0" applyNumberFormat="1" applyFont="1" applyBorder="1" applyAlignment="1">
      <alignment horizontal="distributed" vertical="center" justifyLastLine="1"/>
    </xf>
    <xf numFmtId="0" fontId="12" fillId="0" borderId="5" xfId="0" applyNumberFormat="1" applyFont="1" applyBorder="1" applyAlignment="1">
      <alignment horizontal="distributed" vertical="center" justifyLastLine="1"/>
    </xf>
    <xf numFmtId="0" fontId="12" fillId="0" borderId="6" xfId="0" applyNumberFormat="1" applyFont="1" applyBorder="1" applyAlignment="1">
      <alignment horizontal="distributed" vertical="center" justifyLastLine="1"/>
    </xf>
    <xf numFmtId="0" fontId="12" fillId="0" borderId="8" xfId="0" applyNumberFormat="1" applyFont="1" applyBorder="1" applyAlignment="1">
      <alignment horizontal="distributed" vertical="center" justifyLastLine="1"/>
    </xf>
    <xf numFmtId="180" fontId="15" fillId="0" borderId="61" xfId="1" applyNumberFormat="1" applyFont="1" applyBorder="1" applyAlignment="1">
      <alignment vertical="center" textRotation="255"/>
    </xf>
    <xf numFmtId="180" fontId="15" fillId="0" borderId="62" xfId="1" applyNumberFormat="1" applyFont="1" applyBorder="1" applyAlignment="1">
      <alignment vertical="center" textRotation="255"/>
    </xf>
    <xf numFmtId="180" fontId="15" fillId="0" borderId="63" xfId="1" applyNumberFormat="1" applyFont="1" applyBorder="1" applyAlignment="1">
      <alignment vertical="center" textRotation="255"/>
    </xf>
    <xf numFmtId="41" fontId="0" fillId="0" borderId="36" xfId="0" applyNumberFormat="1" applyBorder="1" applyAlignment="1">
      <alignment horizontal="right" vertical="center"/>
    </xf>
    <xf numFmtId="0" fontId="0" fillId="0" borderId="42" xfId="0" applyBorder="1" applyAlignment="1">
      <alignment horizontal="right" vertical="center"/>
    </xf>
    <xf numFmtId="0" fontId="13" fillId="0" borderId="62" xfId="3" applyFont="1" applyBorder="1" applyAlignment="1">
      <alignment vertical="center" textRotation="255"/>
    </xf>
    <xf numFmtId="0" fontId="13" fillId="0" borderId="63" xfId="3" applyFont="1" applyBorder="1" applyAlignment="1">
      <alignment vertical="center" textRotation="255"/>
    </xf>
    <xf numFmtId="0" fontId="13" fillId="0" borderId="62" xfId="3" applyFont="1" applyBorder="1" applyAlignment="1">
      <alignment vertical="center"/>
    </xf>
    <xf numFmtId="0" fontId="13" fillId="0" borderId="63" xfId="3" applyFont="1" applyBorder="1" applyAlignment="1">
      <alignment vertical="center"/>
    </xf>
    <xf numFmtId="0" fontId="2" fillId="0" borderId="11" xfId="0" applyNumberFormat="1" applyFont="1" applyBorder="1" applyAlignment="1">
      <alignment horizontal="center" vertical="center"/>
    </xf>
    <xf numFmtId="0" fontId="2" fillId="0" borderId="56" xfId="0" applyNumberFormat="1" applyFont="1" applyBorder="1" applyAlignment="1">
      <alignment horizontal="center" vertical="center"/>
    </xf>
    <xf numFmtId="177" fontId="2" fillId="0" borderId="31" xfId="1" applyNumberFormat="1" applyBorder="1" applyAlignment="1">
      <alignment vertical="center"/>
    </xf>
    <xf numFmtId="177" fontId="0" fillId="0" borderId="9" xfId="0" applyNumberFormat="1" applyBorder="1" applyAlignment="1">
      <alignment vertical="center"/>
    </xf>
    <xf numFmtId="177" fontId="2" fillId="0" borderId="41" xfId="1" applyNumberFormat="1" applyBorder="1" applyAlignment="1">
      <alignment vertical="center"/>
    </xf>
    <xf numFmtId="177" fontId="0" fillId="0" borderId="45" xfId="0" applyNumberFormat="1" applyBorder="1" applyAlignment="1">
      <alignment vertical="center"/>
    </xf>
    <xf numFmtId="177" fontId="2" fillId="0" borderId="30" xfId="1" applyNumberFormat="1" applyBorder="1" applyAlignment="1">
      <alignment vertical="center"/>
    </xf>
    <xf numFmtId="177" fontId="0" fillId="0" borderId="4" xfId="0" applyNumberFormat="1" applyBorder="1" applyAlignment="1">
      <alignment vertical="center"/>
    </xf>
    <xf numFmtId="176" fontId="2" fillId="0" borderId="11" xfId="0" applyNumberFormat="1" applyFont="1" applyBorder="1" applyAlignment="1">
      <alignment horizontal="center" vertical="center"/>
    </xf>
    <xf numFmtId="176" fontId="2" fillId="0" borderId="56" xfId="0" applyNumberFormat="1" applyFont="1" applyBorder="1" applyAlignment="1">
      <alignment horizontal="center" vertical="center"/>
    </xf>
    <xf numFmtId="0" fontId="20" fillId="0" borderId="11" xfId="0" applyNumberFormat="1" applyFont="1" applyBorder="1" applyAlignment="1">
      <alignment horizontal="center" vertical="center"/>
    </xf>
    <xf numFmtId="0" fontId="20" fillId="0" borderId="56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left" vertical="center"/>
    </xf>
    <xf numFmtId="0" fontId="0" fillId="0" borderId="61" xfId="0" applyNumberFormat="1" applyBorder="1" applyAlignment="1">
      <alignment horizontal="center" vertical="center" textRotation="255"/>
    </xf>
    <xf numFmtId="41" fontId="0" fillId="0" borderId="11" xfId="0" applyNumberFormat="1" applyBorder="1" applyAlignment="1">
      <alignment horizontal="center" vertical="center"/>
    </xf>
    <xf numFmtId="41" fontId="0" fillId="0" borderId="56" xfId="0" applyNumberFormat="1" applyBorder="1" applyAlignment="1">
      <alignment horizontal="center" vertical="center"/>
    </xf>
    <xf numFmtId="41" fontId="17" fillId="0" borderId="24" xfId="0" applyNumberFormat="1" applyFont="1" applyBorder="1" applyAlignment="1">
      <alignment horizontal="right" vertical="center"/>
    </xf>
    <xf numFmtId="41" fontId="17" fillId="0" borderId="18" xfId="0" applyNumberFormat="1" applyFont="1" applyBorder="1" applyAlignment="1">
      <alignment horizontal="right" vertical="center"/>
    </xf>
  </cellXfs>
  <cellStyles count="4">
    <cellStyle name="桁区切り" xfId="1" builtinId="6"/>
    <cellStyle name="標準" xfId="0" builtinId="0"/>
    <cellStyle name="標準_Ｈ１０決算ベース" xfId="2" xr:uid="{00000000-0005-0000-0000-000002000000}"/>
    <cellStyle name="標準_地方債公営企業" xfId="3" xr:uid="{00000000-0005-0000-0000-000003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 macro="" textlink="">
      <xdr:nvSpPr>
        <xdr:cNvPr id="1103" name="Line 1">
          <a:extLst>
            <a:ext uri="{FF2B5EF4-FFF2-40B4-BE49-F238E27FC236}">
              <a16:creationId xmlns:a16="http://schemas.microsoft.com/office/drawing/2014/main" id="{24474970-3BF2-45D3-B339-6C6D926DEDBD}"/>
            </a:ext>
          </a:extLst>
        </xdr:cNvPr>
        <xdr:cNvSpPr>
          <a:spLocks noChangeShapeType="1"/>
        </xdr:cNvSpPr>
      </xdr:nvSpPr>
      <xdr:spPr bwMode="auto">
        <a:xfrm flipH="1">
          <a:off x="4476750" y="10315575"/>
          <a:ext cx="8096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 macro="" textlink="">
      <xdr:nvSpPr>
        <xdr:cNvPr id="3128" name="Line 1">
          <a:extLst>
            <a:ext uri="{FF2B5EF4-FFF2-40B4-BE49-F238E27FC236}">
              <a16:creationId xmlns:a16="http://schemas.microsoft.com/office/drawing/2014/main" id="{043E7216-B182-4571-A408-59D7D14E487B}"/>
            </a:ext>
          </a:extLst>
        </xdr:cNvPr>
        <xdr:cNvSpPr>
          <a:spLocks noChangeShapeType="1"/>
        </xdr:cNvSpPr>
      </xdr:nvSpPr>
      <xdr:spPr bwMode="auto">
        <a:xfrm flipH="1">
          <a:off x="4476750" y="10315575"/>
          <a:ext cx="8096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58"/>
  <sheetViews>
    <sheetView tabSelected="1" view="pageBreakPreview" zoomScaleNormal="100" zoomScaleSheetLayoutView="100" workbookViewId="0">
      <pane xSplit="5" ySplit="8" topLeftCell="F9" activePane="bottomRight" state="frozen"/>
      <selection pane="topRight" activeCell="F1" sqref="F1"/>
      <selection pane="bottomLeft" activeCell="A9" sqref="A9"/>
      <selection pane="bottomRight"/>
    </sheetView>
  </sheetViews>
  <sheetFormatPr defaultColWidth="9" defaultRowHeight="13"/>
  <cols>
    <col min="1" max="2" width="3.6328125" style="2" customWidth="1"/>
    <col min="3" max="4" width="1.6328125" style="2" customWidth="1"/>
    <col min="5" max="5" width="32.6328125" style="2" customWidth="1"/>
    <col min="6" max="6" width="15.6328125" style="2" customWidth="1"/>
    <col min="7" max="7" width="10.6328125" style="2" customWidth="1"/>
    <col min="8" max="8" width="15.6328125" style="2" customWidth="1"/>
    <col min="9" max="9" width="10.6328125" style="2" customWidth="1"/>
    <col min="10" max="11" width="9" style="2"/>
    <col min="12" max="12" width="9.90625" style="2" customWidth="1"/>
    <col min="13" max="13" width="9" style="2"/>
    <col min="14" max="14" width="9.36328125" style="2" bestFit="1" customWidth="1"/>
    <col min="15" max="15" width="9" style="2"/>
    <col min="16" max="16" width="9.36328125" style="2" bestFit="1" customWidth="1"/>
    <col min="17" max="16384" width="9" style="2"/>
  </cols>
  <sheetData>
    <row r="1" spans="1:11" ht="34" customHeight="1">
      <c r="A1" s="57" t="s">
        <v>0</v>
      </c>
      <c r="B1" s="57"/>
      <c r="C1" s="57"/>
      <c r="D1" s="57"/>
      <c r="E1" s="102" t="s">
        <v>258</v>
      </c>
      <c r="F1" s="1"/>
    </row>
    <row r="3" spans="1:11" ht="14">
      <c r="A3" s="27" t="s">
        <v>93</v>
      </c>
    </row>
    <row r="5" spans="1:11">
      <c r="A5" s="58" t="s">
        <v>234</v>
      </c>
      <c r="B5" s="58"/>
      <c r="C5" s="58"/>
      <c r="D5" s="58"/>
      <c r="E5" s="58"/>
    </row>
    <row r="6" spans="1:11" ht="14">
      <c r="A6" s="3"/>
      <c r="H6" s="4"/>
      <c r="I6" s="14" t="s">
        <v>1</v>
      </c>
    </row>
    <row r="7" spans="1:11" ht="27" customHeight="1">
      <c r="A7" s="5"/>
      <c r="B7" s="6"/>
      <c r="C7" s="6"/>
      <c r="D7" s="6"/>
      <c r="E7" s="6"/>
      <c r="F7" s="21" t="s">
        <v>235</v>
      </c>
      <c r="G7" s="22"/>
      <c r="H7" s="39" t="s">
        <v>2</v>
      </c>
      <c r="I7" s="41" t="s">
        <v>22</v>
      </c>
    </row>
    <row r="8" spans="1:11" ht="17.149999999999999" customHeight="1">
      <c r="A8" s="59"/>
      <c r="B8" s="60"/>
      <c r="C8" s="60"/>
      <c r="D8" s="60"/>
      <c r="E8" s="60"/>
      <c r="F8" s="18" t="s">
        <v>91</v>
      </c>
      <c r="G8" s="26" t="s">
        <v>3</v>
      </c>
      <c r="H8" s="40"/>
      <c r="I8" s="42"/>
    </row>
    <row r="9" spans="1:11" ht="18" customHeight="1">
      <c r="A9" s="256" t="s">
        <v>88</v>
      </c>
      <c r="B9" s="256" t="s">
        <v>90</v>
      </c>
      <c r="C9" s="55" t="s">
        <v>4</v>
      </c>
      <c r="D9" s="56"/>
      <c r="E9" s="56"/>
      <c r="F9" s="65">
        <v>920097</v>
      </c>
      <c r="G9" s="75">
        <f>F9/$F$27*100</f>
        <v>45.804364297469974</v>
      </c>
      <c r="H9" s="66">
        <v>953391</v>
      </c>
      <c r="I9" s="80">
        <f>(F9/H9-1)*100</f>
        <v>-3.4921663829425742</v>
      </c>
      <c r="K9" s="108"/>
    </row>
    <row r="10" spans="1:11" ht="18" customHeight="1">
      <c r="A10" s="257"/>
      <c r="B10" s="257"/>
      <c r="C10" s="7"/>
      <c r="D10" s="52" t="s">
        <v>23</v>
      </c>
      <c r="E10" s="53"/>
      <c r="F10" s="67">
        <v>302190</v>
      </c>
      <c r="G10" s="76">
        <f t="shared" ref="G10:G27" si="0">F10/$F$27*100</f>
        <v>15.043653926762559</v>
      </c>
      <c r="H10" s="68">
        <v>310998</v>
      </c>
      <c r="I10" s="81">
        <f t="shared" ref="I10:I27" si="1">(F10/H10-1)*100</f>
        <v>-2.8321725541643361</v>
      </c>
    </row>
    <row r="11" spans="1:11" ht="18" customHeight="1">
      <c r="A11" s="257"/>
      <c r="B11" s="257"/>
      <c r="C11" s="7"/>
      <c r="D11" s="16"/>
      <c r="E11" s="23" t="s">
        <v>24</v>
      </c>
      <c r="F11" s="69">
        <v>262745</v>
      </c>
      <c r="G11" s="77">
        <f t="shared" si="0"/>
        <v>13.079998845055194</v>
      </c>
      <c r="H11" s="70">
        <v>268844</v>
      </c>
      <c r="I11" s="82">
        <f t="shared" si="1"/>
        <v>-2.2686018657660179</v>
      </c>
    </row>
    <row r="12" spans="1:11" ht="18" customHeight="1">
      <c r="A12" s="257"/>
      <c r="B12" s="257"/>
      <c r="C12" s="7"/>
      <c r="D12" s="16"/>
      <c r="E12" s="23" t="s">
        <v>25</v>
      </c>
      <c r="F12" s="69">
        <v>5657</v>
      </c>
      <c r="G12" s="77">
        <f t="shared" si="0"/>
        <v>0.28161736081172711</v>
      </c>
      <c r="H12" s="70">
        <v>12862</v>
      </c>
      <c r="I12" s="82">
        <f t="shared" si="1"/>
        <v>-56.017726636603946</v>
      </c>
    </row>
    <row r="13" spans="1:11" ht="18" customHeight="1">
      <c r="A13" s="257"/>
      <c r="B13" s="257"/>
      <c r="C13" s="7"/>
      <c r="D13" s="33"/>
      <c r="E13" s="23" t="s">
        <v>26</v>
      </c>
      <c r="F13" s="69">
        <v>1292</v>
      </c>
      <c r="G13" s="77">
        <f t="shared" si="0"/>
        <v>6.431847802169903E-2</v>
      </c>
      <c r="H13" s="70">
        <v>1029</v>
      </c>
      <c r="I13" s="82">
        <f t="shared" si="1"/>
        <v>25.558794946550044</v>
      </c>
    </row>
    <row r="14" spans="1:11" ht="18" customHeight="1">
      <c r="A14" s="257"/>
      <c r="B14" s="257"/>
      <c r="C14" s="7"/>
      <c r="D14" s="61" t="s">
        <v>27</v>
      </c>
      <c r="E14" s="51"/>
      <c r="F14" s="65">
        <v>135967</v>
      </c>
      <c r="G14" s="75">
        <f t="shared" si="0"/>
        <v>6.7687232981241099</v>
      </c>
      <c r="H14" s="66">
        <v>155430</v>
      </c>
      <c r="I14" s="83">
        <f t="shared" si="1"/>
        <v>-12.522035643054751</v>
      </c>
    </row>
    <row r="15" spans="1:11" ht="18" customHeight="1">
      <c r="A15" s="257"/>
      <c r="B15" s="257"/>
      <c r="C15" s="7"/>
      <c r="D15" s="16"/>
      <c r="E15" s="23" t="s">
        <v>28</v>
      </c>
      <c r="F15" s="69">
        <v>13913</v>
      </c>
      <c r="G15" s="77">
        <f t="shared" si="0"/>
        <v>0.69261840922283158</v>
      </c>
      <c r="H15" s="70">
        <v>13865</v>
      </c>
      <c r="I15" s="82">
        <f t="shared" si="1"/>
        <v>0.34619545618463921</v>
      </c>
    </row>
    <row r="16" spans="1:11" ht="18" customHeight="1">
      <c r="A16" s="257"/>
      <c r="B16" s="257"/>
      <c r="C16" s="7"/>
      <c r="D16" s="16"/>
      <c r="E16" s="29" t="s">
        <v>29</v>
      </c>
      <c r="F16" s="67">
        <v>122054</v>
      </c>
      <c r="G16" s="76">
        <f t="shared" si="0"/>
        <v>6.0761048889012788</v>
      </c>
      <c r="H16" s="68">
        <v>141565</v>
      </c>
      <c r="I16" s="81">
        <f t="shared" si="1"/>
        <v>-13.782361459400272</v>
      </c>
      <c r="K16" s="109"/>
    </row>
    <row r="17" spans="1:26" ht="18" customHeight="1">
      <c r="A17" s="257"/>
      <c r="B17" s="257"/>
      <c r="C17" s="7"/>
      <c r="D17" s="259" t="s">
        <v>30</v>
      </c>
      <c r="E17" s="260"/>
      <c r="F17" s="67">
        <v>147728</v>
      </c>
      <c r="G17" s="76">
        <f t="shared" si="0"/>
        <v>7.3542106201157527</v>
      </c>
      <c r="H17" s="68">
        <v>139929</v>
      </c>
      <c r="I17" s="81">
        <f t="shared" si="1"/>
        <v>5.5735408671540476</v>
      </c>
    </row>
    <row r="18" spans="1:26" ht="18" customHeight="1">
      <c r="A18" s="257"/>
      <c r="B18" s="257"/>
      <c r="C18" s="7"/>
      <c r="D18" s="261" t="s">
        <v>94</v>
      </c>
      <c r="E18" s="262"/>
      <c r="F18" s="69">
        <v>18602</v>
      </c>
      <c r="G18" s="77">
        <f t="shared" si="0"/>
        <v>0.92604669362201641</v>
      </c>
      <c r="H18" s="70">
        <v>19004</v>
      </c>
      <c r="I18" s="82">
        <f t="shared" si="1"/>
        <v>-2.1153441380761917</v>
      </c>
    </row>
    <row r="19" spans="1:26" ht="18" customHeight="1">
      <c r="A19" s="257"/>
      <c r="B19" s="257"/>
      <c r="C19" s="10"/>
      <c r="D19" s="261" t="s">
        <v>95</v>
      </c>
      <c r="E19" s="262"/>
      <c r="F19" s="107">
        <v>0</v>
      </c>
      <c r="G19" s="77">
        <f t="shared" si="0"/>
        <v>0</v>
      </c>
      <c r="H19" s="70">
        <v>0</v>
      </c>
      <c r="I19" s="82" t="e">
        <f t="shared" si="1"/>
        <v>#DIV/0!</v>
      </c>
      <c r="Z19" s="2" t="s">
        <v>96</v>
      </c>
    </row>
    <row r="20" spans="1:26" ht="18" customHeight="1">
      <c r="A20" s="257"/>
      <c r="B20" s="257"/>
      <c r="C20" s="44" t="s">
        <v>5</v>
      </c>
      <c r="D20" s="43"/>
      <c r="E20" s="43"/>
      <c r="F20" s="69">
        <v>87587</v>
      </c>
      <c r="G20" s="77">
        <f t="shared" si="0"/>
        <v>4.3602651195716353</v>
      </c>
      <c r="H20" s="70">
        <v>129370</v>
      </c>
      <c r="I20" s="82">
        <f t="shared" si="1"/>
        <v>-32.29728685166576</v>
      </c>
    </row>
    <row r="21" spans="1:26" ht="18" customHeight="1">
      <c r="A21" s="257"/>
      <c r="B21" s="257"/>
      <c r="C21" s="44" t="s">
        <v>6</v>
      </c>
      <c r="D21" s="43"/>
      <c r="E21" s="43"/>
      <c r="F21" s="69">
        <v>216725</v>
      </c>
      <c r="G21" s="77">
        <f t="shared" si="0"/>
        <v>10.789026431310155</v>
      </c>
      <c r="H21" s="70">
        <v>218700</v>
      </c>
      <c r="I21" s="82">
        <f t="shared" si="1"/>
        <v>-0.90306355738454247</v>
      </c>
    </row>
    <row r="22" spans="1:26" ht="18" customHeight="1">
      <c r="A22" s="257"/>
      <c r="B22" s="257"/>
      <c r="C22" s="44" t="s">
        <v>31</v>
      </c>
      <c r="D22" s="43"/>
      <c r="E22" s="43"/>
      <c r="F22" s="69">
        <v>34272</v>
      </c>
      <c r="G22" s="77">
        <f t="shared" si="0"/>
        <v>1.7061322591019108</v>
      </c>
      <c r="H22" s="70">
        <v>36835</v>
      </c>
      <c r="I22" s="82">
        <f t="shared" si="1"/>
        <v>-6.958056196552187</v>
      </c>
    </row>
    <row r="23" spans="1:26" ht="18" customHeight="1">
      <c r="A23" s="257"/>
      <c r="B23" s="257"/>
      <c r="C23" s="44" t="s">
        <v>7</v>
      </c>
      <c r="D23" s="43"/>
      <c r="E23" s="43"/>
      <c r="F23" s="69">
        <v>269690</v>
      </c>
      <c r="G23" s="77">
        <f t="shared" si="0"/>
        <v>13.425735555473691</v>
      </c>
      <c r="H23" s="70">
        <v>166355</v>
      </c>
      <c r="I23" s="82">
        <f t="shared" si="1"/>
        <v>62.117159087493626</v>
      </c>
    </row>
    <row r="24" spans="1:26" ht="18" customHeight="1">
      <c r="A24" s="257"/>
      <c r="B24" s="257"/>
      <c r="C24" s="44" t="s">
        <v>32</v>
      </c>
      <c r="D24" s="43"/>
      <c r="E24" s="43"/>
      <c r="F24" s="69">
        <v>8291</v>
      </c>
      <c r="G24" s="77">
        <f t="shared" si="0"/>
        <v>0.41274342204172343</v>
      </c>
      <c r="H24" s="70">
        <v>11063</v>
      </c>
      <c r="I24" s="82">
        <f t="shared" si="1"/>
        <v>-25.056494621712012</v>
      </c>
    </row>
    <row r="25" spans="1:26" ht="18" customHeight="1">
      <c r="A25" s="257"/>
      <c r="B25" s="257"/>
      <c r="C25" s="44" t="s">
        <v>8</v>
      </c>
      <c r="D25" s="43"/>
      <c r="E25" s="43"/>
      <c r="F25" s="69">
        <v>322098</v>
      </c>
      <c r="G25" s="77">
        <f t="shared" si="0"/>
        <v>16.034716047858524</v>
      </c>
      <c r="H25" s="70">
        <v>211473</v>
      </c>
      <c r="I25" s="82">
        <f t="shared" si="1"/>
        <v>52.311642621043816</v>
      </c>
    </row>
    <row r="26" spans="1:26" ht="18" customHeight="1">
      <c r="A26" s="257"/>
      <c r="B26" s="257"/>
      <c r="C26" s="45" t="s">
        <v>9</v>
      </c>
      <c r="D26" s="46"/>
      <c r="E26" s="46"/>
      <c r="F26" s="71">
        <v>149994</v>
      </c>
      <c r="G26" s="78">
        <f t="shared" si="0"/>
        <v>7.4670168671723864</v>
      </c>
      <c r="H26" s="72">
        <v>129244</v>
      </c>
      <c r="I26" s="84">
        <f t="shared" si="1"/>
        <v>16.054903902695685</v>
      </c>
    </row>
    <row r="27" spans="1:26" ht="18" customHeight="1">
      <c r="A27" s="257"/>
      <c r="B27" s="258"/>
      <c r="C27" s="47" t="s">
        <v>10</v>
      </c>
      <c r="D27" s="31"/>
      <c r="E27" s="31"/>
      <c r="F27" s="73">
        <f>SUM(F9,F20:F26)</f>
        <v>2008754</v>
      </c>
      <c r="G27" s="79">
        <f t="shared" si="0"/>
        <v>100</v>
      </c>
      <c r="H27" s="73">
        <f>SUM(H9,H20:H26)</f>
        <v>1856431</v>
      </c>
      <c r="I27" s="85">
        <f t="shared" si="1"/>
        <v>8.2051527904888566</v>
      </c>
    </row>
    <row r="28" spans="1:26" ht="18" customHeight="1">
      <c r="A28" s="257"/>
      <c r="B28" s="256" t="s">
        <v>89</v>
      </c>
      <c r="C28" s="55" t="s">
        <v>11</v>
      </c>
      <c r="D28" s="56"/>
      <c r="E28" s="56"/>
      <c r="F28" s="65">
        <v>907505</v>
      </c>
      <c r="G28" s="75">
        <f>F28/$F$45*100</f>
        <v>45.177508047277072</v>
      </c>
      <c r="H28" s="65">
        <v>890724</v>
      </c>
      <c r="I28" s="86">
        <f>(F28/H28-1)*100</f>
        <v>1.8839730376637442</v>
      </c>
    </row>
    <row r="29" spans="1:26" ht="18" customHeight="1">
      <c r="A29" s="257"/>
      <c r="B29" s="257"/>
      <c r="C29" s="7"/>
      <c r="D29" s="30" t="s">
        <v>12</v>
      </c>
      <c r="E29" s="43"/>
      <c r="F29" s="69">
        <v>565491</v>
      </c>
      <c r="G29" s="77">
        <f t="shared" ref="G29:G45" si="2">F29/$F$45*100</f>
        <v>28.151331621492726</v>
      </c>
      <c r="H29" s="69">
        <v>571587</v>
      </c>
      <c r="I29" s="87">
        <f t="shared" ref="I29:I45" si="3">(F29/H29-1)*100</f>
        <v>-1.0665043116795836</v>
      </c>
      <c r="L29" s="69">
        <v>565491</v>
      </c>
      <c r="N29" s="69">
        <v>107533</v>
      </c>
      <c r="P29" s="69">
        <v>80646</v>
      </c>
    </row>
    <row r="30" spans="1:26" ht="18" customHeight="1">
      <c r="A30" s="257"/>
      <c r="B30" s="257"/>
      <c r="C30" s="7"/>
      <c r="D30" s="30" t="s">
        <v>33</v>
      </c>
      <c r="E30" s="43"/>
      <c r="F30" s="69">
        <v>61051</v>
      </c>
      <c r="G30" s="77">
        <f t="shared" si="2"/>
        <v>3.0392472149402066</v>
      </c>
      <c r="H30" s="69">
        <v>52257</v>
      </c>
      <c r="I30" s="87">
        <f t="shared" si="3"/>
        <v>16.828367491436545</v>
      </c>
      <c r="L30" s="69">
        <v>61051</v>
      </c>
      <c r="N30" s="69">
        <v>20126</v>
      </c>
      <c r="P30" s="69">
        <v>18425</v>
      </c>
    </row>
    <row r="31" spans="1:26" ht="18" customHeight="1">
      <c r="A31" s="257"/>
      <c r="B31" s="257"/>
      <c r="C31" s="19"/>
      <c r="D31" s="30" t="s">
        <v>13</v>
      </c>
      <c r="E31" s="43"/>
      <c r="F31" s="69">
        <v>280963</v>
      </c>
      <c r="G31" s="77">
        <f t="shared" si="2"/>
        <v>13.986929210844135</v>
      </c>
      <c r="H31" s="69">
        <v>266880</v>
      </c>
      <c r="I31" s="87">
        <f t="shared" si="3"/>
        <v>5.2769034772182311</v>
      </c>
      <c r="L31" s="69">
        <v>280963</v>
      </c>
      <c r="N31" s="69">
        <v>741066</v>
      </c>
      <c r="P31" s="69">
        <v>634181</v>
      </c>
    </row>
    <row r="32" spans="1:26" ht="18" customHeight="1">
      <c r="A32" s="257"/>
      <c r="B32" s="257"/>
      <c r="C32" s="50" t="s">
        <v>14</v>
      </c>
      <c r="D32" s="51"/>
      <c r="E32" s="51"/>
      <c r="F32" s="65">
        <v>935722</v>
      </c>
      <c r="G32" s="75">
        <f t="shared" si="2"/>
        <v>46.582209668281934</v>
      </c>
      <c r="H32" s="65">
        <v>804724</v>
      </c>
      <c r="I32" s="86">
        <f t="shared" si="3"/>
        <v>16.278624721022371</v>
      </c>
      <c r="J32" s="255" t="s">
        <v>260</v>
      </c>
      <c r="L32" s="2">
        <f>SUM(L29:L31)</f>
        <v>907505</v>
      </c>
      <c r="N32" s="69">
        <v>44754</v>
      </c>
      <c r="P32" s="69">
        <v>48087</v>
      </c>
    </row>
    <row r="33" spans="1:16" ht="18" customHeight="1">
      <c r="A33" s="257"/>
      <c r="B33" s="257"/>
      <c r="C33" s="7"/>
      <c r="D33" s="30" t="s">
        <v>15</v>
      </c>
      <c r="E33" s="43"/>
      <c r="F33" s="69">
        <v>107533</v>
      </c>
      <c r="G33" s="77">
        <f t="shared" si="2"/>
        <v>5.3532189606094125</v>
      </c>
      <c r="H33" s="69">
        <v>80646</v>
      </c>
      <c r="I33" s="87">
        <f t="shared" si="3"/>
        <v>33.339533268853991</v>
      </c>
      <c r="N33" s="69">
        <v>7946</v>
      </c>
      <c r="P33" s="69">
        <v>10339</v>
      </c>
    </row>
    <row r="34" spans="1:16" ht="18" customHeight="1">
      <c r="A34" s="257"/>
      <c r="B34" s="257"/>
      <c r="C34" s="7"/>
      <c r="D34" s="30" t="s">
        <v>34</v>
      </c>
      <c r="E34" s="43"/>
      <c r="F34" s="69">
        <v>20126</v>
      </c>
      <c r="G34" s="77">
        <f t="shared" si="2"/>
        <v>1.0019146197095314</v>
      </c>
      <c r="H34" s="69">
        <v>18425</v>
      </c>
      <c r="I34" s="87">
        <f t="shared" si="3"/>
        <v>9.2320217096336421</v>
      </c>
      <c r="N34" s="69">
        <v>13285</v>
      </c>
      <c r="P34" s="69">
        <v>12533</v>
      </c>
    </row>
    <row r="35" spans="1:16" ht="18" customHeight="1">
      <c r="A35" s="257"/>
      <c r="B35" s="257"/>
      <c r="C35" s="7"/>
      <c r="D35" s="30" t="s">
        <v>35</v>
      </c>
      <c r="E35" s="43"/>
      <c r="F35" s="69">
        <v>741066</v>
      </c>
      <c r="G35" s="77">
        <f t="shared" si="2"/>
        <v>36.891824484232515</v>
      </c>
      <c r="H35" s="69">
        <v>634181</v>
      </c>
      <c r="I35" s="87">
        <f t="shared" si="3"/>
        <v>16.854021170612164</v>
      </c>
      <c r="N35" s="2">
        <f>SUM(N29:N34)</f>
        <v>934710</v>
      </c>
      <c r="P35" s="2">
        <f>SUM(P29:P34)</f>
        <v>804211</v>
      </c>
    </row>
    <row r="36" spans="1:16" ht="18" customHeight="1">
      <c r="A36" s="257"/>
      <c r="B36" s="257"/>
      <c r="C36" s="7"/>
      <c r="D36" s="30" t="s">
        <v>36</v>
      </c>
      <c r="E36" s="43"/>
      <c r="F36" s="69">
        <v>44754</v>
      </c>
      <c r="G36" s="77">
        <f t="shared" si="2"/>
        <v>2.2279482704203701</v>
      </c>
      <c r="H36" s="69">
        <v>48087</v>
      </c>
      <c r="I36" s="87">
        <f t="shared" si="3"/>
        <v>-6.9311872231580303</v>
      </c>
    </row>
    <row r="37" spans="1:16" ht="18" customHeight="1">
      <c r="A37" s="257"/>
      <c r="B37" s="257"/>
      <c r="C37" s="7"/>
      <c r="D37" s="30" t="s">
        <v>16</v>
      </c>
      <c r="E37" s="43"/>
      <c r="F37" s="69">
        <v>7946</v>
      </c>
      <c r="G37" s="77">
        <f t="shared" si="2"/>
        <v>0.39556859625419538</v>
      </c>
      <c r="H37" s="69">
        <v>10339</v>
      </c>
      <c r="I37" s="87">
        <f t="shared" si="3"/>
        <v>-23.145371892832966</v>
      </c>
    </row>
    <row r="38" spans="1:16" ht="18" customHeight="1">
      <c r="A38" s="257"/>
      <c r="B38" s="257"/>
      <c r="C38" s="19"/>
      <c r="D38" s="30" t="s">
        <v>37</v>
      </c>
      <c r="E38" s="43"/>
      <c r="F38" s="69">
        <v>13285</v>
      </c>
      <c r="G38" s="77">
        <f t="shared" si="2"/>
        <v>0.66135524807915747</v>
      </c>
      <c r="H38" s="69">
        <v>12533</v>
      </c>
      <c r="I38" s="87">
        <f t="shared" si="3"/>
        <v>6.0001595787122053</v>
      </c>
    </row>
    <row r="39" spans="1:16" ht="18" customHeight="1">
      <c r="A39" s="257"/>
      <c r="B39" s="257"/>
      <c r="C39" s="50" t="s">
        <v>17</v>
      </c>
      <c r="D39" s="51"/>
      <c r="E39" s="51"/>
      <c r="F39" s="65">
        <v>165527</v>
      </c>
      <c r="G39" s="75">
        <f t="shared" si="2"/>
        <v>8.2402822844410011</v>
      </c>
      <c r="H39" s="65">
        <v>160983</v>
      </c>
      <c r="I39" s="86">
        <f t="shared" si="3"/>
        <v>2.8226582931117017</v>
      </c>
    </row>
    <row r="40" spans="1:16" ht="18" customHeight="1">
      <c r="A40" s="257"/>
      <c r="B40" s="257"/>
      <c r="C40" s="7"/>
      <c r="D40" s="52" t="s">
        <v>18</v>
      </c>
      <c r="E40" s="53"/>
      <c r="F40" s="67">
        <v>160214</v>
      </c>
      <c r="G40" s="76">
        <f t="shared" si="2"/>
        <v>7.9757899673130712</v>
      </c>
      <c r="H40" s="67">
        <v>157598</v>
      </c>
      <c r="I40" s="88">
        <f t="shared" si="3"/>
        <v>1.6599195421261648</v>
      </c>
    </row>
    <row r="41" spans="1:16" ht="18" customHeight="1">
      <c r="A41" s="257"/>
      <c r="B41" s="257"/>
      <c r="C41" s="7"/>
      <c r="D41" s="16"/>
      <c r="E41" s="104" t="s">
        <v>92</v>
      </c>
      <c r="F41" s="69">
        <v>65644</v>
      </c>
      <c r="G41" s="77">
        <f t="shared" si="2"/>
        <v>3.2678964173811229</v>
      </c>
      <c r="H41" s="69">
        <v>67409</v>
      </c>
      <c r="I41" s="89">
        <f t="shared" si="3"/>
        <v>-2.6183447314156894</v>
      </c>
    </row>
    <row r="42" spans="1:16" ht="18" customHeight="1">
      <c r="A42" s="257"/>
      <c r="B42" s="257"/>
      <c r="C42" s="7"/>
      <c r="D42" s="33"/>
      <c r="E42" s="32" t="s">
        <v>38</v>
      </c>
      <c r="F42" s="69">
        <v>94570</v>
      </c>
      <c r="G42" s="77">
        <f t="shared" si="2"/>
        <v>4.7078935499319474</v>
      </c>
      <c r="H42" s="69">
        <v>90189</v>
      </c>
      <c r="I42" s="89">
        <f t="shared" si="3"/>
        <v>4.8575768663584151</v>
      </c>
    </row>
    <row r="43" spans="1:16" ht="18" customHeight="1">
      <c r="A43" s="257"/>
      <c r="B43" s="257"/>
      <c r="C43" s="7"/>
      <c r="D43" s="30" t="s">
        <v>39</v>
      </c>
      <c r="E43" s="54"/>
      <c r="F43" s="69">
        <v>5313</v>
      </c>
      <c r="G43" s="77">
        <f t="shared" si="2"/>
        <v>0.26449231712793109</v>
      </c>
      <c r="H43" s="69">
        <v>3385</v>
      </c>
      <c r="I43" s="89">
        <f t="shared" si="3"/>
        <v>56.957163958641054</v>
      </c>
    </row>
    <row r="44" spans="1:16" ht="18" customHeight="1">
      <c r="A44" s="257"/>
      <c r="B44" s="257"/>
      <c r="C44" s="11"/>
      <c r="D44" s="48" t="s">
        <v>40</v>
      </c>
      <c r="E44" s="49"/>
      <c r="F44" s="73">
        <v>0</v>
      </c>
      <c r="G44" s="79">
        <f t="shared" si="2"/>
        <v>0</v>
      </c>
      <c r="H44" s="72">
        <v>0</v>
      </c>
      <c r="I44" s="84" t="e">
        <f t="shared" si="3"/>
        <v>#DIV/0!</v>
      </c>
    </row>
    <row r="45" spans="1:16" ht="18" customHeight="1">
      <c r="A45" s="258"/>
      <c r="B45" s="258"/>
      <c r="C45" s="11" t="s">
        <v>19</v>
      </c>
      <c r="D45" s="12"/>
      <c r="E45" s="12"/>
      <c r="F45" s="74">
        <f>SUM(F28,F32,F39)</f>
        <v>2008754</v>
      </c>
      <c r="G45" s="85">
        <f t="shared" si="2"/>
        <v>100</v>
      </c>
      <c r="H45" s="74">
        <f>SUM(H28,H32,H39)</f>
        <v>1856431</v>
      </c>
      <c r="I45" s="85">
        <f t="shared" si="3"/>
        <v>8.2051527904888566</v>
      </c>
    </row>
    <row r="46" spans="1:16">
      <c r="A46" s="105" t="s">
        <v>20</v>
      </c>
    </row>
    <row r="47" spans="1:16">
      <c r="A47" s="106" t="s">
        <v>21</v>
      </c>
    </row>
    <row r="48" spans="1:16">
      <c r="A48" s="106"/>
    </row>
    <row r="57" spans="9:9">
      <c r="I57" s="8"/>
    </row>
    <row r="58" spans="9:9">
      <c r="I58" s="8"/>
    </row>
  </sheetData>
  <mergeCells count="6">
    <mergeCell ref="A9:A45"/>
    <mergeCell ref="B9:B27"/>
    <mergeCell ref="B28:B45"/>
    <mergeCell ref="D17:E17"/>
    <mergeCell ref="D18:E18"/>
    <mergeCell ref="D19:E19"/>
  </mergeCells>
  <phoneticPr fontId="9"/>
  <printOptions horizontalCentered="1" verticalCentered="1" gridLinesSet="0"/>
  <pageMargins left="0" right="0" top="0.2" bottom="0.19685039370078741" header="0.2" footer="0.31"/>
  <pageSetup paperSize="9" orientation="portrait" useFirstPageNumber="1" r:id="rId1"/>
  <headerFooter alignWithMargins="0">
    <oddHeader>&amp;R&amp;"明朝,斜体"&amp;9都道府県－&amp;P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50"/>
  <sheetViews>
    <sheetView view="pageBreakPreview" zoomScaleNormal="100" zoomScaleSheetLayoutView="100" workbookViewId="0">
      <pane xSplit="5" ySplit="7" topLeftCell="F8" activePane="bottomRight" state="frozen"/>
      <selection activeCell="L8" sqref="L8"/>
      <selection pane="topRight" activeCell="L8" sqref="L8"/>
      <selection pane="bottomLeft" activeCell="L8" sqref="L8"/>
      <selection pane="bottomRight"/>
    </sheetView>
  </sheetViews>
  <sheetFormatPr defaultColWidth="9" defaultRowHeight="13"/>
  <cols>
    <col min="1" max="1" width="3.6328125" style="2" customWidth="1"/>
    <col min="2" max="3" width="1.6328125" style="2" customWidth="1"/>
    <col min="4" max="4" width="22.6328125" style="2" customWidth="1"/>
    <col min="5" max="5" width="10.6328125" style="2" customWidth="1"/>
    <col min="6" max="11" width="13.6328125" style="2" customWidth="1"/>
    <col min="12" max="12" width="13.6328125" style="8" customWidth="1"/>
    <col min="13" max="21" width="13.6328125" style="2" customWidth="1"/>
    <col min="22" max="25" width="12" style="2" customWidth="1"/>
    <col min="26" max="16384" width="9" style="2"/>
  </cols>
  <sheetData>
    <row r="1" spans="1:25" ht="34" customHeight="1">
      <c r="A1" s="64" t="s">
        <v>0</v>
      </c>
      <c r="B1" s="28"/>
      <c r="C1" s="28"/>
      <c r="D1" s="103" t="s">
        <v>258</v>
      </c>
      <c r="E1" s="35"/>
      <c r="F1" s="35"/>
      <c r="G1" s="35"/>
    </row>
    <row r="2" spans="1:25" ht="15" customHeight="1"/>
    <row r="3" spans="1:25" ht="15" customHeight="1">
      <c r="A3" s="36" t="s">
        <v>47</v>
      </c>
      <c r="B3" s="36"/>
      <c r="C3" s="36"/>
      <c r="D3" s="36"/>
    </row>
    <row r="4" spans="1:25" ht="15" customHeight="1">
      <c r="A4" s="36"/>
      <c r="B4" s="36"/>
      <c r="C4" s="36"/>
      <c r="D4" s="36"/>
    </row>
    <row r="5" spans="1:25" ht="16" customHeight="1">
      <c r="A5" s="31" t="s">
        <v>236</v>
      </c>
      <c r="B5" s="31"/>
      <c r="C5" s="31"/>
      <c r="D5" s="31"/>
      <c r="K5" s="37"/>
      <c r="O5" s="37" t="s">
        <v>48</v>
      </c>
    </row>
    <row r="6" spans="1:25" ht="16" customHeight="1">
      <c r="A6" s="266" t="s">
        <v>49</v>
      </c>
      <c r="B6" s="267"/>
      <c r="C6" s="267"/>
      <c r="D6" s="267"/>
      <c r="E6" s="268"/>
      <c r="F6" s="287" t="s">
        <v>250</v>
      </c>
      <c r="G6" s="288"/>
      <c r="H6" s="287" t="s">
        <v>251</v>
      </c>
      <c r="I6" s="288"/>
      <c r="J6" s="287" t="s">
        <v>252</v>
      </c>
      <c r="K6" s="288"/>
      <c r="L6" s="287" t="s">
        <v>254</v>
      </c>
      <c r="M6" s="288"/>
      <c r="N6" s="297" t="s">
        <v>255</v>
      </c>
      <c r="O6" s="298"/>
    </row>
    <row r="7" spans="1:25" ht="16" customHeight="1">
      <c r="A7" s="269"/>
      <c r="B7" s="270"/>
      <c r="C7" s="270"/>
      <c r="D7" s="270"/>
      <c r="E7" s="271"/>
      <c r="F7" s="110" t="s">
        <v>235</v>
      </c>
      <c r="G7" s="38" t="s">
        <v>2</v>
      </c>
      <c r="H7" s="110" t="s">
        <v>235</v>
      </c>
      <c r="I7" s="38" t="s">
        <v>2</v>
      </c>
      <c r="J7" s="110" t="s">
        <v>235</v>
      </c>
      <c r="K7" s="38" t="s">
        <v>2</v>
      </c>
      <c r="L7" s="110" t="s">
        <v>235</v>
      </c>
      <c r="M7" s="38" t="s">
        <v>2</v>
      </c>
      <c r="N7" s="110" t="s">
        <v>235</v>
      </c>
      <c r="O7" s="251" t="s">
        <v>2</v>
      </c>
    </row>
    <row r="8" spans="1:25" ht="16" customHeight="1">
      <c r="A8" s="278" t="s">
        <v>83</v>
      </c>
      <c r="B8" s="55" t="s">
        <v>50</v>
      </c>
      <c r="C8" s="56"/>
      <c r="D8" s="56"/>
      <c r="E8" s="93" t="s">
        <v>41</v>
      </c>
      <c r="F8" s="111">
        <v>2120</v>
      </c>
      <c r="G8" s="112">
        <v>1943</v>
      </c>
      <c r="H8" s="111">
        <v>48264</v>
      </c>
      <c r="I8" s="113">
        <v>49253</v>
      </c>
      <c r="J8" s="111">
        <v>10593</v>
      </c>
      <c r="K8" s="114">
        <v>16756</v>
      </c>
      <c r="L8" s="111">
        <v>52913</v>
      </c>
      <c r="M8" s="113">
        <v>52782</v>
      </c>
      <c r="N8" s="111">
        <v>5160.1810000000005</v>
      </c>
      <c r="O8" s="114">
        <v>0</v>
      </c>
      <c r="P8" s="115"/>
      <c r="Q8" s="115"/>
      <c r="R8" s="115"/>
      <c r="S8" s="115"/>
      <c r="T8" s="115"/>
      <c r="U8" s="115"/>
      <c r="V8" s="115"/>
      <c r="W8" s="115"/>
      <c r="X8" s="115"/>
      <c r="Y8" s="115"/>
    </row>
    <row r="9" spans="1:25" ht="16" customHeight="1">
      <c r="A9" s="279"/>
      <c r="B9" s="8"/>
      <c r="C9" s="30" t="s">
        <v>51</v>
      </c>
      <c r="D9" s="43"/>
      <c r="E9" s="91" t="s">
        <v>42</v>
      </c>
      <c r="F9" s="70">
        <v>2120</v>
      </c>
      <c r="G9" s="116">
        <v>1943</v>
      </c>
      <c r="H9" s="70">
        <v>48264</v>
      </c>
      <c r="I9" s="117">
        <v>49253</v>
      </c>
      <c r="J9" s="70">
        <v>10593</v>
      </c>
      <c r="K9" s="118">
        <v>16679</v>
      </c>
      <c r="L9" s="70">
        <v>52913</v>
      </c>
      <c r="M9" s="117">
        <v>52782</v>
      </c>
      <c r="N9" s="70">
        <v>4109.1810000000005</v>
      </c>
      <c r="O9" s="118">
        <v>0</v>
      </c>
      <c r="P9" s="115"/>
      <c r="Q9" s="115"/>
      <c r="R9" s="115"/>
      <c r="S9" s="115"/>
      <c r="T9" s="115"/>
      <c r="U9" s="115"/>
      <c r="V9" s="115"/>
      <c r="W9" s="115"/>
      <c r="X9" s="115"/>
      <c r="Y9" s="115"/>
    </row>
    <row r="10" spans="1:25" ht="16" customHeight="1">
      <c r="A10" s="279"/>
      <c r="B10" s="10"/>
      <c r="C10" s="30" t="s">
        <v>52</v>
      </c>
      <c r="D10" s="43"/>
      <c r="E10" s="91" t="s">
        <v>43</v>
      </c>
      <c r="F10" s="70">
        <v>0</v>
      </c>
      <c r="G10" s="116">
        <v>0</v>
      </c>
      <c r="H10" s="70">
        <v>0</v>
      </c>
      <c r="I10" s="117">
        <v>0</v>
      </c>
      <c r="J10" s="119">
        <v>0</v>
      </c>
      <c r="K10" s="120">
        <v>77</v>
      </c>
      <c r="L10" s="70">
        <v>0</v>
      </c>
      <c r="M10" s="117">
        <v>0</v>
      </c>
      <c r="N10" s="70">
        <v>1051</v>
      </c>
      <c r="O10" s="118">
        <v>0</v>
      </c>
      <c r="P10" s="115"/>
      <c r="Q10" s="115"/>
      <c r="R10" s="115"/>
      <c r="S10" s="115"/>
      <c r="T10" s="115"/>
      <c r="U10" s="115"/>
      <c r="V10" s="115"/>
      <c r="W10" s="115"/>
      <c r="X10" s="115"/>
      <c r="Y10" s="115"/>
    </row>
    <row r="11" spans="1:25" ht="16" customHeight="1">
      <c r="A11" s="279"/>
      <c r="B11" s="50" t="s">
        <v>53</v>
      </c>
      <c r="C11" s="63"/>
      <c r="D11" s="63"/>
      <c r="E11" s="90" t="s">
        <v>44</v>
      </c>
      <c r="F11" s="121">
        <v>2307</v>
      </c>
      <c r="G11" s="122">
        <v>2467</v>
      </c>
      <c r="H11" s="121">
        <v>46768</v>
      </c>
      <c r="I11" s="123">
        <v>47963</v>
      </c>
      <c r="J11" s="121">
        <v>7880</v>
      </c>
      <c r="K11" s="124">
        <v>17134</v>
      </c>
      <c r="L11" s="121">
        <v>53704</v>
      </c>
      <c r="M11" s="123">
        <v>52737</v>
      </c>
      <c r="N11" s="121">
        <v>4817.4279999999999</v>
      </c>
      <c r="O11" s="118">
        <v>0</v>
      </c>
      <c r="P11" s="115"/>
      <c r="Q11" s="115"/>
      <c r="R11" s="115"/>
      <c r="S11" s="115"/>
      <c r="T11" s="115"/>
      <c r="U11" s="115"/>
      <c r="V11" s="115"/>
      <c r="W11" s="115"/>
      <c r="X11" s="115"/>
      <c r="Y11" s="115"/>
    </row>
    <row r="12" spans="1:25" ht="16" customHeight="1">
      <c r="A12" s="279"/>
      <c r="B12" s="7"/>
      <c r="C12" s="30" t="s">
        <v>54</v>
      </c>
      <c r="D12" s="43"/>
      <c r="E12" s="91" t="s">
        <v>45</v>
      </c>
      <c r="F12" s="70">
        <v>2307</v>
      </c>
      <c r="G12" s="116">
        <v>2260</v>
      </c>
      <c r="H12" s="121">
        <v>46768</v>
      </c>
      <c r="I12" s="117">
        <v>47787</v>
      </c>
      <c r="J12" s="121">
        <v>7880</v>
      </c>
      <c r="K12" s="118">
        <v>15879</v>
      </c>
      <c r="L12" s="70">
        <v>53704</v>
      </c>
      <c r="M12" s="117">
        <v>52737</v>
      </c>
      <c r="N12" s="70">
        <v>3766.7950000000001</v>
      </c>
      <c r="O12" s="118">
        <v>0</v>
      </c>
      <c r="P12" s="115"/>
      <c r="Q12" s="115"/>
      <c r="R12" s="115"/>
      <c r="S12" s="115"/>
      <c r="T12" s="115"/>
      <c r="U12" s="115"/>
      <c r="V12" s="115"/>
      <c r="W12" s="115"/>
      <c r="X12" s="115"/>
      <c r="Y12" s="115"/>
    </row>
    <row r="13" spans="1:25" ht="16" customHeight="1">
      <c r="A13" s="279"/>
      <c r="B13" s="8"/>
      <c r="C13" s="52" t="s">
        <v>55</v>
      </c>
      <c r="D13" s="53"/>
      <c r="E13" s="95" t="s">
        <v>46</v>
      </c>
      <c r="F13" s="67">
        <v>0</v>
      </c>
      <c r="G13" s="125">
        <v>207</v>
      </c>
      <c r="H13" s="119">
        <v>0</v>
      </c>
      <c r="I13" s="120">
        <v>176</v>
      </c>
      <c r="J13" s="119">
        <v>0</v>
      </c>
      <c r="K13" s="120">
        <v>1255</v>
      </c>
      <c r="L13" s="68">
        <v>0</v>
      </c>
      <c r="M13" s="126">
        <v>0</v>
      </c>
      <c r="N13" s="68">
        <v>1050.633</v>
      </c>
      <c r="O13" s="118">
        <v>0</v>
      </c>
      <c r="P13" s="115"/>
      <c r="Q13" s="115"/>
      <c r="R13" s="115"/>
      <c r="S13" s="115"/>
      <c r="T13" s="115"/>
      <c r="U13" s="115"/>
      <c r="V13" s="115"/>
      <c r="W13" s="115"/>
      <c r="X13" s="115"/>
      <c r="Y13" s="115"/>
    </row>
    <row r="14" spans="1:25" ht="16" customHeight="1">
      <c r="A14" s="279"/>
      <c r="B14" s="44" t="s">
        <v>56</v>
      </c>
      <c r="C14" s="43"/>
      <c r="D14" s="43"/>
      <c r="E14" s="91" t="s">
        <v>97</v>
      </c>
      <c r="F14" s="69">
        <f t="shared" ref="F14:O14" si="0">F9-F12</f>
        <v>-187</v>
      </c>
      <c r="G14" s="128">
        <f t="shared" si="0"/>
        <v>-317</v>
      </c>
      <c r="H14" s="69">
        <f t="shared" si="0"/>
        <v>1496</v>
      </c>
      <c r="I14" s="128">
        <f t="shared" si="0"/>
        <v>1466</v>
      </c>
      <c r="J14" s="69">
        <f t="shared" si="0"/>
        <v>2713</v>
      </c>
      <c r="K14" s="128">
        <f t="shared" si="0"/>
        <v>800</v>
      </c>
      <c r="L14" s="69">
        <f t="shared" si="0"/>
        <v>-791</v>
      </c>
      <c r="M14" s="128">
        <f t="shared" si="0"/>
        <v>45</v>
      </c>
      <c r="N14" s="69">
        <f t="shared" si="0"/>
        <v>342.38600000000042</v>
      </c>
      <c r="O14" s="128">
        <f t="shared" si="0"/>
        <v>0</v>
      </c>
      <c r="P14" s="115"/>
      <c r="Q14" s="115"/>
      <c r="R14" s="115"/>
      <c r="S14" s="115"/>
      <c r="T14" s="115"/>
      <c r="U14" s="115"/>
      <c r="V14" s="115"/>
      <c r="W14" s="115"/>
      <c r="X14" s="115"/>
      <c r="Y14" s="115"/>
    </row>
    <row r="15" spans="1:25" ht="16" customHeight="1">
      <c r="A15" s="279"/>
      <c r="B15" s="44" t="s">
        <v>57</v>
      </c>
      <c r="C15" s="43"/>
      <c r="D15" s="43"/>
      <c r="E15" s="91" t="s">
        <v>98</v>
      </c>
      <c r="F15" s="69">
        <f t="shared" ref="F15:O15" si="1">F10-F13</f>
        <v>0</v>
      </c>
      <c r="G15" s="128">
        <f t="shared" si="1"/>
        <v>-207</v>
      </c>
      <c r="H15" s="69">
        <f t="shared" si="1"/>
        <v>0</v>
      </c>
      <c r="I15" s="128">
        <f t="shared" si="1"/>
        <v>-176</v>
      </c>
      <c r="J15" s="69">
        <f t="shared" si="1"/>
        <v>0</v>
      </c>
      <c r="K15" s="128">
        <f t="shared" si="1"/>
        <v>-1178</v>
      </c>
      <c r="L15" s="69">
        <f t="shared" si="1"/>
        <v>0</v>
      </c>
      <c r="M15" s="128">
        <f t="shared" si="1"/>
        <v>0</v>
      </c>
      <c r="N15" s="69">
        <f t="shared" si="1"/>
        <v>0.3669999999999618</v>
      </c>
      <c r="O15" s="128">
        <f t="shared" si="1"/>
        <v>0</v>
      </c>
      <c r="P15" s="115"/>
      <c r="Q15" s="115"/>
      <c r="R15" s="115"/>
      <c r="S15" s="115"/>
      <c r="T15" s="115"/>
      <c r="U15" s="115"/>
      <c r="V15" s="115"/>
      <c r="W15" s="115"/>
      <c r="X15" s="115"/>
      <c r="Y15" s="115"/>
    </row>
    <row r="16" spans="1:25" ht="16" customHeight="1">
      <c r="A16" s="279"/>
      <c r="B16" s="44" t="s">
        <v>58</v>
      </c>
      <c r="C16" s="43"/>
      <c r="D16" s="43"/>
      <c r="E16" s="91" t="s">
        <v>99</v>
      </c>
      <c r="F16" s="67">
        <f t="shared" ref="F16:O16" si="2">F8-F11</f>
        <v>-187</v>
      </c>
      <c r="G16" s="125">
        <f t="shared" si="2"/>
        <v>-524</v>
      </c>
      <c r="H16" s="67">
        <f t="shared" si="2"/>
        <v>1496</v>
      </c>
      <c r="I16" s="125">
        <f t="shared" si="2"/>
        <v>1290</v>
      </c>
      <c r="J16" s="67">
        <f t="shared" si="2"/>
        <v>2713</v>
      </c>
      <c r="K16" s="125">
        <f t="shared" si="2"/>
        <v>-378</v>
      </c>
      <c r="L16" s="67">
        <f t="shared" si="2"/>
        <v>-791</v>
      </c>
      <c r="M16" s="125">
        <f t="shared" si="2"/>
        <v>45</v>
      </c>
      <c r="N16" s="67">
        <f t="shared" si="2"/>
        <v>342.75300000000061</v>
      </c>
      <c r="O16" s="125">
        <f t="shared" si="2"/>
        <v>0</v>
      </c>
      <c r="P16" s="115"/>
      <c r="Q16" s="115"/>
      <c r="R16" s="115"/>
      <c r="S16" s="253"/>
      <c r="T16" s="115"/>
      <c r="U16" s="115"/>
      <c r="V16" s="115"/>
      <c r="W16" s="115"/>
      <c r="X16" s="115"/>
      <c r="Y16" s="115"/>
    </row>
    <row r="17" spans="1:25" ht="16" customHeight="1">
      <c r="A17" s="279"/>
      <c r="B17" s="44" t="s">
        <v>59</v>
      </c>
      <c r="C17" s="43"/>
      <c r="D17" s="43"/>
      <c r="E17" s="34"/>
      <c r="F17" s="69">
        <v>0</v>
      </c>
      <c r="G17" s="128">
        <v>0</v>
      </c>
      <c r="H17" s="119">
        <v>0</v>
      </c>
      <c r="I17" s="120">
        <v>0</v>
      </c>
      <c r="J17" s="70">
        <v>0</v>
      </c>
      <c r="K17" s="118">
        <v>0</v>
      </c>
      <c r="L17" s="70">
        <v>0</v>
      </c>
      <c r="M17" s="117">
        <v>0</v>
      </c>
      <c r="N17" s="119">
        <v>0</v>
      </c>
      <c r="O17" s="129">
        <v>0</v>
      </c>
      <c r="P17" s="115"/>
      <c r="Q17" s="115"/>
      <c r="R17" s="115"/>
      <c r="S17" s="115"/>
      <c r="T17" s="115"/>
      <c r="U17" s="115"/>
      <c r="V17" s="115"/>
      <c r="W17" s="115"/>
      <c r="X17" s="115"/>
      <c r="Y17" s="115"/>
    </row>
    <row r="18" spans="1:25" ht="16" customHeight="1">
      <c r="A18" s="280"/>
      <c r="B18" s="47" t="s">
        <v>60</v>
      </c>
      <c r="C18" s="31"/>
      <c r="D18" s="31"/>
      <c r="E18" s="17"/>
      <c r="F18" s="130">
        <v>0</v>
      </c>
      <c r="G18" s="131">
        <v>0</v>
      </c>
      <c r="H18" s="132">
        <v>0</v>
      </c>
      <c r="I18" s="133">
        <v>0</v>
      </c>
      <c r="J18" s="132">
        <v>0</v>
      </c>
      <c r="K18" s="133">
        <v>0</v>
      </c>
      <c r="L18" s="132">
        <v>0</v>
      </c>
      <c r="M18" s="133">
        <v>0</v>
      </c>
      <c r="N18" s="132">
        <v>0</v>
      </c>
      <c r="O18" s="134">
        <v>0</v>
      </c>
      <c r="P18" s="115"/>
      <c r="Q18" s="115"/>
      <c r="R18" s="115"/>
      <c r="S18" s="115"/>
      <c r="T18" s="115"/>
      <c r="U18" s="115"/>
      <c r="V18" s="115"/>
      <c r="W18" s="115"/>
      <c r="X18" s="115"/>
      <c r="Y18" s="115"/>
    </row>
    <row r="19" spans="1:25" ht="16" customHeight="1">
      <c r="A19" s="279" t="s">
        <v>84</v>
      </c>
      <c r="B19" s="50" t="s">
        <v>61</v>
      </c>
      <c r="C19" s="51"/>
      <c r="D19" s="51"/>
      <c r="E19" s="96"/>
      <c r="F19" s="65">
        <v>290</v>
      </c>
      <c r="G19" s="135">
        <v>352</v>
      </c>
      <c r="H19" s="66">
        <v>11453</v>
      </c>
      <c r="I19" s="136">
        <v>8336</v>
      </c>
      <c r="J19" s="66">
        <v>1542</v>
      </c>
      <c r="K19" s="137">
        <v>1532</v>
      </c>
      <c r="L19" s="66">
        <v>24649</v>
      </c>
      <c r="M19" s="136">
        <v>26694</v>
      </c>
      <c r="N19" s="66">
        <v>836.67200000000003</v>
      </c>
      <c r="O19" s="254">
        <v>0</v>
      </c>
      <c r="P19" s="115"/>
      <c r="Q19" s="115"/>
      <c r="R19" s="115"/>
      <c r="S19" s="115"/>
      <c r="T19" s="115"/>
      <c r="U19" s="115"/>
      <c r="V19" s="115"/>
      <c r="W19" s="115"/>
      <c r="X19" s="115"/>
      <c r="Y19" s="115"/>
    </row>
    <row r="20" spans="1:25" ht="16" customHeight="1">
      <c r="A20" s="279"/>
      <c r="B20" s="19"/>
      <c r="C20" s="30" t="s">
        <v>62</v>
      </c>
      <c r="D20" s="43"/>
      <c r="E20" s="91"/>
      <c r="F20" s="69">
        <v>0</v>
      </c>
      <c r="G20" s="128">
        <v>0</v>
      </c>
      <c r="H20" s="70">
        <v>5406</v>
      </c>
      <c r="I20" s="117">
        <v>3483</v>
      </c>
      <c r="J20" s="70">
        <v>0</v>
      </c>
      <c r="K20" s="120">
        <v>0</v>
      </c>
      <c r="L20" s="70">
        <v>6090</v>
      </c>
      <c r="M20" s="117">
        <v>7322</v>
      </c>
      <c r="N20" s="70">
        <v>79</v>
      </c>
      <c r="O20" s="118">
        <v>0</v>
      </c>
      <c r="P20" s="115"/>
      <c r="Q20" s="115"/>
      <c r="R20" s="115"/>
      <c r="S20" s="115"/>
      <c r="T20" s="115"/>
      <c r="U20" s="115"/>
      <c r="V20" s="115"/>
      <c r="W20" s="115"/>
      <c r="X20" s="115"/>
      <c r="Y20" s="115"/>
    </row>
    <row r="21" spans="1:25" ht="16" customHeight="1">
      <c r="A21" s="279"/>
      <c r="B21" s="9" t="s">
        <v>63</v>
      </c>
      <c r="C21" s="63"/>
      <c r="D21" s="63"/>
      <c r="E21" s="90" t="s">
        <v>100</v>
      </c>
      <c r="F21" s="138">
        <v>290</v>
      </c>
      <c r="G21" s="139">
        <v>352</v>
      </c>
      <c r="H21" s="121">
        <v>11453</v>
      </c>
      <c r="I21" s="123">
        <v>8336</v>
      </c>
      <c r="J21" s="121">
        <v>1542</v>
      </c>
      <c r="K21" s="124">
        <v>1532</v>
      </c>
      <c r="L21" s="121">
        <v>24649</v>
      </c>
      <c r="M21" s="123">
        <v>26694</v>
      </c>
      <c r="N21" s="121">
        <v>836.67200000000003</v>
      </c>
      <c r="O21" s="118">
        <v>0</v>
      </c>
      <c r="P21" s="115"/>
      <c r="Q21" s="115"/>
      <c r="R21" s="115"/>
      <c r="S21" s="115"/>
      <c r="T21" s="115"/>
      <c r="U21" s="115"/>
      <c r="V21" s="115"/>
      <c r="W21" s="115"/>
      <c r="X21" s="115"/>
      <c r="Y21" s="115"/>
    </row>
    <row r="22" spans="1:25" ht="16" customHeight="1">
      <c r="A22" s="279"/>
      <c r="B22" s="50" t="s">
        <v>64</v>
      </c>
      <c r="C22" s="51"/>
      <c r="D22" s="51"/>
      <c r="E22" s="96" t="s">
        <v>101</v>
      </c>
      <c r="F22" s="65">
        <v>889</v>
      </c>
      <c r="G22" s="135">
        <v>913</v>
      </c>
      <c r="H22" s="66">
        <v>32418</v>
      </c>
      <c r="I22" s="136">
        <v>28678</v>
      </c>
      <c r="J22" s="66">
        <v>4405</v>
      </c>
      <c r="K22" s="137">
        <v>9287</v>
      </c>
      <c r="L22" s="66">
        <v>30427</v>
      </c>
      <c r="M22" s="136">
        <v>32330</v>
      </c>
      <c r="N22" s="66">
        <v>478.94799999999998</v>
      </c>
      <c r="O22" s="118">
        <v>0</v>
      </c>
      <c r="P22" s="115"/>
      <c r="Q22" s="115"/>
      <c r="R22" s="115"/>
      <c r="S22" s="115"/>
      <c r="T22" s="115"/>
      <c r="U22" s="115"/>
      <c r="V22" s="115"/>
      <c r="W22" s="115"/>
      <c r="X22" s="115"/>
      <c r="Y22" s="115"/>
    </row>
    <row r="23" spans="1:25" ht="16" customHeight="1">
      <c r="A23" s="279"/>
      <c r="B23" s="7" t="s">
        <v>65</v>
      </c>
      <c r="C23" s="52" t="s">
        <v>66</v>
      </c>
      <c r="D23" s="53"/>
      <c r="E23" s="95"/>
      <c r="F23" s="67">
        <v>95</v>
      </c>
      <c r="G23" s="125">
        <v>107</v>
      </c>
      <c r="H23" s="68">
        <v>9359</v>
      </c>
      <c r="I23" s="126">
        <v>9995</v>
      </c>
      <c r="J23" s="68">
        <v>0</v>
      </c>
      <c r="K23" s="127">
        <v>0</v>
      </c>
      <c r="L23" s="68">
        <v>5947</v>
      </c>
      <c r="M23" s="126">
        <v>6283</v>
      </c>
      <c r="N23" s="68">
        <v>396.39499999999998</v>
      </c>
      <c r="O23" s="118">
        <v>0</v>
      </c>
      <c r="P23" s="115"/>
      <c r="Q23" s="115"/>
      <c r="R23" s="115"/>
      <c r="S23" s="115"/>
      <c r="T23" s="115"/>
      <c r="U23" s="115"/>
      <c r="V23" s="115"/>
      <c r="W23" s="115"/>
      <c r="X23" s="115"/>
      <c r="Y23" s="115"/>
    </row>
    <row r="24" spans="1:25" ht="16" customHeight="1">
      <c r="A24" s="279"/>
      <c r="B24" s="44" t="s">
        <v>102</v>
      </c>
      <c r="C24" s="43"/>
      <c r="D24" s="43"/>
      <c r="E24" s="91" t="s">
        <v>103</v>
      </c>
      <c r="F24" s="69">
        <f t="shared" ref="F24:O24" si="3">F21-F22</f>
        <v>-599</v>
      </c>
      <c r="G24" s="128">
        <f t="shared" si="3"/>
        <v>-561</v>
      </c>
      <c r="H24" s="69">
        <f t="shared" si="3"/>
        <v>-20965</v>
      </c>
      <c r="I24" s="128">
        <f t="shared" si="3"/>
        <v>-20342</v>
      </c>
      <c r="J24" s="69">
        <f t="shared" si="3"/>
        <v>-2863</v>
      </c>
      <c r="K24" s="128">
        <f t="shared" si="3"/>
        <v>-7755</v>
      </c>
      <c r="L24" s="69">
        <f t="shared" si="3"/>
        <v>-5778</v>
      </c>
      <c r="M24" s="128">
        <f t="shared" si="3"/>
        <v>-5636</v>
      </c>
      <c r="N24" s="69">
        <f t="shared" si="3"/>
        <v>357.72400000000005</v>
      </c>
      <c r="O24" s="128">
        <f t="shared" si="3"/>
        <v>0</v>
      </c>
      <c r="P24" s="115"/>
      <c r="Q24" s="115"/>
      <c r="R24" s="115"/>
      <c r="S24" s="115"/>
      <c r="T24" s="115"/>
      <c r="U24" s="115"/>
      <c r="V24" s="115"/>
      <c r="W24" s="115"/>
      <c r="X24" s="115"/>
      <c r="Y24" s="115"/>
    </row>
    <row r="25" spans="1:25" ht="16" customHeight="1">
      <c r="A25" s="279"/>
      <c r="B25" s="101" t="s">
        <v>67</v>
      </c>
      <c r="C25" s="53"/>
      <c r="D25" s="53"/>
      <c r="E25" s="281" t="s">
        <v>104</v>
      </c>
      <c r="F25" s="293">
        <v>599</v>
      </c>
      <c r="G25" s="291">
        <v>561</v>
      </c>
      <c r="H25" s="289">
        <v>20965</v>
      </c>
      <c r="I25" s="291">
        <v>20342</v>
      </c>
      <c r="J25" s="289">
        <v>2863</v>
      </c>
      <c r="K25" s="291">
        <v>7755</v>
      </c>
      <c r="L25" s="289">
        <v>5778</v>
      </c>
      <c r="M25" s="291">
        <v>5636</v>
      </c>
      <c r="N25" s="289">
        <v>-360</v>
      </c>
      <c r="O25" s="291">
        <v>0</v>
      </c>
      <c r="P25" s="115"/>
      <c r="Q25" s="115"/>
      <c r="R25" s="115"/>
      <c r="S25" s="115"/>
      <c r="T25" s="115"/>
      <c r="U25" s="115"/>
      <c r="V25" s="115"/>
      <c r="W25" s="115"/>
      <c r="X25" s="115"/>
      <c r="Y25" s="115"/>
    </row>
    <row r="26" spans="1:25" ht="16" customHeight="1">
      <c r="A26" s="279"/>
      <c r="B26" s="9" t="s">
        <v>68</v>
      </c>
      <c r="C26" s="63"/>
      <c r="D26" s="63"/>
      <c r="E26" s="282"/>
      <c r="F26" s="294"/>
      <c r="G26" s="292"/>
      <c r="H26" s="290"/>
      <c r="I26" s="292"/>
      <c r="J26" s="290"/>
      <c r="K26" s="292"/>
      <c r="L26" s="290"/>
      <c r="M26" s="292"/>
      <c r="N26" s="290"/>
      <c r="O26" s="292"/>
      <c r="P26" s="115"/>
      <c r="Q26" s="115"/>
      <c r="R26" s="115"/>
      <c r="S26" s="115"/>
      <c r="T26" s="115"/>
      <c r="U26" s="115"/>
      <c r="V26" s="115"/>
      <c r="W26" s="115"/>
      <c r="X26" s="115"/>
      <c r="Y26" s="115"/>
    </row>
    <row r="27" spans="1:25" ht="16" customHeight="1">
      <c r="A27" s="280"/>
      <c r="B27" s="47" t="s">
        <v>105</v>
      </c>
      <c r="C27" s="31"/>
      <c r="D27" s="31"/>
      <c r="E27" s="92" t="s">
        <v>106</v>
      </c>
      <c r="F27" s="73">
        <f t="shared" ref="F27:O27" si="4">F24+F25</f>
        <v>0</v>
      </c>
      <c r="G27" s="140">
        <f t="shared" si="4"/>
        <v>0</v>
      </c>
      <c r="H27" s="73">
        <f t="shared" si="4"/>
        <v>0</v>
      </c>
      <c r="I27" s="140">
        <f t="shared" si="4"/>
        <v>0</v>
      </c>
      <c r="J27" s="73">
        <f t="shared" si="4"/>
        <v>0</v>
      </c>
      <c r="K27" s="140">
        <f t="shared" si="4"/>
        <v>0</v>
      </c>
      <c r="L27" s="73">
        <f t="shared" si="4"/>
        <v>0</v>
      </c>
      <c r="M27" s="140">
        <f t="shared" si="4"/>
        <v>0</v>
      </c>
      <c r="N27" s="73">
        <f t="shared" si="4"/>
        <v>-2.2759999999999536</v>
      </c>
      <c r="O27" s="140">
        <f t="shared" si="4"/>
        <v>0</v>
      </c>
      <c r="P27" s="115"/>
      <c r="Q27" s="115"/>
      <c r="R27" s="115"/>
      <c r="S27" s="115"/>
      <c r="T27" s="115"/>
      <c r="U27" s="115"/>
      <c r="V27" s="115"/>
      <c r="W27" s="115"/>
      <c r="X27" s="115"/>
      <c r="Y27" s="115"/>
    </row>
    <row r="28" spans="1:25" ht="16" customHeight="1">
      <c r="A28" s="13"/>
      <c r="F28" s="115"/>
      <c r="G28" s="115"/>
      <c r="H28" s="115"/>
      <c r="I28" s="115"/>
      <c r="J28" s="115"/>
      <c r="K28" s="115"/>
      <c r="L28" s="141"/>
      <c r="M28" s="115"/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</row>
    <row r="29" spans="1:25" ht="16" customHeight="1">
      <c r="A29" s="31"/>
      <c r="F29" s="115"/>
      <c r="G29" s="115"/>
      <c r="H29" s="115"/>
      <c r="I29" s="115"/>
      <c r="J29" s="142"/>
      <c r="K29" s="142"/>
      <c r="L29" s="141"/>
      <c r="M29" s="115"/>
      <c r="N29" s="115"/>
      <c r="O29" s="142" t="s">
        <v>107</v>
      </c>
      <c r="P29" s="115"/>
      <c r="Q29" s="115"/>
      <c r="R29" s="115"/>
      <c r="S29" s="115"/>
      <c r="T29" s="115"/>
      <c r="U29" s="115"/>
      <c r="V29" s="115"/>
      <c r="W29" s="115"/>
      <c r="X29" s="115"/>
      <c r="Y29" s="142"/>
    </row>
    <row r="30" spans="1:25" ht="16" customHeight="1">
      <c r="A30" s="272" t="s">
        <v>69</v>
      </c>
      <c r="B30" s="273"/>
      <c r="C30" s="273"/>
      <c r="D30" s="273"/>
      <c r="E30" s="274"/>
      <c r="F30" s="295"/>
      <c r="G30" s="296"/>
      <c r="H30" s="295"/>
      <c r="I30" s="296"/>
      <c r="J30" s="295"/>
      <c r="K30" s="296"/>
      <c r="L30" s="295"/>
      <c r="M30" s="296"/>
      <c r="N30" s="295"/>
      <c r="O30" s="296"/>
      <c r="P30" s="143"/>
      <c r="Q30" s="141"/>
      <c r="R30" s="143"/>
      <c r="S30" s="141"/>
      <c r="T30" s="143"/>
      <c r="U30" s="141"/>
      <c r="V30" s="143"/>
      <c r="W30" s="141"/>
      <c r="X30" s="143"/>
      <c r="Y30" s="141"/>
    </row>
    <row r="31" spans="1:25" ht="16" customHeight="1">
      <c r="A31" s="275"/>
      <c r="B31" s="276"/>
      <c r="C31" s="276"/>
      <c r="D31" s="276"/>
      <c r="E31" s="277"/>
      <c r="F31" s="110" t="s">
        <v>235</v>
      </c>
      <c r="G31" s="144" t="s">
        <v>2</v>
      </c>
      <c r="H31" s="110" t="s">
        <v>235</v>
      </c>
      <c r="I31" s="144" t="s">
        <v>2</v>
      </c>
      <c r="J31" s="110" t="s">
        <v>235</v>
      </c>
      <c r="K31" s="145" t="s">
        <v>2</v>
      </c>
      <c r="L31" s="110" t="s">
        <v>235</v>
      </c>
      <c r="M31" s="144" t="s">
        <v>2</v>
      </c>
      <c r="N31" s="110" t="s">
        <v>235</v>
      </c>
      <c r="O31" s="146" t="s">
        <v>2</v>
      </c>
      <c r="P31" s="147"/>
      <c r="Q31" s="147"/>
      <c r="R31" s="147"/>
      <c r="S31" s="147"/>
      <c r="T31" s="147"/>
      <c r="U31" s="147"/>
      <c r="V31" s="147"/>
      <c r="W31" s="147"/>
      <c r="X31" s="147"/>
      <c r="Y31" s="147"/>
    </row>
    <row r="32" spans="1:25" ht="16" customHeight="1">
      <c r="A32" s="278" t="s">
        <v>85</v>
      </c>
      <c r="B32" s="55" t="s">
        <v>50</v>
      </c>
      <c r="C32" s="56"/>
      <c r="D32" s="56"/>
      <c r="E32" s="15" t="s">
        <v>41</v>
      </c>
      <c r="F32" s="66"/>
      <c r="G32" s="148"/>
      <c r="H32" s="111"/>
      <c r="I32" s="113"/>
      <c r="J32" s="111"/>
      <c r="K32" s="114"/>
      <c r="L32" s="66"/>
      <c r="M32" s="148"/>
      <c r="N32" s="111"/>
      <c r="O32" s="149"/>
      <c r="P32" s="148"/>
      <c r="Q32" s="148"/>
      <c r="R32" s="148"/>
      <c r="S32" s="148"/>
      <c r="T32" s="150"/>
      <c r="U32" s="150"/>
      <c r="V32" s="148"/>
      <c r="W32" s="148"/>
      <c r="X32" s="150"/>
      <c r="Y32" s="150"/>
    </row>
    <row r="33" spans="1:25" ht="16" customHeight="1">
      <c r="A33" s="283"/>
      <c r="B33" s="8"/>
      <c r="C33" s="52" t="s">
        <v>70</v>
      </c>
      <c r="D33" s="53"/>
      <c r="E33" s="99"/>
      <c r="F33" s="68"/>
      <c r="G33" s="151"/>
      <c r="H33" s="68"/>
      <c r="I33" s="126"/>
      <c r="J33" s="68"/>
      <c r="K33" s="127"/>
      <c r="L33" s="68"/>
      <c r="M33" s="151"/>
      <c r="N33" s="68"/>
      <c r="O33" s="125"/>
      <c r="P33" s="148"/>
      <c r="Q33" s="148"/>
      <c r="R33" s="148"/>
      <c r="S33" s="148"/>
      <c r="T33" s="150"/>
      <c r="U33" s="150"/>
      <c r="V33" s="148"/>
      <c r="W33" s="148"/>
      <c r="X33" s="150"/>
      <c r="Y33" s="150"/>
    </row>
    <row r="34" spans="1:25" ht="16" customHeight="1">
      <c r="A34" s="283"/>
      <c r="B34" s="8"/>
      <c r="C34" s="24"/>
      <c r="D34" s="30" t="s">
        <v>71</v>
      </c>
      <c r="E34" s="94"/>
      <c r="F34" s="70"/>
      <c r="G34" s="116"/>
      <c r="H34" s="70"/>
      <c r="I34" s="117"/>
      <c r="J34" s="70"/>
      <c r="K34" s="118"/>
      <c r="L34" s="70"/>
      <c r="M34" s="116"/>
      <c r="N34" s="70"/>
      <c r="O34" s="128"/>
      <c r="P34" s="148"/>
      <c r="Q34" s="148"/>
      <c r="R34" s="148"/>
      <c r="S34" s="148"/>
      <c r="T34" s="150"/>
      <c r="U34" s="150"/>
      <c r="V34" s="148"/>
      <c r="W34" s="148"/>
      <c r="X34" s="150"/>
      <c r="Y34" s="150"/>
    </row>
    <row r="35" spans="1:25" ht="16" customHeight="1">
      <c r="A35" s="283"/>
      <c r="B35" s="10"/>
      <c r="C35" s="62" t="s">
        <v>72</v>
      </c>
      <c r="D35" s="63"/>
      <c r="E35" s="100"/>
      <c r="F35" s="121"/>
      <c r="G35" s="122"/>
      <c r="H35" s="121"/>
      <c r="I35" s="123"/>
      <c r="J35" s="152"/>
      <c r="K35" s="153"/>
      <c r="L35" s="121"/>
      <c r="M35" s="122"/>
      <c r="N35" s="121"/>
      <c r="O35" s="139"/>
      <c r="P35" s="148"/>
      <c r="Q35" s="148"/>
      <c r="R35" s="148"/>
      <c r="S35" s="148"/>
      <c r="T35" s="150"/>
      <c r="U35" s="150"/>
      <c r="V35" s="148"/>
      <c r="W35" s="148"/>
      <c r="X35" s="150"/>
      <c r="Y35" s="150"/>
    </row>
    <row r="36" spans="1:25" ht="16" customHeight="1">
      <c r="A36" s="283"/>
      <c r="B36" s="50" t="s">
        <v>53</v>
      </c>
      <c r="C36" s="51"/>
      <c r="D36" s="51"/>
      <c r="E36" s="15" t="s">
        <v>42</v>
      </c>
      <c r="F36" s="65"/>
      <c r="G36" s="125"/>
      <c r="H36" s="66"/>
      <c r="I36" s="136"/>
      <c r="J36" s="66"/>
      <c r="K36" s="137"/>
      <c r="L36" s="66"/>
      <c r="M36" s="148"/>
      <c r="N36" s="66"/>
      <c r="O36" s="135"/>
      <c r="P36" s="148"/>
      <c r="Q36" s="148"/>
      <c r="R36" s="148"/>
      <c r="S36" s="148"/>
      <c r="T36" s="148"/>
      <c r="U36" s="148"/>
      <c r="V36" s="148"/>
      <c r="W36" s="148"/>
      <c r="X36" s="150"/>
      <c r="Y36" s="150"/>
    </row>
    <row r="37" spans="1:25" ht="16" customHeight="1">
      <c r="A37" s="283"/>
      <c r="B37" s="8"/>
      <c r="C37" s="30" t="s">
        <v>73</v>
      </c>
      <c r="D37" s="43"/>
      <c r="E37" s="94"/>
      <c r="F37" s="69"/>
      <c r="G37" s="128"/>
      <c r="H37" s="70"/>
      <c r="I37" s="117"/>
      <c r="J37" s="70"/>
      <c r="K37" s="118"/>
      <c r="L37" s="70"/>
      <c r="M37" s="116"/>
      <c r="N37" s="70"/>
      <c r="O37" s="128"/>
      <c r="P37" s="148"/>
      <c r="Q37" s="148"/>
      <c r="R37" s="148"/>
      <c r="S37" s="148"/>
      <c r="T37" s="148"/>
      <c r="U37" s="148"/>
      <c r="V37" s="148"/>
      <c r="W37" s="148"/>
      <c r="X37" s="150"/>
      <c r="Y37" s="150"/>
    </row>
    <row r="38" spans="1:25" ht="16" customHeight="1">
      <c r="A38" s="283"/>
      <c r="B38" s="10"/>
      <c r="C38" s="30" t="s">
        <v>74</v>
      </c>
      <c r="D38" s="43"/>
      <c r="E38" s="94"/>
      <c r="F38" s="69"/>
      <c r="G38" s="128"/>
      <c r="H38" s="70"/>
      <c r="I38" s="117"/>
      <c r="J38" s="70"/>
      <c r="K38" s="153"/>
      <c r="L38" s="70"/>
      <c r="M38" s="116"/>
      <c r="N38" s="70"/>
      <c r="O38" s="128"/>
      <c r="P38" s="148"/>
      <c r="Q38" s="148"/>
      <c r="R38" s="150"/>
      <c r="S38" s="150"/>
      <c r="T38" s="148"/>
      <c r="U38" s="148"/>
      <c r="V38" s="148"/>
      <c r="W38" s="148"/>
      <c r="X38" s="150"/>
      <c r="Y38" s="150"/>
    </row>
    <row r="39" spans="1:25" ht="16" customHeight="1">
      <c r="A39" s="284"/>
      <c r="B39" s="11" t="s">
        <v>75</v>
      </c>
      <c r="C39" s="12"/>
      <c r="D39" s="12"/>
      <c r="E39" s="98" t="s">
        <v>108</v>
      </c>
      <c r="F39" s="73">
        <f>F32-F36</f>
        <v>0</v>
      </c>
      <c r="G39" s="140">
        <f t="shared" ref="G39:O39" si="5">G32-G36</f>
        <v>0</v>
      </c>
      <c r="H39" s="73">
        <f t="shared" si="5"/>
        <v>0</v>
      </c>
      <c r="I39" s="140">
        <f t="shared" si="5"/>
        <v>0</v>
      </c>
      <c r="J39" s="73">
        <f t="shared" si="5"/>
        <v>0</v>
      </c>
      <c r="K39" s="140">
        <f t="shared" si="5"/>
        <v>0</v>
      </c>
      <c r="L39" s="73">
        <f t="shared" si="5"/>
        <v>0</v>
      </c>
      <c r="M39" s="140">
        <f t="shared" si="5"/>
        <v>0</v>
      </c>
      <c r="N39" s="73">
        <f t="shared" si="5"/>
        <v>0</v>
      </c>
      <c r="O39" s="140">
        <f t="shared" si="5"/>
        <v>0</v>
      </c>
      <c r="P39" s="148"/>
      <c r="Q39" s="148"/>
      <c r="R39" s="148"/>
      <c r="S39" s="148"/>
      <c r="T39" s="148"/>
      <c r="U39" s="148"/>
      <c r="V39" s="148"/>
      <c r="W39" s="148"/>
      <c r="X39" s="150"/>
      <c r="Y39" s="150"/>
    </row>
    <row r="40" spans="1:25" ht="16" customHeight="1">
      <c r="A40" s="278" t="s">
        <v>86</v>
      </c>
      <c r="B40" s="50" t="s">
        <v>76</v>
      </c>
      <c r="C40" s="51"/>
      <c r="D40" s="51"/>
      <c r="E40" s="15" t="s">
        <v>44</v>
      </c>
      <c r="F40" s="65"/>
      <c r="G40" s="135"/>
      <c r="H40" s="66"/>
      <c r="I40" s="136"/>
      <c r="J40" s="66"/>
      <c r="K40" s="137"/>
      <c r="L40" s="66"/>
      <c r="M40" s="148"/>
      <c r="N40" s="66"/>
      <c r="O40" s="135"/>
      <c r="P40" s="148"/>
      <c r="Q40" s="148"/>
      <c r="R40" s="148"/>
      <c r="S40" s="148"/>
      <c r="T40" s="150"/>
      <c r="U40" s="150"/>
      <c r="V40" s="150"/>
      <c r="W40" s="150"/>
      <c r="X40" s="148"/>
      <c r="Y40" s="148"/>
    </row>
    <row r="41" spans="1:25" ht="16" customHeight="1">
      <c r="A41" s="285"/>
      <c r="B41" s="10"/>
      <c r="C41" s="30" t="s">
        <v>77</v>
      </c>
      <c r="D41" s="43"/>
      <c r="E41" s="94"/>
      <c r="F41" s="154"/>
      <c r="G41" s="155"/>
      <c r="H41" s="152"/>
      <c r="I41" s="153"/>
      <c r="J41" s="70"/>
      <c r="K41" s="118"/>
      <c r="L41" s="70"/>
      <c r="M41" s="116"/>
      <c r="N41" s="70"/>
      <c r="O41" s="128"/>
      <c r="P41" s="150"/>
      <c r="Q41" s="150"/>
      <c r="R41" s="150"/>
      <c r="S41" s="150"/>
      <c r="T41" s="150"/>
      <c r="U41" s="150"/>
      <c r="V41" s="150"/>
      <c r="W41" s="150"/>
      <c r="X41" s="148"/>
      <c r="Y41" s="148"/>
    </row>
    <row r="42" spans="1:25" ht="16" customHeight="1">
      <c r="A42" s="285"/>
      <c r="B42" s="50" t="s">
        <v>64</v>
      </c>
      <c r="C42" s="51"/>
      <c r="D42" s="51"/>
      <c r="E42" s="15" t="s">
        <v>45</v>
      </c>
      <c r="F42" s="65"/>
      <c r="G42" s="135"/>
      <c r="H42" s="66"/>
      <c r="I42" s="136"/>
      <c r="J42" s="66"/>
      <c r="K42" s="137"/>
      <c r="L42" s="66"/>
      <c r="M42" s="148"/>
      <c r="N42" s="66"/>
      <c r="O42" s="135"/>
      <c r="P42" s="148"/>
      <c r="Q42" s="148"/>
      <c r="R42" s="148"/>
      <c r="S42" s="148"/>
      <c r="T42" s="150"/>
      <c r="U42" s="150"/>
      <c r="V42" s="148"/>
      <c r="W42" s="148"/>
      <c r="X42" s="148"/>
      <c r="Y42" s="148"/>
    </row>
    <row r="43" spans="1:25" ht="16" customHeight="1">
      <c r="A43" s="285"/>
      <c r="B43" s="10"/>
      <c r="C43" s="30" t="s">
        <v>78</v>
      </c>
      <c r="D43" s="43"/>
      <c r="E43" s="94"/>
      <c r="F43" s="69"/>
      <c r="G43" s="128"/>
      <c r="H43" s="70"/>
      <c r="I43" s="117"/>
      <c r="J43" s="152"/>
      <c r="K43" s="153"/>
      <c r="L43" s="70"/>
      <c r="M43" s="116"/>
      <c r="N43" s="70"/>
      <c r="O43" s="128"/>
      <c r="P43" s="148"/>
      <c r="Q43" s="148"/>
      <c r="R43" s="150"/>
      <c r="S43" s="148"/>
      <c r="T43" s="150"/>
      <c r="U43" s="150"/>
      <c r="V43" s="148"/>
      <c r="W43" s="148"/>
      <c r="X43" s="150"/>
      <c r="Y43" s="150"/>
    </row>
    <row r="44" spans="1:25" ht="16" customHeight="1">
      <c r="A44" s="286"/>
      <c r="B44" s="47" t="s">
        <v>75</v>
      </c>
      <c r="C44" s="31"/>
      <c r="D44" s="31"/>
      <c r="E44" s="98" t="s">
        <v>109</v>
      </c>
      <c r="F44" s="130">
        <f>F40-F42</f>
        <v>0</v>
      </c>
      <c r="G44" s="131">
        <f t="shared" ref="G44:O44" si="6">G40-G42</f>
        <v>0</v>
      </c>
      <c r="H44" s="130">
        <f t="shared" si="6"/>
        <v>0</v>
      </c>
      <c r="I44" s="131">
        <f t="shared" si="6"/>
        <v>0</v>
      </c>
      <c r="J44" s="130">
        <f t="shared" si="6"/>
        <v>0</v>
      </c>
      <c r="K44" s="131">
        <f t="shared" si="6"/>
        <v>0</v>
      </c>
      <c r="L44" s="130">
        <f t="shared" si="6"/>
        <v>0</v>
      </c>
      <c r="M44" s="131">
        <f t="shared" si="6"/>
        <v>0</v>
      </c>
      <c r="N44" s="130">
        <f t="shared" si="6"/>
        <v>0</v>
      </c>
      <c r="O44" s="131">
        <f t="shared" si="6"/>
        <v>0</v>
      </c>
      <c r="P44" s="150"/>
      <c r="Q44" s="150"/>
      <c r="R44" s="148"/>
      <c r="S44" s="148"/>
      <c r="T44" s="150"/>
      <c r="U44" s="150"/>
      <c r="V44" s="148"/>
      <c r="W44" s="148"/>
      <c r="X44" s="148"/>
      <c r="Y44" s="148"/>
    </row>
    <row r="45" spans="1:25" ht="16" customHeight="1">
      <c r="A45" s="263" t="s">
        <v>87</v>
      </c>
      <c r="B45" s="25" t="s">
        <v>79</v>
      </c>
      <c r="C45" s="20"/>
      <c r="D45" s="20"/>
      <c r="E45" s="97" t="s">
        <v>110</v>
      </c>
      <c r="F45" s="156">
        <f>F39+F44</f>
        <v>0</v>
      </c>
      <c r="G45" s="157">
        <f t="shared" ref="G45:O45" si="7">G39+G44</f>
        <v>0</v>
      </c>
      <c r="H45" s="156">
        <f t="shared" si="7"/>
        <v>0</v>
      </c>
      <c r="I45" s="157">
        <f t="shared" si="7"/>
        <v>0</v>
      </c>
      <c r="J45" s="156">
        <f t="shared" si="7"/>
        <v>0</v>
      </c>
      <c r="K45" s="157">
        <f t="shared" si="7"/>
        <v>0</v>
      </c>
      <c r="L45" s="156">
        <f t="shared" si="7"/>
        <v>0</v>
      </c>
      <c r="M45" s="157">
        <f t="shared" si="7"/>
        <v>0</v>
      </c>
      <c r="N45" s="156">
        <f t="shared" si="7"/>
        <v>0</v>
      </c>
      <c r="O45" s="157">
        <f t="shared" si="7"/>
        <v>0</v>
      </c>
      <c r="P45" s="148"/>
      <c r="Q45" s="148"/>
      <c r="R45" s="148"/>
      <c r="S45" s="148"/>
      <c r="T45" s="148"/>
      <c r="U45" s="148"/>
      <c r="V45" s="148"/>
      <c r="W45" s="148"/>
      <c r="X45" s="148"/>
      <c r="Y45" s="148"/>
    </row>
    <row r="46" spans="1:25" ht="16" customHeight="1">
      <c r="A46" s="264"/>
      <c r="B46" s="44" t="s">
        <v>80</v>
      </c>
      <c r="C46" s="43"/>
      <c r="D46" s="43"/>
      <c r="E46" s="43"/>
      <c r="F46" s="154"/>
      <c r="G46" s="155"/>
      <c r="H46" s="152"/>
      <c r="I46" s="153"/>
      <c r="J46" s="152"/>
      <c r="K46" s="153"/>
      <c r="L46" s="70"/>
      <c r="M46" s="116"/>
      <c r="N46" s="152"/>
      <c r="O46" s="129"/>
      <c r="P46" s="150"/>
      <c r="Q46" s="150"/>
      <c r="R46" s="150"/>
      <c r="S46" s="150"/>
      <c r="T46" s="150"/>
      <c r="U46" s="150"/>
      <c r="V46" s="150"/>
      <c r="W46" s="150"/>
      <c r="X46" s="150"/>
      <c r="Y46" s="150"/>
    </row>
    <row r="47" spans="1:25" ht="16" customHeight="1">
      <c r="A47" s="264"/>
      <c r="B47" s="44" t="s">
        <v>81</v>
      </c>
      <c r="C47" s="43"/>
      <c r="D47" s="43"/>
      <c r="E47" s="43"/>
      <c r="F47" s="69"/>
      <c r="G47" s="128"/>
      <c r="H47" s="70"/>
      <c r="I47" s="117"/>
      <c r="J47" s="70"/>
      <c r="K47" s="118"/>
      <c r="L47" s="70"/>
      <c r="M47" s="116"/>
      <c r="N47" s="70"/>
      <c r="O47" s="128"/>
      <c r="P47" s="148"/>
      <c r="Q47" s="148"/>
      <c r="R47" s="148"/>
      <c r="S47" s="148"/>
      <c r="T47" s="148"/>
      <c r="U47" s="148"/>
      <c r="V47" s="148"/>
      <c r="W47" s="148"/>
      <c r="X47" s="148"/>
      <c r="Y47" s="148"/>
    </row>
    <row r="48" spans="1:25" ht="16" customHeight="1">
      <c r="A48" s="265"/>
      <c r="B48" s="47" t="s">
        <v>82</v>
      </c>
      <c r="C48" s="31"/>
      <c r="D48" s="31"/>
      <c r="E48" s="31"/>
      <c r="F48" s="74"/>
      <c r="G48" s="158"/>
      <c r="H48" s="74"/>
      <c r="I48" s="159"/>
      <c r="J48" s="74"/>
      <c r="K48" s="160"/>
      <c r="L48" s="74"/>
      <c r="M48" s="158"/>
      <c r="N48" s="74"/>
      <c r="O48" s="140"/>
      <c r="P48" s="148"/>
      <c r="Q48" s="148"/>
      <c r="R48" s="148"/>
      <c r="S48" s="148"/>
      <c r="T48" s="148"/>
      <c r="U48" s="148"/>
      <c r="V48" s="148"/>
      <c r="W48" s="148"/>
      <c r="X48" s="148"/>
      <c r="Y48" s="148"/>
    </row>
    <row r="49" spans="1:16" ht="16" customHeight="1">
      <c r="A49" s="13" t="s">
        <v>111</v>
      </c>
      <c r="O49" s="8"/>
      <c r="P49" s="8"/>
    </row>
    <row r="50" spans="1:16" ht="16" customHeight="1">
      <c r="A50" s="13"/>
      <c r="O50" s="8"/>
      <c r="P50" s="8"/>
    </row>
  </sheetData>
  <mergeCells count="28">
    <mergeCell ref="N25:N26"/>
    <mergeCell ref="O25:O26"/>
    <mergeCell ref="N6:O6"/>
    <mergeCell ref="L6:M6"/>
    <mergeCell ref="J6:K6"/>
    <mergeCell ref="L25:L26"/>
    <mergeCell ref="M25:M26"/>
    <mergeCell ref="N30:O30"/>
    <mergeCell ref="F30:G30"/>
    <mergeCell ref="H30:I30"/>
    <mergeCell ref="J30:K30"/>
    <mergeCell ref="L30:M30"/>
    <mergeCell ref="F6:G6"/>
    <mergeCell ref="H6:I6"/>
    <mergeCell ref="J25:J26"/>
    <mergeCell ref="K25:K26"/>
    <mergeCell ref="F25:F26"/>
    <mergeCell ref="G25:G26"/>
    <mergeCell ref="H25:H26"/>
    <mergeCell ref="I25:I26"/>
    <mergeCell ref="A45:A48"/>
    <mergeCell ref="A6:E7"/>
    <mergeCell ref="A30:E31"/>
    <mergeCell ref="A8:A18"/>
    <mergeCell ref="A19:A27"/>
    <mergeCell ref="E25:E26"/>
    <mergeCell ref="A32:A39"/>
    <mergeCell ref="A40:A44"/>
  </mergeCells>
  <phoneticPr fontId="9"/>
  <printOptions horizontalCentered="1" gridLinesSet="0"/>
  <pageMargins left="0.78740157480314965" right="0.27" top="0.38" bottom="0.34" header="0.19685039370078741" footer="0.19685039370078741"/>
  <pageSetup paperSize="9" scale="73" orientation="landscape" r:id="rId1"/>
  <headerFooter alignWithMargins="0">
    <oddHeader>&amp;R&amp;"明朝,斜体"&amp;9都道府県－2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58"/>
  <sheetViews>
    <sheetView view="pageBreakPreview" zoomScaleNormal="100" zoomScaleSheetLayoutView="100" workbookViewId="0">
      <pane xSplit="5" ySplit="8" topLeftCell="F9" activePane="bottomRight" state="frozen"/>
      <selection activeCell="L8" sqref="L8"/>
      <selection pane="topRight" activeCell="L8" sqref="L8"/>
      <selection pane="bottomLeft" activeCell="L8" sqref="L8"/>
      <selection pane="bottomRight"/>
    </sheetView>
  </sheetViews>
  <sheetFormatPr defaultColWidth="9" defaultRowHeight="13"/>
  <cols>
    <col min="1" max="2" width="3.6328125" style="2" customWidth="1"/>
    <col min="3" max="4" width="1.6328125" style="2" customWidth="1"/>
    <col min="5" max="5" width="32.6328125" style="2" customWidth="1"/>
    <col min="6" max="6" width="15.6328125" style="2" customWidth="1"/>
    <col min="7" max="7" width="10.6328125" style="2" customWidth="1"/>
    <col min="8" max="8" width="15.6328125" style="2" customWidth="1"/>
    <col min="9" max="9" width="10.6328125" style="2" customWidth="1"/>
    <col min="10" max="11" width="9" style="2"/>
    <col min="12" max="12" width="9.90625" style="2" customWidth="1"/>
    <col min="13" max="16384" width="9" style="2"/>
  </cols>
  <sheetData>
    <row r="1" spans="1:9" ht="34" customHeight="1">
      <c r="A1" s="57" t="s">
        <v>0</v>
      </c>
      <c r="B1" s="57"/>
      <c r="C1" s="57"/>
      <c r="D1" s="57"/>
      <c r="E1" s="102" t="s">
        <v>259</v>
      </c>
      <c r="F1" s="1"/>
    </row>
    <row r="3" spans="1:9" ht="14">
      <c r="A3" s="27" t="s">
        <v>112</v>
      </c>
    </row>
    <row r="5" spans="1:9">
      <c r="A5" s="58" t="s">
        <v>237</v>
      </c>
      <c r="B5" s="58"/>
      <c r="C5" s="58"/>
      <c r="D5" s="58"/>
      <c r="E5" s="58"/>
    </row>
    <row r="6" spans="1:9" ht="14">
      <c r="A6" s="3"/>
      <c r="H6" s="4"/>
      <c r="I6" s="14" t="s">
        <v>1</v>
      </c>
    </row>
    <row r="7" spans="1:9" ht="27" customHeight="1">
      <c r="A7" s="5"/>
      <c r="B7" s="6"/>
      <c r="C7" s="6"/>
      <c r="D7" s="6"/>
      <c r="E7" s="6"/>
      <c r="F7" s="21" t="s">
        <v>238</v>
      </c>
      <c r="G7" s="22"/>
      <c r="H7" s="39" t="s">
        <v>2</v>
      </c>
      <c r="I7" s="41" t="s">
        <v>22</v>
      </c>
    </row>
    <row r="8" spans="1:9" ht="17.149999999999999" customHeight="1">
      <c r="A8" s="59"/>
      <c r="B8" s="60"/>
      <c r="C8" s="60"/>
      <c r="D8" s="60"/>
      <c r="E8" s="60"/>
      <c r="F8" s="18" t="s">
        <v>113</v>
      </c>
      <c r="G8" s="26" t="s">
        <v>3</v>
      </c>
      <c r="H8" s="40"/>
      <c r="I8" s="42"/>
    </row>
    <row r="9" spans="1:9" ht="18" customHeight="1">
      <c r="A9" s="256" t="s">
        <v>88</v>
      </c>
      <c r="B9" s="256" t="s">
        <v>90</v>
      </c>
      <c r="C9" s="55" t="s">
        <v>4</v>
      </c>
      <c r="D9" s="56"/>
      <c r="E9" s="56"/>
      <c r="F9" s="65">
        <v>894373</v>
      </c>
      <c r="G9" s="75">
        <f>F9/$F$27*100</f>
        <v>50.88916478709433</v>
      </c>
      <c r="H9" s="66">
        <v>904272</v>
      </c>
      <c r="I9" s="80">
        <f t="shared" ref="I9:I45" si="0">(F9/H9-1)*100</f>
        <v>-1.0946927473149626</v>
      </c>
    </row>
    <row r="10" spans="1:9" ht="18" customHeight="1">
      <c r="A10" s="257"/>
      <c r="B10" s="257"/>
      <c r="C10" s="7"/>
      <c r="D10" s="52" t="s">
        <v>23</v>
      </c>
      <c r="E10" s="53"/>
      <c r="F10" s="67">
        <v>318603</v>
      </c>
      <c r="G10" s="76">
        <f t="shared" ref="G10:G27" si="1">F10/$F$27*100</f>
        <v>18.128275975082676</v>
      </c>
      <c r="H10" s="68">
        <v>320410</v>
      </c>
      <c r="I10" s="81">
        <f t="shared" si="0"/>
        <v>-0.5639649199463137</v>
      </c>
    </row>
    <row r="11" spans="1:9" ht="18" customHeight="1">
      <c r="A11" s="257"/>
      <c r="B11" s="257"/>
      <c r="C11" s="7"/>
      <c r="D11" s="16"/>
      <c r="E11" s="23" t="s">
        <v>24</v>
      </c>
      <c r="F11" s="69">
        <v>270810</v>
      </c>
      <c r="G11" s="77">
        <f t="shared" si="1"/>
        <v>15.408889485698939</v>
      </c>
      <c r="H11" s="70">
        <v>271175</v>
      </c>
      <c r="I11" s="82">
        <f t="shared" si="0"/>
        <v>-0.13459942841338446</v>
      </c>
    </row>
    <row r="12" spans="1:9" ht="18" customHeight="1">
      <c r="A12" s="257"/>
      <c r="B12" s="257"/>
      <c r="C12" s="7"/>
      <c r="D12" s="16"/>
      <c r="E12" s="23" t="s">
        <v>25</v>
      </c>
      <c r="F12" s="69">
        <v>20365</v>
      </c>
      <c r="G12" s="77">
        <f t="shared" si="1"/>
        <v>1.1587534964597279</v>
      </c>
      <c r="H12" s="70">
        <v>21057</v>
      </c>
      <c r="I12" s="82">
        <f t="shared" si="0"/>
        <v>-3.2863180889965316</v>
      </c>
    </row>
    <row r="13" spans="1:9" ht="18" customHeight="1">
      <c r="A13" s="257"/>
      <c r="B13" s="257"/>
      <c r="C13" s="7"/>
      <c r="D13" s="33"/>
      <c r="E13" s="23" t="s">
        <v>26</v>
      </c>
      <c r="F13" s="69">
        <v>1348</v>
      </c>
      <c r="G13" s="77">
        <f t="shared" si="1"/>
        <v>7.6700206885721239E-2</v>
      </c>
      <c r="H13" s="70">
        <v>2584</v>
      </c>
      <c r="I13" s="82">
        <f t="shared" si="0"/>
        <v>-47.8328173374613</v>
      </c>
    </row>
    <row r="14" spans="1:9" ht="18" customHeight="1">
      <c r="A14" s="257"/>
      <c r="B14" s="257"/>
      <c r="C14" s="7"/>
      <c r="D14" s="61" t="s">
        <v>27</v>
      </c>
      <c r="E14" s="51"/>
      <c r="F14" s="65">
        <v>154961</v>
      </c>
      <c r="G14" s="75">
        <f t="shared" si="1"/>
        <v>8.8171667353251095</v>
      </c>
      <c r="H14" s="66">
        <v>153774</v>
      </c>
      <c r="I14" s="83">
        <f t="shared" si="0"/>
        <v>0.77191202674053994</v>
      </c>
    </row>
    <row r="15" spans="1:9" ht="18" customHeight="1">
      <c r="A15" s="257"/>
      <c r="B15" s="257"/>
      <c r="C15" s="7"/>
      <c r="D15" s="16"/>
      <c r="E15" s="23" t="s">
        <v>28</v>
      </c>
      <c r="F15" s="69">
        <v>13580</v>
      </c>
      <c r="G15" s="77">
        <f t="shared" si="1"/>
        <v>0.77269199518404641</v>
      </c>
      <c r="H15" s="70">
        <v>13288</v>
      </c>
      <c r="I15" s="82">
        <f t="shared" si="0"/>
        <v>2.1974714027694242</v>
      </c>
    </row>
    <row r="16" spans="1:9" ht="18" customHeight="1">
      <c r="A16" s="257"/>
      <c r="B16" s="257"/>
      <c r="C16" s="7"/>
      <c r="D16" s="16"/>
      <c r="E16" s="29" t="s">
        <v>29</v>
      </c>
      <c r="F16" s="67">
        <v>141380</v>
      </c>
      <c r="G16" s="76">
        <f t="shared" si="1"/>
        <v>8.0444178408777969</v>
      </c>
      <c r="H16" s="68">
        <v>140486</v>
      </c>
      <c r="I16" s="81">
        <f t="shared" si="0"/>
        <v>0.63636234215509457</v>
      </c>
    </row>
    <row r="17" spans="1:9" ht="18" customHeight="1">
      <c r="A17" s="257"/>
      <c r="B17" s="257"/>
      <c r="C17" s="7"/>
      <c r="D17" s="261" t="s">
        <v>30</v>
      </c>
      <c r="E17" s="299"/>
      <c r="F17" s="67">
        <v>247162</v>
      </c>
      <c r="G17" s="76">
        <f t="shared" si="1"/>
        <v>14.063335707929253</v>
      </c>
      <c r="H17" s="68">
        <v>253225</v>
      </c>
      <c r="I17" s="81">
        <f t="shared" si="0"/>
        <v>-2.3943133576858511</v>
      </c>
    </row>
    <row r="18" spans="1:9" ht="18" customHeight="1">
      <c r="A18" s="257"/>
      <c r="B18" s="257"/>
      <c r="C18" s="7"/>
      <c r="D18" s="261" t="s">
        <v>94</v>
      </c>
      <c r="E18" s="262"/>
      <c r="F18" s="69">
        <v>19327</v>
      </c>
      <c r="G18" s="77">
        <f t="shared" si="1"/>
        <v>1.0996920611871919</v>
      </c>
      <c r="H18" s="70">
        <v>19780</v>
      </c>
      <c r="I18" s="82">
        <f t="shared" si="0"/>
        <v>-2.2901921132457037</v>
      </c>
    </row>
    <row r="19" spans="1:9" ht="18" customHeight="1">
      <c r="A19" s="257"/>
      <c r="B19" s="257"/>
      <c r="C19" s="10"/>
      <c r="D19" s="261" t="s">
        <v>95</v>
      </c>
      <c r="E19" s="262"/>
      <c r="F19" s="69">
        <v>0</v>
      </c>
      <c r="G19" s="77">
        <f t="shared" si="1"/>
        <v>0</v>
      </c>
      <c r="H19" s="70">
        <v>0</v>
      </c>
      <c r="I19" s="82" t="e">
        <f t="shared" si="0"/>
        <v>#DIV/0!</v>
      </c>
    </row>
    <row r="20" spans="1:9" ht="18" customHeight="1">
      <c r="A20" s="257"/>
      <c r="B20" s="257"/>
      <c r="C20" s="44" t="s">
        <v>5</v>
      </c>
      <c r="D20" s="43"/>
      <c r="E20" s="43"/>
      <c r="F20" s="69">
        <v>108093</v>
      </c>
      <c r="G20" s="77">
        <f t="shared" si="1"/>
        <v>6.1504120644645894</v>
      </c>
      <c r="H20" s="70">
        <v>110221</v>
      </c>
      <c r="I20" s="82">
        <f t="shared" si="0"/>
        <v>-1.9306665698914038</v>
      </c>
    </row>
    <row r="21" spans="1:9" ht="18" customHeight="1">
      <c r="A21" s="257"/>
      <c r="B21" s="257"/>
      <c r="C21" s="44" t="s">
        <v>6</v>
      </c>
      <c r="D21" s="43"/>
      <c r="E21" s="43"/>
      <c r="F21" s="69">
        <v>213996</v>
      </c>
      <c r="G21" s="77">
        <f t="shared" si="1"/>
        <v>12.176214742371517</v>
      </c>
      <c r="H21" s="70">
        <v>204422</v>
      </c>
      <c r="I21" s="82">
        <f t="shared" si="0"/>
        <v>4.6834489438514426</v>
      </c>
    </row>
    <row r="22" spans="1:9" ht="18" customHeight="1">
      <c r="A22" s="257"/>
      <c r="B22" s="257"/>
      <c r="C22" s="44" t="s">
        <v>31</v>
      </c>
      <c r="D22" s="43"/>
      <c r="E22" s="43"/>
      <c r="F22" s="69">
        <v>36276</v>
      </c>
      <c r="G22" s="77">
        <f t="shared" si="1"/>
        <v>2.0640776743222728</v>
      </c>
      <c r="H22" s="70">
        <v>36256</v>
      </c>
      <c r="I22" s="82">
        <f t="shared" si="0"/>
        <v>5.5163283318626632E-2</v>
      </c>
    </row>
    <row r="23" spans="1:9" ht="18" customHeight="1">
      <c r="A23" s="257"/>
      <c r="B23" s="257"/>
      <c r="C23" s="44" t="s">
        <v>7</v>
      </c>
      <c r="D23" s="43"/>
      <c r="E23" s="43"/>
      <c r="F23" s="69">
        <v>160539</v>
      </c>
      <c r="G23" s="77">
        <f t="shared" si="1"/>
        <v>9.1345508258359072</v>
      </c>
      <c r="H23" s="70">
        <v>145745</v>
      </c>
      <c r="I23" s="82">
        <f t="shared" si="0"/>
        <v>10.150605509622967</v>
      </c>
    </row>
    <row r="24" spans="1:9" ht="18" customHeight="1">
      <c r="A24" s="257"/>
      <c r="B24" s="257"/>
      <c r="C24" s="44" t="s">
        <v>32</v>
      </c>
      <c r="D24" s="43"/>
      <c r="E24" s="43"/>
      <c r="F24" s="69">
        <v>7643</v>
      </c>
      <c r="G24" s="77">
        <f t="shared" si="1"/>
        <v>0.43488106915991648</v>
      </c>
      <c r="H24" s="70">
        <v>17000</v>
      </c>
      <c r="I24" s="82">
        <f t="shared" si="0"/>
        <v>-55.04117647058824</v>
      </c>
    </row>
    <row r="25" spans="1:9" ht="18" customHeight="1">
      <c r="A25" s="257"/>
      <c r="B25" s="257"/>
      <c r="C25" s="44" t="s">
        <v>8</v>
      </c>
      <c r="D25" s="43"/>
      <c r="E25" s="43"/>
      <c r="F25" s="69">
        <v>230710</v>
      </c>
      <c r="G25" s="77">
        <f t="shared" si="1"/>
        <v>13.127229028638537</v>
      </c>
      <c r="H25" s="70">
        <v>229875</v>
      </c>
      <c r="I25" s="82">
        <f t="shared" si="0"/>
        <v>0.36324089178900731</v>
      </c>
    </row>
    <row r="26" spans="1:9" ht="18" customHeight="1">
      <c r="A26" s="257"/>
      <c r="B26" s="257"/>
      <c r="C26" s="45" t="s">
        <v>9</v>
      </c>
      <c r="D26" s="46"/>
      <c r="E26" s="46"/>
      <c r="F26" s="71">
        <v>105862</v>
      </c>
      <c r="G26" s="78">
        <f t="shared" si="1"/>
        <v>6.0234698081129245</v>
      </c>
      <c r="H26" s="72">
        <v>82579</v>
      </c>
      <c r="I26" s="84">
        <f t="shared" si="0"/>
        <v>28.194819506169843</v>
      </c>
    </row>
    <row r="27" spans="1:9" ht="18" customHeight="1">
      <c r="A27" s="257"/>
      <c r="B27" s="258"/>
      <c r="C27" s="47" t="s">
        <v>10</v>
      </c>
      <c r="D27" s="31"/>
      <c r="E27" s="31"/>
      <c r="F27" s="73">
        <f>SUM(F9,F20:F26)</f>
        <v>1757492</v>
      </c>
      <c r="G27" s="79">
        <f t="shared" si="1"/>
        <v>100</v>
      </c>
      <c r="H27" s="73">
        <f>SUM(H9,H20:H26)</f>
        <v>1730370</v>
      </c>
      <c r="I27" s="85">
        <f t="shared" si="0"/>
        <v>1.5674104382299658</v>
      </c>
    </row>
    <row r="28" spans="1:9" ht="18" customHeight="1">
      <c r="A28" s="257"/>
      <c r="B28" s="256" t="s">
        <v>89</v>
      </c>
      <c r="C28" s="55" t="s">
        <v>11</v>
      </c>
      <c r="D28" s="56"/>
      <c r="E28" s="56"/>
      <c r="F28" s="65">
        <v>884472</v>
      </c>
      <c r="G28" s="75">
        <f t="shared" ref="G28:G45" si="2">F28/$F$45*100</f>
        <v>50.648226196584332</v>
      </c>
      <c r="H28" s="65">
        <v>887100</v>
      </c>
      <c r="I28" s="86">
        <f t="shared" si="0"/>
        <v>-0.29624619546837483</v>
      </c>
    </row>
    <row r="29" spans="1:9" ht="18" customHeight="1">
      <c r="A29" s="257"/>
      <c r="B29" s="257"/>
      <c r="C29" s="7"/>
      <c r="D29" s="30" t="s">
        <v>12</v>
      </c>
      <c r="E29" s="43"/>
      <c r="F29" s="69">
        <v>565955</v>
      </c>
      <c r="G29" s="77">
        <f t="shared" si="2"/>
        <v>32.408732958293626</v>
      </c>
      <c r="H29" s="69">
        <v>569114</v>
      </c>
      <c r="I29" s="87">
        <f t="shared" si="0"/>
        <v>-0.55507332450088764</v>
      </c>
    </row>
    <row r="30" spans="1:9" ht="18" customHeight="1">
      <c r="A30" s="257"/>
      <c r="B30" s="257"/>
      <c r="C30" s="7"/>
      <c r="D30" s="30" t="s">
        <v>33</v>
      </c>
      <c r="E30" s="43"/>
      <c r="F30" s="69">
        <v>46895</v>
      </c>
      <c r="G30" s="77">
        <f t="shared" si="2"/>
        <v>2.685385820567324</v>
      </c>
      <c r="H30" s="69">
        <v>44728</v>
      </c>
      <c r="I30" s="87">
        <f t="shared" si="0"/>
        <v>4.844839921302091</v>
      </c>
    </row>
    <row r="31" spans="1:9" ht="18" customHeight="1">
      <c r="A31" s="257"/>
      <c r="B31" s="257"/>
      <c r="C31" s="19"/>
      <c r="D31" s="30" t="s">
        <v>13</v>
      </c>
      <c r="E31" s="43"/>
      <c r="F31" s="69">
        <v>271623</v>
      </c>
      <c r="G31" s="77">
        <f t="shared" si="2"/>
        <v>15.554164681521659</v>
      </c>
      <c r="H31" s="69">
        <v>273258</v>
      </c>
      <c r="I31" s="87">
        <f t="shared" si="0"/>
        <v>-0.59833563884680308</v>
      </c>
    </row>
    <row r="32" spans="1:9" ht="18" customHeight="1">
      <c r="A32" s="257"/>
      <c r="B32" s="257"/>
      <c r="C32" s="50" t="s">
        <v>14</v>
      </c>
      <c r="D32" s="51"/>
      <c r="E32" s="51"/>
      <c r="F32" s="65">
        <v>704390</v>
      </c>
      <c r="G32" s="75">
        <f t="shared" si="2"/>
        <v>40.336046873854727</v>
      </c>
      <c r="H32" s="65">
        <v>692060</v>
      </c>
      <c r="I32" s="86">
        <f t="shared" si="0"/>
        <v>1.7816374302806137</v>
      </c>
    </row>
    <row r="33" spans="1:9" ht="18" customHeight="1">
      <c r="A33" s="257"/>
      <c r="B33" s="257"/>
      <c r="C33" s="7"/>
      <c r="D33" s="30" t="s">
        <v>15</v>
      </c>
      <c r="E33" s="43"/>
      <c r="F33" s="69">
        <v>72044</v>
      </c>
      <c r="G33" s="77">
        <f t="shared" si="2"/>
        <v>4.1255130836326321</v>
      </c>
      <c r="H33" s="69">
        <v>70065</v>
      </c>
      <c r="I33" s="87">
        <f t="shared" si="0"/>
        <v>2.8245200884892574</v>
      </c>
    </row>
    <row r="34" spans="1:9" ht="18" customHeight="1">
      <c r="A34" s="257"/>
      <c r="B34" s="257"/>
      <c r="C34" s="7"/>
      <c r="D34" s="30" t="s">
        <v>34</v>
      </c>
      <c r="E34" s="43"/>
      <c r="F34" s="69">
        <v>14844</v>
      </c>
      <c r="G34" s="77">
        <f t="shared" si="2"/>
        <v>0.8500238217400865</v>
      </c>
      <c r="H34" s="69">
        <v>13942</v>
      </c>
      <c r="I34" s="87">
        <f t="shared" si="0"/>
        <v>6.4696600200832011</v>
      </c>
    </row>
    <row r="35" spans="1:9" ht="18" customHeight="1">
      <c r="A35" s="257"/>
      <c r="B35" s="257"/>
      <c r="C35" s="7"/>
      <c r="D35" s="30" t="s">
        <v>35</v>
      </c>
      <c r="E35" s="43"/>
      <c r="F35" s="69">
        <v>549515</v>
      </c>
      <c r="G35" s="77">
        <f t="shared" si="2"/>
        <v>31.467316114490945</v>
      </c>
      <c r="H35" s="69">
        <v>534715</v>
      </c>
      <c r="I35" s="87">
        <f t="shared" si="0"/>
        <v>2.7678295914646212</v>
      </c>
    </row>
    <row r="36" spans="1:9" ht="18" customHeight="1">
      <c r="A36" s="257"/>
      <c r="B36" s="257"/>
      <c r="C36" s="7"/>
      <c r="D36" s="30" t="s">
        <v>36</v>
      </c>
      <c r="E36" s="43"/>
      <c r="F36" s="69">
        <v>45992</v>
      </c>
      <c r="G36" s="77">
        <f t="shared" si="2"/>
        <v>2.633676610716118</v>
      </c>
      <c r="H36" s="69">
        <v>46600</v>
      </c>
      <c r="I36" s="87">
        <f t="shared" si="0"/>
        <v>-1.3047210300429213</v>
      </c>
    </row>
    <row r="37" spans="1:9" ht="18" customHeight="1">
      <c r="A37" s="257"/>
      <c r="B37" s="257"/>
      <c r="C37" s="7"/>
      <c r="D37" s="30" t="s">
        <v>16</v>
      </c>
      <c r="E37" s="43"/>
      <c r="F37" s="69">
        <v>7573</v>
      </c>
      <c r="G37" s="77">
        <f t="shared" si="2"/>
        <v>0.43365874441105323</v>
      </c>
      <c r="H37" s="69">
        <v>12266</v>
      </c>
      <c r="I37" s="87">
        <f t="shared" si="0"/>
        <v>-38.260231534322521</v>
      </c>
    </row>
    <row r="38" spans="1:9" ht="18" customHeight="1">
      <c r="A38" s="257"/>
      <c r="B38" s="257"/>
      <c r="C38" s="19"/>
      <c r="D38" s="30" t="s">
        <v>37</v>
      </c>
      <c r="E38" s="43"/>
      <c r="F38" s="69">
        <v>14422</v>
      </c>
      <c r="G38" s="77">
        <f t="shared" si="2"/>
        <v>0.82585849886388629</v>
      </c>
      <c r="H38" s="69">
        <v>14472</v>
      </c>
      <c r="I38" s="87">
        <f t="shared" si="0"/>
        <v>-0.34549474847982431</v>
      </c>
    </row>
    <row r="39" spans="1:9" ht="18" customHeight="1">
      <c r="A39" s="257"/>
      <c r="B39" s="257"/>
      <c r="C39" s="50" t="s">
        <v>17</v>
      </c>
      <c r="D39" s="51"/>
      <c r="E39" s="51"/>
      <c r="F39" s="65">
        <v>157442</v>
      </c>
      <c r="G39" s="75">
        <f t="shared" si="2"/>
        <v>9.0157269295609463</v>
      </c>
      <c r="H39" s="65">
        <v>141149</v>
      </c>
      <c r="I39" s="86">
        <f t="shared" si="0"/>
        <v>11.543121098980503</v>
      </c>
    </row>
    <row r="40" spans="1:9" ht="18" customHeight="1">
      <c r="A40" s="257"/>
      <c r="B40" s="257"/>
      <c r="C40" s="7"/>
      <c r="D40" s="52" t="s">
        <v>18</v>
      </c>
      <c r="E40" s="53"/>
      <c r="F40" s="67">
        <v>151939</v>
      </c>
      <c r="G40" s="76">
        <f t="shared" si="2"/>
        <v>8.700604247599502</v>
      </c>
      <c r="H40" s="67">
        <v>140980</v>
      </c>
      <c r="I40" s="88">
        <f t="shared" si="0"/>
        <v>7.7734430415661748</v>
      </c>
    </row>
    <row r="41" spans="1:9" ht="18" customHeight="1">
      <c r="A41" s="257"/>
      <c r="B41" s="257"/>
      <c r="C41" s="7"/>
      <c r="D41" s="16"/>
      <c r="E41" s="104" t="s">
        <v>92</v>
      </c>
      <c r="F41" s="69">
        <v>72079</v>
      </c>
      <c r="G41" s="77">
        <f t="shared" si="2"/>
        <v>4.1275173165726011</v>
      </c>
      <c r="H41" s="69">
        <v>62824</v>
      </c>
      <c r="I41" s="89">
        <f t="shared" si="0"/>
        <v>14.731631223736152</v>
      </c>
    </row>
    <row r="42" spans="1:9" ht="18" customHeight="1">
      <c r="A42" s="257"/>
      <c r="B42" s="257"/>
      <c r="C42" s="7"/>
      <c r="D42" s="33"/>
      <c r="E42" s="32" t="s">
        <v>38</v>
      </c>
      <c r="F42" s="69">
        <v>79860</v>
      </c>
      <c r="G42" s="77">
        <f t="shared" si="2"/>
        <v>4.5730869310269009</v>
      </c>
      <c r="H42" s="69">
        <v>78156</v>
      </c>
      <c r="I42" s="89">
        <f t="shared" si="0"/>
        <v>2.1802548748656614</v>
      </c>
    </row>
    <row r="43" spans="1:9" ht="18" customHeight="1">
      <c r="A43" s="257"/>
      <c r="B43" s="257"/>
      <c r="C43" s="7"/>
      <c r="D43" s="30" t="s">
        <v>39</v>
      </c>
      <c r="E43" s="54"/>
      <c r="F43" s="69">
        <v>5504</v>
      </c>
      <c r="G43" s="77">
        <f t="shared" si="2"/>
        <v>0.3151799457597303</v>
      </c>
      <c r="H43" s="67">
        <v>169</v>
      </c>
      <c r="I43" s="161">
        <f t="shared" si="0"/>
        <v>3156.8047337278108</v>
      </c>
    </row>
    <row r="44" spans="1:9" ht="18" customHeight="1">
      <c r="A44" s="257"/>
      <c r="B44" s="257"/>
      <c r="C44" s="11"/>
      <c r="D44" s="48" t="s">
        <v>40</v>
      </c>
      <c r="E44" s="49"/>
      <c r="F44" s="73">
        <v>0</v>
      </c>
      <c r="G44" s="79">
        <f t="shared" si="2"/>
        <v>0</v>
      </c>
      <c r="H44" s="72">
        <v>0</v>
      </c>
      <c r="I44" s="84" t="e">
        <f t="shared" si="0"/>
        <v>#DIV/0!</v>
      </c>
    </row>
    <row r="45" spans="1:9" ht="18" customHeight="1">
      <c r="A45" s="258"/>
      <c r="B45" s="258"/>
      <c r="C45" s="11" t="s">
        <v>19</v>
      </c>
      <c r="D45" s="12"/>
      <c r="E45" s="12"/>
      <c r="F45" s="74">
        <f>SUM(F28,F32,F39)</f>
        <v>1746304</v>
      </c>
      <c r="G45" s="79">
        <f t="shared" si="2"/>
        <v>100</v>
      </c>
      <c r="H45" s="74">
        <f>SUM(H28,H32,H39)</f>
        <v>1720309</v>
      </c>
      <c r="I45" s="162">
        <f t="shared" si="0"/>
        <v>1.5110657445842612</v>
      </c>
    </row>
    <row r="46" spans="1:9">
      <c r="A46" s="105" t="s">
        <v>20</v>
      </c>
    </row>
    <row r="47" spans="1:9">
      <c r="A47" s="106" t="s">
        <v>21</v>
      </c>
    </row>
    <row r="57" spans="9:9">
      <c r="I57" s="8"/>
    </row>
    <row r="58" spans="9:9">
      <c r="I58" s="8"/>
    </row>
  </sheetData>
  <mergeCells count="6">
    <mergeCell ref="A9:A45"/>
    <mergeCell ref="B9:B27"/>
    <mergeCell ref="D17:E17"/>
    <mergeCell ref="D18:E18"/>
    <mergeCell ref="D19:E19"/>
    <mergeCell ref="B28:B45"/>
  </mergeCells>
  <phoneticPr fontId="16"/>
  <printOptions horizontalCentered="1" verticalCentered="1" gridLinesSet="0"/>
  <pageMargins left="0" right="0" top="0.19685039370078741" bottom="0.19685039370078741" header="0.19685039370078741" footer="0.31496062992125984"/>
  <pageSetup paperSize="9" orientation="portrait" useFirstPageNumber="1" horizontalDpi="4294967292" r:id="rId1"/>
  <headerFooter alignWithMargins="0">
    <oddHeader>&amp;R&amp;"明朝,斜体"&amp;9都道府県－3-1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36"/>
  <sheetViews>
    <sheetView view="pageBreakPreview" zoomScaleNormal="100" zoomScaleSheetLayoutView="100" workbookViewId="0">
      <pane xSplit="4" ySplit="6" topLeftCell="E7" activePane="bottomRight" state="frozen"/>
      <selection activeCell="L8" sqref="L8"/>
      <selection pane="topRight" activeCell="L8" sqref="L8"/>
      <selection pane="bottomLeft" activeCell="L8" sqref="L8"/>
      <selection pane="bottomRight"/>
    </sheetView>
  </sheetViews>
  <sheetFormatPr defaultColWidth="9" defaultRowHeight="13"/>
  <cols>
    <col min="1" max="1" width="5.36328125" style="2" customWidth="1"/>
    <col min="2" max="2" width="3.08984375" style="2" customWidth="1"/>
    <col min="3" max="3" width="34.7265625" style="2" customWidth="1"/>
    <col min="4" max="9" width="11.90625" style="2" customWidth="1"/>
    <col min="10" max="16384" width="9" style="2"/>
  </cols>
  <sheetData>
    <row r="1" spans="1:9" ht="34" customHeight="1">
      <c r="A1" s="163" t="s">
        <v>0</v>
      </c>
      <c r="B1" s="163"/>
      <c r="C1" s="102" t="s">
        <v>259</v>
      </c>
      <c r="D1" s="164"/>
      <c r="E1" s="164"/>
    </row>
    <row r="4" spans="1:9">
      <c r="A4" s="165" t="s">
        <v>114</v>
      </c>
    </row>
    <row r="5" spans="1:9">
      <c r="I5" s="14" t="s">
        <v>115</v>
      </c>
    </row>
    <row r="6" spans="1:9" s="170" customFormat="1" ht="29.25" customHeight="1">
      <c r="A6" s="166" t="s">
        <v>116</v>
      </c>
      <c r="B6" s="167"/>
      <c r="C6" s="167"/>
      <c r="D6" s="168"/>
      <c r="E6" s="169" t="s">
        <v>233</v>
      </c>
      <c r="F6" s="169" t="s">
        <v>239</v>
      </c>
      <c r="G6" s="169" t="s">
        <v>240</v>
      </c>
      <c r="H6" s="169" t="s">
        <v>241</v>
      </c>
      <c r="I6" s="169" t="s">
        <v>243</v>
      </c>
    </row>
    <row r="7" spans="1:9" ht="27" customHeight="1">
      <c r="A7" s="300" t="s">
        <v>117</v>
      </c>
      <c r="B7" s="55" t="s">
        <v>118</v>
      </c>
      <c r="C7" s="56"/>
      <c r="D7" s="93" t="s">
        <v>119</v>
      </c>
      <c r="E7" s="171">
        <v>1721513</v>
      </c>
      <c r="F7" s="172">
        <v>1722076</v>
      </c>
      <c r="G7" s="172">
        <v>1753197</v>
      </c>
      <c r="H7" s="172">
        <v>1730370</v>
      </c>
      <c r="I7" s="172">
        <v>1757492</v>
      </c>
    </row>
    <row r="8" spans="1:9" ht="27" customHeight="1">
      <c r="A8" s="257"/>
      <c r="B8" s="9"/>
      <c r="C8" s="30" t="s">
        <v>120</v>
      </c>
      <c r="D8" s="91" t="s">
        <v>42</v>
      </c>
      <c r="E8" s="173">
        <v>1186299</v>
      </c>
      <c r="F8" s="173">
        <v>1178178</v>
      </c>
      <c r="G8" s="173">
        <v>1201655</v>
      </c>
      <c r="H8" s="173">
        <v>1223077</v>
      </c>
      <c r="I8" s="174">
        <v>1226768</v>
      </c>
    </row>
    <row r="9" spans="1:9" ht="27" customHeight="1">
      <c r="A9" s="257"/>
      <c r="B9" s="44" t="s">
        <v>121</v>
      </c>
      <c r="C9" s="43"/>
      <c r="D9" s="94"/>
      <c r="E9" s="175">
        <v>1710216</v>
      </c>
      <c r="F9" s="175">
        <v>1712177</v>
      </c>
      <c r="G9" s="175">
        <v>1743623</v>
      </c>
      <c r="H9" s="175">
        <v>1720310</v>
      </c>
      <c r="I9" s="176">
        <v>1746304</v>
      </c>
    </row>
    <row r="10" spans="1:9" ht="27" customHeight="1">
      <c r="A10" s="257"/>
      <c r="B10" s="44" t="s">
        <v>122</v>
      </c>
      <c r="C10" s="43"/>
      <c r="D10" s="94"/>
      <c r="E10" s="175">
        <v>11298</v>
      </c>
      <c r="F10" s="175">
        <v>9898</v>
      </c>
      <c r="G10" s="175">
        <v>9574</v>
      </c>
      <c r="H10" s="175">
        <v>10060</v>
      </c>
      <c r="I10" s="176">
        <v>11188</v>
      </c>
    </row>
    <row r="11" spans="1:9" ht="27" customHeight="1">
      <c r="A11" s="257"/>
      <c r="B11" s="44" t="s">
        <v>123</v>
      </c>
      <c r="C11" s="43"/>
      <c r="D11" s="94"/>
      <c r="E11" s="175">
        <v>5745</v>
      </c>
      <c r="F11" s="175">
        <v>5378</v>
      </c>
      <c r="G11" s="175">
        <v>4706</v>
      </c>
      <c r="H11" s="175">
        <v>4884</v>
      </c>
      <c r="I11" s="176">
        <v>5859</v>
      </c>
    </row>
    <row r="12" spans="1:9" ht="27" customHeight="1">
      <c r="A12" s="257"/>
      <c r="B12" s="44" t="s">
        <v>124</v>
      </c>
      <c r="C12" s="43"/>
      <c r="D12" s="94"/>
      <c r="E12" s="175">
        <v>5553</v>
      </c>
      <c r="F12" s="175">
        <v>4521</v>
      </c>
      <c r="G12" s="175">
        <v>4868</v>
      </c>
      <c r="H12" s="175">
        <v>5175</v>
      </c>
      <c r="I12" s="176">
        <v>5328</v>
      </c>
    </row>
    <row r="13" spans="1:9" ht="27" customHeight="1">
      <c r="A13" s="257"/>
      <c r="B13" s="44" t="s">
        <v>125</v>
      </c>
      <c r="C13" s="43"/>
      <c r="D13" s="99"/>
      <c r="E13" s="177">
        <v>-827</v>
      </c>
      <c r="F13" s="177">
        <v>-1032</v>
      </c>
      <c r="G13" s="177">
        <v>348</v>
      </c>
      <c r="H13" s="177">
        <v>307</v>
      </c>
      <c r="I13" s="178">
        <v>153</v>
      </c>
    </row>
    <row r="14" spans="1:9" ht="27" customHeight="1">
      <c r="A14" s="257"/>
      <c r="B14" s="101" t="s">
        <v>126</v>
      </c>
      <c r="C14" s="53"/>
      <c r="D14" s="99"/>
      <c r="E14" s="177">
        <v>8000</v>
      </c>
      <c r="F14" s="177">
        <v>0</v>
      </c>
      <c r="G14" s="177">
        <v>12000</v>
      </c>
      <c r="H14" s="177">
        <v>0</v>
      </c>
      <c r="I14" s="178">
        <v>2350</v>
      </c>
    </row>
    <row r="15" spans="1:9" ht="27" customHeight="1">
      <c r="A15" s="257"/>
      <c r="B15" s="45" t="s">
        <v>127</v>
      </c>
      <c r="C15" s="46"/>
      <c r="D15" s="179"/>
      <c r="E15" s="180">
        <v>7233</v>
      </c>
      <c r="F15" s="180">
        <v>-979</v>
      </c>
      <c r="G15" s="180">
        <v>12398</v>
      </c>
      <c r="H15" s="180">
        <v>356</v>
      </c>
      <c r="I15" s="181">
        <v>2548</v>
      </c>
    </row>
    <row r="16" spans="1:9" ht="27" customHeight="1">
      <c r="A16" s="257"/>
      <c r="B16" s="182" t="s">
        <v>128</v>
      </c>
      <c r="C16" s="183"/>
      <c r="D16" s="184" t="s">
        <v>43</v>
      </c>
      <c r="E16" s="185">
        <v>174187</v>
      </c>
      <c r="F16" s="185">
        <v>165289</v>
      </c>
      <c r="G16" s="185">
        <v>169202</v>
      </c>
      <c r="H16" s="185">
        <v>153575</v>
      </c>
      <c r="I16" s="186">
        <v>133157</v>
      </c>
    </row>
    <row r="17" spans="1:9" ht="27" customHeight="1">
      <c r="A17" s="257"/>
      <c r="B17" s="44" t="s">
        <v>129</v>
      </c>
      <c r="C17" s="43"/>
      <c r="D17" s="91" t="s">
        <v>44</v>
      </c>
      <c r="E17" s="175">
        <v>32897</v>
      </c>
      <c r="F17" s="175">
        <v>37001</v>
      </c>
      <c r="G17" s="175">
        <v>30847</v>
      </c>
      <c r="H17" s="175">
        <v>35938</v>
      </c>
      <c r="I17" s="176">
        <v>33324</v>
      </c>
    </row>
    <row r="18" spans="1:9" ht="27" customHeight="1">
      <c r="A18" s="257"/>
      <c r="B18" s="44" t="s">
        <v>130</v>
      </c>
      <c r="C18" s="43"/>
      <c r="D18" s="91" t="s">
        <v>45</v>
      </c>
      <c r="E18" s="175">
        <v>3810146</v>
      </c>
      <c r="F18" s="175">
        <v>3821800</v>
      </c>
      <c r="G18" s="175">
        <v>3843783</v>
      </c>
      <c r="H18" s="175">
        <v>3841857</v>
      </c>
      <c r="I18" s="176">
        <v>3837689</v>
      </c>
    </row>
    <row r="19" spans="1:9" ht="27" customHeight="1">
      <c r="A19" s="257"/>
      <c r="B19" s="44" t="s">
        <v>131</v>
      </c>
      <c r="C19" s="43"/>
      <c r="D19" s="91" t="s">
        <v>132</v>
      </c>
      <c r="E19" s="175">
        <f>E17+E18-E16</f>
        <v>3668856</v>
      </c>
      <c r="F19" s="175">
        <f>F17+F18-F16</f>
        <v>3693512</v>
      </c>
      <c r="G19" s="175">
        <f>G17+G18-G16</f>
        <v>3705428</v>
      </c>
      <c r="H19" s="175">
        <f>H17+H18-H16</f>
        <v>3724220</v>
      </c>
      <c r="I19" s="175">
        <f>I17+I18-I16</f>
        <v>3737856</v>
      </c>
    </row>
    <row r="20" spans="1:9" ht="27" customHeight="1">
      <c r="A20" s="257"/>
      <c r="B20" s="44" t="s">
        <v>133</v>
      </c>
      <c r="C20" s="43"/>
      <c r="D20" s="94" t="s">
        <v>134</v>
      </c>
      <c r="E20" s="187">
        <f>E18/E8</f>
        <v>3.211792305312573</v>
      </c>
      <c r="F20" s="187">
        <f>F18/F8</f>
        <v>3.2438222407819532</v>
      </c>
      <c r="G20" s="187">
        <f>G18/G8</f>
        <v>3.1987409031710432</v>
      </c>
      <c r="H20" s="187">
        <f>H18/H8</f>
        <v>3.1411407458402048</v>
      </c>
      <c r="I20" s="187">
        <f>I18/I8</f>
        <v>3.1282923910633471</v>
      </c>
    </row>
    <row r="21" spans="1:9" ht="27" customHeight="1">
      <c r="A21" s="257"/>
      <c r="B21" s="44" t="s">
        <v>135</v>
      </c>
      <c r="C21" s="43"/>
      <c r="D21" s="94" t="s">
        <v>136</v>
      </c>
      <c r="E21" s="187">
        <f>E19/E8</f>
        <v>3.0926907971767656</v>
      </c>
      <c r="F21" s="187">
        <f>F19/F8</f>
        <v>3.1349354681550667</v>
      </c>
      <c r="G21" s="187">
        <f>G19/G8</f>
        <v>3.0836038630056049</v>
      </c>
      <c r="H21" s="187">
        <f>H19/H8</f>
        <v>3.0449595569207828</v>
      </c>
      <c r="I21" s="187">
        <f>I19/I8</f>
        <v>3.046913515839996</v>
      </c>
    </row>
    <row r="22" spans="1:9" ht="27" customHeight="1">
      <c r="A22" s="257"/>
      <c r="B22" s="44" t="s">
        <v>137</v>
      </c>
      <c r="C22" s="43"/>
      <c r="D22" s="94" t="s">
        <v>138</v>
      </c>
      <c r="E22" s="175">
        <f>E18/E24*1000000</f>
        <v>524341.591190518</v>
      </c>
      <c r="F22" s="175">
        <f>F18/F24*1000000</f>
        <v>525945.38193862443</v>
      </c>
      <c r="G22" s="175">
        <f>G18/G24*1000000</f>
        <v>528970.62065628543</v>
      </c>
      <c r="H22" s="175">
        <f>H18/H24*1000000</f>
        <v>528705.56994572643</v>
      </c>
      <c r="I22" s="175">
        <f>I18/I24*1000000</f>
        <v>528131.98149213917</v>
      </c>
    </row>
    <row r="23" spans="1:9" ht="27" customHeight="1">
      <c r="A23" s="257"/>
      <c r="B23" s="44" t="s">
        <v>139</v>
      </c>
      <c r="C23" s="43"/>
      <c r="D23" s="94" t="s">
        <v>140</v>
      </c>
      <c r="E23" s="175">
        <f>E19/E24*1000000</f>
        <v>504897.65822330146</v>
      </c>
      <c r="F23" s="175">
        <f>F19/F24*1000000</f>
        <v>508290.74769346707</v>
      </c>
      <c r="G23" s="175">
        <f>G19/G24*1000000</f>
        <v>509930.59414570965</v>
      </c>
      <c r="H23" s="175">
        <f>H19/H24*1000000</f>
        <v>512516.69640574174</v>
      </c>
      <c r="I23" s="175">
        <f>I19/I24*1000000</f>
        <v>514393.24442712299</v>
      </c>
    </row>
    <row r="24" spans="1:9" ht="27" customHeight="1">
      <c r="A24" s="257"/>
      <c r="B24" s="188" t="s">
        <v>141</v>
      </c>
      <c r="C24" s="189"/>
      <c r="D24" s="190" t="s">
        <v>142</v>
      </c>
      <c r="E24" s="180">
        <v>7266534</v>
      </c>
      <c r="F24" s="180">
        <f>E24</f>
        <v>7266534</v>
      </c>
      <c r="G24" s="180">
        <f>F24</f>
        <v>7266534</v>
      </c>
      <c r="H24" s="181">
        <f>G24</f>
        <v>7266534</v>
      </c>
      <c r="I24" s="181">
        <f>H24</f>
        <v>7266534</v>
      </c>
    </row>
    <row r="25" spans="1:9" ht="27" customHeight="1">
      <c r="A25" s="257"/>
      <c r="B25" s="10" t="s">
        <v>143</v>
      </c>
      <c r="C25" s="191"/>
      <c r="D25" s="192"/>
      <c r="E25" s="173">
        <v>1183350</v>
      </c>
      <c r="F25" s="173">
        <v>1191190</v>
      </c>
      <c r="G25" s="173">
        <v>1175584</v>
      </c>
      <c r="H25" s="173">
        <v>1187033</v>
      </c>
      <c r="I25" s="193">
        <v>1201498</v>
      </c>
    </row>
    <row r="26" spans="1:9" ht="27" customHeight="1">
      <c r="A26" s="257"/>
      <c r="B26" s="194" t="s">
        <v>144</v>
      </c>
      <c r="C26" s="195"/>
      <c r="D26" s="196"/>
      <c r="E26" s="197">
        <v>0.76500000000000001</v>
      </c>
      <c r="F26" s="197">
        <v>0.76500000000000001</v>
      </c>
      <c r="G26" s="197">
        <v>0.76600000000000001</v>
      </c>
      <c r="H26" s="197">
        <v>0.76600000000000001</v>
      </c>
      <c r="I26" s="198">
        <v>0.76900000000000002</v>
      </c>
    </row>
    <row r="27" spans="1:9" ht="27" customHeight="1">
      <c r="A27" s="257"/>
      <c r="B27" s="194" t="s">
        <v>145</v>
      </c>
      <c r="C27" s="195"/>
      <c r="D27" s="196"/>
      <c r="E27" s="199">
        <v>0.5</v>
      </c>
      <c r="F27" s="199">
        <v>0.4</v>
      </c>
      <c r="G27" s="199">
        <v>0.4</v>
      </c>
      <c r="H27" s="199">
        <v>0.4</v>
      </c>
      <c r="I27" s="200">
        <v>0.4</v>
      </c>
    </row>
    <row r="28" spans="1:9" ht="27" customHeight="1">
      <c r="A28" s="257"/>
      <c r="B28" s="194" t="s">
        <v>146</v>
      </c>
      <c r="C28" s="195"/>
      <c r="D28" s="196"/>
      <c r="E28" s="199">
        <v>94.9</v>
      </c>
      <c r="F28" s="199">
        <v>96.9</v>
      </c>
      <c r="G28" s="199">
        <v>96.8</v>
      </c>
      <c r="H28" s="199">
        <v>96.5</v>
      </c>
      <c r="I28" s="200">
        <v>97.7</v>
      </c>
    </row>
    <row r="29" spans="1:9" ht="27" customHeight="1">
      <c r="A29" s="257"/>
      <c r="B29" s="201" t="s">
        <v>147</v>
      </c>
      <c r="C29" s="202"/>
      <c r="D29" s="203"/>
      <c r="E29" s="204">
        <v>58</v>
      </c>
      <c r="F29" s="204">
        <v>58.4</v>
      </c>
      <c r="G29" s="204">
        <v>58.7</v>
      </c>
      <c r="H29" s="204">
        <v>59.8</v>
      </c>
      <c r="I29" s="205">
        <v>58.7</v>
      </c>
    </row>
    <row r="30" spans="1:9" ht="27" customHeight="1">
      <c r="A30" s="257"/>
      <c r="B30" s="300" t="s">
        <v>148</v>
      </c>
      <c r="C30" s="25" t="s">
        <v>149</v>
      </c>
      <c r="D30" s="206"/>
      <c r="E30" s="207">
        <v>0</v>
      </c>
      <c r="F30" s="207">
        <v>0</v>
      </c>
      <c r="G30" s="207">
        <v>0</v>
      </c>
      <c r="H30" s="207">
        <v>0</v>
      </c>
      <c r="I30" s="208">
        <v>0</v>
      </c>
    </row>
    <row r="31" spans="1:9" ht="27" customHeight="1">
      <c r="A31" s="257"/>
      <c r="B31" s="257"/>
      <c r="C31" s="194" t="s">
        <v>150</v>
      </c>
      <c r="D31" s="196"/>
      <c r="E31" s="199">
        <v>0</v>
      </c>
      <c r="F31" s="199">
        <v>0</v>
      </c>
      <c r="G31" s="199">
        <v>0</v>
      </c>
      <c r="H31" s="199">
        <v>0</v>
      </c>
      <c r="I31" s="200">
        <v>0</v>
      </c>
    </row>
    <row r="32" spans="1:9" ht="27" customHeight="1">
      <c r="A32" s="257"/>
      <c r="B32" s="257"/>
      <c r="C32" s="194" t="s">
        <v>151</v>
      </c>
      <c r="D32" s="196"/>
      <c r="E32" s="199">
        <v>12</v>
      </c>
      <c r="F32" s="199">
        <v>11.8</v>
      </c>
      <c r="G32" s="199">
        <v>11.7</v>
      </c>
      <c r="H32" s="199">
        <v>11.4</v>
      </c>
      <c r="I32" s="200">
        <v>11.1</v>
      </c>
    </row>
    <row r="33" spans="1:9" ht="27" customHeight="1">
      <c r="A33" s="258"/>
      <c r="B33" s="258"/>
      <c r="C33" s="201" t="s">
        <v>152</v>
      </c>
      <c r="D33" s="203"/>
      <c r="E33" s="204">
        <v>192.9</v>
      </c>
      <c r="F33" s="204">
        <v>192.3</v>
      </c>
      <c r="G33" s="204">
        <v>191</v>
      </c>
      <c r="H33" s="204">
        <v>187.9</v>
      </c>
      <c r="I33" s="209">
        <v>185.5</v>
      </c>
    </row>
    <row r="34" spans="1:9" ht="27" customHeight="1">
      <c r="A34" s="2" t="s">
        <v>244</v>
      </c>
      <c r="B34" s="8"/>
      <c r="C34" s="8"/>
      <c r="D34" s="8"/>
      <c r="E34" s="210"/>
      <c r="F34" s="210"/>
      <c r="G34" s="210"/>
      <c r="H34" s="210"/>
      <c r="I34" s="211"/>
    </row>
    <row r="35" spans="1:9" ht="27" customHeight="1">
      <c r="A35" s="13" t="s">
        <v>111</v>
      </c>
    </row>
    <row r="36" spans="1:9">
      <c r="A36" s="212"/>
    </row>
  </sheetData>
  <mergeCells count="2">
    <mergeCell ref="A7:A33"/>
    <mergeCell ref="B30:B33"/>
  </mergeCells>
  <phoneticPr fontId="16"/>
  <pageMargins left="0.31496062992125984" right="0.19685039370078741" top="0.98425196850393704" bottom="0.98425196850393704" header="0.51181102362204722" footer="0.51181102362204722"/>
  <pageSetup paperSize="9" scale="85" firstPageNumber="2" orientation="portrait" useFirstPageNumber="1" horizontalDpi="4294967292" r:id="rId1"/>
  <headerFooter alignWithMargins="0">
    <oddHeader>&amp;R&amp;"明朝,斜体"&amp;9都道府県－3-2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Y50"/>
  <sheetViews>
    <sheetView view="pageBreakPreview" zoomScaleNormal="100" zoomScaleSheetLayoutView="100" workbookViewId="0">
      <pane xSplit="5" ySplit="7" topLeftCell="F8" activePane="bottomRight" state="frozen"/>
      <selection activeCell="L8" sqref="L8"/>
      <selection pane="topRight" activeCell="L8" sqref="L8"/>
      <selection pane="bottomLeft" activeCell="L8" sqref="L8"/>
      <selection pane="bottomRight"/>
    </sheetView>
  </sheetViews>
  <sheetFormatPr defaultColWidth="9" defaultRowHeight="13"/>
  <cols>
    <col min="1" max="1" width="3.6328125" style="2" customWidth="1"/>
    <col min="2" max="3" width="1.6328125" style="2" customWidth="1"/>
    <col min="4" max="4" width="22.6328125" style="2" customWidth="1"/>
    <col min="5" max="5" width="10.6328125" style="2" customWidth="1"/>
    <col min="6" max="11" width="13.6328125" style="2" customWidth="1"/>
    <col min="12" max="12" width="13.6328125" style="8" customWidth="1"/>
    <col min="13" max="21" width="13.6328125" style="2" customWidth="1"/>
    <col min="22" max="25" width="12" style="2" customWidth="1"/>
    <col min="26" max="16384" width="9" style="2"/>
  </cols>
  <sheetData>
    <row r="1" spans="1:25" ht="34" customHeight="1">
      <c r="A1" s="64" t="s">
        <v>0</v>
      </c>
      <c r="B1" s="28"/>
      <c r="C1" s="28"/>
      <c r="D1" s="103" t="s">
        <v>259</v>
      </c>
      <c r="E1" s="35"/>
      <c r="F1" s="35"/>
      <c r="G1" s="35"/>
    </row>
    <row r="2" spans="1:25" ht="15" customHeight="1"/>
    <row r="3" spans="1:25" ht="15" customHeight="1">
      <c r="A3" s="36" t="s">
        <v>153</v>
      </c>
      <c r="B3" s="36"/>
      <c r="C3" s="36"/>
      <c r="D3" s="36"/>
    </row>
    <row r="4" spans="1:25" ht="15" customHeight="1">
      <c r="A4" s="36"/>
      <c r="B4" s="36"/>
      <c r="C4" s="36"/>
      <c r="D4" s="36"/>
    </row>
    <row r="5" spans="1:25" ht="16" customHeight="1">
      <c r="A5" s="31" t="s">
        <v>245</v>
      </c>
      <c r="B5" s="31"/>
      <c r="C5" s="31"/>
      <c r="D5" s="31"/>
      <c r="K5" s="37"/>
      <c r="O5" s="37" t="s">
        <v>48</v>
      </c>
    </row>
    <row r="6" spans="1:25" ht="16" customHeight="1">
      <c r="A6" s="266" t="s">
        <v>49</v>
      </c>
      <c r="B6" s="267"/>
      <c r="C6" s="267"/>
      <c r="D6" s="267"/>
      <c r="E6" s="268"/>
      <c r="F6" s="287" t="s">
        <v>250</v>
      </c>
      <c r="G6" s="288"/>
      <c r="H6" s="287" t="s">
        <v>251</v>
      </c>
      <c r="I6" s="288"/>
      <c r="J6" s="287" t="s">
        <v>252</v>
      </c>
      <c r="K6" s="288"/>
      <c r="L6" s="287" t="s">
        <v>253</v>
      </c>
      <c r="M6" s="288"/>
      <c r="N6" s="287" t="s">
        <v>254</v>
      </c>
      <c r="O6" s="288"/>
    </row>
    <row r="7" spans="1:25" ht="16" customHeight="1">
      <c r="A7" s="269"/>
      <c r="B7" s="270"/>
      <c r="C7" s="270"/>
      <c r="D7" s="270"/>
      <c r="E7" s="271"/>
      <c r="F7" s="110" t="s">
        <v>242</v>
      </c>
      <c r="G7" s="38" t="s">
        <v>2</v>
      </c>
      <c r="H7" s="110" t="s">
        <v>242</v>
      </c>
      <c r="I7" s="38" t="s">
        <v>2</v>
      </c>
      <c r="J7" s="110" t="s">
        <v>242</v>
      </c>
      <c r="K7" s="38" t="s">
        <v>2</v>
      </c>
      <c r="L7" s="110" t="s">
        <v>242</v>
      </c>
      <c r="M7" s="38" t="s">
        <v>2</v>
      </c>
      <c r="N7" s="110" t="s">
        <v>242</v>
      </c>
      <c r="O7" s="251" t="s">
        <v>2</v>
      </c>
    </row>
    <row r="8" spans="1:25" ht="16" customHeight="1">
      <c r="A8" s="278" t="s">
        <v>83</v>
      </c>
      <c r="B8" s="55" t="s">
        <v>50</v>
      </c>
      <c r="C8" s="56"/>
      <c r="D8" s="56"/>
      <c r="E8" s="93" t="s">
        <v>41</v>
      </c>
      <c r="F8" s="111">
        <v>1902</v>
      </c>
      <c r="G8" s="112">
        <v>1920</v>
      </c>
      <c r="H8" s="111">
        <v>47952</v>
      </c>
      <c r="I8" s="113">
        <v>47489</v>
      </c>
      <c r="J8" s="111">
        <v>9030</v>
      </c>
      <c r="K8" s="114">
        <v>1096</v>
      </c>
      <c r="L8" s="111">
        <v>58023</v>
      </c>
      <c r="M8" s="113">
        <v>55208</v>
      </c>
      <c r="N8" s="111">
        <v>52189</v>
      </c>
      <c r="O8" s="114">
        <v>49694</v>
      </c>
      <c r="P8" s="115"/>
      <c r="Q8" s="115"/>
      <c r="R8" s="115"/>
      <c r="S8" s="115"/>
      <c r="T8" s="115"/>
      <c r="U8" s="115"/>
      <c r="V8" s="115"/>
      <c r="W8" s="115"/>
      <c r="X8" s="115"/>
      <c r="Y8" s="115"/>
    </row>
    <row r="9" spans="1:25" ht="16" customHeight="1">
      <c r="A9" s="279"/>
      <c r="B9" s="8"/>
      <c r="C9" s="30" t="s">
        <v>51</v>
      </c>
      <c r="D9" s="43"/>
      <c r="E9" s="91" t="s">
        <v>42</v>
      </c>
      <c r="F9" s="70">
        <v>1875</v>
      </c>
      <c r="G9" s="116">
        <v>1890</v>
      </c>
      <c r="H9" s="70">
        <v>47933</v>
      </c>
      <c r="I9" s="117">
        <v>47334</v>
      </c>
      <c r="J9" s="70">
        <v>8938</v>
      </c>
      <c r="K9" s="118">
        <v>802</v>
      </c>
      <c r="L9" s="70">
        <v>57824</v>
      </c>
      <c r="M9" s="117">
        <v>55023</v>
      </c>
      <c r="N9" s="70">
        <v>52010</v>
      </c>
      <c r="O9" s="118">
        <v>49414</v>
      </c>
      <c r="P9" s="115"/>
      <c r="Q9" s="115"/>
      <c r="R9" s="115"/>
      <c r="S9" s="115"/>
      <c r="T9" s="115"/>
      <c r="U9" s="115"/>
      <c r="V9" s="115"/>
      <c r="W9" s="115"/>
      <c r="X9" s="115"/>
      <c r="Y9" s="115"/>
    </row>
    <row r="10" spans="1:25" ht="16" customHeight="1">
      <c r="A10" s="279"/>
      <c r="B10" s="10"/>
      <c r="C10" s="30" t="s">
        <v>52</v>
      </c>
      <c r="D10" s="43"/>
      <c r="E10" s="91" t="s">
        <v>43</v>
      </c>
      <c r="F10" s="70">
        <v>27</v>
      </c>
      <c r="G10" s="116">
        <v>30</v>
      </c>
      <c r="H10" s="70">
        <v>19</v>
      </c>
      <c r="I10" s="117">
        <v>155</v>
      </c>
      <c r="J10" s="119">
        <v>91</v>
      </c>
      <c r="K10" s="120">
        <v>294</v>
      </c>
      <c r="L10" s="70">
        <v>199</v>
      </c>
      <c r="M10" s="117">
        <v>185</v>
      </c>
      <c r="N10" s="70">
        <v>179</v>
      </c>
      <c r="O10" s="118">
        <v>280</v>
      </c>
      <c r="P10" s="115"/>
      <c r="Q10" s="115"/>
      <c r="R10" s="115"/>
      <c r="S10" s="115"/>
      <c r="T10" s="115"/>
      <c r="U10" s="115"/>
      <c r="V10" s="115"/>
      <c r="W10" s="115"/>
      <c r="X10" s="115"/>
      <c r="Y10" s="115"/>
    </row>
    <row r="11" spans="1:25" ht="16" customHeight="1">
      <c r="A11" s="279"/>
      <c r="B11" s="50" t="s">
        <v>53</v>
      </c>
      <c r="C11" s="63"/>
      <c r="D11" s="63"/>
      <c r="E11" s="90" t="s">
        <v>44</v>
      </c>
      <c r="F11" s="121">
        <v>1677</v>
      </c>
      <c r="G11" s="122">
        <v>1688</v>
      </c>
      <c r="H11" s="121">
        <v>44036</v>
      </c>
      <c r="I11" s="123">
        <v>43327</v>
      </c>
      <c r="J11" s="121">
        <v>7908</v>
      </c>
      <c r="K11" s="124">
        <v>627</v>
      </c>
      <c r="L11" s="121">
        <v>59548</v>
      </c>
      <c r="M11" s="123">
        <v>57058</v>
      </c>
      <c r="N11" s="121">
        <v>49864</v>
      </c>
      <c r="O11" s="124">
        <v>48568</v>
      </c>
      <c r="P11" s="115"/>
      <c r="Q11" s="115"/>
      <c r="R11" s="115"/>
      <c r="S11" s="115"/>
      <c r="T11" s="115"/>
      <c r="U11" s="115"/>
      <c r="V11" s="115"/>
      <c r="W11" s="115"/>
      <c r="X11" s="115"/>
      <c r="Y11" s="115"/>
    </row>
    <row r="12" spans="1:25" ht="16" customHeight="1">
      <c r="A12" s="279"/>
      <c r="B12" s="7"/>
      <c r="C12" s="30" t="s">
        <v>54</v>
      </c>
      <c r="D12" s="43"/>
      <c r="E12" s="91" t="s">
        <v>45</v>
      </c>
      <c r="F12" s="70">
        <v>1602</v>
      </c>
      <c r="G12" s="116">
        <v>1610</v>
      </c>
      <c r="H12" s="121">
        <v>43797</v>
      </c>
      <c r="I12" s="117">
        <v>42710</v>
      </c>
      <c r="J12" s="121">
        <v>6861</v>
      </c>
      <c r="K12" s="118">
        <v>627</v>
      </c>
      <c r="L12" s="70">
        <v>58857</v>
      </c>
      <c r="M12" s="117">
        <v>56598</v>
      </c>
      <c r="N12" s="70">
        <v>49764</v>
      </c>
      <c r="O12" s="118">
        <v>48568</v>
      </c>
      <c r="P12" s="115"/>
      <c r="Q12" s="115"/>
      <c r="R12" s="115"/>
      <c r="S12" s="115"/>
      <c r="T12" s="115"/>
      <c r="U12" s="115"/>
      <c r="V12" s="115"/>
      <c r="W12" s="115"/>
      <c r="X12" s="115"/>
      <c r="Y12" s="115"/>
    </row>
    <row r="13" spans="1:25" ht="16" customHeight="1">
      <c r="A13" s="279"/>
      <c r="B13" s="8"/>
      <c r="C13" s="52" t="s">
        <v>55</v>
      </c>
      <c r="D13" s="53"/>
      <c r="E13" s="95" t="s">
        <v>46</v>
      </c>
      <c r="F13" s="68">
        <v>74</v>
      </c>
      <c r="G13" s="151">
        <v>78</v>
      </c>
      <c r="H13" s="119">
        <v>239</v>
      </c>
      <c r="I13" s="120">
        <v>617</v>
      </c>
      <c r="J13" s="119">
        <v>1047</v>
      </c>
      <c r="K13" s="120">
        <v>0</v>
      </c>
      <c r="L13" s="68">
        <v>691</v>
      </c>
      <c r="M13" s="126">
        <v>460</v>
      </c>
      <c r="N13" s="68">
        <v>100</v>
      </c>
      <c r="O13" s="127">
        <v>0</v>
      </c>
      <c r="P13" s="115"/>
      <c r="Q13" s="115"/>
      <c r="R13" s="115"/>
      <c r="S13" s="115"/>
      <c r="T13" s="115"/>
      <c r="U13" s="115"/>
      <c r="V13" s="115"/>
      <c r="W13" s="115"/>
      <c r="X13" s="115"/>
      <c r="Y13" s="115"/>
    </row>
    <row r="14" spans="1:25" ht="16" customHeight="1">
      <c r="A14" s="279"/>
      <c r="B14" s="44" t="s">
        <v>56</v>
      </c>
      <c r="C14" s="43"/>
      <c r="D14" s="43"/>
      <c r="E14" s="91" t="s">
        <v>154</v>
      </c>
      <c r="F14" s="69">
        <f t="shared" ref="F14:O15" si="0">F9-F12</f>
        <v>273</v>
      </c>
      <c r="G14" s="128">
        <f t="shared" si="0"/>
        <v>280</v>
      </c>
      <c r="H14" s="69">
        <f t="shared" si="0"/>
        <v>4136</v>
      </c>
      <c r="I14" s="128">
        <f t="shared" si="0"/>
        <v>4624</v>
      </c>
      <c r="J14" s="69">
        <f t="shared" si="0"/>
        <v>2077</v>
      </c>
      <c r="K14" s="128">
        <f t="shared" si="0"/>
        <v>175</v>
      </c>
      <c r="L14" s="69">
        <f t="shared" si="0"/>
        <v>-1033</v>
      </c>
      <c r="M14" s="128">
        <f t="shared" si="0"/>
        <v>-1575</v>
      </c>
      <c r="N14" s="69">
        <f t="shared" si="0"/>
        <v>2246</v>
      </c>
      <c r="O14" s="128">
        <f t="shared" si="0"/>
        <v>846</v>
      </c>
      <c r="P14" s="115"/>
      <c r="Q14" s="115"/>
      <c r="R14" s="115"/>
      <c r="S14" s="115"/>
      <c r="T14" s="115"/>
      <c r="U14" s="115"/>
      <c r="V14" s="115"/>
      <c r="W14" s="115"/>
      <c r="X14" s="115"/>
      <c r="Y14" s="115"/>
    </row>
    <row r="15" spans="1:25" ht="16" customHeight="1">
      <c r="A15" s="279"/>
      <c r="B15" s="44" t="s">
        <v>57</v>
      </c>
      <c r="C15" s="43"/>
      <c r="D15" s="43"/>
      <c r="E15" s="91" t="s">
        <v>155</v>
      </c>
      <c r="F15" s="69">
        <f t="shared" si="0"/>
        <v>-47</v>
      </c>
      <c r="G15" s="128">
        <f t="shared" si="0"/>
        <v>-48</v>
      </c>
      <c r="H15" s="69">
        <f t="shared" si="0"/>
        <v>-220</v>
      </c>
      <c r="I15" s="128">
        <f t="shared" si="0"/>
        <v>-462</v>
      </c>
      <c r="J15" s="69">
        <f t="shared" si="0"/>
        <v>-956</v>
      </c>
      <c r="K15" s="128">
        <f t="shared" si="0"/>
        <v>294</v>
      </c>
      <c r="L15" s="69">
        <f t="shared" si="0"/>
        <v>-492</v>
      </c>
      <c r="M15" s="128">
        <f t="shared" si="0"/>
        <v>-275</v>
      </c>
      <c r="N15" s="69">
        <f t="shared" si="0"/>
        <v>79</v>
      </c>
      <c r="O15" s="128">
        <f t="shared" si="0"/>
        <v>280</v>
      </c>
      <c r="P15" s="115"/>
      <c r="Q15" s="115"/>
      <c r="R15" s="115"/>
      <c r="S15" s="115"/>
      <c r="T15" s="115"/>
      <c r="U15" s="115"/>
      <c r="V15" s="115"/>
      <c r="W15" s="115"/>
      <c r="X15" s="115"/>
      <c r="Y15" s="115"/>
    </row>
    <row r="16" spans="1:25" ht="16" customHeight="1">
      <c r="A16" s="279"/>
      <c r="B16" s="44" t="s">
        <v>58</v>
      </c>
      <c r="C16" s="43"/>
      <c r="D16" s="43"/>
      <c r="E16" s="91" t="s">
        <v>156</v>
      </c>
      <c r="F16" s="69">
        <f t="shared" ref="F16:O16" si="1">F8-F11</f>
        <v>225</v>
      </c>
      <c r="G16" s="128">
        <f t="shared" si="1"/>
        <v>232</v>
      </c>
      <c r="H16" s="69">
        <f t="shared" si="1"/>
        <v>3916</v>
      </c>
      <c r="I16" s="128">
        <f t="shared" si="1"/>
        <v>4162</v>
      </c>
      <c r="J16" s="69">
        <f t="shared" si="1"/>
        <v>1122</v>
      </c>
      <c r="K16" s="128">
        <f t="shared" si="1"/>
        <v>469</v>
      </c>
      <c r="L16" s="69">
        <f t="shared" si="1"/>
        <v>-1525</v>
      </c>
      <c r="M16" s="128">
        <f t="shared" si="1"/>
        <v>-1850</v>
      </c>
      <c r="N16" s="69">
        <f t="shared" si="1"/>
        <v>2325</v>
      </c>
      <c r="O16" s="128">
        <f t="shared" si="1"/>
        <v>1126</v>
      </c>
      <c r="P16" s="115"/>
      <c r="Q16" s="115"/>
      <c r="R16" s="115"/>
      <c r="S16" s="115"/>
      <c r="T16" s="115"/>
      <c r="U16" s="115"/>
      <c r="V16" s="115"/>
      <c r="W16" s="115"/>
      <c r="X16" s="115"/>
      <c r="Y16" s="115"/>
    </row>
    <row r="17" spans="1:25" ht="16" customHeight="1">
      <c r="A17" s="279"/>
      <c r="B17" s="44" t="s">
        <v>59</v>
      </c>
      <c r="C17" s="43"/>
      <c r="D17" s="43"/>
      <c r="E17" s="34"/>
      <c r="F17" s="214">
        <v>0</v>
      </c>
      <c r="G17" s="215" t="s">
        <v>256</v>
      </c>
      <c r="H17" s="119">
        <v>0</v>
      </c>
      <c r="I17" s="120">
        <v>0</v>
      </c>
      <c r="J17" s="70">
        <v>0</v>
      </c>
      <c r="K17" s="118">
        <v>0</v>
      </c>
      <c r="L17" s="70">
        <v>19998</v>
      </c>
      <c r="M17" s="117">
        <v>18471</v>
      </c>
      <c r="N17" s="119">
        <v>0</v>
      </c>
      <c r="O17" s="129">
        <v>0</v>
      </c>
      <c r="P17" s="115"/>
      <c r="Q17" s="115"/>
      <c r="R17" s="115"/>
      <c r="S17" s="115"/>
      <c r="T17" s="115"/>
      <c r="U17" s="115"/>
      <c r="V17" s="115"/>
      <c r="W17" s="115"/>
      <c r="X17" s="115"/>
      <c r="Y17" s="115"/>
    </row>
    <row r="18" spans="1:25" ht="16" customHeight="1">
      <c r="A18" s="280"/>
      <c r="B18" s="47" t="s">
        <v>60</v>
      </c>
      <c r="C18" s="31"/>
      <c r="D18" s="31"/>
      <c r="E18" s="17"/>
      <c r="F18" s="130">
        <v>0</v>
      </c>
      <c r="G18" s="131" t="s">
        <v>256</v>
      </c>
      <c r="H18" s="132">
        <v>0</v>
      </c>
      <c r="I18" s="133">
        <v>0</v>
      </c>
      <c r="J18" s="132">
        <v>0</v>
      </c>
      <c r="K18" s="133">
        <v>0</v>
      </c>
      <c r="L18" s="132">
        <v>0</v>
      </c>
      <c r="M18" s="133">
        <v>0</v>
      </c>
      <c r="N18" s="132">
        <v>0</v>
      </c>
      <c r="O18" s="134">
        <v>0</v>
      </c>
      <c r="P18" s="115"/>
      <c r="Q18" s="115"/>
      <c r="R18" s="115"/>
      <c r="S18" s="115"/>
      <c r="T18" s="115"/>
      <c r="U18" s="115"/>
      <c r="V18" s="115"/>
      <c r="W18" s="115"/>
      <c r="X18" s="115"/>
      <c r="Y18" s="115"/>
    </row>
    <row r="19" spans="1:25" ht="16" customHeight="1">
      <c r="A19" s="279" t="s">
        <v>84</v>
      </c>
      <c r="B19" s="50" t="s">
        <v>61</v>
      </c>
      <c r="C19" s="51"/>
      <c r="D19" s="51"/>
      <c r="E19" s="96"/>
      <c r="F19" s="65">
        <v>596</v>
      </c>
      <c r="G19" s="135">
        <v>305</v>
      </c>
      <c r="H19" s="66">
        <v>8543</v>
      </c>
      <c r="I19" s="136">
        <v>16475</v>
      </c>
      <c r="J19" s="66">
        <v>1591</v>
      </c>
      <c r="K19" s="137">
        <v>1521</v>
      </c>
      <c r="L19" s="66">
        <v>5396</v>
      </c>
      <c r="M19" s="136">
        <v>2823</v>
      </c>
      <c r="N19" s="66">
        <v>23308</v>
      </c>
      <c r="O19" s="137">
        <v>24752</v>
      </c>
      <c r="P19" s="115"/>
      <c r="Q19" s="115"/>
      <c r="R19" s="115"/>
      <c r="S19" s="115"/>
      <c r="T19" s="115"/>
      <c r="U19" s="115"/>
      <c r="V19" s="115"/>
      <c r="W19" s="115"/>
      <c r="X19" s="115"/>
      <c r="Y19" s="115"/>
    </row>
    <row r="20" spans="1:25" ht="16" customHeight="1">
      <c r="A20" s="279"/>
      <c r="B20" s="19"/>
      <c r="C20" s="30" t="s">
        <v>62</v>
      </c>
      <c r="D20" s="43"/>
      <c r="E20" s="91"/>
      <c r="F20" s="69">
        <v>0</v>
      </c>
      <c r="G20" s="128">
        <v>0</v>
      </c>
      <c r="H20" s="70">
        <v>2881</v>
      </c>
      <c r="I20" s="117">
        <v>6800</v>
      </c>
      <c r="J20" s="70">
        <v>0</v>
      </c>
      <c r="K20" s="120">
        <v>0</v>
      </c>
      <c r="L20" s="70">
        <v>3251</v>
      </c>
      <c r="M20" s="117">
        <v>506</v>
      </c>
      <c r="N20" s="70">
        <v>6855</v>
      </c>
      <c r="O20" s="118">
        <v>6801</v>
      </c>
      <c r="P20" s="115"/>
      <c r="Q20" s="115"/>
      <c r="R20" s="115"/>
      <c r="S20" s="115"/>
      <c r="T20" s="115"/>
      <c r="U20" s="115"/>
      <c r="V20" s="115"/>
      <c r="W20" s="115"/>
      <c r="X20" s="115"/>
      <c r="Y20" s="115"/>
    </row>
    <row r="21" spans="1:25" ht="16" customHeight="1">
      <c r="A21" s="279"/>
      <c r="B21" s="9" t="s">
        <v>63</v>
      </c>
      <c r="C21" s="63"/>
      <c r="D21" s="63"/>
      <c r="E21" s="90" t="s">
        <v>157</v>
      </c>
      <c r="F21" s="138">
        <v>596</v>
      </c>
      <c r="G21" s="139">
        <v>305</v>
      </c>
      <c r="H21" s="121">
        <v>8543</v>
      </c>
      <c r="I21" s="123">
        <v>16475</v>
      </c>
      <c r="J21" s="121">
        <v>1591</v>
      </c>
      <c r="K21" s="124">
        <v>1521</v>
      </c>
      <c r="L21" s="121">
        <v>5396</v>
      </c>
      <c r="M21" s="123">
        <v>2823</v>
      </c>
      <c r="N21" s="121">
        <v>20683</v>
      </c>
      <c r="O21" s="124">
        <v>22550</v>
      </c>
      <c r="P21" s="115"/>
      <c r="Q21" s="115"/>
      <c r="R21" s="115"/>
      <c r="S21" s="115"/>
      <c r="T21" s="115"/>
      <c r="U21" s="115"/>
      <c r="V21" s="115"/>
      <c r="W21" s="115"/>
      <c r="X21" s="115"/>
      <c r="Y21" s="115"/>
    </row>
    <row r="22" spans="1:25" ht="16" customHeight="1">
      <c r="A22" s="279"/>
      <c r="B22" s="50" t="s">
        <v>64</v>
      </c>
      <c r="C22" s="51"/>
      <c r="D22" s="51"/>
      <c r="E22" s="96" t="s">
        <v>158</v>
      </c>
      <c r="F22" s="65">
        <v>906</v>
      </c>
      <c r="G22" s="135">
        <v>625</v>
      </c>
      <c r="H22" s="66">
        <v>26810</v>
      </c>
      <c r="I22" s="136">
        <v>33031</v>
      </c>
      <c r="J22" s="66">
        <v>9531</v>
      </c>
      <c r="K22" s="137">
        <v>8189</v>
      </c>
      <c r="L22" s="66">
        <v>7435</v>
      </c>
      <c r="M22" s="136">
        <v>5010</v>
      </c>
      <c r="N22" s="66">
        <v>28100</v>
      </c>
      <c r="O22" s="137">
        <v>30307</v>
      </c>
      <c r="P22" s="115"/>
      <c r="Q22" s="115"/>
      <c r="R22" s="115"/>
      <c r="S22" s="115"/>
      <c r="T22" s="115"/>
      <c r="U22" s="115"/>
      <c r="V22" s="115"/>
      <c r="W22" s="115"/>
      <c r="X22" s="115"/>
      <c r="Y22" s="115"/>
    </row>
    <row r="23" spans="1:25" ht="16" customHeight="1">
      <c r="A23" s="279"/>
      <c r="B23" s="7" t="s">
        <v>65</v>
      </c>
      <c r="C23" s="52" t="s">
        <v>66</v>
      </c>
      <c r="D23" s="53"/>
      <c r="E23" s="95"/>
      <c r="F23" s="67">
        <v>151</v>
      </c>
      <c r="G23" s="125">
        <v>146</v>
      </c>
      <c r="H23" s="68">
        <v>9615</v>
      </c>
      <c r="I23" s="126">
        <v>10163</v>
      </c>
      <c r="J23" s="68">
        <v>0</v>
      </c>
      <c r="K23" s="127">
        <v>0</v>
      </c>
      <c r="L23" s="68">
        <v>4036</v>
      </c>
      <c r="M23" s="126">
        <v>4353</v>
      </c>
      <c r="N23" s="68">
        <v>7877</v>
      </c>
      <c r="O23" s="127">
        <v>7296</v>
      </c>
      <c r="P23" s="115"/>
      <c r="Q23" s="115"/>
      <c r="R23" s="115"/>
      <c r="S23" s="115"/>
      <c r="T23" s="115"/>
      <c r="U23" s="115"/>
      <c r="V23" s="115"/>
      <c r="W23" s="115"/>
      <c r="X23" s="115"/>
      <c r="Y23" s="115"/>
    </row>
    <row r="24" spans="1:25" ht="16" customHeight="1">
      <c r="A24" s="279"/>
      <c r="B24" s="44" t="s">
        <v>159</v>
      </c>
      <c r="C24" s="43"/>
      <c r="D24" s="43"/>
      <c r="E24" s="91" t="s">
        <v>160</v>
      </c>
      <c r="F24" s="69">
        <f t="shared" ref="F24:O24" si="2">F21-F22</f>
        <v>-310</v>
      </c>
      <c r="G24" s="128">
        <f t="shared" si="2"/>
        <v>-320</v>
      </c>
      <c r="H24" s="69">
        <f t="shared" si="2"/>
        <v>-18267</v>
      </c>
      <c r="I24" s="128">
        <f t="shared" si="2"/>
        <v>-16556</v>
      </c>
      <c r="J24" s="69">
        <f t="shared" si="2"/>
        <v>-7940</v>
      </c>
      <c r="K24" s="128">
        <f t="shared" si="2"/>
        <v>-6668</v>
      </c>
      <c r="L24" s="69">
        <f t="shared" si="2"/>
        <v>-2039</v>
      </c>
      <c r="M24" s="128">
        <f t="shared" si="2"/>
        <v>-2187</v>
      </c>
      <c r="N24" s="69">
        <f t="shared" si="2"/>
        <v>-7417</v>
      </c>
      <c r="O24" s="128">
        <f t="shared" si="2"/>
        <v>-7757</v>
      </c>
      <c r="P24" s="115"/>
      <c r="Q24" s="115"/>
      <c r="R24" s="115"/>
      <c r="S24" s="115"/>
      <c r="T24" s="115"/>
      <c r="U24" s="115"/>
      <c r="V24" s="115"/>
      <c r="W24" s="115"/>
      <c r="X24" s="115"/>
      <c r="Y24" s="115"/>
    </row>
    <row r="25" spans="1:25" ht="16" customHeight="1">
      <c r="A25" s="279"/>
      <c r="B25" s="101" t="s">
        <v>67</v>
      </c>
      <c r="C25" s="53"/>
      <c r="D25" s="53"/>
      <c r="E25" s="281" t="s">
        <v>161</v>
      </c>
      <c r="F25" s="293">
        <v>310</v>
      </c>
      <c r="G25" s="291">
        <v>320</v>
      </c>
      <c r="H25" s="289">
        <v>18267</v>
      </c>
      <c r="I25" s="291">
        <v>16556</v>
      </c>
      <c r="J25" s="289">
        <v>7940</v>
      </c>
      <c r="K25" s="291">
        <v>6668</v>
      </c>
      <c r="L25" s="289">
        <v>2039</v>
      </c>
      <c r="M25" s="291">
        <v>2187</v>
      </c>
      <c r="N25" s="289">
        <v>7417</v>
      </c>
      <c r="O25" s="291">
        <v>7757</v>
      </c>
      <c r="P25" s="115"/>
      <c r="Q25" s="115"/>
      <c r="R25" s="115"/>
      <c r="S25" s="115"/>
      <c r="T25" s="115"/>
      <c r="U25" s="115"/>
      <c r="V25" s="115"/>
      <c r="W25" s="115"/>
      <c r="X25" s="115"/>
      <c r="Y25" s="115"/>
    </row>
    <row r="26" spans="1:25" ht="16" customHeight="1">
      <c r="A26" s="279"/>
      <c r="B26" s="9" t="s">
        <v>68</v>
      </c>
      <c r="C26" s="63"/>
      <c r="D26" s="63"/>
      <c r="E26" s="282"/>
      <c r="F26" s="294"/>
      <c r="G26" s="292"/>
      <c r="H26" s="290"/>
      <c r="I26" s="292"/>
      <c r="J26" s="290"/>
      <c r="K26" s="292"/>
      <c r="L26" s="290"/>
      <c r="M26" s="292"/>
      <c r="N26" s="290"/>
      <c r="O26" s="292"/>
      <c r="P26" s="115"/>
      <c r="Q26" s="115"/>
      <c r="R26" s="115"/>
      <c r="S26" s="115"/>
      <c r="T26" s="115"/>
      <c r="U26" s="115"/>
      <c r="V26" s="115"/>
      <c r="W26" s="115"/>
      <c r="X26" s="115"/>
      <c r="Y26" s="115"/>
    </row>
    <row r="27" spans="1:25" ht="16" customHeight="1">
      <c r="A27" s="280"/>
      <c r="B27" s="47" t="s">
        <v>162</v>
      </c>
      <c r="C27" s="31"/>
      <c r="D27" s="31"/>
      <c r="E27" s="92" t="s">
        <v>163</v>
      </c>
      <c r="F27" s="73">
        <f t="shared" ref="F27:O27" si="3">F24+F25</f>
        <v>0</v>
      </c>
      <c r="G27" s="140">
        <f t="shared" si="3"/>
        <v>0</v>
      </c>
      <c r="H27" s="73">
        <f t="shared" si="3"/>
        <v>0</v>
      </c>
      <c r="I27" s="140">
        <f t="shared" si="3"/>
        <v>0</v>
      </c>
      <c r="J27" s="73">
        <f t="shared" si="3"/>
        <v>0</v>
      </c>
      <c r="K27" s="140">
        <f t="shared" si="3"/>
        <v>0</v>
      </c>
      <c r="L27" s="73">
        <f t="shared" si="3"/>
        <v>0</v>
      </c>
      <c r="M27" s="140">
        <f t="shared" si="3"/>
        <v>0</v>
      </c>
      <c r="N27" s="73">
        <f t="shared" si="3"/>
        <v>0</v>
      </c>
      <c r="O27" s="140">
        <f t="shared" si="3"/>
        <v>0</v>
      </c>
      <c r="P27" s="115"/>
      <c r="Q27" s="115"/>
      <c r="R27" s="115"/>
      <c r="S27" s="115"/>
      <c r="T27" s="115"/>
      <c r="U27" s="115"/>
      <c r="V27" s="115"/>
      <c r="W27" s="115"/>
      <c r="X27" s="115"/>
      <c r="Y27" s="115"/>
    </row>
    <row r="28" spans="1:25" ht="16" customHeight="1">
      <c r="A28" s="13"/>
      <c r="F28" s="115"/>
      <c r="G28" s="115"/>
      <c r="H28" s="115"/>
      <c r="I28" s="115"/>
      <c r="J28" s="115"/>
      <c r="K28" s="115"/>
      <c r="L28" s="141"/>
      <c r="M28" s="115"/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</row>
    <row r="29" spans="1:25" ht="16" customHeight="1">
      <c r="A29" s="31"/>
      <c r="F29" s="115"/>
      <c r="G29" s="115"/>
      <c r="H29" s="115"/>
      <c r="I29" s="115"/>
      <c r="J29" s="142"/>
      <c r="K29" s="142"/>
      <c r="L29" s="141"/>
      <c r="M29" s="115"/>
      <c r="N29" s="115"/>
      <c r="O29" s="142" t="s">
        <v>164</v>
      </c>
      <c r="P29" s="115"/>
      <c r="Q29" s="115"/>
      <c r="R29" s="115"/>
      <c r="S29" s="115"/>
      <c r="T29" s="115"/>
      <c r="U29" s="115"/>
      <c r="V29" s="115"/>
      <c r="W29" s="115"/>
      <c r="X29" s="115"/>
      <c r="Y29" s="142"/>
    </row>
    <row r="30" spans="1:25" ht="16" customHeight="1">
      <c r="A30" s="272" t="s">
        <v>69</v>
      </c>
      <c r="B30" s="273"/>
      <c r="C30" s="273"/>
      <c r="D30" s="273"/>
      <c r="E30" s="274"/>
      <c r="F30" s="295"/>
      <c r="G30" s="296"/>
      <c r="H30" s="295"/>
      <c r="I30" s="296"/>
      <c r="J30" s="295"/>
      <c r="K30" s="296"/>
      <c r="L30" s="295"/>
      <c r="M30" s="296"/>
      <c r="N30" s="295"/>
      <c r="O30" s="296"/>
      <c r="P30" s="143"/>
      <c r="Q30" s="141"/>
      <c r="R30" s="143"/>
      <c r="S30" s="141"/>
      <c r="T30" s="143"/>
      <c r="U30" s="141"/>
      <c r="V30" s="143"/>
      <c r="W30" s="141"/>
      <c r="X30" s="143"/>
      <c r="Y30" s="141"/>
    </row>
    <row r="31" spans="1:25" ht="16" customHeight="1">
      <c r="A31" s="275"/>
      <c r="B31" s="276"/>
      <c r="C31" s="276"/>
      <c r="D31" s="276"/>
      <c r="E31" s="277"/>
      <c r="F31" s="110" t="s">
        <v>242</v>
      </c>
      <c r="G31" s="38" t="s">
        <v>2</v>
      </c>
      <c r="H31" s="110" t="s">
        <v>242</v>
      </c>
      <c r="I31" s="38" t="s">
        <v>2</v>
      </c>
      <c r="J31" s="110" t="s">
        <v>242</v>
      </c>
      <c r="K31" s="38" t="s">
        <v>2</v>
      </c>
      <c r="L31" s="110" t="s">
        <v>242</v>
      </c>
      <c r="M31" s="38" t="s">
        <v>2</v>
      </c>
      <c r="N31" s="110" t="s">
        <v>242</v>
      </c>
      <c r="O31" s="213" t="s">
        <v>2</v>
      </c>
      <c r="P31" s="147"/>
      <c r="Q31" s="147"/>
      <c r="R31" s="147"/>
      <c r="S31" s="147"/>
      <c r="T31" s="147"/>
      <c r="U31" s="147"/>
      <c r="V31" s="147"/>
      <c r="W31" s="147"/>
      <c r="X31" s="147"/>
      <c r="Y31" s="147"/>
    </row>
    <row r="32" spans="1:25" ht="16" customHeight="1">
      <c r="A32" s="278" t="s">
        <v>85</v>
      </c>
      <c r="B32" s="55" t="s">
        <v>50</v>
      </c>
      <c r="C32" s="56"/>
      <c r="D32" s="56"/>
      <c r="E32" s="15" t="s">
        <v>41</v>
      </c>
      <c r="F32" s="66"/>
      <c r="G32" s="148"/>
      <c r="H32" s="111"/>
      <c r="I32" s="113"/>
      <c r="J32" s="111"/>
      <c r="K32" s="114"/>
      <c r="L32" s="66"/>
      <c r="M32" s="148"/>
      <c r="N32" s="111"/>
      <c r="O32" s="149"/>
      <c r="P32" s="148"/>
      <c r="Q32" s="148"/>
      <c r="R32" s="148"/>
      <c r="S32" s="148"/>
      <c r="T32" s="150"/>
      <c r="U32" s="150"/>
      <c r="V32" s="148"/>
      <c r="W32" s="148"/>
      <c r="X32" s="150"/>
      <c r="Y32" s="150"/>
    </row>
    <row r="33" spans="1:25" ht="16" customHeight="1">
      <c r="A33" s="283"/>
      <c r="B33" s="8"/>
      <c r="C33" s="52" t="s">
        <v>70</v>
      </c>
      <c r="D33" s="53"/>
      <c r="E33" s="99"/>
      <c r="F33" s="68"/>
      <c r="G33" s="151"/>
      <c r="H33" s="68"/>
      <c r="I33" s="126"/>
      <c r="J33" s="68"/>
      <c r="K33" s="127"/>
      <c r="L33" s="68"/>
      <c r="M33" s="151"/>
      <c r="N33" s="68"/>
      <c r="O33" s="125"/>
      <c r="P33" s="148"/>
      <c r="Q33" s="148"/>
      <c r="R33" s="148"/>
      <c r="S33" s="148"/>
      <c r="T33" s="150"/>
      <c r="U33" s="150"/>
      <c r="V33" s="148"/>
      <c r="W33" s="148"/>
      <c r="X33" s="150"/>
      <c r="Y33" s="150"/>
    </row>
    <row r="34" spans="1:25" ht="16" customHeight="1">
      <c r="A34" s="283"/>
      <c r="B34" s="8"/>
      <c r="C34" s="24"/>
      <c r="D34" s="30" t="s">
        <v>71</v>
      </c>
      <c r="E34" s="94"/>
      <c r="F34" s="70"/>
      <c r="G34" s="116"/>
      <c r="H34" s="70"/>
      <c r="I34" s="117"/>
      <c r="J34" s="70"/>
      <c r="K34" s="118"/>
      <c r="L34" s="70"/>
      <c r="M34" s="116"/>
      <c r="N34" s="70"/>
      <c r="O34" s="128"/>
      <c r="P34" s="148"/>
      <c r="Q34" s="148"/>
      <c r="R34" s="148"/>
      <c r="S34" s="148"/>
      <c r="T34" s="150"/>
      <c r="U34" s="150"/>
      <c r="V34" s="148"/>
      <c r="W34" s="148"/>
      <c r="X34" s="150"/>
      <c r="Y34" s="150"/>
    </row>
    <row r="35" spans="1:25" ht="16" customHeight="1">
      <c r="A35" s="283"/>
      <c r="B35" s="10"/>
      <c r="C35" s="62" t="s">
        <v>72</v>
      </c>
      <c r="D35" s="63"/>
      <c r="E35" s="100"/>
      <c r="F35" s="121"/>
      <c r="G35" s="122"/>
      <c r="H35" s="121"/>
      <c r="I35" s="123"/>
      <c r="J35" s="152"/>
      <c r="K35" s="153"/>
      <c r="L35" s="121"/>
      <c r="M35" s="122"/>
      <c r="N35" s="121"/>
      <c r="O35" s="139"/>
      <c r="P35" s="148"/>
      <c r="Q35" s="148"/>
      <c r="R35" s="148"/>
      <c r="S35" s="148"/>
      <c r="T35" s="150"/>
      <c r="U35" s="150"/>
      <c r="V35" s="148"/>
      <c r="W35" s="148"/>
      <c r="X35" s="150"/>
      <c r="Y35" s="150"/>
    </row>
    <row r="36" spans="1:25" ht="16" customHeight="1">
      <c r="A36" s="283"/>
      <c r="B36" s="50" t="s">
        <v>53</v>
      </c>
      <c r="C36" s="51"/>
      <c r="D36" s="51"/>
      <c r="E36" s="15" t="s">
        <v>42</v>
      </c>
      <c r="F36" s="66"/>
      <c r="G36" s="148"/>
      <c r="H36" s="66"/>
      <c r="I36" s="136"/>
      <c r="J36" s="66"/>
      <c r="K36" s="137"/>
      <c r="L36" s="66"/>
      <c r="M36" s="148"/>
      <c r="N36" s="66"/>
      <c r="O36" s="135"/>
      <c r="P36" s="148"/>
      <c r="Q36" s="148"/>
      <c r="R36" s="148"/>
      <c r="S36" s="148"/>
      <c r="T36" s="148"/>
      <c r="U36" s="148"/>
      <c r="V36" s="148"/>
      <c r="W36" s="148"/>
      <c r="X36" s="150"/>
      <c r="Y36" s="150"/>
    </row>
    <row r="37" spans="1:25" ht="16" customHeight="1">
      <c r="A37" s="283"/>
      <c r="B37" s="8"/>
      <c r="C37" s="30" t="s">
        <v>73</v>
      </c>
      <c r="D37" s="43"/>
      <c r="E37" s="94"/>
      <c r="F37" s="70"/>
      <c r="G37" s="116"/>
      <c r="H37" s="70"/>
      <c r="I37" s="117"/>
      <c r="J37" s="70"/>
      <c r="K37" s="118"/>
      <c r="L37" s="70"/>
      <c r="M37" s="116"/>
      <c r="N37" s="70"/>
      <c r="O37" s="128"/>
      <c r="P37" s="148"/>
      <c r="Q37" s="148"/>
      <c r="R37" s="148"/>
      <c r="S37" s="148"/>
      <c r="T37" s="148"/>
      <c r="U37" s="148"/>
      <c r="V37" s="148"/>
      <c r="W37" s="148"/>
      <c r="X37" s="150"/>
      <c r="Y37" s="150"/>
    </row>
    <row r="38" spans="1:25" ht="16" customHeight="1">
      <c r="A38" s="283"/>
      <c r="B38" s="10"/>
      <c r="C38" s="30" t="s">
        <v>74</v>
      </c>
      <c r="D38" s="43"/>
      <c r="E38" s="94"/>
      <c r="F38" s="69"/>
      <c r="G38" s="128"/>
      <c r="H38" s="70"/>
      <c r="I38" s="117"/>
      <c r="J38" s="70"/>
      <c r="K38" s="153"/>
      <c r="L38" s="70"/>
      <c r="M38" s="116"/>
      <c r="N38" s="70"/>
      <c r="O38" s="128"/>
      <c r="P38" s="148"/>
      <c r="Q38" s="148"/>
      <c r="R38" s="150"/>
      <c r="S38" s="150"/>
      <c r="T38" s="148"/>
      <c r="U38" s="148"/>
      <c r="V38" s="148"/>
      <c r="W38" s="148"/>
      <c r="X38" s="150"/>
      <c r="Y38" s="150"/>
    </row>
    <row r="39" spans="1:25" ht="16" customHeight="1">
      <c r="A39" s="284"/>
      <c r="B39" s="11" t="s">
        <v>75</v>
      </c>
      <c r="C39" s="12"/>
      <c r="D39" s="12"/>
      <c r="E39" s="98" t="s">
        <v>165</v>
      </c>
      <c r="F39" s="73">
        <f t="shared" ref="F39:O39" si="4">F32-F36</f>
        <v>0</v>
      </c>
      <c r="G39" s="140">
        <f t="shared" si="4"/>
        <v>0</v>
      </c>
      <c r="H39" s="73">
        <f t="shared" si="4"/>
        <v>0</v>
      </c>
      <c r="I39" s="140">
        <f t="shared" si="4"/>
        <v>0</v>
      </c>
      <c r="J39" s="73">
        <f t="shared" si="4"/>
        <v>0</v>
      </c>
      <c r="K39" s="140">
        <f t="shared" si="4"/>
        <v>0</v>
      </c>
      <c r="L39" s="73">
        <f t="shared" si="4"/>
        <v>0</v>
      </c>
      <c r="M39" s="140">
        <f t="shared" si="4"/>
        <v>0</v>
      </c>
      <c r="N39" s="73">
        <f t="shared" si="4"/>
        <v>0</v>
      </c>
      <c r="O39" s="140">
        <f t="shared" si="4"/>
        <v>0</v>
      </c>
      <c r="P39" s="148"/>
      <c r="Q39" s="148"/>
      <c r="R39" s="148"/>
      <c r="S39" s="148"/>
      <c r="T39" s="148"/>
      <c r="U39" s="148"/>
      <c r="V39" s="148"/>
      <c r="W39" s="148"/>
      <c r="X39" s="150"/>
      <c r="Y39" s="150"/>
    </row>
    <row r="40" spans="1:25" ht="16" customHeight="1">
      <c r="A40" s="278" t="s">
        <v>86</v>
      </c>
      <c r="B40" s="50" t="s">
        <v>76</v>
      </c>
      <c r="C40" s="51"/>
      <c r="D40" s="51"/>
      <c r="E40" s="15" t="s">
        <v>44</v>
      </c>
      <c r="F40" s="65"/>
      <c r="G40" s="135"/>
      <c r="H40" s="66"/>
      <c r="I40" s="136"/>
      <c r="J40" s="66"/>
      <c r="K40" s="137"/>
      <c r="L40" s="66"/>
      <c r="M40" s="148"/>
      <c r="N40" s="66"/>
      <c r="O40" s="135"/>
      <c r="P40" s="148"/>
      <c r="Q40" s="148"/>
      <c r="R40" s="148"/>
      <c r="S40" s="148"/>
      <c r="T40" s="150"/>
      <c r="U40" s="150"/>
      <c r="V40" s="150"/>
      <c r="W40" s="150"/>
      <c r="X40" s="148"/>
      <c r="Y40" s="148"/>
    </row>
    <row r="41" spans="1:25" ht="16" customHeight="1">
      <c r="A41" s="285"/>
      <c r="B41" s="10"/>
      <c r="C41" s="30" t="s">
        <v>77</v>
      </c>
      <c r="D41" s="43"/>
      <c r="E41" s="94"/>
      <c r="F41" s="154"/>
      <c r="G41" s="155"/>
      <c r="H41" s="152"/>
      <c r="I41" s="153"/>
      <c r="J41" s="70"/>
      <c r="K41" s="118"/>
      <c r="L41" s="70"/>
      <c r="M41" s="116"/>
      <c r="N41" s="70"/>
      <c r="O41" s="128"/>
      <c r="P41" s="150"/>
      <c r="Q41" s="150"/>
      <c r="R41" s="150"/>
      <c r="S41" s="150"/>
      <c r="T41" s="150"/>
      <c r="U41" s="150"/>
      <c r="V41" s="150"/>
      <c r="W41" s="150"/>
      <c r="X41" s="148"/>
      <c r="Y41" s="148"/>
    </row>
    <row r="42" spans="1:25" ht="16" customHeight="1">
      <c r="A42" s="285"/>
      <c r="B42" s="50" t="s">
        <v>64</v>
      </c>
      <c r="C42" s="51"/>
      <c r="D42" s="51"/>
      <c r="E42" s="15" t="s">
        <v>45</v>
      </c>
      <c r="F42" s="65"/>
      <c r="G42" s="135"/>
      <c r="H42" s="66"/>
      <c r="I42" s="136"/>
      <c r="J42" s="66"/>
      <c r="K42" s="137"/>
      <c r="L42" s="66"/>
      <c r="M42" s="148"/>
      <c r="N42" s="66"/>
      <c r="O42" s="135"/>
      <c r="P42" s="148"/>
      <c r="Q42" s="148"/>
      <c r="R42" s="148"/>
      <c r="S42" s="148"/>
      <c r="T42" s="150"/>
      <c r="U42" s="150"/>
      <c r="V42" s="148"/>
      <c r="W42" s="148"/>
      <c r="X42" s="148"/>
      <c r="Y42" s="148"/>
    </row>
    <row r="43" spans="1:25" ht="16" customHeight="1">
      <c r="A43" s="285"/>
      <c r="B43" s="10"/>
      <c r="C43" s="30" t="s">
        <v>78</v>
      </c>
      <c r="D43" s="43"/>
      <c r="E43" s="94"/>
      <c r="F43" s="69"/>
      <c r="G43" s="128"/>
      <c r="H43" s="70"/>
      <c r="I43" s="117"/>
      <c r="J43" s="152"/>
      <c r="K43" s="153"/>
      <c r="L43" s="70"/>
      <c r="M43" s="116"/>
      <c r="N43" s="70"/>
      <c r="O43" s="128"/>
      <c r="P43" s="148"/>
      <c r="Q43" s="148"/>
      <c r="R43" s="150"/>
      <c r="S43" s="148"/>
      <c r="T43" s="150"/>
      <c r="U43" s="150"/>
      <c r="V43" s="148"/>
      <c r="W43" s="148"/>
      <c r="X43" s="150"/>
      <c r="Y43" s="150"/>
    </row>
    <row r="44" spans="1:25" ht="16" customHeight="1">
      <c r="A44" s="286"/>
      <c r="B44" s="47" t="s">
        <v>75</v>
      </c>
      <c r="C44" s="31"/>
      <c r="D44" s="31"/>
      <c r="E44" s="98" t="s">
        <v>166</v>
      </c>
      <c r="F44" s="130">
        <f t="shared" ref="F44:O44" si="5">F40-F42</f>
        <v>0</v>
      </c>
      <c r="G44" s="131">
        <f t="shared" si="5"/>
        <v>0</v>
      </c>
      <c r="H44" s="130">
        <f t="shared" si="5"/>
        <v>0</v>
      </c>
      <c r="I44" s="131">
        <f t="shared" si="5"/>
        <v>0</v>
      </c>
      <c r="J44" s="130">
        <f t="shared" si="5"/>
        <v>0</v>
      </c>
      <c r="K44" s="131">
        <f t="shared" si="5"/>
        <v>0</v>
      </c>
      <c r="L44" s="130">
        <f t="shared" si="5"/>
        <v>0</v>
      </c>
      <c r="M44" s="131">
        <f t="shared" si="5"/>
        <v>0</v>
      </c>
      <c r="N44" s="130">
        <f t="shared" si="5"/>
        <v>0</v>
      </c>
      <c r="O44" s="131">
        <f t="shared" si="5"/>
        <v>0</v>
      </c>
      <c r="P44" s="150"/>
      <c r="Q44" s="150"/>
      <c r="R44" s="148"/>
      <c r="S44" s="148"/>
      <c r="T44" s="150"/>
      <c r="U44" s="150"/>
      <c r="V44" s="148"/>
      <c r="W44" s="148"/>
      <c r="X44" s="148"/>
      <c r="Y44" s="148"/>
    </row>
    <row r="45" spans="1:25" ht="16" customHeight="1">
      <c r="A45" s="263" t="s">
        <v>87</v>
      </c>
      <c r="B45" s="25" t="s">
        <v>79</v>
      </c>
      <c r="C45" s="20"/>
      <c r="D45" s="20"/>
      <c r="E45" s="97" t="s">
        <v>167</v>
      </c>
      <c r="F45" s="156">
        <f t="shared" ref="F45:O45" si="6">F39+F44</f>
        <v>0</v>
      </c>
      <c r="G45" s="157">
        <f t="shared" si="6"/>
        <v>0</v>
      </c>
      <c r="H45" s="156">
        <f t="shared" si="6"/>
        <v>0</v>
      </c>
      <c r="I45" s="157">
        <f t="shared" si="6"/>
        <v>0</v>
      </c>
      <c r="J45" s="156">
        <f t="shared" si="6"/>
        <v>0</v>
      </c>
      <c r="K45" s="157">
        <f t="shared" si="6"/>
        <v>0</v>
      </c>
      <c r="L45" s="156">
        <f t="shared" si="6"/>
        <v>0</v>
      </c>
      <c r="M45" s="157">
        <f t="shared" si="6"/>
        <v>0</v>
      </c>
      <c r="N45" s="156">
        <f t="shared" si="6"/>
        <v>0</v>
      </c>
      <c r="O45" s="157">
        <f t="shared" si="6"/>
        <v>0</v>
      </c>
      <c r="P45" s="148"/>
      <c r="Q45" s="148"/>
      <c r="R45" s="148"/>
      <c r="S45" s="148"/>
      <c r="T45" s="148"/>
      <c r="U45" s="148"/>
      <c r="V45" s="148"/>
      <c r="W45" s="148"/>
      <c r="X45" s="148"/>
      <c r="Y45" s="148"/>
    </row>
    <row r="46" spans="1:25" ht="16" customHeight="1">
      <c r="A46" s="264"/>
      <c r="B46" s="44" t="s">
        <v>80</v>
      </c>
      <c r="C46" s="43"/>
      <c r="D46" s="43"/>
      <c r="E46" s="43"/>
      <c r="F46" s="154"/>
      <c r="G46" s="155"/>
      <c r="H46" s="152"/>
      <c r="I46" s="153"/>
      <c r="J46" s="152"/>
      <c r="K46" s="153"/>
      <c r="L46" s="70"/>
      <c r="M46" s="116"/>
      <c r="N46" s="152"/>
      <c r="O46" s="129"/>
      <c r="P46" s="150"/>
      <c r="Q46" s="150"/>
      <c r="R46" s="150"/>
      <c r="S46" s="150"/>
      <c r="T46" s="150"/>
      <c r="U46" s="150"/>
      <c r="V46" s="150"/>
      <c r="W46" s="150"/>
      <c r="X46" s="150"/>
      <c r="Y46" s="150"/>
    </row>
    <row r="47" spans="1:25" ht="16" customHeight="1">
      <c r="A47" s="264"/>
      <c r="B47" s="44" t="s">
        <v>81</v>
      </c>
      <c r="C47" s="43"/>
      <c r="D47" s="43"/>
      <c r="E47" s="43"/>
      <c r="F47" s="70"/>
      <c r="G47" s="116"/>
      <c r="H47" s="70"/>
      <c r="I47" s="117"/>
      <c r="J47" s="70"/>
      <c r="K47" s="118"/>
      <c r="L47" s="70"/>
      <c r="M47" s="116"/>
      <c r="N47" s="70"/>
      <c r="O47" s="128"/>
      <c r="P47" s="148"/>
      <c r="Q47" s="148"/>
      <c r="R47" s="148"/>
      <c r="S47" s="148"/>
      <c r="T47" s="148"/>
      <c r="U47" s="148"/>
      <c r="V47" s="148"/>
      <c r="W47" s="148"/>
      <c r="X47" s="148"/>
      <c r="Y47" s="148"/>
    </row>
    <row r="48" spans="1:25" ht="16" customHeight="1">
      <c r="A48" s="265"/>
      <c r="B48" s="47" t="s">
        <v>82</v>
      </c>
      <c r="C48" s="31"/>
      <c r="D48" s="31"/>
      <c r="E48" s="31"/>
      <c r="F48" s="74"/>
      <c r="G48" s="158"/>
      <c r="H48" s="74"/>
      <c r="I48" s="159"/>
      <c r="J48" s="74"/>
      <c r="K48" s="160"/>
      <c r="L48" s="74"/>
      <c r="M48" s="158"/>
      <c r="N48" s="74"/>
      <c r="O48" s="140"/>
      <c r="P48" s="148"/>
      <c r="Q48" s="148"/>
      <c r="R48" s="148"/>
      <c r="S48" s="148"/>
      <c r="T48" s="148"/>
      <c r="U48" s="148"/>
      <c r="V48" s="148"/>
      <c r="W48" s="148"/>
      <c r="X48" s="148"/>
      <c r="Y48" s="148"/>
    </row>
    <row r="49" spans="1:15" ht="16" customHeight="1">
      <c r="A49" s="13" t="s">
        <v>168</v>
      </c>
      <c r="O49" s="6"/>
    </row>
    <row r="50" spans="1:15" ht="16" customHeight="1">
      <c r="A50" s="13"/>
      <c r="O50" s="8"/>
    </row>
  </sheetData>
  <mergeCells count="28">
    <mergeCell ref="O25:O26"/>
    <mergeCell ref="A30:E31"/>
    <mergeCell ref="F30:G30"/>
    <mergeCell ref="H30:I30"/>
    <mergeCell ref="J30:K30"/>
    <mergeCell ref="L30:M30"/>
    <mergeCell ref="N30:O30"/>
    <mergeCell ref="F6:G6"/>
    <mergeCell ref="H6:I6"/>
    <mergeCell ref="A32:A39"/>
    <mergeCell ref="A40:A44"/>
    <mergeCell ref="A45:A48"/>
    <mergeCell ref="J6:K6"/>
    <mergeCell ref="L6:M6"/>
    <mergeCell ref="N6:O6"/>
    <mergeCell ref="A8:A18"/>
    <mergeCell ref="A19:A27"/>
    <mergeCell ref="E25:E26"/>
    <mergeCell ref="F25:F26"/>
    <mergeCell ref="G25:G26"/>
    <mergeCell ref="H25:H26"/>
    <mergeCell ref="I25:I26"/>
    <mergeCell ref="J25:J26"/>
    <mergeCell ref="K25:K26"/>
    <mergeCell ref="L25:L26"/>
    <mergeCell ref="M25:M26"/>
    <mergeCell ref="N25:N26"/>
    <mergeCell ref="A6:E7"/>
  </mergeCells>
  <phoneticPr fontId="16"/>
  <printOptions horizontalCentered="1" gridLinesSet="0"/>
  <pageMargins left="0.78740157480314965" right="0.27559055118110237" top="0.39370078740157483" bottom="0.35433070866141736" header="0.19685039370078741" footer="0.19685039370078741"/>
  <pageSetup paperSize="9" scale="73" orientation="landscape" r:id="rId1"/>
  <headerFooter alignWithMargins="0">
    <oddHeader>&amp;R&amp;"明朝,斜体"&amp;9都道府県－4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O47"/>
  <sheetViews>
    <sheetView view="pageBreakPreview" zoomScaleNormal="100" zoomScaleSheetLayoutView="100" workbookViewId="0"/>
  </sheetViews>
  <sheetFormatPr defaultColWidth="9" defaultRowHeight="13"/>
  <cols>
    <col min="1" max="2" width="3.6328125" style="2" customWidth="1"/>
    <col min="3" max="3" width="21.36328125" style="2" customWidth="1"/>
    <col min="4" max="4" width="20" style="2" customWidth="1"/>
    <col min="5" max="14" width="12.6328125" style="2" customWidth="1"/>
    <col min="15" max="16384" width="9" style="2"/>
  </cols>
  <sheetData>
    <row r="1" spans="1:14" ht="34" customHeight="1">
      <c r="A1" s="163" t="s">
        <v>0</v>
      </c>
      <c r="B1" s="163"/>
      <c r="C1" s="216" t="s">
        <v>259</v>
      </c>
      <c r="D1" s="217"/>
    </row>
    <row r="3" spans="1:14" ht="15" customHeight="1">
      <c r="A3" s="36" t="s">
        <v>169</v>
      </c>
      <c r="B3" s="36"/>
      <c r="C3" s="36"/>
      <c r="D3" s="36"/>
      <c r="E3" s="36"/>
      <c r="F3" s="36"/>
      <c r="I3" s="36"/>
      <c r="J3" s="36"/>
    </row>
    <row r="4" spans="1:14" ht="15" customHeight="1">
      <c r="A4" s="36"/>
      <c r="B4" s="36"/>
      <c r="C4" s="36"/>
      <c r="D4" s="36"/>
      <c r="E4" s="36"/>
      <c r="F4" s="36"/>
      <c r="I4" s="36"/>
      <c r="J4" s="36"/>
    </row>
    <row r="5" spans="1:14" ht="15" customHeight="1">
      <c r="A5" s="218"/>
      <c r="B5" s="218" t="s">
        <v>246</v>
      </c>
      <c r="C5" s="218"/>
      <c r="D5" s="218"/>
      <c r="H5" s="37"/>
      <c r="L5" s="37"/>
      <c r="N5" s="37" t="s">
        <v>170</v>
      </c>
    </row>
    <row r="6" spans="1:14" ht="15" customHeight="1">
      <c r="A6" s="219"/>
      <c r="B6" s="220"/>
      <c r="C6" s="220"/>
      <c r="D6" s="220"/>
      <c r="E6" s="301" t="s">
        <v>247</v>
      </c>
      <c r="F6" s="302"/>
      <c r="G6" s="301" t="s">
        <v>248</v>
      </c>
      <c r="H6" s="302"/>
      <c r="I6" s="301" t="s">
        <v>249</v>
      </c>
      <c r="J6" s="302"/>
      <c r="K6" s="301"/>
      <c r="L6" s="302"/>
      <c r="M6" s="301"/>
      <c r="N6" s="302"/>
    </row>
    <row r="7" spans="1:14" ht="15" customHeight="1">
      <c r="A7" s="59"/>
      <c r="B7" s="60"/>
      <c r="C7" s="60"/>
      <c r="D7" s="60"/>
      <c r="E7" s="221" t="s">
        <v>242</v>
      </c>
      <c r="F7" s="222" t="s">
        <v>2</v>
      </c>
      <c r="G7" s="221" t="s">
        <v>242</v>
      </c>
      <c r="H7" s="222" t="s">
        <v>2</v>
      </c>
      <c r="I7" s="221" t="s">
        <v>242</v>
      </c>
      <c r="J7" s="222" t="s">
        <v>2</v>
      </c>
      <c r="K7" s="221" t="s">
        <v>242</v>
      </c>
      <c r="L7" s="222" t="s">
        <v>2</v>
      </c>
      <c r="M7" s="221" t="s">
        <v>242</v>
      </c>
      <c r="N7" s="252" t="s">
        <v>2</v>
      </c>
    </row>
    <row r="8" spans="1:14" ht="18" customHeight="1">
      <c r="A8" s="256" t="s">
        <v>171</v>
      </c>
      <c r="B8" s="223" t="s">
        <v>172</v>
      </c>
      <c r="C8" s="224"/>
      <c r="D8" s="224"/>
      <c r="E8" s="225">
        <v>2</v>
      </c>
      <c r="F8" s="226">
        <v>1</v>
      </c>
      <c r="G8" s="225">
        <v>1</v>
      </c>
      <c r="H8" s="227">
        <v>1</v>
      </c>
      <c r="I8" s="225">
        <v>1</v>
      </c>
      <c r="J8" s="226">
        <v>1</v>
      </c>
      <c r="K8" s="225"/>
      <c r="L8" s="227"/>
      <c r="M8" s="225"/>
      <c r="N8" s="227"/>
    </row>
    <row r="9" spans="1:14" ht="18" customHeight="1">
      <c r="A9" s="257"/>
      <c r="B9" s="256" t="s">
        <v>173</v>
      </c>
      <c r="C9" s="182" t="s">
        <v>174</v>
      </c>
      <c r="D9" s="183"/>
      <c r="E9" s="228">
        <v>11783.2</v>
      </c>
      <c r="F9" s="229">
        <v>11498</v>
      </c>
      <c r="G9" s="228">
        <v>100</v>
      </c>
      <c r="H9" s="230">
        <v>100</v>
      </c>
      <c r="I9" s="228">
        <v>40</v>
      </c>
      <c r="J9" s="229">
        <v>40</v>
      </c>
      <c r="K9" s="228"/>
      <c r="L9" s="230"/>
      <c r="M9" s="228"/>
      <c r="N9" s="230"/>
    </row>
    <row r="10" spans="1:14" ht="18" customHeight="1">
      <c r="A10" s="257"/>
      <c r="B10" s="257"/>
      <c r="C10" s="44" t="s">
        <v>175</v>
      </c>
      <c r="D10" s="43"/>
      <c r="E10" s="231">
        <v>11640.6</v>
      </c>
      <c r="F10" s="232">
        <v>11498</v>
      </c>
      <c r="G10" s="231">
        <v>100</v>
      </c>
      <c r="H10" s="233">
        <v>100</v>
      </c>
      <c r="I10" s="231">
        <v>40</v>
      </c>
      <c r="J10" s="232">
        <v>40</v>
      </c>
      <c r="K10" s="231"/>
      <c r="L10" s="233"/>
      <c r="M10" s="231"/>
      <c r="N10" s="233"/>
    </row>
    <row r="11" spans="1:14" ht="18" customHeight="1">
      <c r="A11" s="257"/>
      <c r="B11" s="257"/>
      <c r="C11" s="44" t="s">
        <v>176</v>
      </c>
      <c r="D11" s="43"/>
      <c r="E11" s="231">
        <v>142.6</v>
      </c>
      <c r="F11" s="232">
        <v>0</v>
      </c>
      <c r="G11" s="231">
        <v>0</v>
      </c>
      <c r="H11" s="233">
        <v>0</v>
      </c>
      <c r="I11" s="231" t="s">
        <v>257</v>
      </c>
      <c r="J11" s="232" t="s">
        <v>257</v>
      </c>
      <c r="K11" s="231"/>
      <c r="L11" s="233"/>
      <c r="M11" s="231"/>
      <c r="N11" s="233"/>
    </row>
    <row r="12" spans="1:14" ht="18" customHeight="1">
      <c r="A12" s="257"/>
      <c r="B12" s="257"/>
      <c r="C12" s="44" t="s">
        <v>177</v>
      </c>
      <c r="D12" s="43"/>
      <c r="E12" s="231">
        <v>0</v>
      </c>
      <c r="F12" s="232">
        <v>0</v>
      </c>
      <c r="G12" s="231">
        <v>0</v>
      </c>
      <c r="H12" s="233">
        <v>0</v>
      </c>
      <c r="I12" s="231" t="s">
        <v>257</v>
      </c>
      <c r="J12" s="232" t="s">
        <v>257</v>
      </c>
      <c r="K12" s="231"/>
      <c r="L12" s="233"/>
      <c r="M12" s="231"/>
      <c r="N12" s="233"/>
    </row>
    <row r="13" spans="1:14" ht="18" customHeight="1">
      <c r="A13" s="257"/>
      <c r="B13" s="257"/>
      <c r="C13" s="44" t="s">
        <v>178</v>
      </c>
      <c r="D13" s="43"/>
      <c r="E13" s="231">
        <v>0</v>
      </c>
      <c r="F13" s="232">
        <v>0</v>
      </c>
      <c r="G13" s="231">
        <v>0</v>
      </c>
      <c r="H13" s="233">
        <v>0</v>
      </c>
      <c r="I13" s="231" t="s">
        <v>257</v>
      </c>
      <c r="J13" s="232" t="s">
        <v>257</v>
      </c>
      <c r="K13" s="231"/>
      <c r="L13" s="233"/>
      <c r="M13" s="231"/>
      <c r="N13" s="233"/>
    </row>
    <row r="14" spans="1:14" ht="18" customHeight="1">
      <c r="A14" s="258"/>
      <c r="B14" s="258"/>
      <c r="C14" s="47" t="s">
        <v>179</v>
      </c>
      <c r="D14" s="31"/>
      <c r="E14" s="234">
        <v>0</v>
      </c>
      <c r="F14" s="235">
        <v>0</v>
      </c>
      <c r="G14" s="234">
        <v>0</v>
      </c>
      <c r="H14" s="236">
        <v>0</v>
      </c>
      <c r="I14" s="234" t="s">
        <v>257</v>
      </c>
      <c r="J14" s="235" t="s">
        <v>257</v>
      </c>
      <c r="K14" s="234"/>
      <c r="L14" s="236"/>
      <c r="M14" s="234"/>
      <c r="N14" s="236"/>
    </row>
    <row r="15" spans="1:14" ht="18" customHeight="1">
      <c r="A15" s="300" t="s">
        <v>180</v>
      </c>
      <c r="B15" s="256" t="s">
        <v>181</v>
      </c>
      <c r="C15" s="182" t="s">
        <v>182</v>
      </c>
      <c r="D15" s="183"/>
      <c r="E15" s="237">
        <v>1378</v>
      </c>
      <c r="F15" s="238">
        <v>868</v>
      </c>
      <c r="G15" s="237">
        <v>6776</v>
      </c>
      <c r="H15" s="157">
        <v>6047</v>
      </c>
      <c r="I15" s="237">
        <v>6348</v>
      </c>
      <c r="J15" s="238">
        <v>5557</v>
      </c>
      <c r="K15" s="237"/>
      <c r="L15" s="157"/>
      <c r="M15" s="237"/>
      <c r="N15" s="157"/>
    </row>
    <row r="16" spans="1:14" ht="18" customHeight="1">
      <c r="A16" s="257"/>
      <c r="B16" s="257"/>
      <c r="C16" s="44" t="s">
        <v>183</v>
      </c>
      <c r="D16" s="43"/>
      <c r="E16" s="70">
        <v>35988</v>
      </c>
      <c r="F16" s="117">
        <v>34989</v>
      </c>
      <c r="G16" s="70">
        <v>1002</v>
      </c>
      <c r="H16" s="128">
        <v>1152</v>
      </c>
      <c r="I16" s="70">
        <v>20079</v>
      </c>
      <c r="J16" s="117">
        <v>20766</v>
      </c>
      <c r="K16" s="70"/>
      <c r="L16" s="128"/>
      <c r="M16" s="70"/>
      <c r="N16" s="128"/>
    </row>
    <row r="17" spans="1:15" ht="18" customHeight="1">
      <c r="A17" s="257"/>
      <c r="B17" s="257"/>
      <c r="C17" s="44" t="s">
        <v>184</v>
      </c>
      <c r="D17" s="43"/>
      <c r="E17" s="70">
        <v>0</v>
      </c>
      <c r="F17" s="117" t="s">
        <v>256</v>
      </c>
      <c r="G17" s="70">
        <v>0</v>
      </c>
      <c r="H17" s="128">
        <v>0</v>
      </c>
      <c r="I17" s="70" t="s">
        <v>257</v>
      </c>
      <c r="J17" s="117" t="s">
        <v>257</v>
      </c>
      <c r="K17" s="70"/>
      <c r="L17" s="128"/>
      <c r="M17" s="70"/>
      <c r="N17" s="128"/>
    </row>
    <row r="18" spans="1:15" ht="18" customHeight="1">
      <c r="A18" s="257"/>
      <c r="B18" s="258"/>
      <c r="C18" s="47" t="s">
        <v>185</v>
      </c>
      <c r="D18" s="31"/>
      <c r="E18" s="73">
        <v>37366</v>
      </c>
      <c r="F18" s="239">
        <v>35857</v>
      </c>
      <c r="G18" s="73">
        <v>7777</v>
      </c>
      <c r="H18" s="239">
        <v>7199</v>
      </c>
      <c r="I18" s="73">
        <v>26427</v>
      </c>
      <c r="J18" s="239">
        <v>26323</v>
      </c>
      <c r="K18" s="73"/>
      <c r="L18" s="239"/>
      <c r="M18" s="73"/>
      <c r="N18" s="239"/>
    </row>
    <row r="19" spans="1:15" ht="18" customHeight="1">
      <c r="A19" s="257"/>
      <c r="B19" s="256" t="s">
        <v>186</v>
      </c>
      <c r="C19" s="182" t="s">
        <v>187</v>
      </c>
      <c r="D19" s="183"/>
      <c r="E19" s="156">
        <v>99</v>
      </c>
      <c r="F19" s="157">
        <v>135</v>
      </c>
      <c r="G19" s="156">
        <v>648</v>
      </c>
      <c r="H19" s="157">
        <v>746</v>
      </c>
      <c r="I19" s="156">
        <v>3336</v>
      </c>
      <c r="J19" s="157">
        <v>3204</v>
      </c>
      <c r="K19" s="156"/>
      <c r="L19" s="157"/>
      <c r="M19" s="156"/>
      <c r="N19" s="157"/>
    </row>
    <row r="20" spans="1:15" ht="18" customHeight="1">
      <c r="A20" s="257"/>
      <c r="B20" s="257"/>
      <c r="C20" s="44" t="s">
        <v>188</v>
      </c>
      <c r="D20" s="43"/>
      <c r="E20" s="69">
        <v>4586</v>
      </c>
      <c r="F20" s="128">
        <v>4421</v>
      </c>
      <c r="G20" s="69">
        <v>3722</v>
      </c>
      <c r="H20" s="128">
        <v>3074</v>
      </c>
      <c r="I20" s="69">
        <v>6556</v>
      </c>
      <c r="J20" s="128">
        <v>7118</v>
      </c>
      <c r="K20" s="69"/>
      <c r="L20" s="128"/>
      <c r="M20" s="69"/>
      <c r="N20" s="128"/>
    </row>
    <row r="21" spans="1:15" s="244" customFormat="1" ht="18" customHeight="1">
      <c r="A21" s="257"/>
      <c r="B21" s="257"/>
      <c r="C21" s="240" t="s">
        <v>189</v>
      </c>
      <c r="D21" s="241"/>
      <c r="E21" s="242">
        <v>20704</v>
      </c>
      <c r="F21" s="243">
        <v>19612</v>
      </c>
      <c r="G21" s="242">
        <v>0</v>
      </c>
      <c r="H21" s="243">
        <v>0</v>
      </c>
      <c r="I21" s="242" t="s">
        <v>257</v>
      </c>
      <c r="J21" s="243" t="s">
        <v>257</v>
      </c>
      <c r="K21" s="242"/>
      <c r="L21" s="243"/>
      <c r="M21" s="242"/>
      <c r="N21" s="243"/>
    </row>
    <row r="22" spans="1:15" ht="18" customHeight="1">
      <c r="A22" s="257"/>
      <c r="B22" s="258"/>
      <c r="C22" s="11" t="s">
        <v>190</v>
      </c>
      <c r="D22" s="12"/>
      <c r="E22" s="73">
        <v>25389</v>
      </c>
      <c r="F22" s="140">
        <v>24168</v>
      </c>
      <c r="G22" s="73">
        <v>4370</v>
      </c>
      <c r="H22" s="140">
        <v>3820</v>
      </c>
      <c r="I22" s="73">
        <v>9892</v>
      </c>
      <c r="J22" s="140">
        <v>10322</v>
      </c>
      <c r="K22" s="73"/>
      <c r="L22" s="140"/>
      <c r="M22" s="73"/>
      <c r="N22" s="140"/>
    </row>
    <row r="23" spans="1:15" ht="18" customHeight="1">
      <c r="A23" s="257"/>
      <c r="B23" s="256" t="s">
        <v>191</v>
      </c>
      <c r="C23" s="182" t="s">
        <v>192</v>
      </c>
      <c r="D23" s="183"/>
      <c r="E23" s="156">
        <v>11783</v>
      </c>
      <c r="F23" s="157">
        <v>11498</v>
      </c>
      <c r="G23" s="156">
        <v>100</v>
      </c>
      <c r="H23" s="157">
        <v>100</v>
      </c>
      <c r="I23" s="156">
        <v>40</v>
      </c>
      <c r="J23" s="157">
        <v>40</v>
      </c>
      <c r="K23" s="156"/>
      <c r="L23" s="157"/>
      <c r="M23" s="156"/>
      <c r="N23" s="157"/>
    </row>
    <row r="24" spans="1:15" ht="18" customHeight="1">
      <c r="A24" s="257"/>
      <c r="B24" s="257"/>
      <c r="C24" s="44" t="s">
        <v>193</v>
      </c>
      <c r="D24" s="43"/>
      <c r="E24" s="69">
        <v>194</v>
      </c>
      <c r="F24" s="128">
        <v>191</v>
      </c>
      <c r="G24" s="69">
        <v>0</v>
      </c>
      <c r="H24" s="128">
        <v>0</v>
      </c>
      <c r="I24" s="69">
        <v>16495</v>
      </c>
      <c r="J24" s="128">
        <v>15962</v>
      </c>
      <c r="K24" s="69"/>
      <c r="L24" s="128"/>
      <c r="M24" s="69"/>
      <c r="N24" s="128"/>
    </row>
    <row r="25" spans="1:15" ht="18" customHeight="1">
      <c r="A25" s="257"/>
      <c r="B25" s="257"/>
      <c r="C25" s="44" t="s">
        <v>194</v>
      </c>
      <c r="D25" s="43"/>
      <c r="E25" s="69">
        <v>0</v>
      </c>
      <c r="F25" s="128" t="s">
        <v>256</v>
      </c>
      <c r="G25" s="69">
        <v>3307</v>
      </c>
      <c r="H25" s="128">
        <v>3279</v>
      </c>
      <c r="I25" s="69" t="s">
        <v>257</v>
      </c>
      <c r="J25" s="128" t="s">
        <v>257</v>
      </c>
      <c r="K25" s="69"/>
      <c r="L25" s="128"/>
      <c r="M25" s="69"/>
      <c r="N25" s="128"/>
    </row>
    <row r="26" spans="1:15" ht="18" customHeight="1">
      <c r="A26" s="257"/>
      <c r="B26" s="258"/>
      <c r="C26" s="45" t="s">
        <v>195</v>
      </c>
      <c r="D26" s="46"/>
      <c r="E26" s="71">
        <v>11977</v>
      </c>
      <c r="F26" s="140">
        <v>11689</v>
      </c>
      <c r="G26" s="71">
        <v>3407</v>
      </c>
      <c r="H26" s="140">
        <v>3379</v>
      </c>
      <c r="I26" s="159">
        <v>16535</v>
      </c>
      <c r="J26" s="140">
        <v>16002</v>
      </c>
      <c r="K26" s="71"/>
      <c r="L26" s="140"/>
      <c r="M26" s="71"/>
      <c r="N26" s="140"/>
    </row>
    <row r="27" spans="1:15" ht="18" customHeight="1">
      <c r="A27" s="258"/>
      <c r="B27" s="47" t="s">
        <v>196</v>
      </c>
      <c r="C27" s="31"/>
      <c r="D27" s="31"/>
      <c r="E27" s="245">
        <v>37366</v>
      </c>
      <c r="F27" s="140">
        <v>35857</v>
      </c>
      <c r="G27" s="73">
        <v>7777</v>
      </c>
      <c r="H27" s="140">
        <v>7199</v>
      </c>
      <c r="I27" s="245">
        <v>26427</v>
      </c>
      <c r="J27" s="140">
        <v>26324</v>
      </c>
      <c r="K27" s="73"/>
      <c r="L27" s="140"/>
      <c r="M27" s="73"/>
      <c r="N27" s="140"/>
    </row>
    <row r="28" spans="1:15" ht="18" customHeight="1">
      <c r="A28" s="256" t="s">
        <v>197</v>
      </c>
      <c r="B28" s="256" t="s">
        <v>198</v>
      </c>
      <c r="C28" s="182" t="s">
        <v>199</v>
      </c>
      <c r="D28" s="246" t="s">
        <v>41</v>
      </c>
      <c r="E28" s="156">
        <v>1937</v>
      </c>
      <c r="F28" s="157">
        <v>1998</v>
      </c>
      <c r="G28" s="156">
        <v>1884</v>
      </c>
      <c r="H28" s="157">
        <v>1735</v>
      </c>
      <c r="I28" s="156">
        <v>8531</v>
      </c>
      <c r="J28" s="157">
        <v>8897</v>
      </c>
      <c r="K28" s="156"/>
      <c r="L28" s="157"/>
      <c r="M28" s="156"/>
      <c r="N28" s="157"/>
    </row>
    <row r="29" spans="1:15" ht="18" customHeight="1">
      <c r="A29" s="257"/>
      <c r="B29" s="257"/>
      <c r="C29" s="44" t="s">
        <v>200</v>
      </c>
      <c r="D29" s="247" t="s">
        <v>42</v>
      </c>
      <c r="E29" s="69">
        <v>1756</v>
      </c>
      <c r="F29" s="128">
        <v>1766</v>
      </c>
      <c r="G29" s="69">
        <v>1788</v>
      </c>
      <c r="H29" s="128">
        <v>1643</v>
      </c>
      <c r="I29" s="69">
        <v>7745</v>
      </c>
      <c r="J29" s="128">
        <v>7906</v>
      </c>
      <c r="K29" s="69"/>
      <c r="L29" s="128"/>
      <c r="M29" s="69"/>
      <c r="N29" s="128"/>
    </row>
    <row r="30" spans="1:15" ht="18" customHeight="1">
      <c r="A30" s="257"/>
      <c r="B30" s="257"/>
      <c r="C30" s="44" t="s">
        <v>201</v>
      </c>
      <c r="D30" s="247" t="s">
        <v>202</v>
      </c>
      <c r="E30" s="69">
        <v>151</v>
      </c>
      <c r="F30" s="128">
        <v>175</v>
      </c>
      <c r="G30" s="70">
        <v>58</v>
      </c>
      <c r="H30" s="128">
        <v>58</v>
      </c>
      <c r="I30" s="69">
        <v>343</v>
      </c>
      <c r="J30" s="128">
        <v>332</v>
      </c>
      <c r="K30" s="69"/>
      <c r="L30" s="128"/>
      <c r="M30" s="69"/>
      <c r="N30" s="128"/>
    </row>
    <row r="31" spans="1:15" ht="18" customHeight="1">
      <c r="A31" s="257"/>
      <c r="B31" s="257"/>
      <c r="C31" s="11" t="s">
        <v>203</v>
      </c>
      <c r="D31" s="248" t="s">
        <v>204</v>
      </c>
      <c r="E31" s="73">
        <f t="shared" ref="E31:N31" si="0">E28-E29-E30</f>
        <v>30</v>
      </c>
      <c r="F31" s="239">
        <f t="shared" si="0"/>
        <v>57</v>
      </c>
      <c r="G31" s="73">
        <f t="shared" si="0"/>
        <v>38</v>
      </c>
      <c r="H31" s="239">
        <f t="shared" si="0"/>
        <v>34</v>
      </c>
      <c r="I31" s="73">
        <f t="shared" si="0"/>
        <v>443</v>
      </c>
      <c r="J31" s="249">
        <f t="shared" si="0"/>
        <v>659</v>
      </c>
      <c r="K31" s="73">
        <f t="shared" si="0"/>
        <v>0</v>
      </c>
      <c r="L31" s="249">
        <f t="shared" si="0"/>
        <v>0</v>
      </c>
      <c r="M31" s="73">
        <f t="shared" si="0"/>
        <v>0</v>
      </c>
      <c r="N31" s="239">
        <f t="shared" si="0"/>
        <v>0</v>
      </c>
      <c r="O31" s="7"/>
    </row>
    <row r="32" spans="1:15" ht="18" customHeight="1">
      <c r="A32" s="257"/>
      <c r="B32" s="257"/>
      <c r="C32" s="182" t="s">
        <v>205</v>
      </c>
      <c r="D32" s="246" t="s">
        <v>206</v>
      </c>
      <c r="E32" s="156">
        <v>2</v>
      </c>
      <c r="F32" s="157">
        <v>2</v>
      </c>
      <c r="G32" s="156">
        <v>4</v>
      </c>
      <c r="H32" s="157">
        <v>3</v>
      </c>
      <c r="I32" s="156">
        <v>48</v>
      </c>
      <c r="J32" s="157">
        <v>57</v>
      </c>
      <c r="K32" s="156"/>
      <c r="L32" s="157"/>
      <c r="M32" s="156"/>
      <c r="N32" s="157"/>
    </row>
    <row r="33" spans="1:14" ht="18" customHeight="1">
      <c r="A33" s="257"/>
      <c r="B33" s="257"/>
      <c r="C33" s="44" t="s">
        <v>207</v>
      </c>
      <c r="D33" s="247" t="s">
        <v>208</v>
      </c>
      <c r="E33" s="69">
        <v>30</v>
      </c>
      <c r="F33" s="128">
        <v>53</v>
      </c>
      <c r="G33" s="69">
        <v>13</v>
      </c>
      <c r="H33" s="128">
        <v>11</v>
      </c>
      <c r="I33" s="69">
        <v>6</v>
      </c>
      <c r="J33" s="128">
        <v>6</v>
      </c>
      <c r="K33" s="69"/>
      <c r="L33" s="128"/>
      <c r="M33" s="69"/>
      <c r="N33" s="128"/>
    </row>
    <row r="34" spans="1:14" ht="18" customHeight="1">
      <c r="A34" s="257"/>
      <c r="B34" s="258"/>
      <c r="C34" s="11" t="s">
        <v>209</v>
      </c>
      <c r="D34" s="248" t="s">
        <v>210</v>
      </c>
      <c r="E34" s="73">
        <f t="shared" ref="E34:N34" si="1">E31+E32-E33</f>
        <v>2</v>
      </c>
      <c r="F34" s="140">
        <f t="shared" si="1"/>
        <v>6</v>
      </c>
      <c r="G34" s="73">
        <f t="shared" si="1"/>
        <v>29</v>
      </c>
      <c r="H34" s="140">
        <f t="shared" si="1"/>
        <v>26</v>
      </c>
      <c r="I34" s="73">
        <f t="shared" si="1"/>
        <v>485</v>
      </c>
      <c r="J34" s="140">
        <f t="shared" si="1"/>
        <v>710</v>
      </c>
      <c r="K34" s="73">
        <f t="shared" si="1"/>
        <v>0</v>
      </c>
      <c r="L34" s="140">
        <f t="shared" si="1"/>
        <v>0</v>
      </c>
      <c r="M34" s="73">
        <f t="shared" si="1"/>
        <v>0</v>
      </c>
      <c r="N34" s="140">
        <f t="shared" si="1"/>
        <v>0</v>
      </c>
    </row>
    <row r="35" spans="1:14" ht="18" customHeight="1">
      <c r="A35" s="257"/>
      <c r="B35" s="256" t="s">
        <v>211</v>
      </c>
      <c r="C35" s="182" t="s">
        <v>212</v>
      </c>
      <c r="D35" s="246" t="s">
        <v>213</v>
      </c>
      <c r="E35" s="156">
        <v>0</v>
      </c>
      <c r="F35" s="157">
        <v>0</v>
      </c>
      <c r="G35" s="156">
        <v>0</v>
      </c>
      <c r="H35" s="157">
        <v>0</v>
      </c>
      <c r="I35" s="156">
        <v>170</v>
      </c>
      <c r="J35" s="157">
        <v>2</v>
      </c>
      <c r="K35" s="156"/>
      <c r="L35" s="157"/>
      <c r="M35" s="156"/>
      <c r="N35" s="157"/>
    </row>
    <row r="36" spans="1:14" ht="18" customHeight="1">
      <c r="A36" s="257"/>
      <c r="B36" s="257"/>
      <c r="C36" s="44" t="s">
        <v>214</v>
      </c>
      <c r="D36" s="247" t="s">
        <v>215</v>
      </c>
      <c r="E36" s="69">
        <v>0</v>
      </c>
      <c r="F36" s="128">
        <v>0</v>
      </c>
      <c r="G36" s="69">
        <v>0</v>
      </c>
      <c r="H36" s="128">
        <v>0</v>
      </c>
      <c r="I36" s="69">
        <v>122</v>
      </c>
      <c r="J36" s="128">
        <v>100</v>
      </c>
      <c r="K36" s="69"/>
      <c r="L36" s="128"/>
      <c r="M36" s="69"/>
      <c r="N36" s="128"/>
    </row>
    <row r="37" spans="1:14" ht="18" customHeight="1">
      <c r="A37" s="257"/>
      <c r="B37" s="257"/>
      <c r="C37" s="44" t="s">
        <v>216</v>
      </c>
      <c r="D37" s="247" t="s">
        <v>217</v>
      </c>
      <c r="E37" s="69">
        <f t="shared" ref="E37:N37" si="2">E34+E35-E36</f>
        <v>2</v>
      </c>
      <c r="F37" s="128">
        <f t="shared" si="2"/>
        <v>6</v>
      </c>
      <c r="G37" s="69">
        <f t="shared" si="2"/>
        <v>29</v>
      </c>
      <c r="H37" s="128">
        <f t="shared" si="2"/>
        <v>26</v>
      </c>
      <c r="I37" s="69">
        <f t="shared" si="2"/>
        <v>533</v>
      </c>
      <c r="J37" s="128">
        <f t="shared" si="2"/>
        <v>612</v>
      </c>
      <c r="K37" s="69">
        <f t="shared" si="2"/>
        <v>0</v>
      </c>
      <c r="L37" s="128">
        <f t="shared" si="2"/>
        <v>0</v>
      </c>
      <c r="M37" s="69">
        <f t="shared" si="2"/>
        <v>0</v>
      </c>
      <c r="N37" s="128">
        <f t="shared" si="2"/>
        <v>0</v>
      </c>
    </row>
    <row r="38" spans="1:14" ht="18" customHeight="1">
      <c r="A38" s="257"/>
      <c r="B38" s="257"/>
      <c r="C38" s="44" t="s">
        <v>218</v>
      </c>
      <c r="D38" s="247" t="s">
        <v>219</v>
      </c>
      <c r="E38" s="69">
        <v>0</v>
      </c>
      <c r="F38" s="128">
        <v>0</v>
      </c>
      <c r="G38" s="69">
        <v>0</v>
      </c>
      <c r="H38" s="128">
        <v>0</v>
      </c>
      <c r="I38" s="69">
        <v>0</v>
      </c>
      <c r="J38" s="128">
        <v>0</v>
      </c>
      <c r="K38" s="69"/>
      <c r="L38" s="128"/>
      <c r="M38" s="69"/>
      <c r="N38" s="128"/>
    </row>
    <row r="39" spans="1:14" ht="18" customHeight="1">
      <c r="A39" s="257"/>
      <c r="B39" s="257"/>
      <c r="C39" s="44" t="s">
        <v>220</v>
      </c>
      <c r="D39" s="247" t="s">
        <v>221</v>
      </c>
      <c r="E39" s="69">
        <v>0</v>
      </c>
      <c r="F39" s="128">
        <v>0</v>
      </c>
      <c r="G39" s="69">
        <v>0</v>
      </c>
      <c r="H39" s="128">
        <v>0</v>
      </c>
      <c r="I39" s="69">
        <v>0</v>
      </c>
      <c r="J39" s="128">
        <v>0</v>
      </c>
      <c r="K39" s="69"/>
      <c r="L39" s="128"/>
      <c r="M39" s="69"/>
      <c r="N39" s="128"/>
    </row>
    <row r="40" spans="1:14" ht="18" customHeight="1">
      <c r="A40" s="257"/>
      <c r="B40" s="257"/>
      <c r="C40" s="44" t="s">
        <v>222</v>
      </c>
      <c r="D40" s="247" t="s">
        <v>223</v>
      </c>
      <c r="E40" s="69">
        <v>0</v>
      </c>
      <c r="F40" s="128">
        <v>0</v>
      </c>
      <c r="G40" s="69">
        <v>0</v>
      </c>
      <c r="H40" s="128">
        <v>0</v>
      </c>
      <c r="I40" s="69">
        <v>0</v>
      </c>
      <c r="J40" s="128">
        <v>0</v>
      </c>
      <c r="K40" s="69"/>
      <c r="L40" s="128"/>
      <c r="M40" s="69"/>
      <c r="N40" s="128"/>
    </row>
    <row r="41" spans="1:14" ht="18" customHeight="1">
      <c r="A41" s="257"/>
      <c r="B41" s="257"/>
      <c r="C41" s="194" t="s">
        <v>224</v>
      </c>
      <c r="D41" s="247" t="s">
        <v>225</v>
      </c>
      <c r="E41" s="69">
        <f t="shared" ref="E41:N41" si="3">E34+E35-E36-E40</f>
        <v>2</v>
      </c>
      <c r="F41" s="128">
        <f t="shared" si="3"/>
        <v>6</v>
      </c>
      <c r="G41" s="69">
        <f t="shared" si="3"/>
        <v>29</v>
      </c>
      <c r="H41" s="128">
        <f t="shared" si="3"/>
        <v>26</v>
      </c>
      <c r="I41" s="69">
        <f>I34+I35-I36-I40</f>
        <v>533</v>
      </c>
      <c r="J41" s="128">
        <f t="shared" si="3"/>
        <v>612</v>
      </c>
      <c r="K41" s="69">
        <f t="shared" si="3"/>
        <v>0</v>
      </c>
      <c r="L41" s="128">
        <f t="shared" si="3"/>
        <v>0</v>
      </c>
      <c r="M41" s="69">
        <f t="shared" si="3"/>
        <v>0</v>
      </c>
      <c r="N41" s="128">
        <f t="shared" si="3"/>
        <v>0</v>
      </c>
    </row>
    <row r="42" spans="1:14" ht="18" customHeight="1">
      <c r="A42" s="257"/>
      <c r="B42" s="257"/>
      <c r="C42" s="303" t="s">
        <v>226</v>
      </c>
      <c r="D42" s="304"/>
      <c r="E42" s="70">
        <f t="shared" ref="E42:N42" si="4">E37+E38-E39-E40</f>
        <v>2</v>
      </c>
      <c r="F42" s="116">
        <f t="shared" si="4"/>
        <v>6</v>
      </c>
      <c r="G42" s="70">
        <f t="shared" si="4"/>
        <v>29</v>
      </c>
      <c r="H42" s="116">
        <f t="shared" si="4"/>
        <v>26</v>
      </c>
      <c r="I42" s="70">
        <f t="shared" si="4"/>
        <v>533</v>
      </c>
      <c r="J42" s="116">
        <f t="shared" si="4"/>
        <v>612</v>
      </c>
      <c r="K42" s="70">
        <f t="shared" si="4"/>
        <v>0</v>
      </c>
      <c r="L42" s="116">
        <f t="shared" si="4"/>
        <v>0</v>
      </c>
      <c r="M42" s="70">
        <f t="shared" si="4"/>
        <v>0</v>
      </c>
      <c r="N42" s="128">
        <f t="shared" si="4"/>
        <v>0</v>
      </c>
    </row>
    <row r="43" spans="1:14" ht="18" customHeight="1">
      <c r="A43" s="257"/>
      <c r="B43" s="257"/>
      <c r="C43" s="44" t="s">
        <v>227</v>
      </c>
      <c r="D43" s="247" t="s">
        <v>228</v>
      </c>
      <c r="E43" s="69">
        <v>0</v>
      </c>
      <c r="F43" s="128">
        <v>0</v>
      </c>
      <c r="G43" s="69">
        <v>0</v>
      </c>
      <c r="H43" s="128">
        <v>0</v>
      </c>
      <c r="I43" s="69">
        <v>0</v>
      </c>
      <c r="J43" s="128">
        <v>0</v>
      </c>
      <c r="K43" s="69"/>
      <c r="L43" s="128"/>
      <c r="M43" s="69"/>
      <c r="N43" s="128"/>
    </row>
    <row r="44" spans="1:14" ht="18" customHeight="1">
      <c r="A44" s="258"/>
      <c r="B44" s="258"/>
      <c r="C44" s="11" t="s">
        <v>229</v>
      </c>
      <c r="D44" s="98" t="s">
        <v>230</v>
      </c>
      <c r="E44" s="73">
        <f t="shared" ref="E44:N44" si="5">E41+E43</f>
        <v>2</v>
      </c>
      <c r="F44" s="140">
        <f t="shared" si="5"/>
        <v>6</v>
      </c>
      <c r="G44" s="73">
        <f t="shared" si="5"/>
        <v>29</v>
      </c>
      <c r="H44" s="140">
        <f t="shared" si="5"/>
        <v>26</v>
      </c>
      <c r="I44" s="73">
        <f t="shared" si="5"/>
        <v>533</v>
      </c>
      <c r="J44" s="140">
        <f t="shared" si="5"/>
        <v>612</v>
      </c>
      <c r="K44" s="73">
        <f t="shared" si="5"/>
        <v>0</v>
      </c>
      <c r="L44" s="140">
        <f t="shared" si="5"/>
        <v>0</v>
      </c>
      <c r="M44" s="73">
        <f t="shared" si="5"/>
        <v>0</v>
      </c>
      <c r="N44" s="140">
        <f t="shared" si="5"/>
        <v>0</v>
      </c>
    </row>
    <row r="45" spans="1:14" ht="14.15" customHeight="1">
      <c r="A45" s="13" t="s">
        <v>231</v>
      </c>
    </row>
    <row r="46" spans="1:14" ht="14.15" customHeight="1">
      <c r="A46" s="13" t="s">
        <v>232</v>
      </c>
    </row>
    <row r="47" spans="1:14">
      <c r="A47" s="250"/>
    </row>
  </sheetData>
  <mergeCells count="15">
    <mergeCell ref="C42:D42"/>
    <mergeCell ref="A15:A27"/>
    <mergeCell ref="B15:B18"/>
    <mergeCell ref="B19:B22"/>
    <mergeCell ref="B23:B26"/>
    <mergeCell ref="A28:A44"/>
    <mergeCell ref="B28:B34"/>
    <mergeCell ref="B35:B44"/>
    <mergeCell ref="E6:F6"/>
    <mergeCell ref="G6:H6"/>
    <mergeCell ref="K6:L6"/>
    <mergeCell ref="M6:N6"/>
    <mergeCell ref="A8:A14"/>
    <mergeCell ref="B9:B14"/>
    <mergeCell ref="I6:J6"/>
  </mergeCells>
  <phoneticPr fontId="16"/>
  <pageMargins left="0.70866141732283472" right="0.23622047244094491" top="0.19685039370078741" bottom="0.23622047244094491" header="0.19685039370078741" footer="0.19685039370078741"/>
  <pageSetup paperSize="9" scale="73" orientation="landscape" r:id="rId1"/>
  <headerFooter alignWithMargins="0">
    <oddHeader>&amp;R&amp;"ｺﾞｼｯｸ,斜体"&amp;9都道府県－5</oddHeader>
  </headerFooter>
  <rowBreaks count="1" manualBreakCount="1">
    <brk id="46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1.普通会計予算</vt:lpstr>
      <vt:lpstr>2.公営企業会計予算</vt:lpstr>
      <vt:lpstr>3.(1)普通会計決算</vt:lpstr>
      <vt:lpstr>3.(2)財政指標等</vt:lpstr>
      <vt:lpstr>4.公営企業会計決算</vt:lpstr>
      <vt:lpstr>5.三セク決算</vt:lpstr>
      <vt:lpstr>'1.普通会計予算'!Print_Area</vt:lpstr>
      <vt:lpstr>'2.公営企業会計予算'!Print_Area</vt:lpstr>
      <vt:lpstr>'3.(1)普通会計決算'!Print_Area</vt:lpstr>
      <vt:lpstr>'3.(2)財政指標等'!Print_Area</vt:lpstr>
      <vt:lpstr>'4.公営企業会計決算'!Print_Area</vt:lpstr>
      <vt:lpstr>'5.三セク決算'!Print_Area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調査統計係</dc:creator>
  <cp:lastModifiedBy>toyota</cp:lastModifiedBy>
  <cp:lastPrinted>2021-09-03T00:46:06Z</cp:lastPrinted>
  <dcterms:created xsi:type="dcterms:W3CDTF">1999-07-06T05:17:05Z</dcterms:created>
  <dcterms:modified xsi:type="dcterms:W3CDTF">2021-09-11T11:02:43Z</dcterms:modified>
</cp:coreProperties>
</file>