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06　山形県\"/>
    </mc:Choice>
  </mc:AlternateContent>
  <xr:revisionPtr revIDLastSave="0" documentId="8_{AAAFB7AE-5000-4A18-9F34-4189FF153DB9}" xr6:coauthVersionLast="47" xr6:coauthVersionMax="47" xr10:uidLastSave="{00000000-0000-0000-0000-000000000000}"/>
  <bookViews>
    <workbookView xWindow="-110" yWindow="-110" windowWidth="19420" windowHeight="10420" tabRatio="706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G13" i="2" l="1"/>
  <c r="J31" i="8" l="1"/>
  <c r="J34" i="8" s="1"/>
  <c r="I31" i="8"/>
  <c r="I34" i="8" s="1"/>
  <c r="H31" i="8"/>
  <c r="H34" i="8" s="1"/>
  <c r="G31" i="8"/>
  <c r="G34" i="8" s="1"/>
  <c r="F31" i="8"/>
  <c r="F34" i="8" s="1"/>
  <c r="E31" i="8"/>
  <c r="E34" i="8" s="1"/>
  <c r="J41" i="8" l="1"/>
  <c r="J44" i="8" s="1"/>
  <c r="J37" i="8"/>
  <c r="J42" i="8" s="1"/>
  <c r="G37" i="8"/>
  <c r="G42" i="8" s="1"/>
  <c r="G41" i="8"/>
  <c r="G44" i="8" s="1"/>
  <c r="E41" i="8"/>
  <c r="E44" i="8" s="1"/>
  <c r="E37" i="8"/>
  <c r="E42" i="8" s="1"/>
  <c r="I41" i="8"/>
  <c r="I44" i="8" s="1"/>
  <c r="I37" i="8"/>
  <c r="I42" i="8" s="1"/>
  <c r="F41" i="8"/>
  <c r="F44" i="8" s="1"/>
  <c r="F37" i="8"/>
  <c r="F42" i="8" s="1"/>
  <c r="H37" i="8"/>
  <c r="H42" i="8" s="1"/>
  <c r="H41" i="8"/>
  <c r="H44" i="8" s="1"/>
  <c r="M24" i="4" l="1"/>
  <c r="M27" i="4" s="1"/>
  <c r="L24" i="4"/>
  <c r="L27" i="4" s="1"/>
  <c r="K24" i="4"/>
  <c r="K27" i="4" s="1"/>
  <c r="J24" i="4"/>
  <c r="J27" i="4" s="1"/>
  <c r="I24" i="4"/>
  <c r="I27" i="4" s="1"/>
  <c r="H24" i="4"/>
  <c r="H27" i="4" s="1"/>
  <c r="G24" i="4"/>
  <c r="G27" i="4" s="1"/>
  <c r="F24" i="4"/>
  <c r="F27" i="4" s="1"/>
  <c r="M16" i="4"/>
  <c r="L16" i="4"/>
  <c r="K16" i="4"/>
  <c r="J16" i="4"/>
  <c r="I16" i="4"/>
  <c r="H16" i="4"/>
  <c r="G16" i="4"/>
  <c r="F16" i="4"/>
  <c r="M15" i="4"/>
  <c r="L15" i="4"/>
  <c r="K15" i="4"/>
  <c r="J15" i="4"/>
  <c r="I15" i="4"/>
  <c r="H15" i="4"/>
  <c r="G15" i="4"/>
  <c r="F15" i="4"/>
  <c r="M14" i="4"/>
  <c r="L14" i="4"/>
  <c r="K14" i="4"/>
  <c r="J14" i="4"/>
  <c r="I14" i="4"/>
  <c r="H14" i="4"/>
  <c r="G14" i="4"/>
  <c r="F14" i="4"/>
  <c r="M24" i="7" l="1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M16" i="7"/>
  <c r="L16" i="7"/>
  <c r="K16" i="7"/>
  <c r="J16" i="7"/>
  <c r="I16" i="7"/>
  <c r="H16" i="7"/>
  <c r="G16" i="7"/>
  <c r="F16" i="7"/>
  <c r="M15" i="7"/>
  <c r="L15" i="7"/>
  <c r="K15" i="7"/>
  <c r="J15" i="7"/>
  <c r="I15" i="7"/>
  <c r="H15" i="7"/>
  <c r="G15" i="7"/>
  <c r="F15" i="7"/>
  <c r="M14" i="7"/>
  <c r="L14" i="7"/>
  <c r="K14" i="7"/>
  <c r="J14" i="7"/>
  <c r="I14" i="7"/>
  <c r="H14" i="7"/>
  <c r="G14" i="7"/>
  <c r="F14" i="7"/>
  <c r="P14" i="4" l="1"/>
  <c r="P16" i="4"/>
  <c r="P24" i="4"/>
  <c r="P27" i="4" s="1"/>
  <c r="Q24" i="4"/>
  <c r="Q27" i="4" s="1"/>
  <c r="G39" i="4" l="1"/>
  <c r="I44" i="4"/>
  <c r="I39" i="4"/>
  <c r="O24" i="4"/>
  <c r="O27" i="4" s="1"/>
  <c r="N24" i="4"/>
  <c r="H44" i="4" l="1"/>
  <c r="H45" i="4" s="1"/>
  <c r="F44" i="4"/>
  <c r="F39" i="4"/>
  <c r="N16" i="4"/>
  <c r="N15" i="4"/>
  <c r="N14" i="4"/>
  <c r="O24" i="7"/>
  <c r="O16" i="7"/>
  <c r="O15" i="7"/>
  <c r="O14" i="7"/>
  <c r="O44" i="7"/>
  <c r="M44" i="7"/>
  <c r="K44" i="7"/>
  <c r="K39" i="7"/>
  <c r="K45" i="7" s="1"/>
  <c r="I44" i="7"/>
  <c r="I39" i="7"/>
  <c r="I45" i="7" s="1"/>
  <c r="G44" i="7"/>
  <c r="G39" i="7"/>
  <c r="G45" i="7" s="1"/>
  <c r="N24" i="7"/>
  <c r="N27" i="7" s="1"/>
  <c r="N16" i="7"/>
  <c r="N15" i="7"/>
  <c r="N14" i="7"/>
  <c r="F45" i="5" l="1"/>
  <c r="G18" i="2"/>
  <c r="F45" i="2"/>
  <c r="G28" i="2" s="1"/>
  <c r="N31" i="8"/>
  <c r="N34" i="8" s="1"/>
  <c r="M31" i="8"/>
  <c r="M34" i="8" s="1"/>
  <c r="L31" i="8"/>
  <c r="L34" i="8" s="1"/>
  <c r="L37" i="8" s="1"/>
  <c r="L42" i="8" s="1"/>
  <c r="K31" i="8"/>
  <c r="K34" i="8" s="1"/>
  <c r="O45" i="7"/>
  <c r="N44" i="7"/>
  <c r="L44" i="7"/>
  <c r="J44" i="7"/>
  <c r="H44" i="7"/>
  <c r="F44" i="7"/>
  <c r="O39" i="7"/>
  <c r="N39" i="7"/>
  <c r="M39" i="7"/>
  <c r="M45" i="7" s="1"/>
  <c r="L39" i="7"/>
  <c r="J39" i="7"/>
  <c r="H39" i="7"/>
  <c r="F39" i="7"/>
  <c r="F45" i="7" s="1"/>
  <c r="O27" i="7"/>
  <c r="I20" i="6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4" i="4"/>
  <c r="M39" i="4"/>
  <c r="M44" i="4"/>
  <c r="L39" i="4"/>
  <c r="L44" i="4"/>
  <c r="K39" i="4"/>
  <c r="K44" i="4"/>
  <c r="J39" i="4"/>
  <c r="J44" i="4"/>
  <c r="G44" i="4"/>
  <c r="N27" i="4"/>
  <c r="N45" i="4" l="1"/>
  <c r="J45" i="4"/>
  <c r="N45" i="7"/>
  <c r="M45" i="4"/>
  <c r="L45" i="4"/>
  <c r="K45" i="4"/>
  <c r="I45" i="4"/>
  <c r="O45" i="4"/>
  <c r="L45" i="7"/>
  <c r="J45" i="7"/>
  <c r="H45" i="7"/>
  <c r="G28" i="5"/>
  <c r="G32" i="5"/>
  <c r="G36" i="5"/>
  <c r="G40" i="5"/>
  <c r="G44" i="5"/>
  <c r="G43" i="5"/>
  <c r="G29" i="5"/>
  <c r="G33" i="5"/>
  <c r="G37" i="5"/>
  <c r="G41" i="5"/>
  <c r="G45" i="5"/>
  <c r="G39" i="5"/>
  <c r="G30" i="5"/>
  <c r="G34" i="5"/>
  <c r="G38" i="5"/>
  <c r="G42" i="5"/>
  <c r="G31" i="5"/>
  <c r="G35" i="5"/>
  <c r="I45" i="5"/>
  <c r="G9" i="5"/>
  <c r="G25" i="5"/>
  <c r="G10" i="5"/>
  <c r="G14" i="5"/>
  <c r="G18" i="5"/>
  <c r="G22" i="5"/>
  <c r="G26" i="5"/>
  <c r="G11" i="5"/>
  <c r="G15" i="5"/>
  <c r="G19" i="5"/>
  <c r="G23" i="5"/>
  <c r="G27" i="5"/>
  <c r="G12" i="5"/>
  <c r="G16" i="5"/>
  <c r="G20" i="5"/>
  <c r="G24" i="5"/>
  <c r="G13" i="5"/>
  <c r="G17" i="5"/>
  <c r="G21" i="5"/>
  <c r="G38" i="2"/>
  <c r="G39" i="2"/>
  <c r="G32" i="2"/>
  <c r="G45" i="2"/>
  <c r="G43" i="2"/>
  <c r="G31" i="2"/>
  <c r="G29" i="2"/>
  <c r="G41" i="2"/>
  <c r="G30" i="2"/>
  <c r="G36" i="2"/>
  <c r="G40" i="2"/>
  <c r="G10" i="2"/>
  <c r="G21" i="2"/>
  <c r="G15" i="2"/>
  <c r="G19" i="2"/>
  <c r="G16" i="2"/>
  <c r="G14" i="2"/>
  <c r="G26" i="2"/>
  <c r="G12" i="2"/>
  <c r="G17" i="2"/>
  <c r="G25" i="2"/>
  <c r="G27" i="2"/>
  <c r="G24" i="2"/>
  <c r="I27" i="2"/>
  <c r="G20" i="2"/>
  <c r="G22" i="2"/>
  <c r="G9" i="2"/>
  <c r="G11" i="2"/>
  <c r="G23" i="2"/>
  <c r="I23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2" i="6"/>
  <c r="I27" i="5"/>
  <c r="G33" i="2"/>
  <c r="G34" i="2"/>
  <c r="L41" i="8"/>
  <c r="L44" i="8" s="1"/>
  <c r="G37" i="2"/>
  <c r="G44" i="2"/>
  <c r="G42" i="2"/>
  <c r="I45" i="2"/>
  <c r="G35" i="2"/>
</calcChain>
</file>

<file path=xl/sharedStrings.xml><?xml version="1.0" encoding="utf-8"?>
<sst xmlns="http://schemas.openxmlformats.org/spreadsheetml/2006/main" count="457" uniqueCount="275">
  <si>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</si>
  <si>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</si>
  <si>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</si>
  <si>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</si>
  <si>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</si>
  <si>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</si>
  <si>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</si>
  <si>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</si>
  <si>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</si>
  <si>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</si>
  <si>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</si>
  <si>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</si>
  <si>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</si>
  <si>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</si>
  <si>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</si>
  <si>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</si>
  <si>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</si>
  <si>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</si>
  <si>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</si>
  <si>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</si>
  <si>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</si>
  <si>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</si>
  <si>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</si>
  <si>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</si>
  <si>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</si>
  <si>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</si>
  <si>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</si>
  <si>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</si>
  <si>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</si>
  <si>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</si>
  <si>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</si>
  <si>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</si>
  <si>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</si>
  <si>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</si>
  <si>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</si>
  <si>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</si>
  <si>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</si>
  <si>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</si>
  <si>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</si>
  <si>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</si>
  <si>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</si>
  <si>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</si>
  <si>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</si>
  <si>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</si>
  <si>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</si>
  <si>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</si>
  <si>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</si>
  <si>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</si>
  <si>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</si>
  <si>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</si>
  <si>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</si>
  <si>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</si>
  <si>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</si>
  <si>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</si>
  <si>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</si>
  <si>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</si>
  <si>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</si>
  <si>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</si>
  <si>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</si>
  <si>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</si>
  <si>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</si>
  <si>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</si>
  <si>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</si>
  <si>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</si>
  <si>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</si>
  <si>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</si>
  <si>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</si>
  <si>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</si>
  <si>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</si>
  <si>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</si>
  <si>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</si>
  <si>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</si>
  <si>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</si>
  <si>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</si>
  <si>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</si>
  <si>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</si>
  <si>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</si>
  <si>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</si>
  <si>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</si>
  <si>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</si>
  <si>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</si>
  <si>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</si>
  <si>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</si>
  <si>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</si>
  <si>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</si>
  <si>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</si>
  <si>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</si>
  <si>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</si>
  <si>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</si>
  <si>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</si>
  <si>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</si>
  <si>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</si>
  <si>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</si>
  <si>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</si>
  <si>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</si>
  <si>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</si>
  <si>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</si>
  <si>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</si>
  <si>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</si>
  <si>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</si>
  <si>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</si>
  <si>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</si>
  <si>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</si>
  <si>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</si>
  <si>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</si>
  <si>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</si>
  <si>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</si>
  <si>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</si>
  <si>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</si>
  <si>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</si>
  <si>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</si>
  <si>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</si>
  <si>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</si>
  <si>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</si>
  <si>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</si>
  <si>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</si>
  <si>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</si>
  <si>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</si>
  <si>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</si>
  <si>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</si>
  <si>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</si>
  <si>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</si>
  <si>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</si>
  <si>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</si>
  <si>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</si>
  <si>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</si>
  <si>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</si>
  <si>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</si>
  <si>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</si>
  <si>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</si>
  <si>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</si>
  <si>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</si>
  <si>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</si>
  <si>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</si>
  <si>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</si>
  <si>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</si>
  <si>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</si>
  <si>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</si>
  <si>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</si>
  <si>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</si>
  <si>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</si>
  <si>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</si>
  <si>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</si>
  <si>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</si>
  <si>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</si>
  <si>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</si>
  <si>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</si>
  <si>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</si>
  <si>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</si>
  <si>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</si>
  <si>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</si>
  <si>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</si>
  <si>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</si>
  <si>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</si>
  <si>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</si>
  <si>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</si>
  <si>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</si>
  <si>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</si>
  <si>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</si>
  <si>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</si>
  <si>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</si>
  <si>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</si>
  <si>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</si>
  <si>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</si>
  <si>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</si>
  <si>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</si>
  <si>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</si>
  <si>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</si>
  <si>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</si>
  <si>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</si>
  <si>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</si>
  <si>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</si>
  <si>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</si>
  <si>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</si>
  <si>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</si>
  <si>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</si>
  <si>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</si>
  <si>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</si>
  <si>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</si>
  <si>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</si>
  <si>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</si>
  <si>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</si>
  <si>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</si>
  <si>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</si>
  <si>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</si>
  <si>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</si>
  <si>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</si>
  <si>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</si>
  <si>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</si>
  <si>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</si>
  <si>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</si>
  <si>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</si>
  <si>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</si>
  <si>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</si>
  <si>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</si>
  <si>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</si>
  <si>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</si>
  <si>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</si>
  <si>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</si>
  <si>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</si>
  <si>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</si>
  <si>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</si>
  <si>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</si>
  <si>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</si>
  <si>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</si>
  <si>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</si>
  <si>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</si>
  <si>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</si>
  <si>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</si>
  <si>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</si>
  <si>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</si>
  <si>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</si>
  <si>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</si>
  <si>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</si>
  <si>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</si>
  <si>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</si>
  <si>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</si>
  <si>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</si>
  <si>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</si>
  <si>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</si>
  <si>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</si>
  <si>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</si>
  <si>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</si>
  <si>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</si>
  <si>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</si>
  <si>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</si>
  <si>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</si>
  <si>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</si>
  <si>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</si>
  <si>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</si>
  <si>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</si>
  <si>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</si>
  <si>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</si>
  <si>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</si>
  <si>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</si>
  <si>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</si>
  <si>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</si>
  <si>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</si>
  <si>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</si>
  <si>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</si>
  <si>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</si>
  <si>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</si>
  <si>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</si>
  <si>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</si>
  <si>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</si>
  <si>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</si>
  <si>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電気事業</t>
    <rPh sb="0" eb="2">
      <t>デンキ</t>
    </rPh>
    <rPh sb="2" eb="4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</si>
  <si>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</si>
  <si>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公営企業資産運用事業</t>
    <rPh sb="0" eb="2">
      <t>コウエイ</t>
    </rPh>
    <rPh sb="2" eb="4">
      <t>キギョウ</t>
    </rPh>
    <rPh sb="4" eb="6">
      <t>シサン</t>
    </rPh>
    <rPh sb="6" eb="8">
      <t>ウンヨウ</t>
    </rPh>
    <rPh sb="8" eb="10">
      <t>ジギョウ</t>
    </rPh>
    <phoneticPr fontId="9"/>
  </si>
  <si>
    <t>水道用水供給事業</t>
    <rPh sb="0" eb="3">
      <t>スイドウヨウ</t>
    </rPh>
    <rPh sb="3" eb="4">
      <t>ミズ</t>
    </rPh>
    <rPh sb="4" eb="6">
      <t>キョウキュウ</t>
    </rPh>
    <rPh sb="6" eb="8">
      <t>ジギョウ</t>
    </rPh>
    <phoneticPr fontId="9"/>
  </si>
  <si>
    <t>病院事業</t>
    <rPh sb="0" eb="2">
      <t>ビョウイン</t>
    </rPh>
    <rPh sb="2" eb="4">
      <t>ジギョウ</t>
    </rPh>
    <phoneticPr fontId="14"/>
  </si>
  <si>
    <t>土地取得事業</t>
  </si>
  <si>
    <t>港湾整備事業</t>
  </si>
  <si>
    <t>流域下水道事業</t>
  </si>
  <si>
    <t>特定環境保全公共下水道事業</t>
  </si>
  <si>
    <t>農業集落排水事業</t>
  </si>
  <si>
    <t>山形県土地開発公社</t>
    <rPh sb="0" eb="3">
      <t>ヤマガタケン</t>
    </rPh>
    <rPh sb="3" eb="5">
      <t>トチ</t>
    </rPh>
    <rPh sb="5" eb="7">
      <t>カイハツ</t>
    </rPh>
    <rPh sb="7" eb="9">
      <t>コウシャ</t>
    </rPh>
    <phoneticPr fontId="14"/>
  </si>
  <si>
    <t>山形県道路公社</t>
    <rPh sb="0" eb="3">
      <t>ヤマガタケン</t>
    </rPh>
    <rPh sb="3" eb="5">
      <t>ドウロ</t>
    </rPh>
    <rPh sb="5" eb="7">
      <t>コウシャ</t>
    </rPh>
    <phoneticPr fontId="14"/>
  </si>
  <si>
    <t>山形県住宅供給公社</t>
    <rPh sb="0" eb="3">
      <t>ヤマガタケン</t>
    </rPh>
    <rPh sb="3" eb="5">
      <t>ジュウタク</t>
    </rPh>
    <rPh sb="5" eb="7">
      <t>キョウキュウ</t>
    </rPh>
    <rPh sb="7" eb="9">
      <t>コウシャ</t>
    </rPh>
    <phoneticPr fontId="14"/>
  </si>
  <si>
    <t>-</t>
  </si>
  <si>
    <t>電気事業</t>
    <rPh sb="0" eb="2">
      <t>デンキ</t>
    </rPh>
    <rPh sb="2" eb="4">
      <t>ジギョウ</t>
    </rPh>
    <phoneticPr fontId="11"/>
  </si>
  <si>
    <t>工業用水道事業</t>
    <rPh sb="0" eb="3">
      <t>コウギョウヨウ</t>
    </rPh>
    <rPh sb="3" eb="5">
      <t>スイドウ</t>
    </rPh>
    <rPh sb="5" eb="7">
      <t>ジギョウ</t>
    </rPh>
    <phoneticPr fontId="11"/>
  </si>
  <si>
    <t>公営企業資産運用事業</t>
    <rPh sb="0" eb="2">
      <t>コウエイ</t>
    </rPh>
    <rPh sb="2" eb="4">
      <t>キギョウ</t>
    </rPh>
    <rPh sb="4" eb="6">
      <t>シサン</t>
    </rPh>
    <rPh sb="6" eb="8">
      <t>ウンヨウ</t>
    </rPh>
    <rPh sb="8" eb="10">
      <t>ジギョウ</t>
    </rPh>
    <phoneticPr fontId="11"/>
  </si>
  <si>
    <t>水道用水供給事業</t>
    <rPh sb="0" eb="3">
      <t>スイドウヨウ</t>
    </rPh>
    <rPh sb="3" eb="4">
      <t>ミズ</t>
    </rPh>
    <rPh sb="4" eb="6">
      <t>キョウキュウ</t>
    </rPh>
    <rPh sb="6" eb="8">
      <t>ジギョウ</t>
    </rPh>
    <phoneticPr fontId="11"/>
  </si>
  <si>
    <t>病院事業</t>
    <phoneticPr fontId="9"/>
  </si>
  <si>
    <t>山形県</t>
    <rPh sb="0" eb="2">
      <t>ヤマガタ</t>
    </rPh>
    <rPh sb="2" eb="3">
      <t>ケン</t>
    </rPh>
    <phoneticPr fontId="16"/>
  </si>
  <si>
    <t>山形県</t>
    <rPh sb="0" eb="3">
      <t>ヤマガタケン</t>
    </rPh>
    <phoneticPr fontId="9"/>
  </si>
  <si>
    <t>(令和元年度決算額）</t>
    <rPh sb="1" eb="3">
      <t>レイワ</t>
    </rPh>
    <phoneticPr fontId="16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</si>
  <si>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</si>
  <si>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-</t>
    <phoneticPr fontId="9"/>
  </si>
  <si>
    <t>-</t>
    <phoneticPr fontId="9"/>
  </si>
  <si>
    <t>山形県</t>
    <rPh sb="0" eb="3">
      <t>ヤマガタケン</t>
    </rPh>
    <phoneticPr fontId="16"/>
  </si>
  <si>
    <t>土地取得事業</t>
    <rPh sb="0" eb="2">
      <t>トチ</t>
    </rPh>
    <rPh sb="2" eb="4">
      <t>シュトク</t>
    </rPh>
    <rPh sb="4" eb="6">
      <t>ジギョウ</t>
    </rPh>
    <phoneticPr fontId="9"/>
  </si>
  <si>
    <t>令和３年度</t>
    <phoneticPr fontId="9"/>
  </si>
  <si>
    <t>山形県</t>
    <rPh sb="0" eb="3">
      <t>ヤマガタケン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</si>
</sst>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91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43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6" xfId="0" applyNumberFormat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41" fontId="0" fillId="0" borderId="4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0" xfId="0" applyNumberFormat="1" applyBorder="1" applyAlignment="1">
      <alignment horizontal="center" vertical="center" shrinkToFit="1"/>
    </xf>
    <xf numFmtId="41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Fill="1" applyBorder="1" applyAlignment="1">
      <alignment horizontal="right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5" xfId="0" applyNumberFormat="1" applyBorder="1" applyAlignment="1">
      <alignment horizontal="right" vertical="center"/>
    </xf>
    <xf numFmtId="177" fontId="0" fillId="0" borderId="50" xfId="0" applyNumberFormat="1" applyBorder="1" applyAlignment="1">
      <alignment vertical="center"/>
    </xf>
    <xf numFmtId="177" fontId="2" fillId="0" borderId="50" xfId="1" applyNumberFormat="1" applyBorder="1" applyAlignment="1">
      <alignment horizontal="right" vertical="center"/>
    </xf>
    <xf numFmtId="181" fontId="0" fillId="0" borderId="52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1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2" xfId="0" applyNumberFormat="1" applyBorder="1" applyAlignment="1">
      <alignment vertical="center"/>
    </xf>
    <xf numFmtId="182" fontId="2" fillId="0" borderId="52" xfId="1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178" fontId="2" fillId="0" borderId="52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2" fillId="0" borderId="54" xfId="1" applyNumberFormat="1" applyBorder="1" applyAlignment="1">
      <alignment vertical="center"/>
    </xf>
    <xf numFmtId="41" fontId="0" fillId="0" borderId="55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2" fillId="0" borderId="50" xfId="1" applyNumberFormat="1" applyBorder="1" applyAlignment="1">
      <alignment vertical="center"/>
    </xf>
    <xf numFmtId="178" fontId="2" fillId="0" borderId="54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3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6" xfId="0" applyNumberFormat="1" applyFont="1" applyBorder="1" applyAlignment="1">
      <alignment vertical="center"/>
    </xf>
    <xf numFmtId="0" fontId="0" fillId="0" borderId="47" xfId="0" applyBorder="1" applyAlignment="1">
      <alignment horizontal="distributed" vertical="center"/>
    </xf>
    <xf numFmtId="177" fontId="2" fillId="0" borderId="56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44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7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6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19" xfId="1" applyNumberFormat="1" applyFont="1" applyBorder="1" applyAlignment="1">
      <alignment vertical="center"/>
    </xf>
    <xf numFmtId="177" fontId="0" fillId="0" borderId="32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7" fontId="0" fillId="0" borderId="5" xfId="1" quotePrefix="1" applyNumberFormat="1" applyFont="1" applyBorder="1" applyAlignment="1">
      <alignment horizontal="right" vertical="center"/>
    </xf>
    <xf numFmtId="177" fontId="0" fillId="0" borderId="3" xfId="1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0" fillId="0" borderId="30" xfId="1" applyNumberFormat="1" applyFon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177" fontId="0" fillId="0" borderId="1" xfId="1" applyNumberFormat="1" applyFont="1" applyBorder="1" applyAlignment="1">
      <alignment vertical="center"/>
    </xf>
    <xf numFmtId="177" fontId="0" fillId="0" borderId="20" xfId="1" quotePrefix="1" applyNumberFormat="1" applyFont="1" applyBorder="1" applyAlignment="1">
      <alignment horizontal="right" vertical="center"/>
    </xf>
    <xf numFmtId="177" fontId="0" fillId="0" borderId="29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0" fillId="0" borderId="20" xfId="1" applyNumberFormat="1" applyFont="1" applyBorder="1" applyAlignment="1">
      <alignment vertical="center"/>
    </xf>
    <xf numFmtId="177" fontId="0" fillId="0" borderId="24" xfId="1" quotePrefix="1" applyNumberFormat="1" applyFont="1" applyBorder="1" applyAlignment="1">
      <alignment horizontal="right" vertical="center"/>
    </xf>
    <xf numFmtId="177" fontId="0" fillId="0" borderId="11" xfId="1" applyNumberFormat="1" applyFont="1" applyBorder="1" applyAlignment="1">
      <alignment vertical="center"/>
    </xf>
    <xf numFmtId="177" fontId="0" fillId="0" borderId="32" xfId="1" quotePrefix="1" applyNumberFormat="1" applyFont="1" applyBorder="1" applyAlignment="1">
      <alignment horizontal="right" vertical="center"/>
    </xf>
    <xf numFmtId="177" fontId="0" fillId="0" borderId="57" xfId="1" applyNumberFormat="1" applyFont="1" applyBorder="1" applyAlignment="1">
      <alignment vertical="center"/>
    </xf>
    <xf numFmtId="177" fontId="0" fillId="0" borderId="56" xfId="1" applyNumberFormat="1" applyFont="1" applyBorder="1" applyAlignment="1">
      <alignment horizontal="center" vertical="center"/>
    </xf>
    <xf numFmtId="177" fontId="0" fillId="0" borderId="9" xfId="1" applyNumberFormat="1" applyFont="1" applyBorder="1" applyAlignment="1">
      <alignment horizontal="center" vertical="center"/>
    </xf>
    <xf numFmtId="177" fontId="0" fillId="0" borderId="32" xfId="1" applyNumberFormat="1" applyFont="1" applyBorder="1" applyAlignment="1">
      <alignment horizontal="center" vertical="center"/>
    </xf>
    <xf numFmtId="177" fontId="0" fillId="0" borderId="20" xfId="1" applyNumberFormat="1" applyFont="1" applyBorder="1" applyAlignment="1">
      <alignment horizontal="center" vertical="center"/>
    </xf>
    <xf numFmtId="177" fontId="0" fillId="0" borderId="24" xfId="1" applyNumberFormat="1" applyFont="1" applyFill="1" applyBorder="1" applyAlignment="1">
      <alignment vertical="center"/>
    </xf>
    <xf numFmtId="177" fontId="0" fillId="0" borderId="25" xfId="1" applyNumberFormat="1" applyFont="1" applyBorder="1" applyAlignment="1">
      <alignment vertical="center"/>
    </xf>
    <xf numFmtId="177" fontId="0" fillId="0" borderId="46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41" fontId="0" fillId="2" borderId="17" xfId="0" applyNumberFormat="1" applyFill="1" applyBorder="1" applyAlignment="1">
      <alignment vertical="center"/>
    </xf>
    <xf numFmtId="41" fontId="0" fillId="2" borderId="12" xfId="0" applyNumberFormat="1" applyFill="1" applyBorder="1" applyAlignment="1">
      <alignment vertical="center"/>
    </xf>
    <xf numFmtId="177" fontId="2" fillId="2" borderId="24" xfId="1" applyNumberFormat="1" applyFill="1" applyBorder="1" applyAlignment="1">
      <alignment vertical="center"/>
    </xf>
    <xf numFmtId="41" fontId="0" fillId="2" borderId="7" xfId="0" applyNumberFormat="1" applyFill="1" applyBorder="1" applyAlignment="1">
      <alignment horizontal="left" vertical="center"/>
    </xf>
    <xf numFmtId="41" fontId="0" fillId="2" borderId="0" xfId="0" applyNumberFormat="1" applyFill="1" applyBorder="1" applyAlignment="1">
      <alignment horizontal="left" vertical="center"/>
    </xf>
    <xf numFmtId="177" fontId="2" fillId="2" borderId="3" xfId="1" applyNumberFormat="1" applyFill="1" applyBorder="1" applyAlignment="1">
      <alignment vertical="center"/>
    </xf>
    <xf numFmtId="41" fontId="0" fillId="2" borderId="7" xfId="0" applyNumberFormat="1" applyFill="1" applyBorder="1" applyAlignment="1">
      <alignment vertical="center"/>
    </xf>
    <xf numFmtId="41" fontId="0" fillId="2" borderId="15" xfId="0" applyNumberFormat="1" applyFill="1" applyBorder="1" applyAlignment="1">
      <alignment vertical="center"/>
    </xf>
    <xf numFmtId="177" fontId="2" fillId="2" borderId="30" xfId="1" applyNumberFormat="1" applyFill="1" applyBorder="1" applyAlignment="1">
      <alignment vertical="center"/>
    </xf>
    <xf numFmtId="177" fontId="2" fillId="2" borderId="24" xfId="1" applyNumberFormat="1" applyFont="1" applyFill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30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177" fontId="0" fillId="0" borderId="18" xfId="1" quotePrefix="1" applyNumberFormat="1" applyFont="1" applyBorder="1" applyAlignment="1">
      <alignment horizontal="right" vertical="center"/>
    </xf>
    <xf numFmtId="177" fontId="0" fillId="0" borderId="43" xfId="1" quotePrefix="1" applyNumberFormat="1" applyFont="1" applyBorder="1" applyAlignment="1">
      <alignment horizontal="right" vertical="center"/>
    </xf>
    <xf numFmtId="177" fontId="0" fillId="0" borderId="18" xfId="1" applyNumberFormat="1" applyFont="1" applyBorder="1" applyAlignment="1">
      <alignment horizontal="right" vertical="center"/>
    </xf>
    <xf numFmtId="177" fontId="0" fillId="0" borderId="32" xfId="1" applyNumberFormat="1" applyFont="1" applyBorder="1" applyAlignment="1">
      <alignment horizontal="right" vertical="center"/>
    </xf>
    <xf numFmtId="177" fontId="0" fillId="0" borderId="31" xfId="1" applyNumberFormat="1" applyFont="1" applyBorder="1" applyAlignment="1">
      <alignment horizontal="right" vertical="center"/>
    </xf>
    <xf numFmtId="177" fontId="2" fillId="0" borderId="2" xfId="1" applyNumberFormat="1" applyBorder="1" applyAlignment="1">
      <alignment vertical="center"/>
    </xf>
    <xf numFmtId="177" fontId="2" fillId="0" borderId="61" xfId="1" applyNumberFormat="1" applyBorder="1" applyAlignment="1">
      <alignment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13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0" fillId="0" borderId="16" xfId="0" quotePrefix="1" applyNumberForma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0" fillId="0" borderId="0" xfId="1" applyNumberFormat="1" applyFont="1" applyBorder="1" applyAlignment="1">
      <alignment vertical="center"/>
    </xf>
    <xf numFmtId="177" fontId="0" fillId="0" borderId="62" xfId="1" applyNumberFormat="1" applyFont="1" applyBorder="1" applyAlignment="1">
      <alignment vertical="center"/>
    </xf>
    <xf numFmtId="177" fontId="0" fillId="0" borderId="23" xfId="1" applyNumberFormat="1" applyFont="1" applyBorder="1" applyAlignment="1">
      <alignment vertical="center"/>
    </xf>
    <xf numFmtId="177" fontId="0" fillId="0" borderId="63" xfId="1" applyNumberFormat="1" applyFont="1" applyBorder="1" applyAlignment="1">
      <alignment vertical="center"/>
    </xf>
    <xf numFmtId="177" fontId="0" fillId="0" borderId="28" xfId="1" applyNumberFormat="1" applyFont="1" applyBorder="1" applyAlignment="1">
      <alignment vertical="center"/>
    </xf>
    <xf numFmtId="177" fontId="0" fillId="0" borderId="64" xfId="1" applyNumberFormat="1" applyFont="1" applyBorder="1" applyAlignment="1">
      <alignment vertical="center"/>
    </xf>
    <xf numFmtId="177" fontId="0" fillId="0" borderId="27" xfId="1" applyNumberFormat="1" applyFont="1" applyBorder="1" applyAlignment="1">
      <alignment vertical="center"/>
    </xf>
    <xf numFmtId="177" fontId="0" fillId="0" borderId="65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177" fontId="0" fillId="0" borderId="66" xfId="1" applyNumberFormat="1" applyFont="1" applyBorder="1" applyAlignment="1">
      <alignment vertical="center"/>
    </xf>
    <xf numFmtId="177" fontId="0" fillId="0" borderId="63" xfId="0" quotePrefix="1" applyNumberFormat="1" applyBorder="1" applyAlignment="1">
      <alignment horizontal="right" vertical="center"/>
    </xf>
    <xf numFmtId="177" fontId="0" fillId="0" borderId="6" xfId="1" quotePrefix="1" applyNumberFormat="1" applyFont="1" applyBorder="1" applyAlignment="1">
      <alignment horizontal="right" vertical="center"/>
    </xf>
    <xf numFmtId="177" fontId="0" fillId="0" borderId="67" xfId="1" quotePrefix="1" applyNumberFormat="1" applyFont="1" applyBorder="1" applyAlignment="1">
      <alignment horizontal="right" vertical="center"/>
    </xf>
    <xf numFmtId="177" fontId="2" fillId="0" borderId="68" xfId="1" applyNumberFormat="1" applyBorder="1" applyAlignment="1">
      <alignment horizontal="center" vertical="center"/>
    </xf>
    <xf numFmtId="177" fontId="2" fillId="0" borderId="6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64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63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right" vertical="center"/>
    </xf>
    <xf numFmtId="177" fontId="2" fillId="0" borderId="63" xfId="1" applyNumberFormat="1" applyBorder="1" applyAlignment="1">
      <alignment horizontal="right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right" vertical="center"/>
    </xf>
    <xf numFmtId="177" fontId="2" fillId="0" borderId="67" xfId="1" applyNumberFormat="1" applyBorder="1" applyAlignment="1">
      <alignment horizontal="right" vertical="center"/>
    </xf>
    <xf numFmtId="177" fontId="2" fillId="0" borderId="70" xfId="1" applyNumberFormat="1" applyBorder="1" applyAlignment="1">
      <alignment vertical="center"/>
    </xf>
    <xf numFmtId="177" fontId="2" fillId="0" borderId="71" xfId="1" applyNumberFormat="1" applyBorder="1" applyAlignment="1">
      <alignment vertical="center"/>
    </xf>
    <xf numFmtId="177" fontId="2" fillId="0" borderId="63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7" fontId="2" fillId="0" borderId="23" xfId="1" applyNumberFormat="1" applyFill="1" applyBorder="1" applyAlignment="1">
      <alignment vertical="center"/>
    </xf>
    <xf numFmtId="177" fontId="2" fillId="0" borderId="23" xfId="1" applyNumberFormat="1" applyBorder="1" applyAlignment="1">
      <alignment horizontal="right" vertical="center"/>
    </xf>
    <xf numFmtId="177" fontId="2" fillId="0" borderId="26" xfId="1" applyNumberFormat="1" applyBorder="1" applyAlignment="1">
      <alignment vertical="center"/>
    </xf>
    <xf numFmtId="177" fontId="2" fillId="0" borderId="56" xfId="1" applyNumberFormat="1" applyBorder="1" applyAlignment="1">
      <alignment vertical="center"/>
    </xf>
    <xf numFmtId="177" fontId="2" fillId="0" borderId="47" xfId="1" applyNumberFormat="1" applyBorder="1" applyAlignment="1">
      <alignment vertical="center"/>
    </xf>
    <xf numFmtId="177" fontId="2" fillId="0" borderId="38" xfId="1" applyNumberFormat="1" applyBorder="1" applyAlignment="1">
      <alignment vertical="center"/>
    </xf>
    <xf numFmtId="177" fontId="2" fillId="0" borderId="54" xfId="1" applyNumberFormat="1" applyBorder="1" applyAlignment="1">
      <alignment vertical="center"/>
    </xf>
    <xf numFmtId="177" fontId="2" fillId="0" borderId="55" xfId="1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177" fontId="2" fillId="2" borderId="5" xfId="1" applyNumberFormat="1" applyFill="1" applyBorder="1" applyAlignment="1">
      <alignment vertical="center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41" fontId="0" fillId="2" borderId="15" xfId="0" applyNumberFormat="1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41" fontId="0" fillId="2" borderId="12" xfId="0" applyNumberForma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65" xfId="1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7" fontId="0" fillId="0" borderId="27" xfId="1" applyNumberFormat="1" applyFon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58" xfId="1" applyNumberFormat="1" applyFont="1" applyBorder="1" applyAlignment="1">
      <alignment vertical="center" textRotation="255"/>
    </xf>
    <xf numFmtId="180" fontId="15" fillId="0" borderId="59" xfId="1" applyNumberFormat="1" applyFont="1" applyBorder="1" applyAlignment="1">
      <alignment vertical="center" textRotation="255"/>
    </xf>
    <xf numFmtId="180" fontId="15" fillId="0" borderId="60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59" xfId="3" applyFont="1" applyBorder="1" applyAlignment="1">
      <alignment vertical="center" textRotation="255"/>
    </xf>
    <xf numFmtId="0" fontId="13" fillId="0" borderId="60" xfId="3" applyFont="1" applyBorder="1" applyAlignment="1">
      <alignment vertical="center" textRotation="255"/>
    </xf>
    <xf numFmtId="0" fontId="13" fillId="0" borderId="59" xfId="3" applyFont="1" applyBorder="1" applyAlignment="1">
      <alignment vertical="center"/>
    </xf>
    <xf numFmtId="0" fontId="13" fillId="0" borderId="60" xfId="3" applyFon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58" xfId="0" applyNumberFormat="1" applyBorder="1" applyAlignment="1">
      <alignment horizontal="center" vertical="center" textRotation="255"/>
    </xf>
    <xf numFmtId="177" fontId="0" fillId="0" borderId="31" xfId="1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177" fontId="0" fillId="0" borderId="53" xfId="1" applyNumberFormat="1" applyFont="1" applyBorder="1" applyAlignment="1">
      <alignment vertical="center"/>
    </xf>
    <xf numFmtId="177" fontId="0" fillId="0" borderId="51" xfId="1" applyNumberFormat="1" applyFont="1" applyBorder="1" applyAlignment="1">
      <alignment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5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24.906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266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336" t="s">
        <v>88</v>
      </c>
      <c r="B9" s="336" t="s">
        <v>90</v>
      </c>
      <c r="C9" s="55" t="s">
        <v>4</v>
      </c>
      <c r="D9" s="56"/>
      <c r="E9" s="56"/>
      <c r="F9" s="65">
        <v>130119</v>
      </c>
      <c r="G9" s="75">
        <f>F9/$F$27*100</f>
        <v>19.73808758123138</v>
      </c>
      <c r="H9" s="66">
        <v>137477</v>
      </c>
      <c r="I9" s="80">
        <f>(F9/H9-1)*100</f>
        <v>-5.3521679990107485</v>
      </c>
      <c r="K9" s="107"/>
    </row>
    <row r="10" spans="1:11" ht="18" customHeight="1">
      <c r="A10" s="337"/>
      <c r="B10" s="337"/>
      <c r="C10" s="7"/>
      <c r="D10" s="52" t="s">
        <v>23</v>
      </c>
      <c r="E10" s="53"/>
      <c r="F10" s="67">
        <v>32847</v>
      </c>
      <c r="G10" s="76">
        <f t="shared" ref="G10:G27" si="0">F10/$F$27*100</f>
        <v>4.9826463681761091</v>
      </c>
      <c r="H10" s="68">
        <v>35603</v>
      </c>
      <c r="I10" s="81">
        <f t="shared" ref="I10:I27" si="1">(F10/H10-1)*100</f>
        <v>-7.7409207089290222</v>
      </c>
    </row>
    <row r="11" spans="1:11" ht="18" customHeight="1">
      <c r="A11" s="337"/>
      <c r="B11" s="337"/>
      <c r="C11" s="7"/>
      <c r="D11" s="16"/>
      <c r="E11" s="23" t="s">
        <v>24</v>
      </c>
      <c r="F11" s="69">
        <v>28152</v>
      </c>
      <c r="G11" s="77">
        <f t="shared" si="0"/>
        <v>4.2704496775015626</v>
      </c>
      <c r="H11" s="70">
        <v>30324</v>
      </c>
      <c r="I11" s="82">
        <f t="shared" si="1"/>
        <v>-7.162643450732098</v>
      </c>
    </row>
    <row r="12" spans="1:11" ht="18" customHeight="1">
      <c r="A12" s="337"/>
      <c r="B12" s="337"/>
      <c r="C12" s="7"/>
      <c r="D12" s="16"/>
      <c r="E12" s="23" t="s">
        <v>25</v>
      </c>
      <c r="F12" s="269">
        <v>883</v>
      </c>
      <c r="G12" s="77">
        <f t="shared" si="0"/>
        <v>0.13394455332601163</v>
      </c>
      <c r="H12" s="70">
        <v>1478</v>
      </c>
      <c r="I12" s="82">
        <f t="shared" si="1"/>
        <v>-40.257104194857916</v>
      </c>
    </row>
    <row r="13" spans="1:11" ht="18" customHeight="1">
      <c r="A13" s="337"/>
      <c r="B13" s="337"/>
      <c r="C13" s="7"/>
      <c r="D13" s="267"/>
      <c r="E13" s="268" t="s">
        <v>26</v>
      </c>
      <c r="F13" s="269">
        <v>163</v>
      </c>
      <c r="G13" s="77">
        <f t="shared" si="0"/>
        <v>2.4725891497327176E-2</v>
      </c>
      <c r="H13" s="70">
        <v>202</v>
      </c>
      <c r="I13" s="82">
        <f t="shared" si="1"/>
        <v>-19.306930693069301</v>
      </c>
    </row>
    <row r="14" spans="1:11" ht="18" customHeight="1">
      <c r="A14" s="337"/>
      <c r="B14" s="337"/>
      <c r="C14" s="7"/>
      <c r="D14" s="270" t="s">
        <v>27</v>
      </c>
      <c r="E14" s="271"/>
      <c r="F14" s="272">
        <v>18907</v>
      </c>
      <c r="G14" s="75">
        <f t="shared" si="0"/>
        <v>2.868051721104079</v>
      </c>
      <c r="H14" s="66">
        <v>21945</v>
      </c>
      <c r="I14" s="83">
        <f t="shared" si="1"/>
        <v>-13.843700159489636</v>
      </c>
    </row>
    <row r="15" spans="1:11" ht="18" customHeight="1">
      <c r="A15" s="337"/>
      <c r="B15" s="337"/>
      <c r="C15" s="7"/>
      <c r="D15" s="273"/>
      <c r="E15" s="268" t="s">
        <v>28</v>
      </c>
      <c r="F15" s="269">
        <v>996</v>
      </c>
      <c r="G15" s="77">
        <f t="shared" si="0"/>
        <v>0.15108581552968017</v>
      </c>
      <c r="H15" s="70">
        <v>1089</v>
      </c>
      <c r="I15" s="82">
        <f t="shared" si="1"/>
        <v>-8.5399449035812651</v>
      </c>
    </row>
    <row r="16" spans="1:11" ht="18" customHeight="1">
      <c r="A16" s="337"/>
      <c r="B16" s="337"/>
      <c r="C16" s="7"/>
      <c r="D16" s="273"/>
      <c r="E16" s="274" t="s">
        <v>29</v>
      </c>
      <c r="F16" s="275">
        <v>17911</v>
      </c>
      <c r="G16" s="76">
        <f t="shared" si="0"/>
        <v>2.7169659055743991</v>
      </c>
      <c r="H16" s="68">
        <v>20856</v>
      </c>
      <c r="I16" s="81">
        <f t="shared" si="1"/>
        <v>-14.120636747219029</v>
      </c>
      <c r="K16" s="108"/>
    </row>
    <row r="17" spans="1:26" ht="18" customHeight="1">
      <c r="A17" s="337"/>
      <c r="B17" s="337"/>
      <c r="C17" s="7"/>
      <c r="D17" s="339" t="s">
        <v>30</v>
      </c>
      <c r="E17" s="340"/>
      <c r="F17" s="275">
        <v>49927</v>
      </c>
      <c r="G17" s="76">
        <f t="shared" si="0"/>
        <v>7.5735557348899016</v>
      </c>
      <c r="H17" s="68">
        <v>50386</v>
      </c>
      <c r="I17" s="81">
        <f t="shared" si="1"/>
        <v>-0.91096733219545589</v>
      </c>
    </row>
    <row r="18" spans="1:26" ht="18" customHeight="1">
      <c r="A18" s="337"/>
      <c r="B18" s="337"/>
      <c r="C18" s="7"/>
      <c r="D18" s="341" t="s">
        <v>94</v>
      </c>
      <c r="E18" s="342"/>
      <c r="F18" s="269">
        <v>1815</v>
      </c>
      <c r="G18" s="77">
        <f t="shared" si="0"/>
        <v>0.27532204335980875</v>
      </c>
      <c r="H18" s="70">
        <v>1879</v>
      </c>
      <c r="I18" s="82">
        <f t="shared" si="1"/>
        <v>-3.4060670569451834</v>
      </c>
    </row>
    <row r="19" spans="1:26" ht="18" customHeight="1">
      <c r="A19" s="337"/>
      <c r="B19" s="337"/>
      <c r="C19" s="10"/>
      <c r="D19" s="341" t="s">
        <v>95</v>
      </c>
      <c r="E19" s="342"/>
      <c r="F19" s="276"/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337"/>
      <c r="B20" s="337"/>
      <c r="C20" s="44" t="s">
        <v>5</v>
      </c>
      <c r="D20" s="43"/>
      <c r="E20" s="43"/>
      <c r="F20" s="69">
        <v>14354</v>
      </c>
      <c r="G20" s="77">
        <f t="shared" si="0"/>
        <v>2.1773953776235233</v>
      </c>
      <c r="H20" s="70">
        <v>22006</v>
      </c>
      <c r="I20" s="82">
        <f t="shared" si="1"/>
        <v>-34.772334817776972</v>
      </c>
    </row>
    <row r="21" spans="1:26" ht="18" customHeight="1">
      <c r="A21" s="337"/>
      <c r="B21" s="337"/>
      <c r="C21" s="44" t="s">
        <v>6</v>
      </c>
      <c r="D21" s="43"/>
      <c r="E21" s="43"/>
      <c r="F21" s="69">
        <v>177200</v>
      </c>
      <c r="G21" s="77">
        <f t="shared" si="0"/>
        <v>26.879926216726229</v>
      </c>
      <c r="H21" s="70">
        <v>175000</v>
      </c>
      <c r="I21" s="82">
        <f t="shared" si="1"/>
        <v>1.2571428571428678</v>
      </c>
    </row>
    <row r="22" spans="1:26" ht="18" customHeight="1">
      <c r="A22" s="337"/>
      <c r="B22" s="337"/>
      <c r="C22" s="44" t="s">
        <v>31</v>
      </c>
      <c r="D22" s="43"/>
      <c r="E22" s="43"/>
      <c r="F22" s="69">
        <v>6933</v>
      </c>
      <c r="G22" s="77">
        <f t="shared" si="0"/>
        <v>1.0516846978587073</v>
      </c>
      <c r="H22" s="70">
        <v>6998</v>
      </c>
      <c r="I22" s="82">
        <f t="shared" si="1"/>
        <v>-0.92883681051728617</v>
      </c>
    </row>
    <row r="23" spans="1:26" ht="18" customHeight="1">
      <c r="A23" s="337"/>
      <c r="B23" s="337"/>
      <c r="C23" s="44" t="s">
        <v>7</v>
      </c>
      <c r="D23" s="43"/>
      <c r="E23" s="43"/>
      <c r="F23" s="69">
        <v>83073</v>
      </c>
      <c r="G23" s="77">
        <f t="shared" si="0"/>
        <v>12.601558186242091</v>
      </c>
      <c r="H23" s="70">
        <v>72270</v>
      </c>
      <c r="I23" s="82">
        <f t="shared" si="1"/>
        <v>14.948111249481123</v>
      </c>
    </row>
    <row r="24" spans="1:26" ht="18" customHeight="1">
      <c r="A24" s="337"/>
      <c r="B24" s="337"/>
      <c r="C24" s="44" t="s">
        <v>32</v>
      </c>
      <c r="D24" s="43"/>
      <c r="E24" s="43"/>
      <c r="F24" s="69">
        <v>1460</v>
      </c>
      <c r="G24" s="77">
        <f t="shared" si="0"/>
        <v>0.22147117537483235</v>
      </c>
      <c r="H24" s="70">
        <v>1429</v>
      </c>
      <c r="I24" s="82">
        <f t="shared" si="1"/>
        <v>2.1693491952414323</v>
      </c>
    </row>
    <row r="25" spans="1:26" ht="18" customHeight="1">
      <c r="A25" s="337"/>
      <c r="B25" s="337"/>
      <c r="C25" s="44" t="s">
        <v>8</v>
      </c>
      <c r="D25" s="43"/>
      <c r="E25" s="43"/>
      <c r="F25" s="69">
        <v>72346</v>
      </c>
      <c r="G25" s="77">
        <f t="shared" si="0"/>
        <v>10.974351817580565</v>
      </c>
      <c r="H25" s="70">
        <v>68803</v>
      </c>
      <c r="I25" s="82">
        <f t="shared" si="1"/>
        <v>5.1494847608389183</v>
      </c>
    </row>
    <row r="26" spans="1:26" ht="18" customHeight="1">
      <c r="A26" s="337"/>
      <c r="B26" s="337"/>
      <c r="C26" s="45" t="s">
        <v>9</v>
      </c>
      <c r="D26" s="46"/>
      <c r="E26" s="46"/>
      <c r="F26" s="71">
        <v>173742</v>
      </c>
      <c r="G26" s="78">
        <f t="shared" si="0"/>
        <v>26.355373254776797</v>
      </c>
      <c r="H26" s="72">
        <v>106702</v>
      </c>
      <c r="I26" s="84">
        <f t="shared" si="1"/>
        <v>62.829187831530795</v>
      </c>
    </row>
    <row r="27" spans="1:26" ht="18" customHeight="1">
      <c r="A27" s="337"/>
      <c r="B27" s="338"/>
      <c r="C27" s="47" t="s">
        <v>10</v>
      </c>
      <c r="D27" s="31"/>
      <c r="E27" s="31"/>
      <c r="F27" s="335">
        <v>659228</v>
      </c>
      <c r="G27" s="79">
        <f t="shared" si="0"/>
        <v>100</v>
      </c>
      <c r="H27" s="73">
        <v>590686</v>
      </c>
      <c r="I27" s="85">
        <f t="shared" si="1"/>
        <v>11.603796264004895</v>
      </c>
    </row>
    <row r="28" spans="1:26" ht="18" customHeight="1">
      <c r="A28" s="337"/>
      <c r="B28" s="336" t="s">
        <v>89</v>
      </c>
      <c r="C28" s="55" t="s">
        <v>11</v>
      </c>
      <c r="D28" s="56"/>
      <c r="E28" s="56"/>
      <c r="F28" s="65">
        <v>249240</v>
      </c>
      <c r="G28" s="75">
        <f>F28/$F$45*100</f>
        <v>37.807860103029604</v>
      </c>
      <c r="H28" s="65">
        <v>250516</v>
      </c>
      <c r="I28" s="86">
        <f>(F28/H28-1)*100</f>
        <v>-0.50934870427438161</v>
      </c>
    </row>
    <row r="29" spans="1:26" ht="18" customHeight="1">
      <c r="A29" s="337"/>
      <c r="B29" s="337"/>
      <c r="C29" s="7"/>
      <c r="D29" s="30" t="s">
        <v>12</v>
      </c>
      <c r="E29" s="43"/>
      <c r="F29" s="69">
        <v>152795</v>
      </c>
      <c r="G29" s="77">
        <f t="shared" ref="G29:G45" si="2">F29/$F$45*100</f>
        <v>23.177868658491448</v>
      </c>
      <c r="H29" s="69">
        <v>153644</v>
      </c>
      <c r="I29" s="87">
        <f t="shared" ref="I29:I45" si="3">(F29/H29-1)*100</f>
        <v>-0.55257608497565336</v>
      </c>
    </row>
    <row r="30" spans="1:26" ht="18" customHeight="1">
      <c r="A30" s="337"/>
      <c r="B30" s="337"/>
      <c r="C30" s="7"/>
      <c r="D30" s="30" t="s">
        <v>33</v>
      </c>
      <c r="E30" s="43"/>
      <c r="F30" s="69">
        <v>9046</v>
      </c>
      <c r="G30" s="77">
        <f t="shared" si="2"/>
        <v>1.3722111318087216</v>
      </c>
      <c r="H30" s="69">
        <v>8486</v>
      </c>
      <c r="I30" s="87">
        <f t="shared" si="3"/>
        <v>6.5991044072590155</v>
      </c>
    </row>
    <row r="31" spans="1:26" ht="18" customHeight="1">
      <c r="A31" s="337"/>
      <c r="B31" s="337"/>
      <c r="C31" s="19"/>
      <c r="D31" s="30" t="s">
        <v>13</v>
      </c>
      <c r="E31" s="43"/>
      <c r="F31" s="69">
        <v>87399</v>
      </c>
      <c r="G31" s="77">
        <f t="shared" si="2"/>
        <v>13.257780312729436</v>
      </c>
      <c r="H31" s="69">
        <v>88386</v>
      </c>
      <c r="I31" s="87">
        <f t="shared" si="3"/>
        <v>-1.1166926888873774</v>
      </c>
    </row>
    <row r="32" spans="1:26" ht="18" customHeight="1">
      <c r="A32" s="337"/>
      <c r="B32" s="337"/>
      <c r="C32" s="50" t="s">
        <v>14</v>
      </c>
      <c r="D32" s="51"/>
      <c r="E32" s="51"/>
      <c r="F32" s="65">
        <v>326643</v>
      </c>
      <c r="G32" s="75">
        <f t="shared" si="2"/>
        <v>49.549321327370805</v>
      </c>
      <c r="H32" s="65">
        <v>246178</v>
      </c>
      <c r="I32" s="86">
        <f t="shared" si="3"/>
        <v>32.685698965788987</v>
      </c>
    </row>
    <row r="33" spans="1:9" ht="18" customHeight="1">
      <c r="A33" s="337"/>
      <c r="B33" s="337"/>
      <c r="C33" s="7"/>
      <c r="D33" s="30" t="s">
        <v>15</v>
      </c>
      <c r="E33" s="43"/>
      <c r="F33" s="69">
        <v>20872</v>
      </c>
      <c r="G33" s="77">
        <f t="shared" si="2"/>
        <v>3.1661276523448643</v>
      </c>
      <c r="H33" s="69">
        <v>19243</v>
      </c>
      <c r="I33" s="87">
        <f t="shared" si="3"/>
        <v>8.4654159954269161</v>
      </c>
    </row>
    <row r="34" spans="1:9" ht="18" customHeight="1">
      <c r="A34" s="337"/>
      <c r="B34" s="337"/>
      <c r="C34" s="7"/>
      <c r="D34" s="30" t="s">
        <v>34</v>
      </c>
      <c r="E34" s="43"/>
      <c r="F34" s="69">
        <v>9138</v>
      </c>
      <c r="G34" s="77">
        <f t="shared" si="2"/>
        <v>1.3861668497090536</v>
      </c>
      <c r="H34" s="69">
        <v>9130</v>
      </c>
      <c r="I34" s="87">
        <f t="shared" si="3"/>
        <v>8.762322015334334E-2</v>
      </c>
    </row>
    <row r="35" spans="1:9" ht="18" customHeight="1">
      <c r="A35" s="337"/>
      <c r="B35" s="337"/>
      <c r="C35" s="7"/>
      <c r="D35" s="30" t="s">
        <v>35</v>
      </c>
      <c r="E35" s="43"/>
      <c r="F35" s="69">
        <v>148705</v>
      </c>
      <c r="G35" s="77">
        <f t="shared" si="2"/>
        <v>22.557445982270171</v>
      </c>
      <c r="H35" s="69">
        <v>132721</v>
      </c>
      <c r="I35" s="87">
        <f t="shared" si="3"/>
        <v>12.043308896105366</v>
      </c>
    </row>
    <row r="36" spans="1:9" ht="18" customHeight="1">
      <c r="A36" s="337"/>
      <c r="B36" s="337"/>
      <c r="C36" s="7"/>
      <c r="D36" s="30" t="s">
        <v>36</v>
      </c>
      <c r="E36" s="43"/>
      <c r="F36" s="69">
        <v>6458</v>
      </c>
      <c r="G36" s="77">
        <f t="shared" si="2"/>
        <v>0.97963071956895031</v>
      </c>
      <c r="H36" s="69">
        <v>6640</v>
      </c>
      <c r="I36" s="87">
        <f t="shared" si="3"/>
        <v>-2.7409638554216853</v>
      </c>
    </row>
    <row r="37" spans="1:9" ht="18" customHeight="1">
      <c r="A37" s="337"/>
      <c r="B37" s="337"/>
      <c r="C37" s="7"/>
      <c r="D37" s="30" t="s">
        <v>16</v>
      </c>
      <c r="E37" s="43"/>
      <c r="F37" s="69">
        <v>2738</v>
      </c>
      <c r="G37" s="77">
        <f t="shared" si="2"/>
        <v>0.41533430012074729</v>
      </c>
      <c r="H37" s="69">
        <v>2790</v>
      </c>
      <c r="I37" s="87">
        <f t="shared" si="3"/>
        <v>-1.8637992831541217</v>
      </c>
    </row>
    <row r="38" spans="1:9" ht="18" customHeight="1">
      <c r="A38" s="337"/>
      <c r="B38" s="337"/>
      <c r="C38" s="19"/>
      <c r="D38" s="30" t="s">
        <v>37</v>
      </c>
      <c r="E38" s="43"/>
      <c r="F38" s="69">
        <v>138683</v>
      </c>
      <c r="G38" s="77">
        <f t="shared" si="2"/>
        <v>21.037182886649234</v>
      </c>
      <c r="H38" s="69">
        <v>75604</v>
      </c>
      <c r="I38" s="87">
        <f t="shared" si="3"/>
        <v>83.433416221363956</v>
      </c>
    </row>
    <row r="39" spans="1:9" ht="18" customHeight="1">
      <c r="A39" s="337"/>
      <c r="B39" s="337"/>
      <c r="C39" s="50" t="s">
        <v>17</v>
      </c>
      <c r="D39" s="51"/>
      <c r="E39" s="51"/>
      <c r="F39" s="65">
        <v>83345</v>
      </c>
      <c r="G39" s="75">
        <f t="shared" si="2"/>
        <v>12.642818569599592</v>
      </c>
      <c r="H39" s="65">
        <v>93992</v>
      </c>
      <c r="I39" s="86">
        <f t="shared" si="3"/>
        <v>-11.32755979232275</v>
      </c>
    </row>
    <row r="40" spans="1:9" ht="18" customHeight="1">
      <c r="A40" s="337"/>
      <c r="B40" s="337"/>
      <c r="C40" s="7"/>
      <c r="D40" s="52" t="s">
        <v>18</v>
      </c>
      <c r="E40" s="53"/>
      <c r="F40" s="67">
        <v>73577</v>
      </c>
      <c r="G40" s="76">
        <f t="shared" si="2"/>
        <v>11.16108539079044</v>
      </c>
      <c r="H40" s="67">
        <v>84701</v>
      </c>
      <c r="I40" s="88">
        <f t="shared" si="3"/>
        <v>-13.13325698634018</v>
      </c>
    </row>
    <row r="41" spans="1:9" ht="18" customHeight="1">
      <c r="A41" s="337"/>
      <c r="B41" s="337"/>
      <c r="C41" s="7"/>
      <c r="D41" s="16"/>
      <c r="E41" s="104" t="s">
        <v>92</v>
      </c>
      <c r="F41" s="69">
        <v>48740</v>
      </c>
      <c r="G41" s="77">
        <f t="shared" si="2"/>
        <v>7.3934966354584448</v>
      </c>
      <c r="H41" s="69">
        <v>60008</v>
      </c>
      <c r="I41" s="89">
        <f t="shared" si="3"/>
        <v>-18.777496333822153</v>
      </c>
    </row>
    <row r="42" spans="1:9" ht="18" customHeight="1">
      <c r="A42" s="337"/>
      <c r="B42" s="337"/>
      <c r="C42" s="7"/>
      <c r="D42" s="33"/>
      <c r="E42" s="32" t="s">
        <v>38</v>
      </c>
      <c r="F42" s="69">
        <v>24837</v>
      </c>
      <c r="G42" s="77">
        <f t="shared" si="2"/>
        <v>3.7675887553319942</v>
      </c>
      <c r="H42" s="69">
        <v>24692</v>
      </c>
      <c r="I42" s="89">
        <f t="shared" si="3"/>
        <v>0.5872347318969684</v>
      </c>
    </row>
    <row r="43" spans="1:9" ht="18" customHeight="1">
      <c r="A43" s="337"/>
      <c r="B43" s="337"/>
      <c r="C43" s="7"/>
      <c r="D43" s="30" t="s">
        <v>39</v>
      </c>
      <c r="E43" s="54"/>
      <c r="F43" s="69">
        <v>9768</v>
      </c>
      <c r="G43" s="77">
        <f t="shared" si="2"/>
        <v>1.4817331788091526</v>
      </c>
      <c r="H43" s="69">
        <v>9292</v>
      </c>
      <c r="I43" s="89">
        <f t="shared" si="3"/>
        <v>5.1226861816616509</v>
      </c>
    </row>
    <row r="44" spans="1:9" ht="18" customHeight="1">
      <c r="A44" s="337"/>
      <c r="B44" s="337"/>
      <c r="C44" s="11"/>
      <c r="D44" s="48" t="s">
        <v>40</v>
      </c>
      <c r="E44" s="49"/>
      <c r="F44" s="73"/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338"/>
      <c r="B45" s="338"/>
      <c r="C45" s="11" t="s">
        <v>19</v>
      </c>
      <c r="D45" s="12"/>
      <c r="E45" s="12"/>
      <c r="F45" s="74">
        <f>SUM(F28,F32,F39)</f>
        <v>659228</v>
      </c>
      <c r="G45" s="85">
        <f t="shared" si="2"/>
        <v>100</v>
      </c>
      <c r="H45" s="74">
        <v>590686</v>
      </c>
      <c r="I45" s="85">
        <f t="shared" si="3"/>
        <v>11.603796264004895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fitToHeight="0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266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/>
      <c r="Q5" s="37" t="s">
        <v>48</v>
      </c>
    </row>
    <row r="6" spans="1:25" ht="16" customHeight="1">
      <c r="A6" s="358" t="s">
        <v>49</v>
      </c>
      <c r="B6" s="359"/>
      <c r="C6" s="359"/>
      <c r="D6" s="359"/>
      <c r="E6" s="360"/>
      <c r="F6" s="351" t="s">
        <v>260</v>
      </c>
      <c r="G6" s="353"/>
      <c r="H6" s="351" t="s">
        <v>261</v>
      </c>
      <c r="I6" s="353"/>
      <c r="J6" s="351" t="s">
        <v>262</v>
      </c>
      <c r="K6" s="353"/>
      <c r="L6" s="351" t="s">
        <v>263</v>
      </c>
      <c r="M6" s="353"/>
      <c r="N6" s="351" t="s">
        <v>264</v>
      </c>
      <c r="O6" s="352"/>
      <c r="P6" s="351" t="s">
        <v>268</v>
      </c>
      <c r="Q6" s="352"/>
    </row>
    <row r="7" spans="1:25" ht="16" customHeight="1">
      <c r="A7" s="361"/>
      <c r="B7" s="362"/>
      <c r="C7" s="362"/>
      <c r="D7" s="362"/>
      <c r="E7" s="363"/>
      <c r="F7" s="109" t="s">
        <v>235</v>
      </c>
      <c r="G7" s="38" t="s">
        <v>2</v>
      </c>
      <c r="H7" s="109" t="s">
        <v>235</v>
      </c>
      <c r="I7" s="38" t="s">
        <v>2</v>
      </c>
      <c r="J7" s="109" t="s">
        <v>235</v>
      </c>
      <c r="K7" s="38" t="s">
        <v>2</v>
      </c>
      <c r="L7" s="109" t="s">
        <v>235</v>
      </c>
      <c r="M7" s="38" t="s">
        <v>2</v>
      </c>
      <c r="N7" s="109" t="s">
        <v>235</v>
      </c>
      <c r="O7" s="236" t="s">
        <v>2</v>
      </c>
      <c r="P7" s="109" t="s">
        <v>273</v>
      </c>
      <c r="Q7" s="236" t="s">
        <v>2</v>
      </c>
    </row>
    <row r="8" spans="1:25" ht="16" customHeight="1">
      <c r="A8" s="370" t="s">
        <v>83</v>
      </c>
      <c r="B8" s="55" t="s">
        <v>50</v>
      </c>
      <c r="C8" s="56"/>
      <c r="D8" s="56"/>
      <c r="E8" s="93" t="s">
        <v>41</v>
      </c>
      <c r="F8" s="110">
        <v>6175</v>
      </c>
      <c r="G8" s="306">
        <v>5627</v>
      </c>
      <c r="H8" s="110">
        <v>547</v>
      </c>
      <c r="I8" s="306">
        <v>544</v>
      </c>
      <c r="J8" s="110">
        <v>159</v>
      </c>
      <c r="K8" s="306">
        <v>151</v>
      </c>
      <c r="L8" s="110">
        <v>6251</v>
      </c>
      <c r="M8" s="306">
        <v>6252</v>
      </c>
      <c r="N8" s="240">
        <v>42711</v>
      </c>
      <c r="O8" s="111">
        <v>41402</v>
      </c>
      <c r="P8" s="240">
        <v>4928</v>
      </c>
      <c r="Q8" s="111">
        <v>4844</v>
      </c>
      <c r="R8" s="112"/>
      <c r="S8" s="112"/>
      <c r="T8" s="112"/>
      <c r="U8" s="112"/>
      <c r="V8" s="112"/>
      <c r="W8" s="112"/>
      <c r="X8" s="112"/>
      <c r="Y8" s="112"/>
    </row>
    <row r="9" spans="1:25" ht="16" customHeight="1">
      <c r="A9" s="371"/>
      <c r="B9" s="8"/>
      <c r="C9" s="30" t="s">
        <v>51</v>
      </c>
      <c r="D9" s="43"/>
      <c r="E9" s="91" t="s">
        <v>42</v>
      </c>
      <c r="F9" s="70">
        <v>6175</v>
      </c>
      <c r="G9" s="300">
        <v>5627</v>
      </c>
      <c r="H9" s="70">
        <v>547</v>
      </c>
      <c r="I9" s="300">
        <v>544</v>
      </c>
      <c r="J9" s="70">
        <v>159</v>
      </c>
      <c r="K9" s="300">
        <v>151</v>
      </c>
      <c r="L9" s="70">
        <v>6251</v>
      </c>
      <c r="M9" s="300">
        <v>6252</v>
      </c>
      <c r="N9" s="241">
        <v>42089</v>
      </c>
      <c r="O9" s="115">
        <v>41038</v>
      </c>
      <c r="P9" s="241">
        <v>4928</v>
      </c>
      <c r="Q9" s="115">
        <v>4844</v>
      </c>
      <c r="R9" s="112"/>
      <c r="S9" s="112"/>
      <c r="T9" s="112"/>
      <c r="U9" s="112"/>
      <c r="V9" s="112"/>
      <c r="W9" s="112"/>
      <c r="X9" s="112"/>
      <c r="Y9" s="112"/>
    </row>
    <row r="10" spans="1:25" ht="16" customHeight="1">
      <c r="A10" s="371"/>
      <c r="B10" s="10"/>
      <c r="C10" s="30" t="s">
        <v>52</v>
      </c>
      <c r="D10" s="43"/>
      <c r="E10" s="91" t="s">
        <v>43</v>
      </c>
      <c r="F10" s="70">
        <v>0</v>
      </c>
      <c r="G10" s="300">
        <v>0</v>
      </c>
      <c r="H10" s="70">
        <v>0</v>
      </c>
      <c r="I10" s="300">
        <v>0</v>
      </c>
      <c r="J10" s="116">
        <v>0</v>
      </c>
      <c r="K10" s="307">
        <v>0</v>
      </c>
      <c r="L10" s="70">
        <v>0</v>
      </c>
      <c r="M10" s="300">
        <v>0</v>
      </c>
      <c r="N10" s="241">
        <v>622</v>
      </c>
      <c r="O10" s="115">
        <v>364</v>
      </c>
      <c r="P10" s="288" t="s">
        <v>270</v>
      </c>
      <c r="Q10" s="287" t="s">
        <v>269</v>
      </c>
      <c r="R10" s="112"/>
      <c r="S10" s="112"/>
      <c r="T10" s="112"/>
      <c r="U10" s="112"/>
      <c r="V10" s="112"/>
      <c r="W10" s="112"/>
      <c r="X10" s="112"/>
      <c r="Y10" s="112"/>
    </row>
    <row r="11" spans="1:25" ht="16" customHeight="1">
      <c r="A11" s="371"/>
      <c r="B11" s="50" t="s">
        <v>53</v>
      </c>
      <c r="C11" s="63"/>
      <c r="D11" s="63"/>
      <c r="E11" s="90" t="s">
        <v>44</v>
      </c>
      <c r="F11" s="117">
        <v>3825</v>
      </c>
      <c r="G11" s="302">
        <v>3069</v>
      </c>
      <c r="H11" s="117">
        <v>489</v>
      </c>
      <c r="I11" s="302">
        <v>482</v>
      </c>
      <c r="J11" s="117">
        <v>141</v>
      </c>
      <c r="K11" s="302">
        <v>135</v>
      </c>
      <c r="L11" s="117">
        <v>5745</v>
      </c>
      <c r="M11" s="302">
        <v>5674</v>
      </c>
      <c r="N11" s="242">
        <v>41656</v>
      </c>
      <c r="O11" s="119">
        <v>41685</v>
      </c>
      <c r="P11" s="284">
        <v>5445</v>
      </c>
      <c r="Q11" s="119">
        <v>5070</v>
      </c>
      <c r="R11" s="112"/>
      <c r="S11" s="112"/>
      <c r="T11" s="112"/>
      <c r="U11" s="112"/>
      <c r="V11" s="112"/>
      <c r="W11" s="112"/>
      <c r="X11" s="112"/>
      <c r="Y11" s="112"/>
    </row>
    <row r="12" spans="1:25" ht="16" customHeight="1">
      <c r="A12" s="371"/>
      <c r="B12" s="7"/>
      <c r="C12" s="30" t="s">
        <v>54</v>
      </c>
      <c r="D12" s="43"/>
      <c r="E12" s="91" t="s">
        <v>45</v>
      </c>
      <c r="F12" s="70">
        <v>3825</v>
      </c>
      <c r="G12" s="300">
        <v>3069</v>
      </c>
      <c r="H12" s="117">
        <v>489</v>
      </c>
      <c r="I12" s="302">
        <v>482</v>
      </c>
      <c r="J12" s="117">
        <v>141</v>
      </c>
      <c r="K12" s="302">
        <v>135</v>
      </c>
      <c r="L12" s="70">
        <v>5745</v>
      </c>
      <c r="M12" s="300">
        <v>5674</v>
      </c>
      <c r="N12" s="241">
        <v>41609</v>
      </c>
      <c r="O12" s="115">
        <v>41641</v>
      </c>
      <c r="P12" s="241">
        <v>5445</v>
      </c>
      <c r="Q12" s="115">
        <v>5053</v>
      </c>
      <c r="R12" s="112"/>
      <c r="S12" s="112"/>
      <c r="T12" s="112"/>
      <c r="U12" s="112"/>
      <c r="V12" s="112"/>
      <c r="W12" s="112"/>
      <c r="X12" s="112"/>
      <c r="Y12" s="112"/>
    </row>
    <row r="13" spans="1:25" ht="16" customHeight="1">
      <c r="A13" s="371"/>
      <c r="B13" s="8"/>
      <c r="C13" s="52" t="s">
        <v>55</v>
      </c>
      <c r="D13" s="53"/>
      <c r="E13" s="95" t="s">
        <v>46</v>
      </c>
      <c r="F13" s="281">
        <v>0</v>
      </c>
      <c r="G13" s="303">
        <v>0</v>
      </c>
      <c r="H13" s="116">
        <v>0</v>
      </c>
      <c r="I13" s="307">
        <v>0</v>
      </c>
      <c r="J13" s="116">
        <v>0</v>
      </c>
      <c r="K13" s="307">
        <v>0</v>
      </c>
      <c r="L13" s="281">
        <v>0</v>
      </c>
      <c r="M13" s="304">
        <v>0</v>
      </c>
      <c r="N13" s="243">
        <v>47</v>
      </c>
      <c r="O13" s="121">
        <v>44</v>
      </c>
      <c r="P13" s="289" t="s">
        <v>269</v>
      </c>
      <c r="Q13" s="121">
        <v>16</v>
      </c>
      <c r="R13" s="112"/>
      <c r="S13" s="112"/>
      <c r="T13" s="112"/>
      <c r="U13" s="112"/>
      <c r="V13" s="112"/>
      <c r="W13" s="112"/>
      <c r="X13" s="112"/>
      <c r="Y13" s="112"/>
    </row>
    <row r="14" spans="1:25" ht="16" customHeight="1">
      <c r="A14" s="371"/>
      <c r="B14" s="44" t="s">
        <v>56</v>
      </c>
      <c r="C14" s="43"/>
      <c r="D14" s="43"/>
      <c r="E14" s="91" t="s">
        <v>97</v>
      </c>
      <c r="F14" s="70">
        <f t="shared" ref="F14:M15" si="0">F9-F12</f>
        <v>2350</v>
      </c>
      <c r="G14" s="299">
        <f t="shared" si="0"/>
        <v>2558</v>
      </c>
      <c r="H14" s="70">
        <f t="shared" si="0"/>
        <v>58</v>
      </c>
      <c r="I14" s="299">
        <f t="shared" si="0"/>
        <v>62</v>
      </c>
      <c r="J14" s="70">
        <f t="shared" si="0"/>
        <v>18</v>
      </c>
      <c r="K14" s="299">
        <f t="shared" si="0"/>
        <v>16</v>
      </c>
      <c r="L14" s="70">
        <f t="shared" si="0"/>
        <v>506</v>
      </c>
      <c r="M14" s="299">
        <f t="shared" si="0"/>
        <v>578</v>
      </c>
      <c r="N14" s="241">
        <f>N9-N12</f>
        <v>480</v>
      </c>
      <c r="O14" s="122">
        <v>-603</v>
      </c>
      <c r="P14" s="241">
        <f>P9-P12</f>
        <v>-517</v>
      </c>
      <c r="Q14" s="122">
        <v>-209</v>
      </c>
      <c r="R14" s="112"/>
      <c r="S14" s="112"/>
      <c r="T14" s="112"/>
      <c r="U14" s="112"/>
      <c r="V14" s="112"/>
      <c r="W14" s="112"/>
      <c r="X14" s="112"/>
      <c r="Y14" s="112"/>
    </row>
    <row r="15" spans="1:25" ht="16" customHeight="1">
      <c r="A15" s="371"/>
      <c r="B15" s="44" t="s">
        <v>57</v>
      </c>
      <c r="C15" s="43"/>
      <c r="D15" s="43"/>
      <c r="E15" s="91" t="s">
        <v>98</v>
      </c>
      <c r="F15" s="70">
        <f t="shared" si="0"/>
        <v>0</v>
      </c>
      <c r="G15" s="299">
        <f t="shared" si="0"/>
        <v>0</v>
      </c>
      <c r="H15" s="70">
        <f t="shared" si="0"/>
        <v>0</v>
      </c>
      <c r="I15" s="299">
        <f t="shared" si="0"/>
        <v>0</v>
      </c>
      <c r="J15" s="70">
        <f t="shared" si="0"/>
        <v>0</v>
      </c>
      <c r="K15" s="299">
        <f t="shared" si="0"/>
        <v>0</v>
      </c>
      <c r="L15" s="70">
        <f t="shared" si="0"/>
        <v>0</v>
      </c>
      <c r="M15" s="299">
        <f t="shared" si="0"/>
        <v>0</v>
      </c>
      <c r="N15" s="241">
        <f>N10-N13</f>
        <v>575</v>
      </c>
      <c r="O15" s="122">
        <v>320</v>
      </c>
      <c r="P15" s="288" t="s">
        <v>270</v>
      </c>
      <c r="Q15" s="122">
        <v>-16</v>
      </c>
      <c r="R15" s="112"/>
      <c r="S15" s="112"/>
      <c r="T15" s="112"/>
      <c r="U15" s="112"/>
      <c r="V15" s="112"/>
      <c r="W15" s="112"/>
      <c r="X15" s="112"/>
      <c r="Y15" s="112"/>
    </row>
    <row r="16" spans="1:25" ht="16" customHeight="1">
      <c r="A16" s="371"/>
      <c r="B16" s="44" t="s">
        <v>58</v>
      </c>
      <c r="C16" s="43"/>
      <c r="D16" s="43"/>
      <c r="E16" s="91" t="s">
        <v>99</v>
      </c>
      <c r="F16" s="281">
        <f t="shared" ref="F16:M16" si="1">F8-F11</f>
        <v>2350</v>
      </c>
      <c r="G16" s="303">
        <f t="shared" si="1"/>
        <v>2558</v>
      </c>
      <c r="H16" s="281">
        <f t="shared" si="1"/>
        <v>58</v>
      </c>
      <c r="I16" s="303">
        <f t="shared" si="1"/>
        <v>62</v>
      </c>
      <c r="J16" s="281">
        <f t="shared" si="1"/>
        <v>18</v>
      </c>
      <c r="K16" s="303">
        <f t="shared" si="1"/>
        <v>16</v>
      </c>
      <c r="L16" s="281">
        <f t="shared" si="1"/>
        <v>506</v>
      </c>
      <c r="M16" s="303">
        <f t="shared" si="1"/>
        <v>578</v>
      </c>
      <c r="N16" s="243">
        <f>N8-N11</f>
        <v>1055</v>
      </c>
      <c r="O16" s="120">
        <v>-283</v>
      </c>
      <c r="P16" s="289">
        <f>P8-P11</f>
        <v>-517</v>
      </c>
      <c r="Q16" s="239">
        <v>-226</v>
      </c>
      <c r="R16" s="112"/>
      <c r="S16" s="112"/>
      <c r="T16" s="112"/>
      <c r="U16" s="112"/>
      <c r="V16" s="112"/>
      <c r="W16" s="112"/>
      <c r="X16" s="112"/>
      <c r="Y16" s="112"/>
    </row>
    <row r="17" spans="1:25" ht="16" customHeight="1">
      <c r="A17" s="371"/>
      <c r="B17" s="44" t="s">
        <v>59</v>
      </c>
      <c r="C17" s="43"/>
      <c r="D17" s="43"/>
      <c r="E17" s="34"/>
      <c r="F17" s="70"/>
      <c r="G17" s="299"/>
      <c r="H17" s="116"/>
      <c r="I17" s="307"/>
      <c r="J17" s="70"/>
      <c r="K17" s="300"/>
      <c r="L17" s="70"/>
      <c r="M17" s="300"/>
      <c r="N17" s="241">
        <v>36345</v>
      </c>
      <c r="O17" s="123">
        <v>37400</v>
      </c>
      <c r="P17" s="288" t="s">
        <v>270</v>
      </c>
      <c r="Q17" s="285" t="s">
        <v>270</v>
      </c>
      <c r="R17" s="112"/>
      <c r="S17" s="112"/>
      <c r="T17" s="112"/>
      <c r="U17" s="112"/>
      <c r="V17" s="112"/>
      <c r="W17" s="112"/>
      <c r="X17" s="112"/>
      <c r="Y17" s="112"/>
    </row>
    <row r="18" spans="1:25" ht="16" customHeight="1">
      <c r="A18" s="372"/>
      <c r="B18" s="47" t="s">
        <v>60</v>
      </c>
      <c r="C18" s="31"/>
      <c r="D18" s="31"/>
      <c r="E18" s="17"/>
      <c r="F18" s="126"/>
      <c r="G18" s="308"/>
      <c r="H18" s="126"/>
      <c r="I18" s="309"/>
      <c r="J18" s="126"/>
      <c r="K18" s="309"/>
      <c r="L18" s="126"/>
      <c r="M18" s="309"/>
      <c r="N18" s="251">
        <v>5058</v>
      </c>
      <c r="O18" s="127">
        <v>5483</v>
      </c>
      <c r="P18" s="251" t="s">
        <v>269</v>
      </c>
      <c r="Q18" s="286" t="s">
        <v>269</v>
      </c>
      <c r="R18" s="112"/>
      <c r="S18" s="112"/>
      <c r="T18" s="112"/>
      <c r="U18" s="112"/>
      <c r="V18" s="112"/>
      <c r="W18" s="112"/>
      <c r="X18" s="112"/>
      <c r="Y18" s="112"/>
    </row>
    <row r="19" spans="1:25" ht="16" customHeight="1">
      <c r="A19" s="371" t="s">
        <v>84</v>
      </c>
      <c r="B19" s="50" t="s">
        <v>61</v>
      </c>
      <c r="C19" s="51"/>
      <c r="D19" s="51"/>
      <c r="E19" s="96"/>
      <c r="F19" s="66">
        <v>0</v>
      </c>
      <c r="G19" s="297">
        <v>201</v>
      </c>
      <c r="H19" s="66">
        <v>0</v>
      </c>
      <c r="I19" s="298">
        <v>0</v>
      </c>
      <c r="J19" s="66">
        <v>94</v>
      </c>
      <c r="K19" s="298">
        <v>94</v>
      </c>
      <c r="L19" s="66">
        <v>9</v>
      </c>
      <c r="M19" s="298">
        <v>19</v>
      </c>
      <c r="N19" s="252">
        <v>6351</v>
      </c>
      <c r="O19" s="252">
        <v>4018</v>
      </c>
      <c r="P19" s="252">
        <v>1973</v>
      </c>
      <c r="Q19" s="252">
        <v>1951</v>
      </c>
      <c r="R19" s="112"/>
      <c r="S19" s="112"/>
      <c r="T19" s="112"/>
      <c r="U19" s="112"/>
      <c r="V19" s="112"/>
      <c r="W19" s="112"/>
      <c r="X19" s="112"/>
      <c r="Y19" s="112"/>
    </row>
    <row r="20" spans="1:25" ht="16" customHeight="1">
      <c r="A20" s="371"/>
      <c r="B20" s="19"/>
      <c r="C20" s="30" t="s">
        <v>62</v>
      </c>
      <c r="D20" s="43"/>
      <c r="E20" s="91"/>
      <c r="F20" s="70">
        <v>0</v>
      </c>
      <c r="G20" s="299">
        <v>0</v>
      </c>
      <c r="H20" s="70">
        <v>0</v>
      </c>
      <c r="I20" s="300">
        <v>0</v>
      </c>
      <c r="J20" s="70">
        <v>0</v>
      </c>
      <c r="K20" s="300">
        <v>0</v>
      </c>
      <c r="L20" s="70">
        <v>0</v>
      </c>
      <c r="M20" s="300">
        <v>0</v>
      </c>
      <c r="N20" s="241">
        <v>4203</v>
      </c>
      <c r="O20" s="241">
        <v>1227</v>
      </c>
      <c r="P20" s="241">
        <v>540</v>
      </c>
      <c r="Q20" s="241">
        <v>477</v>
      </c>
      <c r="R20" s="112"/>
      <c r="S20" s="112"/>
      <c r="T20" s="112"/>
      <c r="U20" s="112"/>
      <c r="V20" s="112"/>
      <c r="W20" s="112"/>
      <c r="X20" s="112"/>
      <c r="Y20" s="112"/>
    </row>
    <row r="21" spans="1:25" ht="16" customHeight="1">
      <c r="A21" s="371"/>
      <c r="B21" s="9" t="s">
        <v>63</v>
      </c>
      <c r="C21" s="63"/>
      <c r="D21" s="63"/>
      <c r="E21" s="90" t="s">
        <v>100</v>
      </c>
      <c r="F21" s="117">
        <v>0</v>
      </c>
      <c r="G21" s="301">
        <v>201</v>
      </c>
      <c r="H21" s="117">
        <v>0</v>
      </c>
      <c r="I21" s="302">
        <v>0</v>
      </c>
      <c r="J21" s="117">
        <v>94</v>
      </c>
      <c r="K21" s="302">
        <v>94</v>
      </c>
      <c r="L21" s="117">
        <v>9</v>
      </c>
      <c r="M21" s="302">
        <v>19</v>
      </c>
      <c r="N21" s="280">
        <v>6351</v>
      </c>
      <c r="O21" s="280">
        <v>4018</v>
      </c>
      <c r="P21" s="284">
        <v>1973</v>
      </c>
      <c r="Q21" s="284">
        <v>1951</v>
      </c>
      <c r="R21" s="112"/>
      <c r="S21" s="112"/>
      <c r="T21" s="112"/>
      <c r="U21" s="112"/>
      <c r="V21" s="112"/>
      <c r="W21" s="112"/>
      <c r="X21" s="112"/>
      <c r="Y21" s="112"/>
    </row>
    <row r="22" spans="1:25" ht="16" customHeight="1">
      <c r="A22" s="371"/>
      <c r="B22" s="50" t="s">
        <v>64</v>
      </c>
      <c r="C22" s="51"/>
      <c r="D22" s="51"/>
      <c r="E22" s="96" t="s">
        <v>101</v>
      </c>
      <c r="F22" s="66">
        <v>3087</v>
      </c>
      <c r="G22" s="297">
        <v>6562</v>
      </c>
      <c r="H22" s="66">
        <v>166</v>
      </c>
      <c r="I22" s="298">
        <v>112</v>
      </c>
      <c r="J22" s="66">
        <v>568</v>
      </c>
      <c r="K22" s="298">
        <v>38</v>
      </c>
      <c r="L22" s="66">
        <v>4856</v>
      </c>
      <c r="M22" s="298">
        <v>1706</v>
      </c>
      <c r="N22" s="252">
        <v>7926</v>
      </c>
      <c r="O22" s="252">
        <v>4807</v>
      </c>
      <c r="P22" s="252">
        <v>2560</v>
      </c>
      <c r="Q22" s="252">
        <v>2510</v>
      </c>
      <c r="R22" s="112"/>
      <c r="S22" s="112"/>
      <c r="T22" s="112"/>
      <c r="U22" s="112"/>
      <c r="V22" s="112"/>
      <c r="W22" s="112"/>
      <c r="X22" s="112"/>
      <c r="Y22" s="112"/>
    </row>
    <row r="23" spans="1:25" ht="16" customHeight="1">
      <c r="A23" s="371"/>
      <c r="B23" s="7" t="s">
        <v>65</v>
      </c>
      <c r="C23" s="52" t="s">
        <v>66</v>
      </c>
      <c r="D23" s="53"/>
      <c r="E23" s="95"/>
      <c r="F23" s="281">
        <v>215</v>
      </c>
      <c r="G23" s="303">
        <v>219</v>
      </c>
      <c r="H23" s="281">
        <v>0</v>
      </c>
      <c r="I23" s="304">
        <v>0</v>
      </c>
      <c r="J23" s="281">
        <v>0</v>
      </c>
      <c r="K23" s="304">
        <v>0</v>
      </c>
      <c r="L23" s="281">
        <v>1082</v>
      </c>
      <c r="M23" s="304">
        <v>1107</v>
      </c>
      <c r="N23" s="241">
        <v>3565</v>
      </c>
      <c r="O23" s="241">
        <v>3447</v>
      </c>
      <c r="P23" s="241">
        <v>584</v>
      </c>
      <c r="Q23" s="241">
        <v>559</v>
      </c>
      <c r="R23" s="112"/>
      <c r="S23" s="112"/>
      <c r="T23" s="112"/>
      <c r="U23" s="112"/>
      <c r="V23" s="112"/>
      <c r="W23" s="112"/>
      <c r="X23" s="112"/>
      <c r="Y23" s="112"/>
    </row>
    <row r="24" spans="1:25" ht="16" customHeight="1">
      <c r="A24" s="371"/>
      <c r="B24" s="44" t="s">
        <v>102</v>
      </c>
      <c r="C24" s="43"/>
      <c r="D24" s="43"/>
      <c r="E24" s="91" t="s">
        <v>103</v>
      </c>
      <c r="F24" s="70">
        <f t="shared" ref="F24:M24" si="2">F21-F22</f>
        <v>-3087</v>
      </c>
      <c r="G24" s="299">
        <f t="shared" si="2"/>
        <v>-6361</v>
      </c>
      <c r="H24" s="70">
        <f t="shared" si="2"/>
        <v>-166</v>
      </c>
      <c r="I24" s="299">
        <f t="shared" si="2"/>
        <v>-112</v>
      </c>
      <c r="J24" s="70">
        <f t="shared" si="2"/>
        <v>-474</v>
      </c>
      <c r="K24" s="299">
        <f t="shared" si="2"/>
        <v>56</v>
      </c>
      <c r="L24" s="70">
        <f t="shared" si="2"/>
        <v>-4847</v>
      </c>
      <c r="M24" s="299">
        <f t="shared" si="2"/>
        <v>-1687</v>
      </c>
      <c r="N24" s="241">
        <f>N21-N22</f>
        <v>-1575</v>
      </c>
      <c r="O24" s="241">
        <f>O21-O22</f>
        <v>-789</v>
      </c>
      <c r="P24" s="241">
        <f>P21-P22</f>
        <v>-587</v>
      </c>
      <c r="Q24" s="241">
        <f>Q21-Q22</f>
        <v>-559</v>
      </c>
      <c r="R24" s="112"/>
      <c r="S24" s="112"/>
      <c r="T24" s="112"/>
      <c r="U24" s="112"/>
      <c r="V24" s="112"/>
      <c r="W24" s="112"/>
      <c r="X24" s="112"/>
      <c r="Y24" s="112"/>
    </row>
    <row r="25" spans="1:25" ht="16" customHeight="1">
      <c r="A25" s="371"/>
      <c r="B25" s="101" t="s">
        <v>67</v>
      </c>
      <c r="C25" s="53"/>
      <c r="D25" s="53"/>
      <c r="E25" s="373" t="s">
        <v>104</v>
      </c>
      <c r="F25" s="345">
        <v>3087</v>
      </c>
      <c r="G25" s="349">
        <v>6361</v>
      </c>
      <c r="H25" s="345">
        <v>166</v>
      </c>
      <c r="I25" s="347">
        <v>112</v>
      </c>
      <c r="J25" s="345">
        <v>474</v>
      </c>
      <c r="K25" s="347"/>
      <c r="L25" s="345">
        <v>4847</v>
      </c>
      <c r="M25" s="347">
        <v>1687</v>
      </c>
      <c r="N25" s="279">
        <v>1575</v>
      </c>
      <c r="O25" s="279">
        <v>789</v>
      </c>
      <c r="P25" s="283">
        <v>587</v>
      </c>
      <c r="Q25" s="283">
        <v>559</v>
      </c>
      <c r="R25" s="112"/>
      <c r="S25" s="112"/>
      <c r="T25" s="112"/>
      <c r="U25" s="112"/>
      <c r="V25" s="112"/>
      <c r="W25" s="112"/>
      <c r="X25" s="112"/>
      <c r="Y25" s="112"/>
    </row>
    <row r="26" spans="1:25" ht="16" customHeight="1">
      <c r="A26" s="371"/>
      <c r="B26" s="9" t="s">
        <v>68</v>
      </c>
      <c r="C26" s="63"/>
      <c r="D26" s="63"/>
      <c r="E26" s="374"/>
      <c r="F26" s="346"/>
      <c r="G26" s="350"/>
      <c r="H26" s="346"/>
      <c r="I26" s="348"/>
      <c r="J26" s="346"/>
      <c r="K26" s="348"/>
      <c r="L26" s="346"/>
      <c r="M26" s="348"/>
      <c r="N26" s="277"/>
      <c r="O26" s="130"/>
      <c r="P26" s="282"/>
      <c r="Q26" s="130"/>
      <c r="R26" s="112"/>
      <c r="S26" s="112"/>
      <c r="T26" s="112"/>
      <c r="U26" s="112"/>
      <c r="V26" s="112"/>
      <c r="W26" s="112"/>
      <c r="X26" s="112"/>
      <c r="Y26" s="112"/>
    </row>
    <row r="27" spans="1:25" ht="16" customHeight="1">
      <c r="A27" s="372"/>
      <c r="B27" s="47" t="s">
        <v>105</v>
      </c>
      <c r="C27" s="31"/>
      <c r="D27" s="31"/>
      <c r="E27" s="92" t="s">
        <v>106</v>
      </c>
      <c r="F27" s="74">
        <f t="shared" ref="F27:M27" si="3">F24+F25</f>
        <v>0</v>
      </c>
      <c r="G27" s="305">
        <f t="shared" si="3"/>
        <v>0</v>
      </c>
      <c r="H27" s="74">
        <f t="shared" si="3"/>
        <v>0</v>
      </c>
      <c r="I27" s="305">
        <f t="shared" si="3"/>
        <v>0</v>
      </c>
      <c r="J27" s="74">
        <f t="shared" si="3"/>
        <v>0</v>
      </c>
      <c r="K27" s="305">
        <f t="shared" si="3"/>
        <v>56</v>
      </c>
      <c r="L27" s="74">
        <f t="shared" si="3"/>
        <v>0</v>
      </c>
      <c r="M27" s="305">
        <f t="shared" si="3"/>
        <v>0</v>
      </c>
      <c r="N27" s="73">
        <f>N24+N25</f>
        <v>0</v>
      </c>
      <c r="O27" s="131">
        <f t="shared" ref="O27" si="4">O24+O25</f>
        <v>0</v>
      </c>
      <c r="P27" s="73">
        <f>P24+P25</f>
        <v>0</v>
      </c>
      <c r="Q27" s="131">
        <f t="shared" ref="Q27" si="5">Q24+Q25</f>
        <v>0</v>
      </c>
      <c r="R27" s="112"/>
      <c r="S27" s="112"/>
      <c r="T27" s="112"/>
      <c r="U27" s="112"/>
      <c r="V27" s="112"/>
      <c r="W27" s="112"/>
      <c r="X27" s="112"/>
      <c r="Y27" s="112"/>
    </row>
    <row r="28" spans="1:25" ht="16" customHeight="1">
      <c r="A28" s="13"/>
      <c r="F28" s="112"/>
      <c r="G28" s="112"/>
      <c r="H28" s="112"/>
      <c r="I28" s="112"/>
      <c r="J28" s="112"/>
      <c r="K28" s="112"/>
      <c r="L28" s="13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6" customHeight="1">
      <c r="A29" s="31"/>
      <c r="F29" s="112"/>
      <c r="G29" s="112"/>
      <c r="H29" s="112"/>
      <c r="I29" s="112"/>
      <c r="J29" s="133"/>
      <c r="K29" s="133"/>
      <c r="L29" s="132"/>
      <c r="M29" s="112"/>
      <c r="N29" s="112"/>
      <c r="O29" s="133" t="s">
        <v>107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3"/>
    </row>
    <row r="30" spans="1:25" ht="16" customHeight="1">
      <c r="A30" s="364" t="s">
        <v>69</v>
      </c>
      <c r="B30" s="365"/>
      <c r="C30" s="365"/>
      <c r="D30" s="365"/>
      <c r="E30" s="366"/>
      <c r="F30" s="354" t="s">
        <v>272</v>
      </c>
      <c r="G30" s="344"/>
      <c r="H30" s="343" t="s">
        <v>252</v>
      </c>
      <c r="I30" s="344"/>
      <c r="J30" s="343"/>
      <c r="K30" s="344"/>
      <c r="L30" s="343"/>
      <c r="M30" s="344"/>
      <c r="N30" s="343"/>
      <c r="O30" s="344"/>
      <c r="P30" s="134"/>
      <c r="Q30" s="132"/>
      <c r="R30" s="134"/>
      <c r="S30" s="132"/>
      <c r="T30" s="134"/>
      <c r="U30" s="132"/>
      <c r="V30" s="134"/>
      <c r="W30" s="132"/>
      <c r="X30" s="134"/>
      <c r="Y30" s="132"/>
    </row>
    <row r="31" spans="1:25" ht="16" customHeight="1">
      <c r="A31" s="367"/>
      <c r="B31" s="368"/>
      <c r="C31" s="368"/>
      <c r="D31" s="368"/>
      <c r="E31" s="369"/>
      <c r="F31" s="109" t="s">
        <v>235</v>
      </c>
      <c r="G31" s="135" t="s">
        <v>2</v>
      </c>
      <c r="H31" s="109" t="s">
        <v>235</v>
      </c>
      <c r="I31" s="135" t="s">
        <v>2</v>
      </c>
      <c r="J31" s="109" t="s">
        <v>235</v>
      </c>
      <c r="K31" s="136" t="s">
        <v>2</v>
      </c>
      <c r="L31" s="109" t="s">
        <v>235</v>
      </c>
      <c r="M31" s="135" t="s">
        <v>2</v>
      </c>
      <c r="N31" s="109" t="s">
        <v>235</v>
      </c>
      <c r="O31" s="137" t="s">
        <v>2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</row>
    <row r="32" spans="1:25" ht="16" customHeight="1">
      <c r="A32" s="370" t="s">
        <v>85</v>
      </c>
      <c r="B32" s="55" t="s">
        <v>50</v>
      </c>
      <c r="C32" s="56"/>
      <c r="D32" s="56"/>
      <c r="E32" s="15" t="s">
        <v>41</v>
      </c>
      <c r="F32" s="246">
        <v>0</v>
      </c>
      <c r="G32" s="139">
        <v>7</v>
      </c>
      <c r="H32" s="250">
        <v>199</v>
      </c>
      <c r="I32" s="250">
        <v>262</v>
      </c>
      <c r="J32" s="110"/>
      <c r="K32" s="111"/>
      <c r="L32" s="66"/>
      <c r="M32" s="139"/>
      <c r="N32" s="110"/>
      <c r="O32" s="140"/>
      <c r="P32" s="139"/>
      <c r="Q32" s="139"/>
      <c r="R32" s="139"/>
      <c r="S32" s="139"/>
      <c r="T32" s="141"/>
      <c r="U32" s="141"/>
      <c r="V32" s="139"/>
      <c r="W32" s="139"/>
      <c r="X32" s="141"/>
      <c r="Y32" s="141"/>
    </row>
    <row r="33" spans="1:25" ht="16" customHeight="1">
      <c r="A33" s="375"/>
      <c r="B33" s="8"/>
      <c r="C33" s="52" t="s">
        <v>70</v>
      </c>
      <c r="D33" s="53"/>
      <c r="E33" s="99"/>
      <c r="F33" s="248">
        <v>0</v>
      </c>
      <c r="G33" s="142">
        <v>7</v>
      </c>
      <c r="H33" s="248">
        <v>173</v>
      </c>
      <c r="I33" s="278">
        <v>178</v>
      </c>
      <c r="J33" s="68"/>
      <c r="K33" s="121"/>
      <c r="L33" s="68"/>
      <c r="M33" s="142"/>
      <c r="N33" s="68"/>
      <c r="O33" s="120"/>
      <c r="P33" s="139"/>
      <c r="Q33" s="139"/>
      <c r="R33" s="139"/>
      <c r="S33" s="139"/>
      <c r="T33" s="141"/>
      <c r="U33" s="141"/>
      <c r="V33" s="139"/>
      <c r="W33" s="139"/>
      <c r="X33" s="141"/>
      <c r="Y33" s="141"/>
    </row>
    <row r="34" spans="1:25" ht="16" customHeight="1">
      <c r="A34" s="375"/>
      <c r="B34" s="8"/>
      <c r="C34" s="24"/>
      <c r="D34" s="30" t="s">
        <v>71</v>
      </c>
      <c r="E34" s="94"/>
      <c r="F34" s="244">
        <v>0</v>
      </c>
      <c r="G34" s="113"/>
      <c r="H34" s="244">
        <v>173</v>
      </c>
      <c r="I34" s="244">
        <v>178</v>
      </c>
      <c r="J34" s="70"/>
      <c r="K34" s="115"/>
      <c r="L34" s="70"/>
      <c r="M34" s="113"/>
      <c r="N34" s="70"/>
      <c r="O34" s="122"/>
      <c r="P34" s="139"/>
      <c r="Q34" s="139"/>
      <c r="R34" s="139"/>
      <c r="S34" s="139"/>
      <c r="T34" s="141"/>
      <c r="U34" s="141"/>
      <c r="V34" s="139"/>
      <c r="W34" s="139"/>
      <c r="X34" s="141"/>
      <c r="Y34" s="141"/>
    </row>
    <row r="35" spans="1:25" ht="16" customHeight="1">
      <c r="A35" s="375"/>
      <c r="B35" s="10"/>
      <c r="C35" s="62" t="s">
        <v>72</v>
      </c>
      <c r="D35" s="63"/>
      <c r="E35" s="100"/>
      <c r="F35" s="247">
        <v>0</v>
      </c>
      <c r="G35" s="118"/>
      <c r="H35" s="247">
        <v>26</v>
      </c>
      <c r="I35" s="247">
        <v>84</v>
      </c>
      <c r="J35" s="143"/>
      <c r="K35" s="144"/>
      <c r="L35" s="117"/>
      <c r="M35" s="118"/>
      <c r="N35" s="117"/>
      <c r="O35" s="130"/>
      <c r="P35" s="139"/>
      <c r="Q35" s="139"/>
      <c r="R35" s="139"/>
      <c r="S35" s="139"/>
      <c r="T35" s="141"/>
      <c r="U35" s="141"/>
      <c r="V35" s="139"/>
      <c r="W35" s="139"/>
      <c r="X35" s="141"/>
      <c r="Y35" s="141"/>
    </row>
    <row r="36" spans="1:25" ht="16" customHeight="1">
      <c r="A36" s="375"/>
      <c r="B36" s="50" t="s">
        <v>53</v>
      </c>
      <c r="C36" s="51"/>
      <c r="D36" s="51"/>
      <c r="E36" s="15" t="s">
        <v>42</v>
      </c>
      <c r="F36" s="246">
        <v>0</v>
      </c>
      <c r="G36" s="120">
        <v>33</v>
      </c>
      <c r="H36" s="246">
        <v>314</v>
      </c>
      <c r="I36" s="246">
        <v>195</v>
      </c>
      <c r="J36" s="66"/>
      <c r="K36" s="129"/>
      <c r="L36" s="66"/>
      <c r="M36" s="139"/>
      <c r="N36" s="66"/>
      <c r="O36" s="128"/>
      <c r="P36" s="139"/>
      <c r="Q36" s="139"/>
      <c r="R36" s="139"/>
      <c r="S36" s="139"/>
      <c r="T36" s="139"/>
      <c r="U36" s="139"/>
      <c r="V36" s="139"/>
      <c r="W36" s="139"/>
      <c r="X36" s="141"/>
      <c r="Y36" s="141"/>
    </row>
    <row r="37" spans="1:25" ht="16" customHeight="1">
      <c r="A37" s="375"/>
      <c r="B37" s="8"/>
      <c r="C37" s="30" t="s">
        <v>73</v>
      </c>
      <c r="D37" s="43"/>
      <c r="E37" s="94"/>
      <c r="F37" s="244">
        <v>0</v>
      </c>
      <c r="G37" s="122"/>
      <c r="H37" s="244">
        <v>283</v>
      </c>
      <c r="I37" s="244">
        <v>162</v>
      </c>
      <c r="J37" s="70"/>
      <c r="K37" s="115"/>
      <c r="L37" s="70"/>
      <c r="M37" s="113"/>
      <c r="N37" s="70"/>
      <c r="O37" s="122"/>
      <c r="P37" s="139"/>
      <c r="Q37" s="139"/>
      <c r="R37" s="139"/>
      <c r="S37" s="139"/>
      <c r="T37" s="139"/>
      <c r="U37" s="139"/>
      <c r="V37" s="139"/>
      <c r="W37" s="139"/>
      <c r="X37" s="141"/>
      <c r="Y37" s="141"/>
    </row>
    <row r="38" spans="1:25" ht="16" customHeight="1">
      <c r="A38" s="375"/>
      <c r="B38" s="10"/>
      <c r="C38" s="30" t="s">
        <v>74</v>
      </c>
      <c r="D38" s="43"/>
      <c r="E38" s="94"/>
      <c r="F38" s="244">
        <v>0</v>
      </c>
      <c r="G38" s="122">
        <v>33</v>
      </c>
      <c r="H38" s="244">
        <v>32</v>
      </c>
      <c r="I38" s="244">
        <v>33</v>
      </c>
      <c r="J38" s="70"/>
      <c r="K38" s="144"/>
      <c r="L38" s="70"/>
      <c r="M38" s="113"/>
      <c r="N38" s="70"/>
      <c r="O38" s="122"/>
      <c r="P38" s="139"/>
      <c r="Q38" s="139"/>
      <c r="R38" s="141"/>
      <c r="S38" s="141"/>
      <c r="T38" s="139"/>
      <c r="U38" s="139"/>
      <c r="V38" s="139"/>
      <c r="W38" s="139"/>
      <c r="X38" s="141"/>
      <c r="Y38" s="141"/>
    </row>
    <row r="39" spans="1:25" ht="16" customHeight="1">
      <c r="A39" s="376"/>
      <c r="B39" s="11" t="s">
        <v>75</v>
      </c>
      <c r="C39" s="12"/>
      <c r="D39" s="12"/>
      <c r="E39" s="98" t="s">
        <v>108</v>
      </c>
      <c r="F39" s="249">
        <f>F32-F36</f>
        <v>0</v>
      </c>
      <c r="G39" s="131">
        <f t="shared" ref="G39:O39" si="6">G32-G36</f>
        <v>-26</v>
      </c>
      <c r="H39" s="249">
        <v>-116</v>
      </c>
      <c r="I39" s="249">
        <f t="shared" ref="I39" si="7">I32-I36</f>
        <v>67</v>
      </c>
      <c r="J39" s="73">
        <f t="shared" si="6"/>
        <v>0</v>
      </c>
      <c r="K39" s="131">
        <f t="shared" si="6"/>
        <v>0</v>
      </c>
      <c r="L39" s="73">
        <f t="shared" si="6"/>
        <v>0</v>
      </c>
      <c r="M39" s="131">
        <f t="shared" si="6"/>
        <v>0</v>
      </c>
      <c r="N39" s="73">
        <f t="shared" si="6"/>
        <v>0</v>
      </c>
      <c r="O39" s="131">
        <f t="shared" si="6"/>
        <v>0</v>
      </c>
      <c r="P39" s="139"/>
      <c r="Q39" s="139"/>
      <c r="R39" s="139"/>
      <c r="S39" s="139"/>
      <c r="T39" s="139"/>
      <c r="U39" s="139"/>
      <c r="V39" s="139"/>
      <c r="W39" s="139"/>
      <c r="X39" s="141"/>
      <c r="Y39" s="141"/>
    </row>
    <row r="40" spans="1:25" ht="16" customHeight="1">
      <c r="A40" s="370" t="s">
        <v>86</v>
      </c>
      <c r="B40" s="50" t="s">
        <v>76</v>
      </c>
      <c r="C40" s="51"/>
      <c r="D40" s="51"/>
      <c r="E40" s="15" t="s">
        <v>44</v>
      </c>
      <c r="F40" s="246">
        <v>0</v>
      </c>
      <c r="G40" s="128">
        <v>318</v>
      </c>
      <c r="H40" s="246">
        <v>356</v>
      </c>
      <c r="I40" s="246">
        <v>538</v>
      </c>
      <c r="J40" s="66"/>
      <c r="K40" s="129"/>
      <c r="L40" s="66"/>
      <c r="M40" s="139"/>
      <c r="N40" s="66"/>
      <c r="O40" s="128"/>
      <c r="P40" s="139"/>
      <c r="Q40" s="139"/>
      <c r="R40" s="139"/>
      <c r="S40" s="139"/>
      <c r="T40" s="141"/>
      <c r="U40" s="141"/>
      <c r="V40" s="141"/>
      <c r="W40" s="141"/>
      <c r="X40" s="139"/>
      <c r="Y40" s="139"/>
    </row>
    <row r="41" spans="1:25" ht="16" customHeight="1">
      <c r="A41" s="377"/>
      <c r="B41" s="10"/>
      <c r="C41" s="30" t="s">
        <v>77</v>
      </c>
      <c r="D41" s="43"/>
      <c r="E41" s="94"/>
      <c r="F41" s="255">
        <v>0</v>
      </c>
      <c r="G41" s="146">
        <v>0</v>
      </c>
      <c r="H41" s="255">
        <v>155</v>
      </c>
      <c r="I41" s="255">
        <v>386</v>
      </c>
      <c r="J41" s="70"/>
      <c r="K41" s="115"/>
      <c r="L41" s="70"/>
      <c r="M41" s="113"/>
      <c r="N41" s="70"/>
      <c r="O41" s="122"/>
      <c r="P41" s="141"/>
      <c r="Q41" s="141"/>
      <c r="R41" s="141"/>
      <c r="S41" s="141"/>
      <c r="T41" s="141"/>
      <c r="U41" s="141"/>
      <c r="V41" s="141"/>
      <c r="W41" s="141"/>
      <c r="X41" s="139"/>
      <c r="Y41" s="139"/>
    </row>
    <row r="42" spans="1:25" ht="16" customHeight="1">
      <c r="A42" s="377"/>
      <c r="B42" s="50" t="s">
        <v>64</v>
      </c>
      <c r="C42" s="51"/>
      <c r="D42" s="51"/>
      <c r="E42" s="15" t="s">
        <v>45</v>
      </c>
      <c r="F42" s="246">
        <v>0</v>
      </c>
      <c r="G42" s="128">
        <v>293</v>
      </c>
      <c r="H42" s="246">
        <v>372</v>
      </c>
      <c r="I42" s="246">
        <v>605</v>
      </c>
      <c r="J42" s="66"/>
      <c r="K42" s="129"/>
      <c r="L42" s="66"/>
      <c r="M42" s="139"/>
      <c r="N42" s="66"/>
      <c r="O42" s="128"/>
      <c r="P42" s="139"/>
      <c r="Q42" s="139"/>
      <c r="R42" s="139"/>
      <c r="S42" s="139"/>
      <c r="T42" s="141"/>
      <c r="U42" s="141"/>
      <c r="V42" s="139"/>
      <c r="W42" s="139"/>
      <c r="X42" s="139"/>
      <c r="Y42" s="139"/>
    </row>
    <row r="43" spans="1:25" ht="16" customHeight="1">
      <c r="A43" s="377"/>
      <c r="B43" s="10"/>
      <c r="C43" s="30" t="s">
        <v>78</v>
      </c>
      <c r="D43" s="43"/>
      <c r="E43" s="94"/>
      <c r="F43" s="244">
        <v>0</v>
      </c>
      <c r="G43" s="122">
        <v>0</v>
      </c>
      <c r="H43" s="244">
        <v>217</v>
      </c>
      <c r="I43" s="244">
        <v>219</v>
      </c>
      <c r="J43" s="143"/>
      <c r="K43" s="144"/>
      <c r="L43" s="70"/>
      <c r="M43" s="113"/>
      <c r="N43" s="70"/>
      <c r="O43" s="122"/>
      <c r="P43" s="139"/>
      <c r="Q43" s="139"/>
      <c r="R43" s="141"/>
      <c r="S43" s="139"/>
      <c r="T43" s="141"/>
      <c r="U43" s="141"/>
      <c r="V43" s="139"/>
      <c r="W43" s="139"/>
      <c r="X43" s="141"/>
      <c r="Y43" s="141"/>
    </row>
    <row r="44" spans="1:25" ht="16" customHeight="1">
      <c r="A44" s="378"/>
      <c r="B44" s="47" t="s">
        <v>75</v>
      </c>
      <c r="C44" s="31"/>
      <c r="D44" s="31"/>
      <c r="E44" s="98" t="s">
        <v>109</v>
      </c>
      <c r="F44" s="245">
        <f>F40-F42</f>
        <v>0</v>
      </c>
      <c r="G44" s="125">
        <f t="shared" ref="G44:O44" si="8">G40-G42</f>
        <v>25</v>
      </c>
      <c r="H44" s="245">
        <f t="shared" si="8"/>
        <v>-16</v>
      </c>
      <c r="I44" s="245">
        <f t="shared" ref="I44" si="9">I40-I42</f>
        <v>-67</v>
      </c>
      <c r="J44" s="124">
        <f t="shared" si="8"/>
        <v>0</v>
      </c>
      <c r="K44" s="125">
        <f t="shared" si="8"/>
        <v>0</v>
      </c>
      <c r="L44" s="124">
        <f t="shared" si="8"/>
        <v>0</v>
      </c>
      <c r="M44" s="125">
        <f t="shared" si="8"/>
        <v>0</v>
      </c>
      <c r="N44" s="124">
        <f t="shared" si="8"/>
        <v>0</v>
      </c>
      <c r="O44" s="125">
        <f t="shared" si="8"/>
        <v>0</v>
      </c>
      <c r="P44" s="141"/>
      <c r="Q44" s="141"/>
      <c r="R44" s="139"/>
      <c r="S44" s="139"/>
      <c r="T44" s="141"/>
      <c r="U44" s="141"/>
      <c r="V44" s="139"/>
      <c r="W44" s="139"/>
      <c r="X44" s="139"/>
      <c r="Y44" s="139"/>
    </row>
    <row r="45" spans="1:25" ht="16" customHeight="1">
      <c r="A45" s="355" t="s">
        <v>87</v>
      </c>
      <c r="B45" s="25" t="s">
        <v>79</v>
      </c>
      <c r="C45" s="20"/>
      <c r="D45" s="20"/>
      <c r="E45" s="97" t="s">
        <v>110</v>
      </c>
      <c r="F45" s="256">
        <v>0</v>
      </c>
      <c r="G45" s="148">
        <v>0</v>
      </c>
      <c r="H45" s="256">
        <f t="shared" ref="H45:O45" si="10">H39+H44</f>
        <v>-132</v>
      </c>
      <c r="I45" s="148">
        <f t="shared" si="10"/>
        <v>0</v>
      </c>
      <c r="J45" s="147">
        <f t="shared" si="10"/>
        <v>0</v>
      </c>
      <c r="K45" s="148">
        <f t="shared" si="10"/>
        <v>0</v>
      </c>
      <c r="L45" s="147">
        <f t="shared" si="10"/>
        <v>0</v>
      </c>
      <c r="M45" s="148">
        <f t="shared" si="10"/>
        <v>0</v>
      </c>
      <c r="N45" s="147">
        <f t="shared" si="10"/>
        <v>0</v>
      </c>
      <c r="O45" s="148">
        <f t="shared" si="10"/>
        <v>0</v>
      </c>
      <c r="P45" s="139"/>
      <c r="Q45" s="139"/>
      <c r="R45" s="139"/>
      <c r="S45" s="139"/>
      <c r="T45" s="139"/>
      <c r="U45" s="139"/>
      <c r="V45" s="139"/>
      <c r="W45" s="139"/>
      <c r="X45" s="139"/>
      <c r="Y45" s="139"/>
    </row>
    <row r="46" spans="1:25" ht="16" customHeight="1">
      <c r="A46" s="356"/>
      <c r="B46" s="44" t="s">
        <v>80</v>
      </c>
      <c r="C46" s="43"/>
      <c r="D46" s="43"/>
      <c r="E46" s="43"/>
      <c r="F46" s="255">
        <v>0</v>
      </c>
      <c r="G46" s="146"/>
      <c r="H46" s="255">
        <v>0</v>
      </c>
      <c r="I46" s="144"/>
      <c r="J46" s="143"/>
      <c r="K46" s="144"/>
      <c r="L46" s="70"/>
      <c r="M46" s="113"/>
      <c r="N46" s="143"/>
      <c r="O46" s="123"/>
      <c r="P46" s="141"/>
      <c r="Q46" s="141"/>
      <c r="R46" s="141"/>
      <c r="S46" s="141"/>
      <c r="T46" s="141"/>
      <c r="U46" s="141"/>
      <c r="V46" s="141"/>
      <c r="W46" s="141"/>
      <c r="X46" s="141"/>
      <c r="Y46" s="141"/>
    </row>
    <row r="47" spans="1:25" ht="16" customHeight="1">
      <c r="A47" s="356"/>
      <c r="B47" s="44" t="s">
        <v>81</v>
      </c>
      <c r="C47" s="43"/>
      <c r="D47" s="43"/>
      <c r="E47" s="43"/>
      <c r="F47" s="244">
        <v>0</v>
      </c>
      <c r="G47" s="122"/>
      <c r="H47" s="244">
        <v>0</v>
      </c>
      <c r="I47" s="114"/>
      <c r="J47" s="70"/>
      <c r="K47" s="115"/>
      <c r="L47" s="70"/>
      <c r="M47" s="113"/>
      <c r="N47" s="70"/>
      <c r="O47" s="122"/>
      <c r="P47" s="139"/>
      <c r="Q47" s="139"/>
      <c r="R47" s="139"/>
      <c r="S47" s="139"/>
      <c r="T47" s="139"/>
      <c r="U47" s="139"/>
      <c r="V47" s="139"/>
      <c r="W47" s="139"/>
      <c r="X47" s="139"/>
      <c r="Y47" s="139"/>
    </row>
    <row r="48" spans="1:25" ht="16" customHeight="1">
      <c r="A48" s="357"/>
      <c r="B48" s="47" t="s">
        <v>82</v>
      </c>
      <c r="C48" s="31"/>
      <c r="D48" s="31"/>
      <c r="E48" s="31"/>
      <c r="F48" s="74"/>
      <c r="G48" s="149"/>
      <c r="H48" s="249">
        <v>0</v>
      </c>
      <c r="I48" s="150"/>
      <c r="J48" s="74"/>
      <c r="K48" s="151"/>
      <c r="L48" s="74"/>
      <c r="M48" s="149"/>
      <c r="N48" s="74"/>
      <c r="O48" s="131"/>
      <c r="P48" s="139"/>
      <c r="Q48" s="139"/>
      <c r="R48" s="139"/>
      <c r="S48" s="139"/>
      <c r="T48" s="139"/>
      <c r="U48" s="139"/>
      <c r="V48" s="139"/>
      <c r="W48" s="139"/>
      <c r="X48" s="139"/>
      <c r="Y48" s="139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7">
    <mergeCell ref="P6:Q6"/>
    <mergeCell ref="F30:G30"/>
    <mergeCell ref="H30:I30"/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6:O6"/>
    <mergeCell ref="L6:M6"/>
    <mergeCell ref="J6:K6"/>
    <mergeCell ref="N30:O30"/>
    <mergeCell ref="J30:K30"/>
    <mergeCell ref="L30:M30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7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2" t="s">
        <v>274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36" t="s">
        <v>88</v>
      </c>
      <c r="B9" s="336" t="s">
        <v>90</v>
      </c>
      <c r="C9" s="55" t="s">
        <v>4</v>
      </c>
      <c r="D9" s="56"/>
      <c r="E9" s="56"/>
      <c r="F9" s="65">
        <v>131805</v>
      </c>
      <c r="G9" s="75">
        <f>F9/$F$27*100</f>
        <v>22.363293014196252</v>
      </c>
      <c r="H9" s="66">
        <v>134228</v>
      </c>
      <c r="I9" s="80">
        <f t="shared" ref="I9:I45" si="0">(F9/H9-1)*100</f>
        <v>-1.8051375271925352</v>
      </c>
    </row>
    <row r="10" spans="1:9" ht="18" customHeight="1">
      <c r="A10" s="337"/>
      <c r="B10" s="337"/>
      <c r="C10" s="7"/>
      <c r="D10" s="52" t="s">
        <v>23</v>
      </c>
      <c r="E10" s="53"/>
      <c r="F10" s="275">
        <v>37043</v>
      </c>
      <c r="G10" s="76">
        <f t="shared" ref="G10:G27" si="1">F10/$F$27*100</f>
        <v>6.2850685719424275</v>
      </c>
      <c r="H10" s="68">
        <v>37115</v>
      </c>
      <c r="I10" s="81">
        <f t="shared" si="0"/>
        <v>-0.19399164758183707</v>
      </c>
    </row>
    <row r="11" spans="1:9" ht="18" customHeight="1">
      <c r="A11" s="337"/>
      <c r="B11" s="337"/>
      <c r="C11" s="7"/>
      <c r="D11" s="16"/>
      <c r="E11" s="23" t="s">
        <v>24</v>
      </c>
      <c r="F11" s="269">
        <v>30671</v>
      </c>
      <c r="G11" s="77">
        <f t="shared" si="1"/>
        <v>5.2039342971694031</v>
      </c>
      <c r="H11" s="70">
        <v>30361</v>
      </c>
      <c r="I11" s="82">
        <f t="shared" si="0"/>
        <v>1.0210467375909804</v>
      </c>
    </row>
    <row r="12" spans="1:9" ht="18" customHeight="1">
      <c r="A12" s="337"/>
      <c r="B12" s="337"/>
      <c r="C12" s="7"/>
      <c r="D12" s="16"/>
      <c r="E12" s="23" t="s">
        <v>25</v>
      </c>
      <c r="F12" s="269">
        <v>2628</v>
      </c>
      <c r="G12" s="77">
        <f t="shared" si="1"/>
        <v>0.44589153705328133</v>
      </c>
      <c r="H12" s="70">
        <v>2836</v>
      </c>
      <c r="I12" s="82">
        <f t="shared" si="0"/>
        <v>-7.3342736248236946</v>
      </c>
    </row>
    <row r="13" spans="1:9" ht="18" customHeight="1">
      <c r="A13" s="337"/>
      <c r="B13" s="337"/>
      <c r="C13" s="7"/>
      <c r="D13" s="33"/>
      <c r="E13" s="23" t="s">
        <v>26</v>
      </c>
      <c r="F13" s="269">
        <v>186</v>
      </c>
      <c r="G13" s="77">
        <f t="shared" si="1"/>
        <v>3.1558533444410321E-2</v>
      </c>
      <c r="H13" s="70">
        <v>366</v>
      </c>
      <c r="I13" s="82">
        <v>0.1</v>
      </c>
    </row>
    <row r="14" spans="1:9" ht="18" customHeight="1">
      <c r="A14" s="337"/>
      <c r="B14" s="337"/>
      <c r="C14" s="7"/>
      <c r="D14" s="61" t="s">
        <v>27</v>
      </c>
      <c r="E14" s="51"/>
      <c r="F14" s="272">
        <v>23091</v>
      </c>
      <c r="G14" s="75">
        <f t="shared" si="1"/>
        <v>3.9178392245423592</v>
      </c>
      <c r="H14" s="66">
        <v>22500</v>
      </c>
      <c r="I14" s="83">
        <f t="shared" si="0"/>
        <v>2.626666666666666</v>
      </c>
    </row>
    <row r="15" spans="1:9" ht="18" customHeight="1">
      <c r="A15" s="337"/>
      <c r="B15" s="337"/>
      <c r="C15" s="7"/>
      <c r="D15" s="16"/>
      <c r="E15" s="23" t="s">
        <v>28</v>
      </c>
      <c r="F15" s="269">
        <v>1125</v>
      </c>
      <c r="G15" s="77">
        <f t="shared" si="1"/>
        <v>0.19087822647828823</v>
      </c>
      <c r="H15" s="70">
        <v>1104</v>
      </c>
      <c r="I15" s="82">
        <f t="shared" si="0"/>
        <v>1.9021739130434812</v>
      </c>
    </row>
    <row r="16" spans="1:9" ht="18" customHeight="1">
      <c r="A16" s="337"/>
      <c r="B16" s="337"/>
      <c r="C16" s="7"/>
      <c r="D16" s="16"/>
      <c r="E16" s="29" t="s">
        <v>29</v>
      </c>
      <c r="F16" s="275">
        <v>21966</v>
      </c>
      <c r="G16" s="76">
        <f t="shared" si="1"/>
        <v>3.7269609980640701</v>
      </c>
      <c r="H16" s="68">
        <v>21396</v>
      </c>
      <c r="I16" s="81">
        <f t="shared" si="0"/>
        <v>2.6640493550196265</v>
      </c>
    </row>
    <row r="17" spans="1:9" ht="18" customHeight="1">
      <c r="A17" s="337"/>
      <c r="B17" s="337"/>
      <c r="C17" s="7"/>
      <c r="D17" s="379" t="s">
        <v>30</v>
      </c>
      <c r="E17" s="380"/>
      <c r="F17" s="275">
        <v>41736</v>
      </c>
      <c r="G17" s="76">
        <f t="shared" si="1"/>
        <v>7.0813276980425224</v>
      </c>
      <c r="H17" s="68">
        <v>43206</v>
      </c>
      <c r="I17" s="81">
        <f t="shared" si="0"/>
        <v>-3.4023052353839733</v>
      </c>
    </row>
    <row r="18" spans="1:9" ht="18" customHeight="1">
      <c r="A18" s="337"/>
      <c r="B18" s="337"/>
      <c r="C18" s="7"/>
      <c r="D18" s="379" t="s">
        <v>94</v>
      </c>
      <c r="E18" s="381"/>
      <c r="F18" s="269">
        <v>2001</v>
      </c>
      <c r="G18" s="77">
        <f t="shared" si="1"/>
        <v>0.33950873882938198</v>
      </c>
      <c r="H18" s="70">
        <v>2298</v>
      </c>
      <c r="I18" s="82">
        <f t="shared" si="0"/>
        <v>-12.924281984334208</v>
      </c>
    </row>
    <row r="19" spans="1:9" ht="18" customHeight="1">
      <c r="A19" s="337"/>
      <c r="B19" s="337"/>
      <c r="C19" s="10"/>
      <c r="D19" s="379" t="s">
        <v>95</v>
      </c>
      <c r="E19" s="381"/>
      <c r="F19" s="269">
        <v>0</v>
      </c>
      <c r="G19" s="77">
        <f t="shared" si="1"/>
        <v>0</v>
      </c>
      <c r="H19" s="70">
        <v>0</v>
      </c>
      <c r="I19" s="82">
        <v>0</v>
      </c>
    </row>
    <row r="20" spans="1:9" ht="18" customHeight="1">
      <c r="A20" s="337"/>
      <c r="B20" s="337"/>
      <c r="C20" s="44" t="s">
        <v>5</v>
      </c>
      <c r="D20" s="43"/>
      <c r="E20" s="43"/>
      <c r="F20" s="69">
        <v>20744</v>
      </c>
      <c r="G20" s="77">
        <f t="shared" si="1"/>
        <v>3.5196248267249874</v>
      </c>
      <c r="H20" s="70">
        <v>21302</v>
      </c>
      <c r="I20" s="82">
        <f t="shared" si="0"/>
        <v>-2.6194723500140848</v>
      </c>
    </row>
    <row r="21" spans="1:9" ht="18" customHeight="1">
      <c r="A21" s="337"/>
      <c r="B21" s="337"/>
      <c r="C21" s="44" t="s">
        <v>6</v>
      </c>
      <c r="D21" s="43"/>
      <c r="E21" s="43"/>
      <c r="F21" s="69">
        <v>174476</v>
      </c>
      <c r="G21" s="77">
        <f t="shared" si="1"/>
        <v>29.603261727134061</v>
      </c>
      <c r="H21" s="70">
        <v>175703</v>
      </c>
      <c r="I21" s="82">
        <f t="shared" si="0"/>
        <v>-0.69833753550024857</v>
      </c>
    </row>
    <row r="22" spans="1:9" ht="18" customHeight="1">
      <c r="A22" s="337"/>
      <c r="B22" s="337"/>
      <c r="C22" s="44" t="s">
        <v>31</v>
      </c>
      <c r="D22" s="43"/>
      <c r="E22" s="43"/>
      <c r="F22" s="69">
        <v>6919</v>
      </c>
      <c r="G22" s="77">
        <f t="shared" si="1"/>
        <v>1.1739435102251345</v>
      </c>
      <c r="H22" s="70">
        <v>7053</v>
      </c>
      <c r="I22" s="82">
        <f t="shared" si="0"/>
        <v>-1.8999007514532873</v>
      </c>
    </row>
    <row r="23" spans="1:9" ht="18" customHeight="1">
      <c r="A23" s="337"/>
      <c r="B23" s="337"/>
      <c r="C23" s="44" t="s">
        <v>7</v>
      </c>
      <c r="D23" s="43"/>
      <c r="E23" s="43"/>
      <c r="F23" s="69">
        <v>77227</v>
      </c>
      <c r="G23" s="77">
        <f t="shared" si="1"/>
        <v>13.103069152212235</v>
      </c>
      <c r="H23" s="70">
        <v>67491</v>
      </c>
      <c r="I23" s="82">
        <f t="shared" si="0"/>
        <v>14.425627120653118</v>
      </c>
    </row>
    <row r="24" spans="1:9" ht="18" customHeight="1">
      <c r="A24" s="337"/>
      <c r="B24" s="337"/>
      <c r="C24" s="44" t="s">
        <v>32</v>
      </c>
      <c r="D24" s="43"/>
      <c r="E24" s="43"/>
      <c r="F24" s="69">
        <v>1449</v>
      </c>
      <c r="G24" s="77">
        <f t="shared" si="1"/>
        <v>0.24585115570403526</v>
      </c>
      <c r="H24" s="70">
        <v>5778</v>
      </c>
      <c r="I24" s="82">
        <f t="shared" si="0"/>
        <v>-74.922118380062301</v>
      </c>
    </row>
    <row r="25" spans="1:9" ht="18" customHeight="1">
      <c r="A25" s="337"/>
      <c r="B25" s="337"/>
      <c r="C25" s="44" t="s">
        <v>8</v>
      </c>
      <c r="D25" s="43"/>
      <c r="E25" s="43"/>
      <c r="F25" s="69">
        <v>87520</v>
      </c>
      <c r="G25" s="77">
        <f t="shared" si="1"/>
        <v>14.849477672337589</v>
      </c>
      <c r="H25" s="70">
        <v>84251</v>
      </c>
      <c r="I25" s="82">
        <f t="shared" si="0"/>
        <v>3.880072640087362</v>
      </c>
    </row>
    <row r="26" spans="1:9" ht="18" customHeight="1">
      <c r="A26" s="337"/>
      <c r="B26" s="337"/>
      <c r="C26" s="45" t="s">
        <v>9</v>
      </c>
      <c r="D26" s="46"/>
      <c r="E26" s="46"/>
      <c r="F26" s="71">
        <v>89240</v>
      </c>
      <c r="G26" s="78">
        <f t="shared" si="1"/>
        <v>15.14130927193106</v>
      </c>
      <c r="H26" s="72">
        <v>80528</v>
      </c>
      <c r="I26" s="84">
        <f t="shared" si="0"/>
        <v>10.818597258096553</v>
      </c>
    </row>
    <row r="27" spans="1:9" ht="18" customHeight="1">
      <c r="A27" s="337"/>
      <c r="B27" s="338"/>
      <c r="C27" s="47" t="s">
        <v>10</v>
      </c>
      <c r="D27" s="31"/>
      <c r="E27" s="31"/>
      <c r="F27" s="73">
        <v>589381</v>
      </c>
      <c r="G27" s="79">
        <f t="shared" si="1"/>
        <v>100</v>
      </c>
      <c r="H27" s="73">
        <v>576333</v>
      </c>
      <c r="I27" s="85">
        <f t="shared" si="0"/>
        <v>2.2639689207454738</v>
      </c>
    </row>
    <row r="28" spans="1:9" ht="18" customHeight="1">
      <c r="A28" s="337"/>
      <c r="B28" s="336" t="s">
        <v>89</v>
      </c>
      <c r="C28" s="55" t="s">
        <v>11</v>
      </c>
      <c r="D28" s="56"/>
      <c r="E28" s="56"/>
      <c r="F28" s="65">
        <v>249747</v>
      </c>
      <c r="G28" s="75">
        <f t="shared" ref="G28:G45" si="2">F28/$F$45*100</f>
        <v>43.055447807895405</v>
      </c>
      <c r="H28" s="65">
        <v>250626</v>
      </c>
      <c r="I28" s="86">
        <f t="shared" si="0"/>
        <v>-0.35072179263124781</v>
      </c>
    </row>
    <row r="29" spans="1:9" ht="18" customHeight="1">
      <c r="A29" s="337"/>
      <c r="B29" s="337"/>
      <c r="C29" s="7"/>
      <c r="D29" s="30" t="s">
        <v>12</v>
      </c>
      <c r="E29" s="43"/>
      <c r="F29" s="69">
        <v>151376</v>
      </c>
      <c r="G29" s="77">
        <f t="shared" si="2"/>
        <v>26.096655685025144</v>
      </c>
      <c r="H29" s="69">
        <v>153356</v>
      </c>
      <c r="I29" s="87">
        <f t="shared" si="0"/>
        <v>-1.2911134875714048</v>
      </c>
    </row>
    <row r="30" spans="1:9" ht="18" customHeight="1">
      <c r="A30" s="337"/>
      <c r="B30" s="337"/>
      <c r="C30" s="7"/>
      <c r="D30" s="30" t="s">
        <v>33</v>
      </c>
      <c r="E30" s="43"/>
      <c r="F30" s="69">
        <v>8130</v>
      </c>
      <c r="G30" s="77">
        <f t="shared" si="2"/>
        <v>1.4015815632547723</v>
      </c>
      <c r="H30" s="69">
        <v>7784</v>
      </c>
      <c r="I30" s="87">
        <f t="shared" si="0"/>
        <v>4.4450154162384292</v>
      </c>
    </row>
    <row r="31" spans="1:9" ht="18" customHeight="1">
      <c r="A31" s="337"/>
      <c r="B31" s="337"/>
      <c r="C31" s="19"/>
      <c r="D31" s="30" t="s">
        <v>13</v>
      </c>
      <c r="E31" s="43"/>
      <c r="F31" s="69">
        <v>90240</v>
      </c>
      <c r="G31" s="77">
        <f t="shared" si="2"/>
        <v>15.557038163359243</v>
      </c>
      <c r="H31" s="69">
        <v>89485</v>
      </c>
      <c r="I31" s="87">
        <f t="shared" si="0"/>
        <v>0.84371682404871251</v>
      </c>
    </row>
    <row r="32" spans="1:9" ht="18" customHeight="1">
      <c r="A32" s="337"/>
      <c r="B32" s="337"/>
      <c r="C32" s="50" t="s">
        <v>14</v>
      </c>
      <c r="D32" s="51"/>
      <c r="E32" s="51"/>
      <c r="F32" s="65">
        <v>213096</v>
      </c>
      <c r="G32" s="75">
        <f t="shared" si="2"/>
        <v>36.736952620336901</v>
      </c>
      <c r="H32" s="65">
        <v>222060</v>
      </c>
      <c r="I32" s="86">
        <f t="shared" si="0"/>
        <v>-4.0367468251823801</v>
      </c>
    </row>
    <row r="33" spans="1:9" ht="18" customHeight="1">
      <c r="A33" s="337"/>
      <c r="B33" s="337"/>
      <c r="C33" s="7"/>
      <c r="D33" s="30" t="s">
        <v>15</v>
      </c>
      <c r="E33" s="43"/>
      <c r="F33" s="69">
        <v>19056</v>
      </c>
      <c r="G33" s="77">
        <f t="shared" si="2"/>
        <v>3.2851830589646913</v>
      </c>
      <c r="H33" s="69">
        <v>18124</v>
      </c>
      <c r="I33" s="87">
        <f t="shared" si="0"/>
        <v>5.1423526815272513</v>
      </c>
    </row>
    <row r="34" spans="1:9" ht="18" customHeight="1">
      <c r="A34" s="337"/>
      <c r="B34" s="337"/>
      <c r="C34" s="7"/>
      <c r="D34" s="30" t="s">
        <v>34</v>
      </c>
      <c r="E34" s="43"/>
      <c r="F34" s="69">
        <v>7948</v>
      </c>
      <c r="G34" s="77">
        <f t="shared" si="2"/>
        <v>1.3702054446185647</v>
      </c>
      <c r="H34" s="69">
        <v>10516</v>
      </c>
      <c r="I34" s="87">
        <f t="shared" si="0"/>
        <v>-24.41993153290224</v>
      </c>
    </row>
    <row r="35" spans="1:9" ht="18" customHeight="1">
      <c r="A35" s="337"/>
      <c r="B35" s="337"/>
      <c r="C35" s="7"/>
      <c r="D35" s="30" t="s">
        <v>35</v>
      </c>
      <c r="E35" s="43"/>
      <c r="F35" s="69">
        <v>120164</v>
      </c>
      <c r="G35" s="77">
        <f t="shared" si="2"/>
        <v>20.715823735171767</v>
      </c>
      <c r="H35" s="69">
        <v>118951</v>
      </c>
      <c r="I35" s="87">
        <f t="shared" si="0"/>
        <v>1.0197476271742056</v>
      </c>
    </row>
    <row r="36" spans="1:9" ht="18" customHeight="1">
      <c r="A36" s="337"/>
      <c r="B36" s="337"/>
      <c r="C36" s="7"/>
      <c r="D36" s="30" t="s">
        <v>36</v>
      </c>
      <c r="E36" s="43"/>
      <c r="F36" s="69">
        <v>6917</v>
      </c>
      <c r="G36" s="77">
        <f t="shared" si="2"/>
        <v>1.1924649044321354</v>
      </c>
      <c r="H36" s="69">
        <v>6910</v>
      </c>
      <c r="I36" s="87">
        <f t="shared" si="0"/>
        <v>0.10130246020261247</v>
      </c>
    </row>
    <row r="37" spans="1:9" ht="18" customHeight="1">
      <c r="A37" s="337"/>
      <c r="B37" s="337"/>
      <c r="C37" s="7"/>
      <c r="D37" s="30" t="s">
        <v>16</v>
      </c>
      <c r="E37" s="43"/>
      <c r="F37" s="69">
        <v>5211</v>
      </c>
      <c r="G37" s="77">
        <f t="shared" si="2"/>
        <v>0.89835689128174889</v>
      </c>
      <c r="H37" s="69">
        <v>8434</v>
      </c>
      <c r="I37" s="87">
        <f t="shared" si="0"/>
        <v>-38.214370405501541</v>
      </c>
    </row>
    <row r="38" spans="1:9" ht="18" customHeight="1">
      <c r="A38" s="337"/>
      <c r="B38" s="337"/>
      <c r="C38" s="19"/>
      <c r="D38" s="30" t="s">
        <v>37</v>
      </c>
      <c r="E38" s="43"/>
      <c r="F38" s="69">
        <v>53801</v>
      </c>
      <c r="G38" s="77">
        <f t="shared" si="2"/>
        <v>9.2750909821242313</v>
      </c>
      <c r="H38" s="69">
        <v>59126</v>
      </c>
      <c r="I38" s="87">
        <f t="shared" si="0"/>
        <v>-9.0061901701451124</v>
      </c>
    </row>
    <row r="39" spans="1:9" ht="18" customHeight="1">
      <c r="A39" s="337"/>
      <c r="B39" s="337"/>
      <c r="C39" s="50" t="s">
        <v>17</v>
      </c>
      <c r="D39" s="51"/>
      <c r="E39" s="51"/>
      <c r="F39" s="65">
        <v>117216</v>
      </c>
      <c r="G39" s="75">
        <f t="shared" si="2"/>
        <v>20.207599571767698</v>
      </c>
      <c r="H39" s="65">
        <v>94595</v>
      </c>
      <c r="I39" s="86">
        <f t="shared" si="0"/>
        <v>23.913526084888215</v>
      </c>
    </row>
    <row r="40" spans="1:9" ht="18" customHeight="1">
      <c r="A40" s="337"/>
      <c r="B40" s="337"/>
      <c r="C40" s="7"/>
      <c r="D40" s="52" t="s">
        <v>18</v>
      </c>
      <c r="E40" s="53"/>
      <c r="F40" s="67">
        <v>109295</v>
      </c>
      <c r="G40" s="76">
        <f t="shared" si="2"/>
        <v>18.842048826067693</v>
      </c>
      <c r="H40" s="67">
        <v>91930</v>
      </c>
      <c r="I40" s="88">
        <f t="shared" si="0"/>
        <v>18.889372348526056</v>
      </c>
    </row>
    <row r="41" spans="1:9" ht="18" customHeight="1">
      <c r="A41" s="337"/>
      <c r="B41" s="337"/>
      <c r="C41" s="7"/>
      <c r="D41" s="16"/>
      <c r="E41" s="104" t="s">
        <v>92</v>
      </c>
      <c r="F41" s="69">
        <v>75118</v>
      </c>
      <c r="G41" s="77">
        <f t="shared" si="2"/>
        <v>12.950061976454119</v>
      </c>
      <c r="H41" s="69">
        <v>62389</v>
      </c>
      <c r="I41" s="89">
        <f t="shared" si="0"/>
        <v>20.402635079901899</v>
      </c>
    </row>
    <row r="42" spans="1:9" ht="18" customHeight="1">
      <c r="A42" s="337"/>
      <c r="B42" s="337"/>
      <c r="C42" s="7"/>
      <c r="D42" s="33"/>
      <c r="E42" s="32" t="s">
        <v>38</v>
      </c>
      <c r="F42" s="69">
        <v>34009</v>
      </c>
      <c r="G42" s="77">
        <f t="shared" si="2"/>
        <v>5.8630242785647662</v>
      </c>
      <c r="H42" s="69">
        <v>29238</v>
      </c>
      <c r="I42" s="89">
        <f t="shared" si="0"/>
        <v>16.317805595457969</v>
      </c>
    </row>
    <row r="43" spans="1:9" ht="18" customHeight="1">
      <c r="A43" s="337"/>
      <c r="B43" s="337"/>
      <c r="C43" s="7"/>
      <c r="D43" s="30" t="s">
        <v>39</v>
      </c>
      <c r="E43" s="54"/>
      <c r="F43" s="69">
        <v>7921</v>
      </c>
      <c r="G43" s="77">
        <f t="shared" si="2"/>
        <v>1.3655507457000065</v>
      </c>
      <c r="H43" s="67">
        <v>2665</v>
      </c>
      <c r="I43" s="152">
        <f t="shared" si="0"/>
        <v>197.22326454033771</v>
      </c>
    </row>
    <row r="44" spans="1:9" ht="18" customHeight="1">
      <c r="A44" s="337"/>
      <c r="B44" s="33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>
        <v>0</v>
      </c>
    </row>
    <row r="45" spans="1:9" ht="18" customHeight="1">
      <c r="A45" s="338"/>
      <c r="B45" s="338"/>
      <c r="C45" s="11" t="s">
        <v>19</v>
      </c>
      <c r="D45" s="12"/>
      <c r="E45" s="12"/>
      <c r="F45" s="74">
        <f>SUM(F28,F32,F39)</f>
        <v>580059</v>
      </c>
      <c r="G45" s="79">
        <f t="shared" si="2"/>
        <v>100</v>
      </c>
      <c r="H45" s="74">
        <v>567280</v>
      </c>
      <c r="I45" s="153">
        <f t="shared" si="0"/>
        <v>2.2526794528275218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54" t="s">
        <v>0</v>
      </c>
      <c r="B1" s="154"/>
      <c r="C1" s="102" t="s">
        <v>265</v>
      </c>
      <c r="D1" s="155"/>
      <c r="E1" s="155"/>
    </row>
    <row r="4" spans="1:9">
      <c r="A4" s="156" t="s">
        <v>114</v>
      </c>
    </row>
    <row r="5" spans="1:9">
      <c r="I5" s="14" t="s">
        <v>115</v>
      </c>
    </row>
    <row r="6" spans="1:9" s="161" customFormat="1" ht="29.25" customHeight="1">
      <c r="A6" s="157" t="s">
        <v>116</v>
      </c>
      <c r="B6" s="158"/>
      <c r="C6" s="158"/>
      <c r="D6" s="159"/>
      <c r="E6" s="160" t="s">
        <v>233</v>
      </c>
      <c r="F6" s="160" t="s">
        <v>239</v>
      </c>
      <c r="G6" s="160" t="s">
        <v>240</v>
      </c>
      <c r="H6" s="160" t="s">
        <v>241</v>
      </c>
      <c r="I6" s="160" t="s">
        <v>243</v>
      </c>
    </row>
    <row r="7" spans="1:9" ht="27" customHeight="1">
      <c r="A7" s="382" t="s">
        <v>117</v>
      </c>
      <c r="B7" s="55" t="s">
        <v>118</v>
      </c>
      <c r="C7" s="56"/>
      <c r="D7" s="93" t="s">
        <v>119</v>
      </c>
      <c r="E7" s="162">
        <v>580197</v>
      </c>
      <c r="F7" s="163">
        <v>580851</v>
      </c>
      <c r="G7" s="163">
        <v>578427</v>
      </c>
      <c r="H7" s="163">
        <v>576333</v>
      </c>
      <c r="I7" s="163">
        <v>589381</v>
      </c>
    </row>
    <row r="8" spans="1:9" ht="27" customHeight="1">
      <c r="A8" s="337"/>
      <c r="B8" s="9"/>
      <c r="C8" s="30" t="s">
        <v>120</v>
      </c>
      <c r="D8" s="91" t="s">
        <v>42</v>
      </c>
      <c r="E8" s="164">
        <v>330115</v>
      </c>
      <c r="F8" s="164">
        <v>328481</v>
      </c>
      <c r="G8" s="164">
        <v>331305</v>
      </c>
      <c r="H8" s="164">
        <v>331687</v>
      </c>
      <c r="I8" s="165">
        <v>328323</v>
      </c>
    </row>
    <row r="9" spans="1:9" ht="27" customHeight="1">
      <c r="A9" s="337"/>
      <c r="B9" s="44" t="s">
        <v>121</v>
      </c>
      <c r="C9" s="43"/>
      <c r="D9" s="94"/>
      <c r="E9" s="166">
        <v>568707</v>
      </c>
      <c r="F9" s="166">
        <v>572014</v>
      </c>
      <c r="G9" s="166">
        <v>569507</v>
      </c>
      <c r="H9" s="166">
        <v>567280</v>
      </c>
      <c r="I9" s="167">
        <v>580059</v>
      </c>
    </row>
    <row r="10" spans="1:9" ht="27" customHeight="1">
      <c r="A10" s="337"/>
      <c r="B10" s="44" t="s">
        <v>122</v>
      </c>
      <c r="C10" s="43"/>
      <c r="D10" s="94"/>
      <c r="E10" s="166">
        <v>11490</v>
      </c>
      <c r="F10" s="166">
        <v>8837</v>
      </c>
      <c r="G10" s="166">
        <v>8920</v>
      </c>
      <c r="H10" s="166">
        <v>9053</v>
      </c>
      <c r="I10" s="167">
        <v>9322</v>
      </c>
    </row>
    <row r="11" spans="1:9" ht="27" customHeight="1">
      <c r="A11" s="337"/>
      <c r="B11" s="44" t="s">
        <v>123</v>
      </c>
      <c r="C11" s="43"/>
      <c r="D11" s="94"/>
      <c r="E11" s="166">
        <v>6742</v>
      </c>
      <c r="F11" s="166">
        <v>5055</v>
      </c>
      <c r="G11" s="166">
        <v>4465</v>
      </c>
      <c r="H11" s="166">
        <v>4477</v>
      </c>
      <c r="I11" s="167">
        <v>4347</v>
      </c>
    </row>
    <row r="12" spans="1:9" ht="27" customHeight="1">
      <c r="A12" s="337"/>
      <c r="B12" s="44" t="s">
        <v>124</v>
      </c>
      <c r="C12" s="43"/>
      <c r="D12" s="94"/>
      <c r="E12" s="166">
        <v>4748</v>
      </c>
      <c r="F12" s="166">
        <v>3782</v>
      </c>
      <c r="G12" s="166">
        <v>4455</v>
      </c>
      <c r="H12" s="166">
        <v>4576</v>
      </c>
      <c r="I12" s="167">
        <v>4975</v>
      </c>
    </row>
    <row r="13" spans="1:9" ht="27" customHeight="1">
      <c r="A13" s="337"/>
      <c r="B13" s="44" t="s">
        <v>125</v>
      </c>
      <c r="C13" s="43"/>
      <c r="D13" s="99"/>
      <c r="E13" s="168">
        <v>822</v>
      </c>
      <c r="F13" s="168">
        <v>-966</v>
      </c>
      <c r="G13" s="168">
        <v>673</v>
      </c>
      <c r="H13" s="168">
        <v>121</v>
      </c>
      <c r="I13" s="169">
        <v>399</v>
      </c>
    </row>
    <row r="14" spans="1:9" ht="27" customHeight="1">
      <c r="A14" s="337"/>
      <c r="B14" s="101" t="s">
        <v>126</v>
      </c>
      <c r="C14" s="53"/>
      <c r="D14" s="99"/>
      <c r="E14" s="168">
        <v>0</v>
      </c>
      <c r="F14" s="168">
        <v>0</v>
      </c>
      <c r="G14" s="168">
        <v>0</v>
      </c>
      <c r="H14" s="168">
        <v>0</v>
      </c>
      <c r="I14" s="168">
        <v>0</v>
      </c>
    </row>
    <row r="15" spans="1:9" ht="27" customHeight="1">
      <c r="A15" s="337"/>
      <c r="B15" s="45" t="s">
        <v>127</v>
      </c>
      <c r="C15" s="46"/>
      <c r="D15" s="170"/>
      <c r="E15" s="171">
        <v>1061</v>
      </c>
      <c r="F15" s="171">
        <v>-5701</v>
      </c>
      <c r="G15" s="171">
        <v>544</v>
      </c>
      <c r="H15" s="171">
        <v>2094</v>
      </c>
      <c r="I15" s="172">
        <v>1615</v>
      </c>
    </row>
    <row r="16" spans="1:9" ht="27" customHeight="1">
      <c r="A16" s="337"/>
      <c r="B16" s="173" t="s">
        <v>128</v>
      </c>
      <c r="C16" s="174"/>
      <c r="D16" s="175" t="s">
        <v>43</v>
      </c>
      <c r="E16" s="176">
        <v>43438</v>
      </c>
      <c r="F16" s="176">
        <v>39613</v>
      </c>
      <c r="G16" s="176">
        <v>39150</v>
      </c>
      <c r="H16" s="176">
        <v>41833</v>
      </c>
      <c r="I16" s="177">
        <v>37183</v>
      </c>
    </row>
    <row r="17" spans="1:9" ht="27" customHeight="1">
      <c r="A17" s="337"/>
      <c r="B17" s="44" t="s">
        <v>129</v>
      </c>
      <c r="C17" s="43"/>
      <c r="D17" s="91" t="s">
        <v>44</v>
      </c>
      <c r="E17" s="166">
        <v>26680</v>
      </c>
      <c r="F17" s="166">
        <v>30851</v>
      </c>
      <c r="G17" s="166">
        <v>32686</v>
      </c>
      <c r="H17" s="166">
        <v>34979</v>
      </c>
      <c r="I17" s="167">
        <v>27208</v>
      </c>
    </row>
    <row r="18" spans="1:9" ht="27" customHeight="1">
      <c r="A18" s="337"/>
      <c r="B18" s="44" t="s">
        <v>130</v>
      </c>
      <c r="C18" s="43"/>
      <c r="D18" s="91" t="s">
        <v>45</v>
      </c>
      <c r="E18" s="166">
        <v>1176428</v>
      </c>
      <c r="F18" s="166">
        <v>1171178</v>
      </c>
      <c r="G18" s="166">
        <v>1162626</v>
      </c>
      <c r="H18" s="166">
        <v>1166967</v>
      </c>
      <c r="I18" s="167">
        <v>1172714</v>
      </c>
    </row>
    <row r="19" spans="1:9" ht="27" customHeight="1">
      <c r="A19" s="337"/>
      <c r="B19" s="44" t="s">
        <v>131</v>
      </c>
      <c r="C19" s="43"/>
      <c r="D19" s="91" t="s">
        <v>132</v>
      </c>
      <c r="E19" s="166">
        <v>1159670</v>
      </c>
      <c r="F19" s="166">
        <v>1162416</v>
      </c>
      <c r="G19" s="166">
        <v>1156162</v>
      </c>
      <c r="H19" s="166">
        <v>1160113</v>
      </c>
      <c r="I19" s="166">
        <f>I17+I18-I16</f>
        <v>1162739</v>
      </c>
    </row>
    <row r="20" spans="1:9" ht="27" customHeight="1">
      <c r="A20" s="337"/>
      <c r="B20" s="44" t="s">
        <v>133</v>
      </c>
      <c r="C20" s="43"/>
      <c r="D20" s="94" t="s">
        <v>134</v>
      </c>
      <c r="E20" s="178">
        <v>3.5636914408615179</v>
      </c>
      <c r="F20" s="178">
        <v>3.5654360526179598</v>
      </c>
      <c r="G20" s="178">
        <v>3.5092316747407977</v>
      </c>
      <c r="H20" s="178">
        <v>3.5182777739254179</v>
      </c>
      <c r="I20" s="178">
        <f>I18/I8</f>
        <v>3.5718301794269669</v>
      </c>
    </row>
    <row r="21" spans="1:9" ht="27" customHeight="1">
      <c r="A21" s="337"/>
      <c r="B21" s="44" t="s">
        <v>135</v>
      </c>
      <c r="C21" s="43"/>
      <c r="D21" s="94" t="s">
        <v>136</v>
      </c>
      <c r="E21" s="178">
        <v>3.5129273132090333</v>
      </c>
      <c r="F21" s="178">
        <v>3.5387617548655781</v>
      </c>
      <c r="G21" s="178">
        <v>3.4897209519928767</v>
      </c>
      <c r="H21" s="178">
        <v>3.4976137141341082</v>
      </c>
      <c r="I21" s="178">
        <f>I19/I8</f>
        <v>3.5414485125927819</v>
      </c>
    </row>
    <row r="22" spans="1:9" ht="27" customHeight="1">
      <c r="A22" s="337"/>
      <c r="B22" s="44" t="s">
        <v>137</v>
      </c>
      <c r="C22" s="43"/>
      <c r="D22" s="94" t="s">
        <v>138</v>
      </c>
      <c r="E22" s="166">
        <v>1046745.6363650925</v>
      </c>
      <c r="F22" s="166">
        <v>1042074.3648627849</v>
      </c>
      <c r="G22" s="166">
        <v>1034465.0860270257</v>
      </c>
      <c r="H22" s="166">
        <v>1038327.5602349337</v>
      </c>
      <c r="I22" s="166">
        <f>I18/I24*1000000</f>
        <v>1043441.0454394598</v>
      </c>
    </row>
    <row r="23" spans="1:9" ht="27" customHeight="1">
      <c r="A23" s="337"/>
      <c r="B23" s="44" t="s">
        <v>139</v>
      </c>
      <c r="C23" s="43"/>
      <c r="D23" s="94" t="s">
        <v>140</v>
      </c>
      <c r="E23" s="166">
        <v>1031834.9377297264</v>
      </c>
      <c r="F23" s="166">
        <v>1034278.2351669335</v>
      </c>
      <c r="G23" s="166">
        <v>1028713.6386001845</v>
      </c>
      <c r="H23" s="166">
        <v>1032229.1040679213</v>
      </c>
      <c r="I23" s="166">
        <f>I19/I24*1000000</f>
        <v>1034565.6295850753</v>
      </c>
    </row>
    <row r="24" spans="1:9" ht="27" customHeight="1">
      <c r="A24" s="337"/>
      <c r="B24" s="179" t="s">
        <v>141</v>
      </c>
      <c r="C24" s="180"/>
      <c r="D24" s="181" t="s">
        <v>142</v>
      </c>
      <c r="E24" s="171">
        <v>1123891</v>
      </c>
      <c r="F24" s="171">
        <v>1123891</v>
      </c>
      <c r="G24" s="171">
        <v>1123891</v>
      </c>
      <c r="H24" s="172">
        <v>1123891</v>
      </c>
      <c r="I24" s="172">
        <v>1123891</v>
      </c>
    </row>
    <row r="25" spans="1:9" ht="27" customHeight="1">
      <c r="A25" s="337"/>
      <c r="B25" s="10" t="s">
        <v>143</v>
      </c>
      <c r="C25" s="182"/>
      <c r="D25" s="183"/>
      <c r="E25" s="164">
        <v>335482</v>
      </c>
      <c r="F25" s="164">
        <v>330650</v>
      </c>
      <c r="G25" s="164">
        <v>328186</v>
      </c>
      <c r="H25" s="164">
        <v>326771</v>
      </c>
      <c r="I25" s="184">
        <v>322854</v>
      </c>
    </row>
    <row r="26" spans="1:9" ht="27" customHeight="1">
      <c r="A26" s="337"/>
      <c r="B26" s="185" t="s">
        <v>144</v>
      </c>
      <c r="C26" s="186"/>
      <c r="D26" s="187"/>
      <c r="E26" s="188">
        <v>0.34200000000000003</v>
      </c>
      <c r="F26" s="188">
        <v>0.35099999999999998</v>
      </c>
      <c r="G26" s="188">
        <v>0.3609</v>
      </c>
      <c r="H26" s="188">
        <v>0.36559999999999998</v>
      </c>
      <c r="I26" s="189">
        <v>0.374</v>
      </c>
    </row>
    <row r="27" spans="1:9" ht="27" customHeight="1">
      <c r="A27" s="337"/>
      <c r="B27" s="185" t="s">
        <v>145</v>
      </c>
      <c r="C27" s="186"/>
      <c r="D27" s="187"/>
      <c r="E27" s="190">
        <v>1.4</v>
      </c>
      <c r="F27" s="190">
        <v>1.1000000000000001</v>
      </c>
      <c r="G27" s="190">
        <v>1.4</v>
      </c>
      <c r="H27" s="190">
        <v>1.4</v>
      </c>
      <c r="I27" s="191">
        <v>1.5</v>
      </c>
    </row>
    <row r="28" spans="1:9" ht="27" customHeight="1">
      <c r="A28" s="337"/>
      <c r="B28" s="185" t="s">
        <v>146</v>
      </c>
      <c r="C28" s="186"/>
      <c r="D28" s="187"/>
      <c r="E28" s="190">
        <v>94.7</v>
      </c>
      <c r="F28" s="190">
        <v>95.4</v>
      </c>
      <c r="G28" s="190">
        <v>95</v>
      </c>
      <c r="H28" s="190">
        <v>95.5</v>
      </c>
      <c r="I28" s="191">
        <v>95.7</v>
      </c>
    </row>
    <row r="29" spans="1:9" ht="27" customHeight="1">
      <c r="A29" s="337"/>
      <c r="B29" s="192" t="s">
        <v>147</v>
      </c>
      <c r="C29" s="193"/>
      <c r="D29" s="194"/>
      <c r="E29" s="195">
        <v>40.799999999999997</v>
      </c>
      <c r="F29" s="195">
        <v>40.9</v>
      </c>
      <c r="G29" s="195">
        <v>40.1</v>
      </c>
      <c r="H29" s="195">
        <v>39.340000000000003</v>
      </c>
      <c r="I29" s="196">
        <v>38.299999999999997</v>
      </c>
    </row>
    <row r="30" spans="1:9" ht="27" customHeight="1">
      <c r="A30" s="337"/>
      <c r="B30" s="382" t="s">
        <v>148</v>
      </c>
      <c r="C30" s="25" t="s">
        <v>149</v>
      </c>
      <c r="D30" s="197"/>
      <c r="E30" s="198">
        <v>0</v>
      </c>
      <c r="F30" s="198">
        <v>0</v>
      </c>
      <c r="G30" s="198">
        <v>0</v>
      </c>
      <c r="H30" s="198">
        <v>0</v>
      </c>
      <c r="I30" s="199"/>
    </row>
    <row r="31" spans="1:9" ht="27" customHeight="1">
      <c r="A31" s="337"/>
      <c r="B31" s="337"/>
      <c r="C31" s="185" t="s">
        <v>150</v>
      </c>
      <c r="D31" s="187"/>
      <c r="E31" s="190">
        <v>0</v>
      </c>
      <c r="F31" s="190">
        <v>0</v>
      </c>
      <c r="G31" s="190">
        <v>0</v>
      </c>
      <c r="H31" s="190">
        <v>0</v>
      </c>
      <c r="I31" s="191"/>
    </row>
    <row r="32" spans="1:9" ht="27" customHeight="1">
      <c r="A32" s="337"/>
      <c r="B32" s="337"/>
      <c r="C32" s="185" t="s">
        <v>151</v>
      </c>
      <c r="D32" s="187"/>
      <c r="E32" s="190">
        <v>13.2</v>
      </c>
      <c r="F32" s="190">
        <v>12.9</v>
      </c>
      <c r="G32" s="190">
        <v>12.5</v>
      </c>
      <c r="H32" s="190">
        <v>12.1</v>
      </c>
      <c r="I32" s="191">
        <v>11.9</v>
      </c>
    </row>
    <row r="33" spans="1:9" ht="27" customHeight="1">
      <c r="A33" s="338"/>
      <c r="B33" s="338"/>
      <c r="C33" s="192" t="s">
        <v>152</v>
      </c>
      <c r="D33" s="194"/>
      <c r="E33" s="195">
        <v>227.7</v>
      </c>
      <c r="F33" s="195">
        <v>233.1</v>
      </c>
      <c r="G33" s="195">
        <v>236.6</v>
      </c>
      <c r="H33" s="195">
        <v>236.8</v>
      </c>
      <c r="I33" s="200">
        <v>246</v>
      </c>
    </row>
    <row r="34" spans="1:9" ht="27" customHeight="1">
      <c r="A34" s="2" t="s">
        <v>244</v>
      </c>
      <c r="B34" s="8"/>
      <c r="C34" s="8"/>
      <c r="D34" s="8"/>
      <c r="E34" s="201"/>
      <c r="F34" s="201"/>
      <c r="G34" s="201"/>
      <c r="H34" s="201"/>
      <c r="I34" s="202"/>
    </row>
    <row r="35" spans="1:9" ht="27" customHeight="1">
      <c r="A35" s="13" t="s">
        <v>111</v>
      </c>
    </row>
    <row r="36" spans="1:9">
      <c r="A36" s="203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271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358" t="s">
        <v>49</v>
      </c>
      <c r="B6" s="359"/>
      <c r="C6" s="359"/>
      <c r="D6" s="359"/>
      <c r="E6" s="360"/>
      <c r="F6" s="384" t="s">
        <v>246</v>
      </c>
      <c r="G6" s="352"/>
      <c r="H6" s="384" t="s">
        <v>247</v>
      </c>
      <c r="I6" s="352"/>
      <c r="J6" s="384" t="s">
        <v>248</v>
      </c>
      <c r="K6" s="352"/>
      <c r="L6" s="384" t="s">
        <v>249</v>
      </c>
      <c r="M6" s="352"/>
      <c r="N6" s="351" t="s">
        <v>250</v>
      </c>
      <c r="O6" s="353"/>
    </row>
    <row r="7" spans="1:25" ht="16" customHeight="1">
      <c r="A7" s="361"/>
      <c r="B7" s="362"/>
      <c r="C7" s="362"/>
      <c r="D7" s="362"/>
      <c r="E7" s="363"/>
      <c r="F7" s="109" t="s">
        <v>242</v>
      </c>
      <c r="G7" s="38" t="s">
        <v>2</v>
      </c>
      <c r="H7" s="109" t="s">
        <v>242</v>
      </c>
      <c r="I7" s="38" t="s">
        <v>2</v>
      </c>
      <c r="J7" s="109" t="s">
        <v>242</v>
      </c>
      <c r="K7" s="38" t="s">
        <v>2</v>
      </c>
      <c r="L7" s="109" t="s">
        <v>242</v>
      </c>
      <c r="M7" s="38" t="s">
        <v>2</v>
      </c>
      <c r="N7" s="109" t="s">
        <v>242</v>
      </c>
      <c r="O7" s="236" t="s">
        <v>2</v>
      </c>
    </row>
    <row r="8" spans="1:25" ht="16" customHeight="1">
      <c r="A8" s="370" t="s">
        <v>83</v>
      </c>
      <c r="B8" s="55" t="s">
        <v>50</v>
      </c>
      <c r="C8" s="56"/>
      <c r="D8" s="56"/>
      <c r="E8" s="93" t="s">
        <v>41</v>
      </c>
      <c r="F8" s="110">
        <v>6204</v>
      </c>
      <c r="G8" s="290">
        <v>6037</v>
      </c>
      <c r="H8" s="110">
        <v>569</v>
      </c>
      <c r="I8" s="291">
        <v>559</v>
      </c>
      <c r="J8" s="110">
        <v>147</v>
      </c>
      <c r="K8" s="111">
        <v>181</v>
      </c>
      <c r="L8" s="110">
        <v>6484</v>
      </c>
      <c r="M8" s="291">
        <v>6405</v>
      </c>
      <c r="N8" s="240">
        <v>40090</v>
      </c>
      <c r="O8" s="240">
        <v>38206</v>
      </c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6" customHeight="1">
      <c r="A9" s="371"/>
      <c r="B9" s="8"/>
      <c r="C9" s="30" t="s">
        <v>51</v>
      </c>
      <c r="D9" s="43"/>
      <c r="E9" s="91" t="s">
        <v>42</v>
      </c>
      <c r="F9" s="70">
        <v>6204</v>
      </c>
      <c r="G9" s="113">
        <v>5781</v>
      </c>
      <c r="H9" s="70">
        <v>562</v>
      </c>
      <c r="I9" s="114">
        <v>559</v>
      </c>
      <c r="J9" s="70">
        <v>147</v>
      </c>
      <c r="K9" s="115">
        <v>181</v>
      </c>
      <c r="L9" s="70">
        <v>6380</v>
      </c>
      <c r="M9" s="114">
        <v>6405</v>
      </c>
      <c r="N9" s="241">
        <v>39712</v>
      </c>
      <c r="O9" s="241">
        <v>37711</v>
      </c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6" customHeight="1">
      <c r="A10" s="371"/>
      <c r="B10" s="10"/>
      <c r="C10" s="30" t="s">
        <v>52</v>
      </c>
      <c r="D10" s="43"/>
      <c r="E10" s="91" t="s">
        <v>43</v>
      </c>
      <c r="F10" s="70">
        <v>0</v>
      </c>
      <c r="G10" s="113">
        <v>257</v>
      </c>
      <c r="H10" s="70">
        <v>7</v>
      </c>
      <c r="I10" s="114">
        <v>0</v>
      </c>
      <c r="J10" s="116">
        <v>0</v>
      </c>
      <c r="K10" s="292">
        <v>0</v>
      </c>
      <c r="L10" s="70">
        <v>104</v>
      </c>
      <c r="M10" s="114">
        <v>0</v>
      </c>
      <c r="N10" s="241">
        <v>378</v>
      </c>
      <c r="O10" s="241">
        <v>495</v>
      </c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6" customHeight="1">
      <c r="A11" s="371"/>
      <c r="B11" s="50" t="s">
        <v>53</v>
      </c>
      <c r="C11" s="63"/>
      <c r="D11" s="63"/>
      <c r="E11" s="90" t="s">
        <v>44</v>
      </c>
      <c r="F11" s="117">
        <v>3035</v>
      </c>
      <c r="G11" s="118">
        <v>3118</v>
      </c>
      <c r="H11" s="117">
        <v>433</v>
      </c>
      <c r="I11" s="293">
        <v>448</v>
      </c>
      <c r="J11" s="117">
        <v>115</v>
      </c>
      <c r="K11" s="119">
        <v>123</v>
      </c>
      <c r="L11" s="117">
        <v>5762</v>
      </c>
      <c r="M11" s="293">
        <v>5938</v>
      </c>
      <c r="N11" s="266">
        <v>40199</v>
      </c>
      <c r="O11" s="266">
        <v>38694</v>
      </c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6" customHeight="1">
      <c r="A12" s="371"/>
      <c r="B12" s="7"/>
      <c r="C12" s="30" t="s">
        <v>54</v>
      </c>
      <c r="D12" s="43"/>
      <c r="E12" s="91" t="s">
        <v>45</v>
      </c>
      <c r="F12" s="70">
        <v>3035</v>
      </c>
      <c r="G12" s="113">
        <v>3118</v>
      </c>
      <c r="H12" s="117">
        <v>433</v>
      </c>
      <c r="I12" s="114">
        <v>448</v>
      </c>
      <c r="J12" s="117">
        <v>115</v>
      </c>
      <c r="K12" s="115">
        <v>123</v>
      </c>
      <c r="L12" s="70">
        <v>5762</v>
      </c>
      <c r="M12" s="114">
        <v>5754</v>
      </c>
      <c r="N12" s="241">
        <v>40156</v>
      </c>
      <c r="O12" s="241">
        <v>38637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6" customHeight="1">
      <c r="A13" s="371"/>
      <c r="B13" s="8"/>
      <c r="C13" s="52" t="s">
        <v>55</v>
      </c>
      <c r="D13" s="53"/>
      <c r="E13" s="95" t="s">
        <v>46</v>
      </c>
      <c r="F13" s="281">
        <v>0</v>
      </c>
      <c r="G13" s="142">
        <v>0</v>
      </c>
      <c r="H13" s="116">
        <v>0</v>
      </c>
      <c r="I13" s="292">
        <v>0</v>
      </c>
      <c r="J13" s="116">
        <v>0</v>
      </c>
      <c r="K13" s="292">
        <v>0</v>
      </c>
      <c r="L13" s="281">
        <v>0</v>
      </c>
      <c r="M13" s="294">
        <v>184</v>
      </c>
      <c r="N13" s="253">
        <v>43</v>
      </c>
      <c r="O13" s="253">
        <v>57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6" customHeight="1">
      <c r="A14" s="371"/>
      <c r="B14" s="44" t="s">
        <v>56</v>
      </c>
      <c r="C14" s="43"/>
      <c r="D14" s="43"/>
      <c r="E14" s="91" t="s">
        <v>154</v>
      </c>
      <c r="F14" s="69">
        <f t="shared" ref="F14:M15" si="0">F9-F12</f>
        <v>3169</v>
      </c>
      <c r="G14" s="122">
        <f t="shared" si="0"/>
        <v>2663</v>
      </c>
      <c r="H14" s="69">
        <f t="shared" si="0"/>
        <v>129</v>
      </c>
      <c r="I14" s="122">
        <f t="shared" si="0"/>
        <v>111</v>
      </c>
      <c r="J14" s="69">
        <f t="shared" si="0"/>
        <v>32</v>
      </c>
      <c r="K14" s="122">
        <f t="shared" si="0"/>
        <v>58</v>
      </c>
      <c r="L14" s="69">
        <f t="shared" si="0"/>
        <v>618</v>
      </c>
      <c r="M14" s="122">
        <f t="shared" si="0"/>
        <v>651</v>
      </c>
      <c r="N14" s="241">
        <f t="shared" ref="N14:N15" si="1">N9-N12</f>
        <v>-444</v>
      </c>
      <c r="O14" s="241">
        <f t="shared" ref="O14" si="2">O9-O12</f>
        <v>-926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6" customHeight="1">
      <c r="A15" s="371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2">
        <f t="shared" si="0"/>
        <v>257</v>
      </c>
      <c r="H15" s="69">
        <f t="shared" si="0"/>
        <v>7</v>
      </c>
      <c r="I15" s="122">
        <f t="shared" si="0"/>
        <v>0</v>
      </c>
      <c r="J15" s="69">
        <f t="shared" si="0"/>
        <v>0</v>
      </c>
      <c r="K15" s="122">
        <f t="shared" si="0"/>
        <v>0</v>
      </c>
      <c r="L15" s="69">
        <f t="shared" si="0"/>
        <v>104</v>
      </c>
      <c r="M15" s="122">
        <f t="shared" si="0"/>
        <v>-184</v>
      </c>
      <c r="N15" s="241">
        <f t="shared" si="1"/>
        <v>335</v>
      </c>
      <c r="O15" s="241">
        <f t="shared" ref="O15" si="3">O10-O13</f>
        <v>438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6" customHeight="1">
      <c r="A16" s="371"/>
      <c r="B16" s="44" t="s">
        <v>58</v>
      </c>
      <c r="C16" s="43"/>
      <c r="D16" s="43"/>
      <c r="E16" s="91" t="s">
        <v>156</v>
      </c>
      <c r="F16" s="69">
        <f t="shared" ref="F16:M16" si="4">F8-F11</f>
        <v>3169</v>
      </c>
      <c r="G16" s="122">
        <f t="shared" si="4"/>
        <v>2919</v>
      </c>
      <c r="H16" s="69">
        <f t="shared" si="4"/>
        <v>136</v>
      </c>
      <c r="I16" s="122">
        <f t="shared" si="4"/>
        <v>111</v>
      </c>
      <c r="J16" s="69">
        <f t="shared" si="4"/>
        <v>32</v>
      </c>
      <c r="K16" s="122">
        <f t="shared" si="4"/>
        <v>58</v>
      </c>
      <c r="L16" s="69">
        <f t="shared" si="4"/>
        <v>722</v>
      </c>
      <c r="M16" s="122">
        <f t="shared" si="4"/>
        <v>467</v>
      </c>
      <c r="N16" s="241">
        <f t="shared" ref="N16" si="5">N8-N11</f>
        <v>-109</v>
      </c>
      <c r="O16" s="241">
        <f t="shared" ref="O16" si="6">O8-O11</f>
        <v>-488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6" customHeight="1">
      <c r="A17" s="371"/>
      <c r="B17" s="44" t="s">
        <v>59</v>
      </c>
      <c r="C17" s="43"/>
      <c r="D17" s="43"/>
      <c r="E17" s="34"/>
      <c r="F17" s="205"/>
      <c r="G17" s="295"/>
      <c r="H17" s="116"/>
      <c r="I17" s="292"/>
      <c r="J17" s="70"/>
      <c r="K17" s="115"/>
      <c r="L17" s="70"/>
      <c r="M17" s="114"/>
      <c r="N17" s="116">
        <v>41351</v>
      </c>
      <c r="O17" s="116">
        <v>41242</v>
      </c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6" customHeight="1">
      <c r="A18" s="372"/>
      <c r="B18" s="47" t="s">
        <v>60</v>
      </c>
      <c r="C18" s="31"/>
      <c r="D18" s="31"/>
      <c r="E18" s="17"/>
      <c r="F18" s="124"/>
      <c r="G18" s="125"/>
      <c r="H18" s="126"/>
      <c r="I18" s="296"/>
      <c r="J18" s="126"/>
      <c r="K18" s="296"/>
      <c r="L18" s="126"/>
      <c r="M18" s="296"/>
      <c r="N18" s="251">
        <v>4883</v>
      </c>
      <c r="O18" s="251">
        <v>4687</v>
      </c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6" customHeight="1">
      <c r="A19" s="371" t="s">
        <v>84</v>
      </c>
      <c r="B19" s="50" t="s">
        <v>61</v>
      </c>
      <c r="C19" s="51"/>
      <c r="D19" s="51"/>
      <c r="E19" s="96"/>
      <c r="F19" s="223">
        <v>149</v>
      </c>
      <c r="G19" s="297">
        <v>905</v>
      </c>
      <c r="H19" s="66">
        <v>0</v>
      </c>
      <c r="I19" s="298">
        <v>0</v>
      </c>
      <c r="J19" s="66">
        <v>94</v>
      </c>
      <c r="K19" s="298">
        <v>103</v>
      </c>
      <c r="L19" s="66">
        <v>29</v>
      </c>
      <c r="M19" s="298">
        <v>48</v>
      </c>
      <c r="N19" s="266">
        <v>3331</v>
      </c>
      <c r="O19" s="266">
        <v>6330</v>
      </c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6" customHeight="1">
      <c r="A20" s="371"/>
      <c r="B20" s="19"/>
      <c r="C20" s="30" t="s">
        <v>62</v>
      </c>
      <c r="D20" s="43"/>
      <c r="E20" s="91"/>
      <c r="F20" s="70">
        <v>0</v>
      </c>
      <c r="G20" s="299">
        <v>0</v>
      </c>
      <c r="H20" s="70">
        <v>0</v>
      </c>
      <c r="I20" s="300">
        <v>0</v>
      </c>
      <c r="J20" s="70">
        <v>0</v>
      </c>
      <c r="K20" s="300">
        <v>0</v>
      </c>
      <c r="L20" s="70">
        <v>0</v>
      </c>
      <c r="M20" s="300">
        <v>0</v>
      </c>
      <c r="N20" s="241">
        <v>1342</v>
      </c>
      <c r="O20" s="241">
        <v>3934</v>
      </c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6" customHeight="1">
      <c r="A21" s="371"/>
      <c r="B21" s="9" t="s">
        <v>63</v>
      </c>
      <c r="C21" s="63"/>
      <c r="D21" s="63"/>
      <c r="E21" s="90" t="s">
        <v>157</v>
      </c>
      <c r="F21" s="117">
        <v>149</v>
      </c>
      <c r="G21" s="301">
        <v>905</v>
      </c>
      <c r="H21" s="117">
        <v>0</v>
      </c>
      <c r="I21" s="302">
        <v>0</v>
      </c>
      <c r="J21" s="117">
        <v>0</v>
      </c>
      <c r="K21" s="302">
        <v>9</v>
      </c>
      <c r="L21" s="117">
        <v>29</v>
      </c>
      <c r="M21" s="302">
        <v>48</v>
      </c>
      <c r="N21" s="266">
        <v>3331</v>
      </c>
      <c r="O21" s="266">
        <v>6330</v>
      </c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6" customHeight="1">
      <c r="A22" s="371"/>
      <c r="B22" s="50" t="s">
        <v>64</v>
      </c>
      <c r="C22" s="51"/>
      <c r="D22" s="51"/>
      <c r="E22" s="96" t="s">
        <v>158</v>
      </c>
      <c r="F22" s="66">
        <v>4139</v>
      </c>
      <c r="G22" s="297">
        <v>2847</v>
      </c>
      <c r="H22" s="66">
        <v>83</v>
      </c>
      <c r="I22" s="298">
        <v>108</v>
      </c>
      <c r="J22" s="66">
        <v>85</v>
      </c>
      <c r="K22" s="298">
        <v>25</v>
      </c>
      <c r="L22" s="66">
        <v>1774</v>
      </c>
      <c r="M22" s="298">
        <v>1985</v>
      </c>
      <c r="N22" s="252">
        <v>4192</v>
      </c>
      <c r="O22" s="252">
        <v>6654</v>
      </c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6" customHeight="1">
      <c r="A23" s="371"/>
      <c r="B23" s="7" t="s">
        <v>65</v>
      </c>
      <c r="C23" s="52" t="s">
        <v>66</v>
      </c>
      <c r="D23" s="53"/>
      <c r="E23" s="95"/>
      <c r="F23" s="281">
        <v>219</v>
      </c>
      <c r="G23" s="303">
        <v>218</v>
      </c>
      <c r="H23" s="281">
        <v>0</v>
      </c>
      <c r="I23" s="304">
        <v>0</v>
      </c>
      <c r="J23" s="281">
        <v>0</v>
      </c>
      <c r="K23" s="304">
        <v>0</v>
      </c>
      <c r="L23" s="281">
        <v>1077</v>
      </c>
      <c r="M23" s="304">
        <v>1131</v>
      </c>
      <c r="N23" s="253">
        <v>2675</v>
      </c>
      <c r="O23" s="253">
        <v>2993</v>
      </c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6" customHeight="1">
      <c r="A24" s="371"/>
      <c r="B24" s="44" t="s">
        <v>159</v>
      </c>
      <c r="C24" s="43"/>
      <c r="D24" s="43"/>
      <c r="E24" s="91" t="s">
        <v>160</v>
      </c>
      <c r="F24" s="70">
        <f t="shared" ref="F24:M24" si="7">F21-F22</f>
        <v>-3990</v>
      </c>
      <c r="G24" s="299">
        <f t="shared" si="7"/>
        <v>-1942</v>
      </c>
      <c r="H24" s="70">
        <f t="shared" si="7"/>
        <v>-83</v>
      </c>
      <c r="I24" s="299">
        <f t="shared" si="7"/>
        <v>-108</v>
      </c>
      <c r="J24" s="70">
        <f t="shared" si="7"/>
        <v>-85</v>
      </c>
      <c r="K24" s="299">
        <f t="shared" si="7"/>
        <v>-16</v>
      </c>
      <c r="L24" s="70">
        <f t="shared" si="7"/>
        <v>-1745</v>
      </c>
      <c r="M24" s="299">
        <f t="shared" si="7"/>
        <v>-1937</v>
      </c>
      <c r="N24" s="241">
        <f t="shared" ref="N24" si="8">N21-N22</f>
        <v>-861</v>
      </c>
      <c r="O24" s="241">
        <f t="shared" ref="O24" si="9">O21-O22</f>
        <v>-324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6" customHeight="1">
      <c r="A25" s="371"/>
      <c r="B25" s="101" t="s">
        <v>67</v>
      </c>
      <c r="C25" s="53"/>
      <c r="D25" s="53"/>
      <c r="E25" s="373" t="s">
        <v>161</v>
      </c>
      <c r="F25" s="345">
        <v>3990</v>
      </c>
      <c r="G25" s="349">
        <v>1942</v>
      </c>
      <c r="H25" s="345">
        <v>83</v>
      </c>
      <c r="I25" s="347">
        <v>108</v>
      </c>
      <c r="J25" s="345">
        <v>85</v>
      </c>
      <c r="K25" s="347">
        <v>16</v>
      </c>
      <c r="L25" s="345">
        <v>1745</v>
      </c>
      <c r="M25" s="347">
        <v>1937</v>
      </c>
      <c r="N25" s="385">
        <v>861</v>
      </c>
      <c r="O25" s="383">
        <v>324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6" customHeight="1">
      <c r="A26" s="371"/>
      <c r="B26" s="9" t="s">
        <v>68</v>
      </c>
      <c r="C26" s="63"/>
      <c r="D26" s="63"/>
      <c r="E26" s="374"/>
      <c r="F26" s="346"/>
      <c r="G26" s="350"/>
      <c r="H26" s="346"/>
      <c r="I26" s="348"/>
      <c r="J26" s="346"/>
      <c r="K26" s="348"/>
      <c r="L26" s="346"/>
      <c r="M26" s="348"/>
      <c r="N26" s="386"/>
      <c r="O26" s="346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6" customHeight="1">
      <c r="A27" s="372"/>
      <c r="B27" s="47" t="s">
        <v>162</v>
      </c>
      <c r="C27" s="31"/>
      <c r="D27" s="31"/>
      <c r="E27" s="92" t="s">
        <v>163</v>
      </c>
      <c r="F27" s="72">
        <f t="shared" ref="F27:M27" si="10">F24+F25</f>
        <v>0</v>
      </c>
      <c r="G27" s="305">
        <f t="shared" si="10"/>
        <v>0</v>
      </c>
      <c r="H27" s="74">
        <f t="shared" si="10"/>
        <v>0</v>
      </c>
      <c r="I27" s="305">
        <f t="shared" si="10"/>
        <v>0</v>
      </c>
      <c r="J27" s="74">
        <f t="shared" si="10"/>
        <v>0</v>
      </c>
      <c r="K27" s="305">
        <f t="shared" si="10"/>
        <v>0</v>
      </c>
      <c r="L27" s="74">
        <f t="shared" si="10"/>
        <v>0</v>
      </c>
      <c r="M27" s="305">
        <f t="shared" si="10"/>
        <v>0</v>
      </c>
      <c r="N27" s="254">
        <f t="shared" ref="N27:O27" si="11">N24+N25</f>
        <v>0</v>
      </c>
      <c r="O27" s="131">
        <f t="shared" si="11"/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6" customHeight="1">
      <c r="A28" s="13"/>
      <c r="F28" s="112"/>
      <c r="G28" s="112"/>
      <c r="H28" s="112"/>
      <c r="I28" s="112"/>
      <c r="J28" s="112"/>
      <c r="K28" s="112"/>
      <c r="L28" s="13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6" customHeight="1">
      <c r="A29" s="31"/>
      <c r="F29" s="112"/>
      <c r="G29" s="112"/>
      <c r="H29" s="112"/>
      <c r="I29" s="112"/>
      <c r="J29" s="133"/>
      <c r="K29" s="133"/>
      <c r="L29" s="132"/>
      <c r="M29" s="112"/>
      <c r="N29" s="112"/>
      <c r="O29" s="133" t="s">
        <v>164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3"/>
    </row>
    <row r="30" spans="1:25" ht="16" customHeight="1">
      <c r="A30" s="364" t="s">
        <v>69</v>
      </c>
      <c r="B30" s="365"/>
      <c r="C30" s="365"/>
      <c r="D30" s="365"/>
      <c r="E30" s="366"/>
      <c r="F30" s="343" t="s">
        <v>251</v>
      </c>
      <c r="G30" s="344"/>
      <c r="H30" s="343" t="s">
        <v>252</v>
      </c>
      <c r="I30" s="344"/>
      <c r="J30" s="343" t="s">
        <v>253</v>
      </c>
      <c r="K30" s="344"/>
      <c r="L30" s="343" t="s">
        <v>254</v>
      </c>
      <c r="M30" s="344"/>
      <c r="N30" s="343" t="s">
        <v>255</v>
      </c>
      <c r="O30" s="344"/>
      <c r="P30" s="134"/>
      <c r="Q30" s="132"/>
      <c r="R30" s="134"/>
      <c r="S30" s="132"/>
      <c r="T30" s="134"/>
      <c r="U30" s="132"/>
      <c r="V30" s="134"/>
      <c r="W30" s="132"/>
      <c r="X30" s="134"/>
      <c r="Y30" s="132"/>
    </row>
    <row r="31" spans="1:25" ht="16" customHeight="1">
      <c r="A31" s="367"/>
      <c r="B31" s="368"/>
      <c r="C31" s="368"/>
      <c r="D31" s="368"/>
      <c r="E31" s="369"/>
      <c r="F31" s="109" t="s">
        <v>242</v>
      </c>
      <c r="G31" s="38" t="s">
        <v>2</v>
      </c>
      <c r="H31" s="109" t="s">
        <v>242</v>
      </c>
      <c r="I31" s="38" t="s">
        <v>2</v>
      </c>
      <c r="J31" s="109" t="s">
        <v>242</v>
      </c>
      <c r="K31" s="38" t="s">
        <v>2</v>
      </c>
      <c r="L31" s="109" t="s">
        <v>242</v>
      </c>
      <c r="M31" s="38" t="s">
        <v>2</v>
      </c>
      <c r="N31" s="109" t="s">
        <v>242</v>
      </c>
      <c r="O31" s="204" t="s">
        <v>2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</row>
    <row r="32" spans="1:25" ht="16" customHeight="1">
      <c r="A32" s="370" t="s">
        <v>85</v>
      </c>
      <c r="B32" s="55" t="s">
        <v>50</v>
      </c>
      <c r="C32" s="56"/>
      <c r="D32" s="56"/>
      <c r="E32" s="15" t="s">
        <v>41</v>
      </c>
      <c r="F32" s="66">
        <v>6</v>
      </c>
      <c r="G32" s="246">
        <v>5</v>
      </c>
      <c r="H32" s="110">
        <v>188</v>
      </c>
      <c r="I32" s="240">
        <v>215</v>
      </c>
      <c r="J32" s="110">
        <v>2458</v>
      </c>
      <c r="K32" s="250">
        <v>2465</v>
      </c>
      <c r="L32" s="66"/>
      <c r="M32" s="139"/>
      <c r="N32" s="110"/>
      <c r="O32" s="140"/>
      <c r="P32" s="139"/>
      <c r="Q32" s="139"/>
      <c r="R32" s="139"/>
      <c r="S32" s="139"/>
      <c r="T32" s="141"/>
      <c r="U32" s="141"/>
      <c r="V32" s="139"/>
      <c r="W32" s="139"/>
      <c r="X32" s="141"/>
      <c r="Y32" s="141"/>
    </row>
    <row r="33" spans="1:25" ht="16" customHeight="1">
      <c r="A33" s="375"/>
      <c r="B33" s="8"/>
      <c r="C33" s="52" t="s">
        <v>70</v>
      </c>
      <c r="D33" s="53"/>
      <c r="E33" s="99"/>
      <c r="F33" s="68">
        <v>6</v>
      </c>
      <c r="G33" s="248">
        <v>5</v>
      </c>
      <c r="H33" s="68">
        <v>173</v>
      </c>
      <c r="I33" s="243">
        <v>172</v>
      </c>
      <c r="J33" s="68">
        <v>2181</v>
      </c>
      <c r="K33" s="248">
        <v>2175</v>
      </c>
      <c r="L33" s="68"/>
      <c r="M33" s="142"/>
      <c r="N33" s="238"/>
      <c r="O33" s="239"/>
      <c r="P33" s="139"/>
      <c r="Q33" s="139"/>
      <c r="R33" s="139"/>
      <c r="S33" s="139"/>
      <c r="T33" s="141"/>
      <c r="U33" s="141"/>
      <c r="V33" s="139"/>
      <c r="W33" s="139"/>
      <c r="X33" s="141"/>
      <c r="Y33" s="141"/>
    </row>
    <row r="34" spans="1:25" ht="16" customHeight="1">
      <c r="A34" s="375"/>
      <c r="B34" s="8"/>
      <c r="C34" s="24"/>
      <c r="D34" s="30" t="s">
        <v>71</v>
      </c>
      <c r="E34" s="94"/>
      <c r="F34" s="70"/>
      <c r="G34" s="244">
        <v>0</v>
      </c>
      <c r="H34" s="70">
        <v>173</v>
      </c>
      <c r="I34" s="241">
        <v>172</v>
      </c>
      <c r="J34" s="70"/>
      <c r="K34" s="244">
        <v>0</v>
      </c>
      <c r="L34" s="70"/>
      <c r="M34" s="113"/>
      <c r="N34" s="70"/>
      <c r="O34" s="122"/>
      <c r="P34" s="139"/>
      <c r="Q34" s="139"/>
      <c r="R34" s="139"/>
      <c r="S34" s="139"/>
      <c r="T34" s="141"/>
      <c r="U34" s="141"/>
      <c r="V34" s="139"/>
      <c r="W34" s="139"/>
      <c r="X34" s="141"/>
      <c r="Y34" s="141"/>
    </row>
    <row r="35" spans="1:25" ht="16" customHeight="1">
      <c r="A35" s="375"/>
      <c r="B35" s="10"/>
      <c r="C35" s="62" t="s">
        <v>72</v>
      </c>
      <c r="D35" s="63"/>
      <c r="E35" s="100"/>
      <c r="F35" s="117"/>
      <c r="G35" s="247">
        <v>0</v>
      </c>
      <c r="H35" s="117">
        <v>15</v>
      </c>
      <c r="I35" s="242">
        <v>43</v>
      </c>
      <c r="J35" s="143">
        <v>277</v>
      </c>
      <c r="K35" s="255">
        <v>291</v>
      </c>
      <c r="L35" s="117"/>
      <c r="M35" s="118"/>
      <c r="N35" s="117"/>
      <c r="O35" s="130"/>
      <c r="P35" s="139"/>
      <c r="Q35" s="139"/>
      <c r="R35" s="139"/>
      <c r="S35" s="139"/>
      <c r="T35" s="141"/>
      <c r="U35" s="141"/>
      <c r="V35" s="139"/>
      <c r="W35" s="139"/>
      <c r="X35" s="141"/>
      <c r="Y35" s="141"/>
    </row>
    <row r="36" spans="1:25" ht="16" customHeight="1">
      <c r="A36" s="375"/>
      <c r="B36" s="50" t="s">
        <v>53</v>
      </c>
      <c r="C36" s="51"/>
      <c r="D36" s="51"/>
      <c r="E36" s="15" t="s">
        <v>42</v>
      </c>
      <c r="F36" s="66">
        <v>1</v>
      </c>
      <c r="G36" s="246">
        <v>0</v>
      </c>
      <c r="H36" s="66">
        <v>181</v>
      </c>
      <c r="I36" s="252">
        <v>163</v>
      </c>
      <c r="J36" s="66">
        <v>2184</v>
      </c>
      <c r="K36" s="246">
        <v>2170</v>
      </c>
      <c r="L36" s="66"/>
      <c r="M36" s="139"/>
      <c r="N36" s="66"/>
      <c r="O36" s="128"/>
      <c r="P36" s="139"/>
      <c r="Q36" s="139"/>
      <c r="R36" s="139"/>
      <c r="S36" s="139"/>
      <c r="T36" s="139"/>
      <c r="U36" s="139"/>
      <c r="V36" s="139"/>
      <c r="W36" s="139"/>
      <c r="X36" s="141"/>
      <c r="Y36" s="141"/>
    </row>
    <row r="37" spans="1:25" ht="16" customHeight="1">
      <c r="A37" s="375"/>
      <c r="B37" s="8"/>
      <c r="C37" s="30" t="s">
        <v>73</v>
      </c>
      <c r="D37" s="43"/>
      <c r="E37" s="94"/>
      <c r="F37" s="70"/>
      <c r="G37" s="244">
        <v>0</v>
      </c>
      <c r="H37" s="70">
        <v>153</v>
      </c>
      <c r="I37" s="241">
        <v>132</v>
      </c>
      <c r="J37" s="70">
        <v>2029</v>
      </c>
      <c r="K37" s="244">
        <v>2001</v>
      </c>
      <c r="L37" s="70"/>
      <c r="M37" s="113"/>
      <c r="N37" s="70"/>
      <c r="O37" s="122"/>
      <c r="P37" s="139"/>
      <c r="Q37" s="139"/>
      <c r="R37" s="139"/>
      <c r="S37" s="139"/>
      <c r="T37" s="139"/>
      <c r="U37" s="139"/>
      <c r="V37" s="139"/>
      <c r="W37" s="139"/>
      <c r="X37" s="141"/>
      <c r="Y37" s="141"/>
    </row>
    <row r="38" spans="1:25" ht="16" customHeight="1">
      <c r="A38" s="375"/>
      <c r="B38" s="10"/>
      <c r="C38" s="30" t="s">
        <v>74</v>
      </c>
      <c r="D38" s="43"/>
      <c r="E38" s="94"/>
      <c r="F38" s="69">
        <v>1</v>
      </c>
      <c r="G38" s="244">
        <v>0</v>
      </c>
      <c r="H38" s="70">
        <v>28</v>
      </c>
      <c r="I38" s="241">
        <v>31</v>
      </c>
      <c r="J38" s="70">
        <v>155</v>
      </c>
      <c r="K38" s="244">
        <v>169</v>
      </c>
      <c r="L38" s="70"/>
      <c r="M38" s="113"/>
      <c r="N38" s="70"/>
      <c r="O38" s="122"/>
      <c r="P38" s="139"/>
      <c r="Q38" s="139"/>
      <c r="R38" s="141"/>
      <c r="S38" s="141"/>
      <c r="T38" s="139"/>
      <c r="U38" s="139"/>
      <c r="V38" s="139"/>
      <c r="W38" s="139"/>
      <c r="X38" s="141"/>
      <c r="Y38" s="141"/>
    </row>
    <row r="39" spans="1:25" ht="16" customHeight="1">
      <c r="A39" s="376"/>
      <c r="B39" s="11" t="s">
        <v>75</v>
      </c>
      <c r="C39" s="12"/>
      <c r="D39" s="12"/>
      <c r="E39" s="98" t="s">
        <v>165</v>
      </c>
      <c r="F39" s="73">
        <f t="shared" ref="F39:O39" si="12">F32-F36</f>
        <v>5</v>
      </c>
      <c r="G39" s="249">
        <f t="shared" si="12"/>
        <v>5</v>
      </c>
      <c r="H39" s="73">
        <f t="shared" si="12"/>
        <v>7</v>
      </c>
      <c r="I39" s="254">
        <f t="shared" si="12"/>
        <v>52</v>
      </c>
      <c r="J39" s="73">
        <f t="shared" si="12"/>
        <v>274</v>
      </c>
      <c r="K39" s="249">
        <f t="shared" si="12"/>
        <v>295</v>
      </c>
      <c r="L39" s="73">
        <f t="shared" si="12"/>
        <v>0</v>
      </c>
      <c r="M39" s="131">
        <f t="shared" si="12"/>
        <v>0</v>
      </c>
      <c r="N39" s="73">
        <f t="shared" si="12"/>
        <v>0</v>
      </c>
      <c r="O39" s="131">
        <f t="shared" si="12"/>
        <v>0</v>
      </c>
      <c r="P39" s="139"/>
      <c r="Q39" s="139"/>
      <c r="R39" s="139"/>
      <c r="S39" s="139"/>
      <c r="T39" s="139"/>
      <c r="U39" s="139"/>
      <c r="V39" s="139"/>
      <c r="W39" s="139"/>
      <c r="X39" s="141"/>
      <c r="Y39" s="141"/>
    </row>
    <row r="40" spans="1:25" ht="16" customHeight="1">
      <c r="A40" s="370" t="s">
        <v>86</v>
      </c>
      <c r="B40" s="50" t="s">
        <v>76</v>
      </c>
      <c r="C40" s="51"/>
      <c r="D40" s="51"/>
      <c r="E40" s="15" t="s">
        <v>44</v>
      </c>
      <c r="F40" s="65">
        <v>45</v>
      </c>
      <c r="G40" s="246">
        <v>45</v>
      </c>
      <c r="H40" s="66">
        <v>1145</v>
      </c>
      <c r="I40" s="252">
        <v>783</v>
      </c>
      <c r="J40" s="66">
        <v>2163</v>
      </c>
      <c r="K40" s="246">
        <v>1806</v>
      </c>
      <c r="L40" s="66">
        <v>84</v>
      </c>
      <c r="M40" s="252">
        <v>84</v>
      </c>
      <c r="N40" s="66">
        <v>93</v>
      </c>
      <c r="O40" s="252">
        <v>93</v>
      </c>
      <c r="P40" s="139"/>
      <c r="Q40" s="139"/>
      <c r="R40" s="139"/>
      <c r="S40" s="139"/>
      <c r="T40" s="141"/>
      <c r="U40" s="141"/>
      <c r="V40" s="141"/>
      <c r="W40" s="141"/>
      <c r="X40" s="139"/>
      <c r="Y40" s="139"/>
    </row>
    <row r="41" spans="1:25" ht="16" customHeight="1">
      <c r="A41" s="377"/>
      <c r="B41" s="10"/>
      <c r="C41" s="30" t="s">
        <v>77</v>
      </c>
      <c r="D41" s="43"/>
      <c r="E41" s="94"/>
      <c r="F41" s="145"/>
      <c r="G41" s="255">
        <v>0</v>
      </c>
      <c r="H41" s="143">
        <v>871</v>
      </c>
      <c r="I41" s="257">
        <v>528</v>
      </c>
      <c r="J41" s="70">
        <v>409</v>
      </c>
      <c r="K41" s="244">
        <v>283</v>
      </c>
      <c r="L41" s="70"/>
      <c r="M41" s="241">
        <v>0</v>
      </c>
      <c r="N41" s="70"/>
      <c r="O41" s="241">
        <v>0</v>
      </c>
      <c r="P41" s="141"/>
      <c r="Q41" s="141"/>
      <c r="R41" s="141"/>
      <c r="S41" s="141"/>
      <c r="T41" s="141"/>
      <c r="U41" s="141"/>
      <c r="V41" s="141"/>
      <c r="W41" s="141"/>
      <c r="X41" s="139"/>
      <c r="Y41" s="139"/>
    </row>
    <row r="42" spans="1:25" ht="16" customHeight="1">
      <c r="A42" s="377"/>
      <c r="B42" s="50" t="s">
        <v>64</v>
      </c>
      <c r="C42" s="51"/>
      <c r="D42" s="51"/>
      <c r="E42" s="15" t="s">
        <v>45</v>
      </c>
      <c r="F42" s="65">
        <v>135</v>
      </c>
      <c r="G42" s="246">
        <v>111</v>
      </c>
      <c r="H42" s="66">
        <v>1164</v>
      </c>
      <c r="I42" s="252">
        <v>830</v>
      </c>
      <c r="J42" s="66">
        <v>2380</v>
      </c>
      <c r="K42" s="246">
        <v>1987</v>
      </c>
      <c r="L42" s="66">
        <v>84</v>
      </c>
      <c r="M42" s="252">
        <v>84</v>
      </c>
      <c r="N42" s="66">
        <v>93</v>
      </c>
      <c r="O42" s="252">
        <v>93</v>
      </c>
      <c r="P42" s="139"/>
      <c r="Q42" s="139"/>
      <c r="R42" s="139"/>
      <c r="S42" s="139"/>
      <c r="T42" s="141"/>
      <c r="U42" s="141"/>
      <c r="V42" s="139"/>
      <c r="W42" s="139"/>
      <c r="X42" s="139"/>
      <c r="Y42" s="139"/>
    </row>
    <row r="43" spans="1:25" ht="16" customHeight="1">
      <c r="A43" s="377"/>
      <c r="B43" s="10"/>
      <c r="C43" s="30" t="s">
        <v>78</v>
      </c>
      <c r="D43" s="43"/>
      <c r="E43" s="94"/>
      <c r="F43" s="69">
        <v>13</v>
      </c>
      <c r="G43" s="244">
        <v>0</v>
      </c>
      <c r="H43" s="70">
        <v>293</v>
      </c>
      <c r="I43" s="241">
        <v>303</v>
      </c>
      <c r="J43" s="143">
        <v>569</v>
      </c>
      <c r="K43" s="255">
        <v>688</v>
      </c>
      <c r="L43" s="70">
        <v>69</v>
      </c>
      <c r="M43" s="241">
        <v>68</v>
      </c>
      <c r="N43" s="70">
        <v>75</v>
      </c>
      <c r="O43" s="241">
        <v>73</v>
      </c>
      <c r="P43" s="139"/>
      <c r="Q43" s="139"/>
      <c r="R43" s="141"/>
      <c r="S43" s="139"/>
      <c r="T43" s="141"/>
      <c r="U43" s="141"/>
      <c r="V43" s="139"/>
      <c r="W43" s="139"/>
      <c r="X43" s="141"/>
      <c r="Y43" s="141"/>
    </row>
    <row r="44" spans="1:25" ht="16" customHeight="1">
      <c r="A44" s="378"/>
      <c r="B44" s="47" t="s">
        <v>75</v>
      </c>
      <c r="C44" s="31"/>
      <c r="D44" s="31"/>
      <c r="E44" s="98" t="s">
        <v>166</v>
      </c>
      <c r="F44" s="124">
        <f t="shared" ref="F44:O44" si="13">F40-F42</f>
        <v>-90</v>
      </c>
      <c r="G44" s="245">
        <f t="shared" si="13"/>
        <v>-66</v>
      </c>
      <c r="H44" s="124">
        <f t="shared" si="13"/>
        <v>-19</v>
      </c>
      <c r="I44" s="251">
        <f>I40-I42-1</f>
        <v>-48</v>
      </c>
      <c r="J44" s="124">
        <f t="shared" si="13"/>
        <v>-217</v>
      </c>
      <c r="K44" s="245">
        <f>K40-K42-1</f>
        <v>-182</v>
      </c>
      <c r="L44" s="124">
        <f t="shared" si="13"/>
        <v>0</v>
      </c>
      <c r="M44" s="251">
        <f t="shared" si="13"/>
        <v>0</v>
      </c>
      <c r="N44" s="124">
        <f t="shared" si="13"/>
        <v>0</v>
      </c>
      <c r="O44" s="251">
        <f t="shared" si="13"/>
        <v>0</v>
      </c>
      <c r="P44" s="141"/>
      <c r="Q44" s="141"/>
      <c r="R44" s="139"/>
      <c r="S44" s="139"/>
      <c r="T44" s="141"/>
      <c r="U44" s="141"/>
      <c r="V44" s="139"/>
      <c r="W44" s="139"/>
      <c r="X44" s="139"/>
      <c r="Y44" s="139"/>
    </row>
    <row r="45" spans="1:25" ht="16" customHeight="1">
      <c r="A45" s="355" t="s">
        <v>87</v>
      </c>
      <c r="B45" s="25" t="s">
        <v>79</v>
      </c>
      <c r="C45" s="20"/>
      <c r="D45" s="20"/>
      <c r="E45" s="97" t="s">
        <v>167</v>
      </c>
      <c r="F45" s="147">
        <f t="shared" ref="F45:O45" si="14">F39+F44</f>
        <v>-85</v>
      </c>
      <c r="G45" s="256">
        <f t="shared" si="14"/>
        <v>-61</v>
      </c>
      <c r="H45" s="147">
        <f t="shared" si="14"/>
        <v>-12</v>
      </c>
      <c r="I45" s="258">
        <f t="shared" si="14"/>
        <v>4</v>
      </c>
      <c r="J45" s="147">
        <f t="shared" si="14"/>
        <v>57</v>
      </c>
      <c r="K45" s="256">
        <f t="shared" si="14"/>
        <v>113</v>
      </c>
      <c r="L45" s="147">
        <f t="shared" si="14"/>
        <v>0</v>
      </c>
      <c r="M45" s="148">
        <f t="shared" si="14"/>
        <v>0</v>
      </c>
      <c r="N45" s="147">
        <f t="shared" si="14"/>
        <v>0</v>
      </c>
      <c r="O45" s="148">
        <f t="shared" si="14"/>
        <v>0</v>
      </c>
      <c r="P45" s="139"/>
      <c r="Q45" s="139"/>
      <c r="R45" s="139"/>
      <c r="S45" s="139"/>
      <c r="T45" s="139"/>
      <c r="U45" s="139"/>
      <c r="V45" s="139"/>
      <c r="W45" s="139"/>
      <c r="X45" s="139"/>
      <c r="Y45" s="139"/>
    </row>
    <row r="46" spans="1:25" ht="16" customHeight="1">
      <c r="A46" s="356"/>
      <c r="B46" s="44" t="s">
        <v>80</v>
      </c>
      <c r="C46" s="43"/>
      <c r="D46" s="43"/>
      <c r="E46" s="43"/>
      <c r="F46" s="145"/>
      <c r="G46" s="255">
        <v>0</v>
      </c>
      <c r="H46" s="143"/>
      <c r="I46" s="257">
        <v>0</v>
      </c>
      <c r="J46" s="143"/>
      <c r="K46" s="255">
        <v>0</v>
      </c>
      <c r="L46" s="70"/>
      <c r="M46" s="113"/>
      <c r="N46" s="143"/>
      <c r="O46" s="123"/>
      <c r="P46" s="141"/>
      <c r="Q46" s="141"/>
      <c r="R46" s="141"/>
      <c r="S46" s="141"/>
      <c r="T46" s="141"/>
      <c r="U46" s="141"/>
      <c r="V46" s="141"/>
      <c r="W46" s="141"/>
      <c r="X46" s="141"/>
      <c r="Y46" s="141"/>
    </row>
    <row r="47" spans="1:25" ht="16" customHeight="1">
      <c r="A47" s="356"/>
      <c r="B47" s="44" t="s">
        <v>81</v>
      </c>
      <c r="C47" s="43"/>
      <c r="D47" s="43"/>
      <c r="E47" s="43"/>
      <c r="F47" s="70">
        <v>135</v>
      </c>
      <c r="G47" s="244">
        <v>220</v>
      </c>
      <c r="H47" s="70">
        <v>3</v>
      </c>
      <c r="I47" s="241">
        <v>15</v>
      </c>
      <c r="J47" s="70">
        <v>600</v>
      </c>
      <c r="K47" s="244">
        <v>544</v>
      </c>
      <c r="L47" s="70"/>
      <c r="M47" s="113"/>
      <c r="N47" s="70"/>
      <c r="O47" s="122"/>
      <c r="P47" s="139"/>
      <c r="Q47" s="139"/>
      <c r="R47" s="139"/>
      <c r="S47" s="139"/>
      <c r="T47" s="139"/>
      <c r="U47" s="139"/>
      <c r="V47" s="139"/>
      <c r="W47" s="139"/>
      <c r="X47" s="139"/>
      <c r="Y47" s="139"/>
    </row>
    <row r="48" spans="1:25" ht="16" customHeight="1">
      <c r="A48" s="357"/>
      <c r="B48" s="47" t="s">
        <v>82</v>
      </c>
      <c r="C48" s="31"/>
      <c r="D48" s="31"/>
      <c r="E48" s="31"/>
      <c r="F48" s="74">
        <v>135</v>
      </c>
      <c r="G48" s="249">
        <v>155</v>
      </c>
      <c r="H48" s="74">
        <v>3</v>
      </c>
      <c r="I48" s="254">
        <v>12</v>
      </c>
      <c r="J48" s="74">
        <v>378</v>
      </c>
      <c r="K48" s="249">
        <v>359</v>
      </c>
      <c r="L48" s="74"/>
      <c r="M48" s="149"/>
      <c r="N48" s="74"/>
      <c r="O48" s="131"/>
      <c r="P48" s="139"/>
      <c r="Q48" s="139"/>
      <c r="R48" s="139"/>
      <c r="S48" s="139"/>
      <c r="T48" s="139"/>
      <c r="U48" s="139"/>
      <c r="V48" s="139"/>
      <c r="W48" s="139"/>
      <c r="X48" s="139"/>
      <c r="Y48" s="139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54" t="s">
        <v>0</v>
      </c>
      <c r="B1" s="154"/>
      <c r="C1" s="206" t="s">
        <v>271</v>
      </c>
      <c r="D1" s="207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8"/>
      <c r="B5" s="208" t="s">
        <v>267</v>
      </c>
      <c r="C5" s="208"/>
      <c r="D5" s="208"/>
      <c r="H5" s="37"/>
      <c r="L5" s="37"/>
      <c r="N5" s="37" t="s">
        <v>170</v>
      </c>
    </row>
    <row r="6" spans="1:14" ht="15" customHeight="1">
      <c r="A6" s="209"/>
      <c r="B6" s="210"/>
      <c r="C6" s="210"/>
      <c r="D6" s="210"/>
      <c r="E6" s="389" t="s">
        <v>256</v>
      </c>
      <c r="F6" s="390"/>
      <c r="G6" s="389" t="s">
        <v>257</v>
      </c>
      <c r="H6" s="390"/>
      <c r="I6" s="389" t="s">
        <v>258</v>
      </c>
      <c r="J6" s="390"/>
      <c r="K6" s="389"/>
      <c r="L6" s="390"/>
      <c r="M6" s="389"/>
      <c r="N6" s="390"/>
    </row>
    <row r="7" spans="1:14" ht="15" customHeight="1">
      <c r="A7" s="59"/>
      <c r="B7" s="60"/>
      <c r="C7" s="60"/>
      <c r="D7" s="60"/>
      <c r="E7" s="211" t="s">
        <v>242</v>
      </c>
      <c r="F7" s="212" t="s">
        <v>2</v>
      </c>
      <c r="G7" s="211" t="s">
        <v>242</v>
      </c>
      <c r="H7" s="212" t="s">
        <v>2</v>
      </c>
      <c r="I7" s="211" t="s">
        <v>242</v>
      </c>
      <c r="J7" s="212" t="s">
        <v>2</v>
      </c>
      <c r="K7" s="211" t="s">
        <v>242</v>
      </c>
      <c r="L7" s="212" t="s">
        <v>2</v>
      </c>
      <c r="M7" s="211" t="s">
        <v>242</v>
      </c>
      <c r="N7" s="237" t="s">
        <v>2</v>
      </c>
    </row>
    <row r="8" spans="1:14" ht="18" customHeight="1">
      <c r="A8" s="336" t="s">
        <v>171</v>
      </c>
      <c r="B8" s="213" t="s">
        <v>172</v>
      </c>
      <c r="C8" s="214"/>
      <c r="D8" s="214"/>
      <c r="E8" s="215">
        <v>1</v>
      </c>
      <c r="F8" s="310">
        <v>1</v>
      </c>
      <c r="G8" s="215">
        <v>1</v>
      </c>
      <c r="H8" s="311">
        <v>1</v>
      </c>
      <c r="I8" s="215">
        <v>14</v>
      </c>
      <c r="J8" s="259">
        <v>14</v>
      </c>
      <c r="K8" s="215"/>
      <c r="L8" s="216"/>
      <c r="M8" s="215"/>
      <c r="N8" s="216"/>
    </row>
    <row r="9" spans="1:14" ht="18" customHeight="1">
      <c r="A9" s="337"/>
      <c r="B9" s="336" t="s">
        <v>173</v>
      </c>
      <c r="C9" s="173" t="s">
        <v>174</v>
      </c>
      <c r="D9" s="174"/>
      <c r="E9" s="217">
        <v>30</v>
      </c>
      <c r="F9" s="312">
        <v>30</v>
      </c>
      <c r="G9" s="217">
        <v>366</v>
      </c>
      <c r="H9" s="313">
        <v>366</v>
      </c>
      <c r="I9" s="217">
        <v>26</v>
      </c>
      <c r="J9" s="260">
        <v>26</v>
      </c>
      <c r="K9" s="217"/>
      <c r="L9" s="218"/>
      <c r="M9" s="217"/>
      <c r="N9" s="218"/>
    </row>
    <row r="10" spans="1:14" ht="18" customHeight="1">
      <c r="A10" s="337"/>
      <c r="B10" s="337"/>
      <c r="C10" s="44" t="s">
        <v>175</v>
      </c>
      <c r="D10" s="43"/>
      <c r="E10" s="219">
        <v>30</v>
      </c>
      <c r="F10" s="314">
        <v>30</v>
      </c>
      <c r="G10" s="219">
        <v>366</v>
      </c>
      <c r="H10" s="315">
        <v>366</v>
      </c>
      <c r="I10" s="219">
        <v>13</v>
      </c>
      <c r="J10" s="261">
        <v>13</v>
      </c>
      <c r="K10" s="219"/>
      <c r="L10" s="220"/>
      <c r="M10" s="219"/>
      <c r="N10" s="220"/>
    </row>
    <row r="11" spans="1:14" ht="18" customHeight="1">
      <c r="A11" s="337"/>
      <c r="B11" s="337"/>
      <c r="C11" s="44" t="s">
        <v>176</v>
      </c>
      <c r="D11" s="43"/>
      <c r="E11" s="219">
        <v>0</v>
      </c>
      <c r="F11" s="314">
        <v>0</v>
      </c>
      <c r="G11" s="316">
        <v>0</v>
      </c>
      <c r="H11" s="317" t="s">
        <v>259</v>
      </c>
      <c r="I11" s="219">
        <v>13</v>
      </c>
      <c r="J11" s="261">
        <v>13</v>
      </c>
      <c r="K11" s="219"/>
      <c r="L11" s="220"/>
      <c r="M11" s="219"/>
      <c r="N11" s="220"/>
    </row>
    <row r="12" spans="1:14" ht="18" customHeight="1">
      <c r="A12" s="337"/>
      <c r="B12" s="337"/>
      <c r="C12" s="44" t="s">
        <v>177</v>
      </c>
      <c r="D12" s="43"/>
      <c r="E12" s="219">
        <v>0</v>
      </c>
      <c r="F12" s="314">
        <v>0</v>
      </c>
      <c r="G12" s="316">
        <v>0</v>
      </c>
      <c r="H12" s="317" t="s">
        <v>259</v>
      </c>
      <c r="I12" s="219">
        <v>0</v>
      </c>
      <c r="J12" s="261">
        <v>0</v>
      </c>
      <c r="K12" s="219"/>
      <c r="L12" s="220"/>
      <c r="M12" s="219"/>
      <c r="N12" s="220"/>
    </row>
    <row r="13" spans="1:14" ht="18" customHeight="1">
      <c r="A13" s="337"/>
      <c r="B13" s="337"/>
      <c r="C13" s="44" t="s">
        <v>178</v>
      </c>
      <c r="D13" s="43"/>
      <c r="E13" s="219">
        <v>0</v>
      </c>
      <c r="F13" s="314">
        <v>0</v>
      </c>
      <c r="G13" s="316">
        <v>0</v>
      </c>
      <c r="H13" s="317" t="s">
        <v>259</v>
      </c>
      <c r="I13" s="219">
        <v>0</v>
      </c>
      <c r="J13" s="261">
        <v>0</v>
      </c>
      <c r="K13" s="219"/>
      <c r="L13" s="220"/>
      <c r="M13" s="219"/>
      <c r="N13" s="220"/>
    </row>
    <row r="14" spans="1:14" ht="18" customHeight="1">
      <c r="A14" s="338"/>
      <c r="B14" s="338"/>
      <c r="C14" s="47" t="s">
        <v>179</v>
      </c>
      <c r="D14" s="31"/>
      <c r="E14" s="221">
        <v>0</v>
      </c>
      <c r="F14" s="318">
        <v>0</v>
      </c>
      <c r="G14" s="319">
        <v>0</v>
      </c>
      <c r="H14" s="320" t="s">
        <v>259</v>
      </c>
      <c r="I14" s="221">
        <v>0</v>
      </c>
      <c r="J14" s="262">
        <v>0</v>
      </c>
      <c r="K14" s="221"/>
      <c r="L14" s="222"/>
      <c r="M14" s="221"/>
      <c r="N14" s="222"/>
    </row>
    <row r="15" spans="1:14" ht="18" customHeight="1">
      <c r="A15" s="382" t="s">
        <v>180</v>
      </c>
      <c r="B15" s="336" t="s">
        <v>181</v>
      </c>
      <c r="C15" s="173" t="s">
        <v>182</v>
      </c>
      <c r="D15" s="174"/>
      <c r="E15" s="223">
        <v>770</v>
      </c>
      <c r="F15" s="321">
        <v>771</v>
      </c>
      <c r="G15" s="223">
        <v>134</v>
      </c>
      <c r="H15" s="322">
        <v>124</v>
      </c>
      <c r="I15" s="223">
        <v>5273</v>
      </c>
      <c r="J15" s="258">
        <v>5247</v>
      </c>
      <c r="K15" s="223"/>
      <c r="L15" s="148"/>
      <c r="M15" s="223"/>
      <c r="N15" s="148"/>
    </row>
    <row r="16" spans="1:14" ht="18" customHeight="1">
      <c r="A16" s="337"/>
      <c r="B16" s="337"/>
      <c r="C16" s="44" t="s">
        <v>183</v>
      </c>
      <c r="D16" s="43"/>
      <c r="E16" s="70">
        <v>31</v>
      </c>
      <c r="F16" s="114">
        <v>31</v>
      </c>
      <c r="G16" s="70">
        <v>1222</v>
      </c>
      <c r="H16" s="323">
        <v>1220</v>
      </c>
      <c r="I16" s="70">
        <v>2558</v>
      </c>
      <c r="J16" s="241">
        <v>2492</v>
      </c>
      <c r="K16" s="70"/>
      <c r="L16" s="122"/>
      <c r="M16" s="70"/>
      <c r="N16" s="122"/>
    </row>
    <row r="17" spans="1:15" ht="18" customHeight="1">
      <c r="A17" s="337"/>
      <c r="B17" s="337"/>
      <c r="C17" s="44" t="s">
        <v>184</v>
      </c>
      <c r="D17" s="43"/>
      <c r="E17" s="70">
        <v>0</v>
      </c>
      <c r="F17" s="114">
        <v>0</v>
      </c>
      <c r="G17" s="316">
        <v>0</v>
      </c>
      <c r="H17" s="317">
        <v>0</v>
      </c>
      <c r="I17" s="70">
        <v>0</v>
      </c>
      <c r="J17" s="241">
        <v>0</v>
      </c>
      <c r="K17" s="70"/>
      <c r="L17" s="122"/>
      <c r="M17" s="70"/>
      <c r="N17" s="122"/>
    </row>
    <row r="18" spans="1:15" ht="18" customHeight="1">
      <c r="A18" s="337"/>
      <c r="B18" s="338"/>
      <c r="C18" s="47" t="s">
        <v>185</v>
      </c>
      <c r="D18" s="31"/>
      <c r="E18" s="73">
        <v>800</v>
      </c>
      <c r="F18" s="224">
        <v>802</v>
      </c>
      <c r="G18" s="74">
        <v>1356</v>
      </c>
      <c r="H18" s="149">
        <v>1344</v>
      </c>
      <c r="I18" s="73">
        <v>7831</v>
      </c>
      <c r="J18" s="249">
        <v>7738</v>
      </c>
      <c r="K18" s="73"/>
      <c r="L18" s="224"/>
      <c r="M18" s="73"/>
      <c r="N18" s="224"/>
    </row>
    <row r="19" spans="1:15" ht="18" customHeight="1">
      <c r="A19" s="337"/>
      <c r="B19" s="336" t="s">
        <v>186</v>
      </c>
      <c r="C19" s="173" t="s">
        <v>187</v>
      </c>
      <c r="D19" s="174"/>
      <c r="E19" s="147">
        <v>10</v>
      </c>
      <c r="F19" s="148">
        <v>10</v>
      </c>
      <c r="G19" s="223">
        <v>7</v>
      </c>
      <c r="H19" s="324">
        <v>6</v>
      </c>
      <c r="I19" s="147">
        <v>127</v>
      </c>
      <c r="J19" s="256">
        <v>130</v>
      </c>
      <c r="K19" s="147"/>
      <c r="L19" s="148"/>
      <c r="M19" s="147"/>
      <c r="N19" s="148"/>
    </row>
    <row r="20" spans="1:15" ht="18" customHeight="1">
      <c r="A20" s="337"/>
      <c r="B20" s="337"/>
      <c r="C20" s="44" t="s">
        <v>188</v>
      </c>
      <c r="D20" s="43"/>
      <c r="E20" s="69">
        <v>155</v>
      </c>
      <c r="F20" s="122">
        <v>143</v>
      </c>
      <c r="G20" s="70">
        <v>18</v>
      </c>
      <c r="H20" s="113">
        <v>43</v>
      </c>
      <c r="I20" s="69">
        <v>293</v>
      </c>
      <c r="J20" s="244">
        <v>287</v>
      </c>
      <c r="K20" s="69"/>
      <c r="L20" s="122"/>
      <c r="M20" s="69"/>
      <c r="N20" s="122"/>
    </row>
    <row r="21" spans="1:15" s="229" customFormat="1" ht="18" customHeight="1">
      <c r="A21" s="337"/>
      <c r="B21" s="337"/>
      <c r="C21" s="225" t="s">
        <v>189</v>
      </c>
      <c r="D21" s="226"/>
      <c r="E21" s="227">
        <v>0</v>
      </c>
      <c r="F21" s="228">
        <v>0</v>
      </c>
      <c r="G21" s="325">
        <v>966</v>
      </c>
      <c r="H21" s="326">
        <v>929</v>
      </c>
      <c r="I21" s="227">
        <v>0</v>
      </c>
      <c r="J21" s="263">
        <v>0</v>
      </c>
      <c r="K21" s="227"/>
      <c r="L21" s="228"/>
      <c r="M21" s="227"/>
      <c r="N21" s="228"/>
    </row>
    <row r="22" spans="1:15" ht="18" customHeight="1">
      <c r="A22" s="337"/>
      <c r="B22" s="338"/>
      <c r="C22" s="11" t="s">
        <v>190</v>
      </c>
      <c r="D22" s="12"/>
      <c r="E22" s="73">
        <v>165</v>
      </c>
      <c r="F22" s="131">
        <v>153</v>
      </c>
      <c r="G22" s="74">
        <v>990</v>
      </c>
      <c r="H22" s="149">
        <v>978</v>
      </c>
      <c r="I22" s="73">
        <v>420</v>
      </c>
      <c r="J22" s="249">
        <v>417</v>
      </c>
      <c r="K22" s="73"/>
      <c r="L22" s="131"/>
      <c r="M22" s="73"/>
      <c r="N22" s="131"/>
    </row>
    <row r="23" spans="1:15" ht="18" customHeight="1">
      <c r="A23" s="337"/>
      <c r="B23" s="336" t="s">
        <v>191</v>
      </c>
      <c r="C23" s="173" t="s">
        <v>192</v>
      </c>
      <c r="D23" s="174"/>
      <c r="E23" s="147">
        <v>30</v>
      </c>
      <c r="F23" s="148">
        <v>30</v>
      </c>
      <c r="G23" s="223">
        <v>366</v>
      </c>
      <c r="H23" s="324">
        <v>366</v>
      </c>
      <c r="I23" s="147">
        <v>26</v>
      </c>
      <c r="J23" s="256">
        <v>26</v>
      </c>
      <c r="K23" s="147"/>
      <c r="L23" s="148"/>
      <c r="M23" s="147"/>
      <c r="N23" s="148"/>
    </row>
    <row r="24" spans="1:15" ht="18" customHeight="1">
      <c r="A24" s="337"/>
      <c r="B24" s="337"/>
      <c r="C24" s="44" t="s">
        <v>193</v>
      </c>
      <c r="D24" s="43"/>
      <c r="E24" s="69">
        <v>-14</v>
      </c>
      <c r="F24" s="122">
        <v>-3</v>
      </c>
      <c r="G24" s="316">
        <v>0</v>
      </c>
      <c r="H24" s="327">
        <v>0</v>
      </c>
      <c r="I24" s="69">
        <v>7385</v>
      </c>
      <c r="J24" s="244">
        <v>7295</v>
      </c>
      <c r="K24" s="69"/>
      <c r="L24" s="122"/>
      <c r="M24" s="69"/>
      <c r="N24" s="122"/>
    </row>
    <row r="25" spans="1:15" ht="18" customHeight="1">
      <c r="A25" s="337"/>
      <c r="B25" s="337"/>
      <c r="C25" s="44" t="s">
        <v>194</v>
      </c>
      <c r="D25" s="43"/>
      <c r="E25" s="69">
        <v>619</v>
      </c>
      <c r="F25" s="122">
        <v>622</v>
      </c>
      <c r="G25" s="316">
        <v>0</v>
      </c>
      <c r="H25" s="327">
        <v>0</v>
      </c>
      <c r="I25" s="69">
        <v>0</v>
      </c>
      <c r="J25" s="244">
        <v>0</v>
      </c>
      <c r="K25" s="69"/>
      <c r="L25" s="122"/>
      <c r="M25" s="69"/>
      <c r="N25" s="122"/>
    </row>
    <row r="26" spans="1:15" ht="18" customHeight="1">
      <c r="A26" s="337"/>
      <c r="B26" s="338"/>
      <c r="C26" s="45" t="s">
        <v>195</v>
      </c>
      <c r="D26" s="46"/>
      <c r="E26" s="71">
        <v>635</v>
      </c>
      <c r="F26" s="131">
        <v>649</v>
      </c>
      <c r="G26" s="72">
        <v>366</v>
      </c>
      <c r="H26" s="328">
        <v>366</v>
      </c>
      <c r="I26" s="71">
        <v>7411</v>
      </c>
      <c r="J26" s="264">
        <v>7321</v>
      </c>
      <c r="K26" s="71"/>
      <c r="L26" s="131"/>
      <c r="M26" s="71"/>
      <c r="N26" s="131"/>
    </row>
    <row r="27" spans="1:15" ht="18" customHeight="1">
      <c r="A27" s="338"/>
      <c r="B27" s="47" t="s">
        <v>196</v>
      </c>
      <c r="C27" s="31"/>
      <c r="D27" s="31"/>
      <c r="E27" s="230">
        <v>800</v>
      </c>
      <c r="F27" s="131">
        <v>802</v>
      </c>
      <c r="G27" s="329">
        <v>1356</v>
      </c>
      <c r="H27" s="330">
        <v>1344</v>
      </c>
      <c r="I27" s="230">
        <v>7831</v>
      </c>
      <c r="J27" s="265">
        <v>7738</v>
      </c>
      <c r="K27" s="73"/>
      <c r="L27" s="131"/>
      <c r="M27" s="73"/>
      <c r="N27" s="131"/>
    </row>
    <row r="28" spans="1:15" ht="18" customHeight="1">
      <c r="A28" s="336" t="s">
        <v>197</v>
      </c>
      <c r="B28" s="336" t="s">
        <v>198</v>
      </c>
      <c r="C28" s="173" t="s">
        <v>199</v>
      </c>
      <c r="D28" s="231" t="s">
        <v>41</v>
      </c>
      <c r="E28" s="147">
        <v>205</v>
      </c>
      <c r="F28" s="148">
        <v>211</v>
      </c>
      <c r="G28" s="223">
        <v>125</v>
      </c>
      <c r="H28" s="324">
        <v>125</v>
      </c>
      <c r="I28" s="147">
        <v>762</v>
      </c>
      <c r="J28" s="256">
        <v>726</v>
      </c>
      <c r="K28" s="147"/>
      <c r="L28" s="148"/>
      <c r="M28" s="147"/>
      <c r="N28" s="148"/>
    </row>
    <row r="29" spans="1:15" ht="18" customHeight="1">
      <c r="A29" s="337"/>
      <c r="B29" s="337"/>
      <c r="C29" s="44" t="s">
        <v>200</v>
      </c>
      <c r="D29" s="232" t="s">
        <v>42</v>
      </c>
      <c r="E29" s="69">
        <v>197</v>
      </c>
      <c r="F29" s="122">
        <v>191</v>
      </c>
      <c r="G29" s="70">
        <v>108</v>
      </c>
      <c r="H29" s="113">
        <v>109</v>
      </c>
      <c r="I29" s="69">
        <v>615</v>
      </c>
      <c r="J29" s="244">
        <v>580</v>
      </c>
      <c r="K29" s="69"/>
      <c r="L29" s="122"/>
      <c r="M29" s="69"/>
      <c r="N29" s="122"/>
    </row>
    <row r="30" spans="1:15" ht="18" customHeight="1">
      <c r="A30" s="337"/>
      <c r="B30" s="337"/>
      <c r="C30" s="44" t="s">
        <v>201</v>
      </c>
      <c r="D30" s="232" t="s">
        <v>202</v>
      </c>
      <c r="E30" s="69">
        <v>27</v>
      </c>
      <c r="F30" s="122">
        <v>28</v>
      </c>
      <c r="G30" s="70">
        <v>18</v>
      </c>
      <c r="H30" s="113">
        <v>17</v>
      </c>
      <c r="I30" s="69">
        <v>58</v>
      </c>
      <c r="J30" s="244">
        <v>61</v>
      </c>
      <c r="K30" s="69"/>
      <c r="L30" s="122"/>
      <c r="M30" s="69"/>
      <c r="N30" s="122"/>
    </row>
    <row r="31" spans="1:15" ht="18" customHeight="1">
      <c r="A31" s="337"/>
      <c r="B31" s="337"/>
      <c r="C31" s="11" t="s">
        <v>203</v>
      </c>
      <c r="D31" s="233" t="s">
        <v>204</v>
      </c>
      <c r="E31" s="73">
        <f t="shared" ref="E31:F31" si="0">E28-E29-E30</f>
        <v>-19</v>
      </c>
      <c r="F31" s="224">
        <f t="shared" si="0"/>
        <v>-8</v>
      </c>
      <c r="G31" s="74">
        <f>G28-G29-G30</f>
        <v>-1</v>
      </c>
      <c r="H31" s="331">
        <f t="shared" ref="H31:I31" si="1">H28-H29-H30</f>
        <v>-1</v>
      </c>
      <c r="I31" s="73">
        <f t="shared" si="1"/>
        <v>89</v>
      </c>
      <c r="J31" s="332">
        <f>J28-J29-J30</f>
        <v>85</v>
      </c>
      <c r="K31" s="73">
        <f t="shared" ref="K31:N31" si="2">K28-K29-K30</f>
        <v>0</v>
      </c>
      <c r="L31" s="234">
        <f t="shared" si="2"/>
        <v>0</v>
      </c>
      <c r="M31" s="73">
        <f t="shared" si="2"/>
        <v>0</v>
      </c>
      <c r="N31" s="224">
        <f t="shared" si="2"/>
        <v>0</v>
      </c>
      <c r="O31" s="7"/>
    </row>
    <row r="32" spans="1:15" ht="18" customHeight="1">
      <c r="A32" s="337"/>
      <c r="B32" s="337"/>
      <c r="C32" s="173" t="s">
        <v>205</v>
      </c>
      <c r="D32" s="231" t="s">
        <v>206</v>
      </c>
      <c r="E32" s="147">
        <v>5</v>
      </c>
      <c r="F32" s="148">
        <v>4</v>
      </c>
      <c r="G32" s="316">
        <v>1</v>
      </c>
      <c r="H32" s="333">
        <v>1</v>
      </c>
      <c r="I32" s="147">
        <v>1</v>
      </c>
      <c r="J32" s="256">
        <v>0.96</v>
      </c>
      <c r="K32" s="147"/>
      <c r="L32" s="148"/>
      <c r="M32" s="147"/>
      <c r="N32" s="148"/>
    </row>
    <row r="33" spans="1:14" ht="18" customHeight="1">
      <c r="A33" s="337"/>
      <c r="B33" s="337"/>
      <c r="C33" s="44" t="s">
        <v>207</v>
      </c>
      <c r="D33" s="232" t="s">
        <v>208</v>
      </c>
      <c r="E33" s="69">
        <v>0</v>
      </c>
      <c r="F33" s="122">
        <v>0</v>
      </c>
      <c r="G33" s="69"/>
      <c r="H33" s="122"/>
      <c r="I33" s="69">
        <v>0</v>
      </c>
      <c r="J33" s="244">
        <v>0</v>
      </c>
      <c r="K33" s="69"/>
      <c r="L33" s="122"/>
      <c r="M33" s="69"/>
      <c r="N33" s="122"/>
    </row>
    <row r="34" spans="1:14" ht="18" customHeight="1">
      <c r="A34" s="337"/>
      <c r="B34" s="338"/>
      <c r="C34" s="11" t="s">
        <v>209</v>
      </c>
      <c r="D34" s="233" t="s">
        <v>210</v>
      </c>
      <c r="E34" s="73">
        <f t="shared" ref="E34:G34" si="3">E31+E32-E33</f>
        <v>-14</v>
      </c>
      <c r="F34" s="131">
        <f t="shared" si="3"/>
        <v>-4</v>
      </c>
      <c r="G34" s="73">
        <f t="shared" si="3"/>
        <v>0</v>
      </c>
      <c r="H34" s="131">
        <f>H31+H32-H33</f>
        <v>0</v>
      </c>
      <c r="I34" s="73">
        <f t="shared" ref="I34:J34" si="4">I31+I32-I33</f>
        <v>90</v>
      </c>
      <c r="J34" s="332">
        <f t="shared" si="4"/>
        <v>85.96</v>
      </c>
      <c r="K34" s="73">
        <f t="shared" ref="K34:N34" si="5">K31+K32-K33</f>
        <v>0</v>
      </c>
      <c r="L34" s="131">
        <f t="shared" si="5"/>
        <v>0</v>
      </c>
      <c r="M34" s="73">
        <f t="shared" si="5"/>
        <v>0</v>
      </c>
      <c r="N34" s="131">
        <f t="shared" si="5"/>
        <v>0</v>
      </c>
    </row>
    <row r="35" spans="1:14" ht="18" customHeight="1">
      <c r="A35" s="337"/>
      <c r="B35" s="336" t="s">
        <v>211</v>
      </c>
      <c r="C35" s="173" t="s">
        <v>212</v>
      </c>
      <c r="D35" s="231" t="s">
        <v>213</v>
      </c>
      <c r="E35" s="147">
        <v>0</v>
      </c>
      <c r="F35" s="148">
        <v>0</v>
      </c>
      <c r="G35" s="147"/>
      <c r="H35" s="148"/>
      <c r="I35" s="147">
        <v>0</v>
      </c>
      <c r="J35" s="256">
        <v>0</v>
      </c>
      <c r="K35" s="147"/>
      <c r="L35" s="148"/>
      <c r="M35" s="147"/>
      <c r="N35" s="148"/>
    </row>
    <row r="36" spans="1:14" ht="18" customHeight="1">
      <c r="A36" s="337"/>
      <c r="B36" s="337"/>
      <c r="C36" s="44" t="s">
        <v>214</v>
      </c>
      <c r="D36" s="232" t="s">
        <v>215</v>
      </c>
      <c r="E36" s="69">
        <v>0</v>
      </c>
      <c r="F36" s="122">
        <v>0</v>
      </c>
      <c r="G36" s="69"/>
      <c r="H36" s="122"/>
      <c r="I36" s="69">
        <v>0</v>
      </c>
      <c r="J36" s="244">
        <v>0</v>
      </c>
      <c r="K36" s="69"/>
      <c r="L36" s="122"/>
      <c r="M36" s="69"/>
      <c r="N36" s="122"/>
    </row>
    <row r="37" spans="1:14" ht="18" customHeight="1">
      <c r="A37" s="337"/>
      <c r="B37" s="337"/>
      <c r="C37" s="44" t="s">
        <v>216</v>
      </c>
      <c r="D37" s="232" t="s">
        <v>217</v>
      </c>
      <c r="E37" s="69">
        <f t="shared" ref="E37:J37" si="6">E34+E35-E36</f>
        <v>-14</v>
      </c>
      <c r="F37" s="122">
        <f t="shared" si="6"/>
        <v>-4</v>
      </c>
      <c r="G37" s="69">
        <f t="shared" si="6"/>
        <v>0</v>
      </c>
      <c r="H37" s="122">
        <f t="shared" si="6"/>
        <v>0</v>
      </c>
      <c r="I37" s="69">
        <f t="shared" si="6"/>
        <v>90</v>
      </c>
      <c r="J37" s="334">
        <f t="shared" si="6"/>
        <v>85.96</v>
      </c>
      <c r="K37" s="69">
        <f t="shared" ref="K37:N37" si="7">K34+K35-K36</f>
        <v>0</v>
      </c>
      <c r="L37" s="122">
        <f t="shared" si="7"/>
        <v>0</v>
      </c>
      <c r="M37" s="69">
        <f t="shared" si="7"/>
        <v>0</v>
      </c>
      <c r="N37" s="122">
        <f t="shared" si="7"/>
        <v>0</v>
      </c>
    </row>
    <row r="38" spans="1:14" ht="18" customHeight="1">
      <c r="A38" s="337"/>
      <c r="B38" s="337"/>
      <c r="C38" s="44" t="s">
        <v>218</v>
      </c>
      <c r="D38" s="232" t="s">
        <v>219</v>
      </c>
      <c r="E38" s="69">
        <v>0</v>
      </c>
      <c r="F38" s="122">
        <v>0</v>
      </c>
      <c r="G38" s="69"/>
      <c r="H38" s="122"/>
      <c r="I38" s="69">
        <v>0</v>
      </c>
      <c r="J38" s="244">
        <v>0</v>
      </c>
      <c r="K38" s="69"/>
      <c r="L38" s="122"/>
      <c r="M38" s="69"/>
      <c r="N38" s="122"/>
    </row>
    <row r="39" spans="1:14" ht="18" customHeight="1">
      <c r="A39" s="337"/>
      <c r="B39" s="337"/>
      <c r="C39" s="44" t="s">
        <v>220</v>
      </c>
      <c r="D39" s="232" t="s">
        <v>221</v>
      </c>
      <c r="E39" s="69">
        <v>0</v>
      </c>
      <c r="F39" s="122">
        <v>0</v>
      </c>
      <c r="G39" s="69"/>
      <c r="H39" s="122"/>
      <c r="I39" s="69">
        <v>0</v>
      </c>
      <c r="J39" s="244">
        <v>0</v>
      </c>
      <c r="K39" s="69"/>
      <c r="L39" s="122"/>
      <c r="M39" s="69"/>
      <c r="N39" s="122"/>
    </row>
    <row r="40" spans="1:14" ht="18" customHeight="1">
      <c r="A40" s="337"/>
      <c r="B40" s="337"/>
      <c r="C40" s="44" t="s">
        <v>222</v>
      </c>
      <c r="D40" s="232" t="s">
        <v>223</v>
      </c>
      <c r="E40" s="69">
        <v>0</v>
      </c>
      <c r="F40" s="122">
        <v>0</v>
      </c>
      <c r="G40" s="69"/>
      <c r="H40" s="122"/>
      <c r="I40" s="69">
        <v>0</v>
      </c>
      <c r="J40" s="244">
        <v>0</v>
      </c>
      <c r="K40" s="69"/>
      <c r="L40" s="122"/>
      <c r="M40" s="69"/>
      <c r="N40" s="122"/>
    </row>
    <row r="41" spans="1:14" ht="18" customHeight="1">
      <c r="A41" s="337"/>
      <c r="B41" s="337"/>
      <c r="C41" s="185" t="s">
        <v>224</v>
      </c>
      <c r="D41" s="232" t="s">
        <v>225</v>
      </c>
      <c r="E41" s="69">
        <f t="shared" ref="E41:J41" si="8">E34+E35-E36-E40</f>
        <v>-14</v>
      </c>
      <c r="F41" s="122">
        <f t="shared" si="8"/>
        <v>-4</v>
      </c>
      <c r="G41" s="69">
        <f t="shared" si="8"/>
        <v>0</v>
      </c>
      <c r="H41" s="122">
        <f t="shared" si="8"/>
        <v>0</v>
      </c>
      <c r="I41" s="69">
        <f t="shared" si="8"/>
        <v>90</v>
      </c>
      <c r="J41" s="334">
        <f t="shared" si="8"/>
        <v>85.96</v>
      </c>
      <c r="K41" s="69">
        <f t="shared" ref="K41:N41" si="9">K34+K35-K36-K40</f>
        <v>0</v>
      </c>
      <c r="L41" s="122">
        <f t="shared" si="9"/>
        <v>0</v>
      </c>
      <c r="M41" s="69">
        <f t="shared" si="9"/>
        <v>0</v>
      </c>
      <c r="N41" s="122">
        <f t="shared" si="9"/>
        <v>0</v>
      </c>
    </row>
    <row r="42" spans="1:14" ht="18" customHeight="1">
      <c r="A42" s="337"/>
      <c r="B42" s="337"/>
      <c r="C42" s="387" t="s">
        <v>226</v>
      </c>
      <c r="D42" s="388"/>
      <c r="E42" s="70">
        <f t="shared" ref="E42:J42" si="10">E37+E38-E39-E40</f>
        <v>-14</v>
      </c>
      <c r="F42" s="113">
        <f t="shared" si="10"/>
        <v>-4</v>
      </c>
      <c r="G42" s="70">
        <f t="shared" si="10"/>
        <v>0</v>
      </c>
      <c r="H42" s="113">
        <f t="shared" si="10"/>
        <v>0</v>
      </c>
      <c r="I42" s="69">
        <f t="shared" si="10"/>
        <v>90</v>
      </c>
      <c r="J42" s="334">
        <f t="shared" si="10"/>
        <v>85.96</v>
      </c>
      <c r="K42" s="70">
        <f t="shared" ref="K42:N42" si="11">K37+K38-K39-K40</f>
        <v>0</v>
      </c>
      <c r="L42" s="113">
        <f t="shared" si="11"/>
        <v>0</v>
      </c>
      <c r="M42" s="70">
        <f t="shared" si="11"/>
        <v>0</v>
      </c>
      <c r="N42" s="122">
        <f t="shared" si="11"/>
        <v>0</v>
      </c>
    </row>
    <row r="43" spans="1:14" ht="18" customHeight="1">
      <c r="A43" s="337"/>
      <c r="B43" s="337"/>
      <c r="C43" s="44" t="s">
        <v>227</v>
      </c>
      <c r="D43" s="232" t="s">
        <v>228</v>
      </c>
      <c r="E43" s="69">
        <v>0</v>
      </c>
      <c r="F43" s="122">
        <v>0</v>
      </c>
      <c r="G43" s="69"/>
      <c r="H43" s="122"/>
      <c r="I43" s="69">
        <v>0</v>
      </c>
      <c r="J43" s="244">
        <v>0</v>
      </c>
      <c r="K43" s="69"/>
      <c r="L43" s="122"/>
      <c r="M43" s="69"/>
      <c r="N43" s="122"/>
    </row>
    <row r="44" spans="1:14" ht="18" customHeight="1">
      <c r="A44" s="338"/>
      <c r="B44" s="338"/>
      <c r="C44" s="11" t="s">
        <v>229</v>
      </c>
      <c r="D44" s="98" t="s">
        <v>230</v>
      </c>
      <c r="E44" s="73">
        <f t="shared" ref="E44:G44" si="12">E41+E43</f>
        <v>-14</v>
      </c>
      <c r="F44" s="131">
        <f t="shared" si="12"/>
        <v>-4</v>
      </c>
      <c r="G44" s="73">
        <f t="shared" si="12"/>
        <v>0</v>
      </c>
      <c r="H44" s="131">
        <f>H41+H43</f>
        <v>0</v>
      </c>
      <c r="I44" s="73">
        <f t="shared" ref="I44:J44" si="13">I41+I43</f>
        <v>90</v>
      </c>
      <c r="J44" s="332">
        <f t="shared" si="13"/>
        <v>85.96</v>
      </c>
      <c r="K44" s="73">
        <f t="shared" ref="K44:N44" si="14">K41+K43</f>
        <v>0</v>
      </c>
      <c r="L44" s="131">
        <f t="shared" si="14"/>
        <v>0</v>
      </c>
      <c r="M44" s="73">
        <f t="shared" si="14"/>
        <v>0</v>
      </c>
      <c r="N44" s="131">
        <f t="shared" si="14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35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toyota</cp:lastModifiedBy>
  <cp:lastPrinted>2021-08-23T23:58:52Z</cp:lastPrinted>
  <dcterms:created xsi:type="dcterms:W3CDTF">2021-07-16T08:15:58Z</dcterms:created>
  <dcterms:modified xsi:type="dcterms:W3CDTF">2021-09-11T10:41:38Z</dcterms:modified>
</cp:coreProperties>
</file>