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server\共有\007.ＩＲ関係\007.IR投資家説明会\Fy31\合同IR\10 ＨＰ更新\191021更新\"/>
    </mc:Choice>
  </mc:AlternateContent>
  <xr:revisionPtr revIDLastSave="0" documentId="13_ncr:1_{6256840B-140F-42ED-8F3A-15C4EF35D619}" xr6:coauthVersionLast="45" xr6:coauthVersionMax="45" xr10:uidLastSave="{00000000-0000-0000-0000-000000000000}"/>
  <bookViews>
    <workbookView xWindow="-120" yWindow="-120" windowWidth="29040" windowHeight="15840" tabRatio="863" xr2:uid="{00000000-000D-0000-FFFF-FFFF00000000}"/>
  </bookViews>
  <sheets>
    <sheet name="表紙" sheetId="1" r:id="rId1"/>
    <sheet name="目次" sheetId="2" r:id="rId2"/>
    <sheet name="R1予算（歳入）" sheetId="14" r:id="rId3"/>
    <sheet name="R1予算 (歳出)" sheetId="15" r:id="rId4"/>
    <sheet name="決算歳入（都道府県）" sheetId="5" r:id="rId5"/>
    <sheet name="決算歳出（都道府県）" sheetId="6" r:id="rId6"/>
    <sheet name="決算歳入 (政令市)" sheetId="7" r:id="rId7"/>
    <sheet name="決算歳出（政令市）" sheetId="8" r:id="rId8"/>
    <sheet name="財政指標（都道府県）" sheetId="9" r:id="rId9"/>
    <sheet name="財政指標 (政令市)" sheetId="10" r:id="rId10"/>
    <sheet name="発行実績 （都道府県)" sheetId="16" r:id="rId11"/>
    <sheet name="発行実績 (政令市)" sheetId="17" r:id="rId12"/>
    <sheet name="共同発行債" sheetId="13" r:id="rId13"/>
  </sheets>
  <definedNames>
    <definedName name="_xlnm._FilterDatabase" localSheetId="12" hidden="1">共同発行債!$E$4:$P$44</definedName>
    <definedName name="_xlnm._FilterDatabase" localSheetId="7" hidden="1">'決算歳出（政令市）'!$A$5:$AN$106</definedName>
    <definedName name="_xlnm._FilterDatabase" localSheetId="5" hidden="1">'決算歳出（都道府県）'!$A$5:$AL$186</definedName>
    <definedName name="_xlnm._FilterDatabase" localSheetId="6" hidden="1">'決算歳入 (政令市)'!$A$5:$AP$106</definedName>
    <definedName name="_xlnm._FilterDatabase" localSheetId="4" hidden="1">'決算歳入（都道府県）'!$A$5:$V$186</definedName>
    <definedName name="_xlnm._FilterDatabase" localSheetId="9" hidden="1">'財政指標 (政令市)'!$A$3:$AP$107</definedName>
    <definedName name="_xlnm._FilterDatabase" localSheetId="8" hidden="1">'財政指標（都道府県）'!$A$4:$AP$184</definedName>
    <definedName name="_xlnm._FilterDatabase" localSheetId="11" hidden="1">'発行実績 (政令市)'!$A$4:$X$185</definedName>
    <definedName name="_xlnm._FilterDatabase" localSheetId="10" hidden="1">'発行実績 （都道府県)'!$A$4:$AI$330</definedName>
    <definedName name="_xlnm.Print_Area" localSheetId="3">'R1予算 (歳出)'!$A$1:$R$63</definedName>
    <definedName name="_xlnm.Print_Area" localSheetId="2">'R1予算（歳入）'!$A$1:$T$63</definedName>
    <definedName name="_xlnm.Print_Area" localSheetId="7">'決算歳出（政令市）'!$A$1:$S$106</definedName>
    <definedName name="_xlnm.Print_Area" localSheetId="5">'決算歳出（都道府県）'!$A$1:$S$186</definedName>
    <definedName name="_xlnm.Print_Area" localSheetId="6">'決算歳入 (政令市)'!$A$1:$U$106</definedName>
    <definedName name="_xlnm.Print_Area" localSheetId="4">'決算歳入（都道府県）'!$A$1:$S$186</definedName>
    <definedName name="_xlnm.Print_Area" localSheetId="9">'財政指標 (政令市)'!$A$1:$T$105</definedName>
    <definedName name="_xlnm.Print_Area" localSheetId="8">'財政指標（都道府県）'!$A$1:$T$184</definedName>
    <definedName name="_xlnm.Print_Area" localSheetId="11">'発行実績 (政令市)'!$A$1:$X$185</definedName>
    <definedName name="_xlnm.Print_Area" localSheetId="10">'発行実績 （都道府県)'!$A$1:$X$329</definedName>
    <definedName name="_xlnm.Print_Area" localSheetId="1">目次!$A$2:$H$38</definedName>
    <definedName name="_xlnm.Print_Area">#REF!</definedName>
    <definedName name="_xlnm.Print_Titles" localSheetId="3">'R1予算 (歳出)'!$2:$6</definedName>
    <definedName name="_xlnm.Print_Titles" localSheetId="2">'R1予算（歳入）'!$3:$6</definedName>
    <definedName name="_xlnm.Print_Titles" localSheetId="7">'決算歳出（政令市）'!$1:$5</definedName>
    <definedName name="_xlnm.Print_Titles" localSheetId="5">'決算歳出（都道府県）'!$1:$5</definedName>
    <definedName name="_xlnm.Print_Titles" localSheetId="6">'決算歳入 (政令市)'!$2:$5</definedName>
    <definedName name="_xlnm.Print_Titles" localSheetId="4">'決算歳入（都道府県）'!$2:$5</definedName>
    <definedName name="_xlnm.Print_Titles" localSheetId="9">'財政指標 (政令市)'!$1:$3</definedName>
    <definedName name="_xlnm.Print_Titles" localSheetId="8">'財政指標（都道府県）'!$2:$4</definedName>
    <definedName name="_xlnm.Print_Titles" localSheetId="11">'発行実績 (政令市)'!$2:$4</definedName>
    <definedName name="_xlnm.Print_Titles" localSheetId="10">'発行実績 （都道府県)'!$2:$4</definedName>
    <definedName name="Z_47FE580C_1B40_484B_A27C_9C582BD9B048_.wvu.FilterData" localSheetId="12" hidden="1">共同発行債!$E$4:$P$44</definedName>
    <definedName name="Z_47FE580C_1B40_484B_A27C_9C582BD9B048_.wvu.PrintArea" localSheetId="3" hidden="1">'R1予算 (歳出)'!$A$1:$R$63</definedName>
    <definedName name="Z_47FE580C_1B40_484B_A27C_9C582BD9B048_.wvu.PrintArea" localSheetId="2" hidden="1">'R1予算（歳入）'!$A$1:$T$63</definedName>
    <definedName name="Z_47FE580C_1B40_484B_A27C_9C582BD9B048_.wvu.PrintArea" localSheetId="12" hidden="1">共同発行債!$A$1:$P$44</definedName>
    <definedName name="Z_47FE580C_1B40_484B_A27C_9C582BD9B048_.wvu.PrintArea" localSheetId="7" hidden="1">'決算歳出（政令市）'!$A$1:$S$106</definedName>
    <definedName name="Z_47FE580C_1B40_484B_A27C_9C582BD9B048_.wvu.PrintArea" localSheetId="5" hidden="1">'決算歳出（都道府県）'!$A$1:$S$186</definedName>
    <definedName name="Z_47FE580C_1B40_484B_A27C_9C582BD9B048_.wvu.PrintArea" localSheetId="6" hidden="1">'決算歳入 (政令市)'!$A$1:$U$106</definedName>
    <definedName name="Z_47FE580C_1B40_484B_A27C_9C582BD9B048_.wvu.PrintArea" localSheetId="4" hidden="1">'決算歳入（都道府県）'!$A$1:$S$186</definedName>
    <definedName name="Z_47FE580C_1B40_484B_A27C_9C582BD9B048_.wvu.PrintArea" localSheetId="9" hidden="1">'財政指標 (政令市)'!$A$1:$T$108</definedName>
    <definedName name="Z_47FE580C_1B40_484B_A27C_9C582BD9B048_.wvu.PrintArea" localSheetId="8" hidden="1">'財政指標（都道府県）'!$A$1:$T$185</definedName>
    <definedName name="Z_47FE580C_1B40_484B_A27C_9C582BD9B048_.wvu.PrintArea" localSheetId="11" hidden="1">'発行実績 (政令市)'!$A$1:$X$185</definedName>
    <definedName name="Z_47FE580C_1B40_484B_A27C_9C582BD9B048_.wvu.PrintArea" localSheetId="10" hidden="1">'発行実績 （都道府県)'!$A$1:$X$330</definedName>
    <definedName name="Z_47FE580C_1B40_484B_A27C_9C582BD9B048_.wvu.PrintTitles" localSheetId="7" hidden="1">'決算歳出（政令市）'!$1:$5</definedName>
    <definedName name="Z_47FE580C_1B40_484B_A27C_9C582BD9B048_.wvu.PrintTitles" localSheetId="5" hidden="1">'決算歳出（都道府県）'!$1:$5</definedName>
    <definedName name="Z_47FE580C_1B40_484B_A27C_9C582BD9B048_.wvu.PrintTitles" localSheetId="6" hidden="1">'決算歳入 (政令市)'!$2:$5</definedName>
    <definedName name="Z_47FE580C_1B40_484B_A27C_9C582BD9B048_.wvu.PrintTitles" localSheetId="4" hidden="1">'決算歳入（都道府県）'!$2:$5</definedName>
    <definedName name="Z_47FE580C_1B40_484B_A27C_9C582BD9B048_.wvu.PrintTitles" localSheetId="9" hidden="1">'財政指標 (政令市)'!$1:$3</definedName>
    <definedName name="Z_47FE580C_1B40_484B_A27C_9C582BD9B048_.wvu.PrintTitles" localSheetId="8" hidden="1">'財政指標（都道府県）'!$2:$4</definedName>
    <definedName name="Z_47FE580C_1B40_484B_A27C_9C582BD9B048_.wvu.PrintTitles" localSheetId="11" hidden="1">'発行実績 (政令市)'!$2:$4</definedName>
    <definedName name="Z_47FE580C_1B40_484B_A27C_9C582BD9B048_.wvu.PrintTitles" localSheetId="10" hidden="1">'発行実績 （都道府県)'!$2:$4</definedName>
    <definedName name="Z_9B2D8C31_2190_4904_B039_E0AF2BC504F7_.wvu.FilterData" localSheetId="11" hidden="1">'発行実績 (政令市)'!$A$4:$X$185</definedName>
    <definedName name="Z_9CD6CDFB_0526_4987_BB9B_F12261C08409_.wvu.FilterData" localSheetId="12" hidden="1">共同発行債!$E$4:$P$44</definedName>
    <definedName name="Z_9CD6CDFB_0526_4987_BB9B_F12261C08409_.wvu.FilterData" localSheetId="11" hidden="1">'発行実績 (政令市)'!$A$4:$X$185</definedName>
    <definedName name="Z_9CD6CDFB_0526_4987_BB9B_F12261C08409_.wvu.FilterData" localSheetId="10" hidden="1">'発行実績 （都道府県)'!$A$4:$AI$330</definedName>
    <definedName name="Z_9CD6CDFB_0526_4987_BB9B_F12261C08409_.wvu.PrintArea" localSheetId="3" hidden="1">'R1予算 (歳出)'!$A$1:$R$63</definedName>
    <definedName name="Z_9CD6CDFB_0526_4987_BB9B_F12261C08409_.wvu.PrintArea" localSheetId="2" hidden="1">'R1予算（歳入）'!$A$1:$T$63</definedName>
    <definedName name="Z_B07D689D_A88D_4FD6_A5A1_1BAAB5F2B100_.wvu.FilterData" localSheetId="12" hidden="1">共同発行債!$E$4:$P$44</definedName>
    <definedName name="Z_B07D689D_A88D_4FD6_A5A1_1BAAB5F2B100_.wvu.FilterData" localSheetId="11" hidden="1">'発行実績 (政令市)'!$A$4:$X$185</definedName>
    <definedName name="Z_B07D689D_A88D_4FD6_A5A1_1BAAB5F2B100_.wvu.FilterData" localSheetId="10" hidden="1">'発行実績 （都道府県)'!$A$4:$AI$330</definedName>
    <definedName name="Z_B07D689D_A88D_4FD6_A5A1_1BAAB5F2B100_.wvu.PrintArea" localSheetId="12" hidden="1">共同発行債!$A$1:$P$44</definedName>
    <definedName name="Z_B07D689D_A88D_4FD6_A5A1_1BAAB5F2B100_.wvu.PrintArea" localSheetId="7" hidden="1">'決算歳出（政令市）'!$A$1:$S$106</definedName>
    <definedName name="Z_B07D689D_A88D_4FD6_A5A1_1BAAB5F2B100_.wvu.PrintArea" localSheetId="5" hidden="1">'決算歳出（都道府県）'!$A$1:$S$186</definedName>
    <definedName name="Z_B07D689D_A88D_4FD6_A5A1_1BAAB5F2B100_.wvu.PrintArea" localSheetId="6" hidden="1">'決算歳入 (政令市)'!$A$1:$U$106</definedName>
    <definedName name="Z_B07D689D_A88D_4FD6_A5A1_1BAAB5F2B100_.wvu.PrintArea" localSheetId="4" hidden="1">'決算歳入（都道府県）'!$A$1:$S$186</definedName>
    <definedName name="Z_B07D689D_A88D_4FD6_A5A1_1BAAB5F2B100_.wvu.PrintArea" localSheetId="9" hidden="1">'財政指標 (政令市)'!$A$1:$T$108</definedName>
    <definedName name="Z_B07D689D_A88D_4FD6_A5A1_1BAAB5F2B100_.wvu.PrintArea" localSheetId="8" hidden="1">'財政指標（都道府県）'!$A$1:$T$185</definedName>
    <definedName name="Z_B07D689D_A88D_4FD6_A5A1_1BAAB5F2B100_.wvu.PrintArea" localSheetId="11" hidden="1">'発行実績 (政令市)'!$A$1:$X$185</definedName>
    <definedName name="Z_B07D689D_A88D_4FD6_A5A1_1BAAB5F2B100_.wvu.PrintArea" localSheetId="10" hidden="1">'発行実績 （都道府県)'!$A$1:$X$330</definedName>
    <definedName name="Z_B07D689D_A88D_4FD6_A5A1_1BAAB5F2B100_.wvu.PrintTitles" localSheetId="7" hidden="1">'決算歳出（政令市）'!$1:$5</definedName>
    <definedName name="Z_B07D689D_A88D_4FD6_A5A1_1BAAB5F2B100_.wvu.PrintTitles" localSheetId="5" hidden="1">'決算歳出（都道府県）'!$1:$5</definedName>
    <definedName name="Z_B07D689D_A88D_4FD6_A5A1_1BAAB5F2B100_.wvu.PrintTitles" localSheetId="6" hidden="1">'決算歳入 (政令市)'!$2:$5</definedName>
    <definedName name="Z_B07D689D_A88D_4FD6_A5A1_1BAAB5F2B100_.wvu.PrintTitles" localSheetId="4" hidden="1">'決算歳入（都道府県）'!$2:$5</definedName>
    <definedName name="Z_B07D689D_A88D_4FD6_A5A1_1BAAB5F2B100_.wvu.PrintTitles" localSheetId="9" hidden="1">'財政指標 (政令市)'!$1:$3</definedName>
    <definedName name="Z_B07D689D_A88D_4FD6_A5A1_1BAAB5F2B100_.wvu.PrintTitles" localSheetId="8" hidden="1">'財政指標（都道府県）'!$2:$4</definedName>
    <definedName name="Z_B07D689D_A88D_4FD6_A5A1_1BAAB5F2B100_.wvu.PrintTitles" localSheetId="11" hidden="1">'発行実績 (政令市)'!$2:$4</definedName>
    <definedName name="Z_B07D689D_A88D_4FD6_A5A1_1BAAB5F2B100_.wvu.PrintTitles" localSheetId="10" hidden="1">'発行実績 （都道府県)'!$2:$4</definedName>
    <definedName name="Z_B2E4CA60_2AA4_48FC_8CF3_63D4644291F1_.wvu.FilterData" localSheetId="11" hidden="1">'発行実績 (政令市)'!$A$4:$X$185</definedName>
  </definedNames>
  <calcPr calcId="181029"/>
  <customWorkbookViews>
    <customWorkbookView name="izawa - 個人用ビュー" guid="{9CD6CDFB-0526-4987-BB9B-F12261C08409}" mergeInterval="0" personalView="1" maximized="1" windowWidth="1436" windowHeight="615" tabRatio="863" activeSheetId="4"/>
    <customWorkbookView name="matsuda - 個人用ビュー" guid="{47FE580C-1B40-484B-A27C-9C582BD9B048}" mergeInterval="0" personalView="1" maximized="1" windowWidth="1436" windowHeight="652" tabRatio="863" activeSheetId="11"/>
    <customWorkbookView name="koga - 個人用ビュー" guid="{B07D689D-A88D-4FD6-A5A1-1BAAB5F2B100}" mergeInterval="0" personalView="1" maximized="1" windowWidth="1436" windowHeight="633" tabRatio="897" activeSheetId="1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25" i="5" l="1"/>
  <c r="H51" i="15" l="1"/>
  <c r="B51" i="15"/>
  <c r="R51" i="15" s="1"/>
  <c r="B51" i="14"/>
  <c r="P51" i="14" s="1"/>
  <c r="D51" i="15" l="1"/>
  <c r="L51" i="15"/>
  <c r="N51" i="15"/>
  <c r="F51" i="15"/>
  <c r="P51" i="15"/>
  <c r="J51" i="15"/>
  <c r="J51" i="14"/>
  <c r="R51" i="14"/>
  <c r="D51" i="14"/>
  <c r="L51" i="14"/>
  <c r="T51" i="14"/>
  <c r="F51" i="14"/>
  <c r="N51" i="14"/>
  <c r="H51" i="14"/>
  <c r="M49" i="15" l="1"/>
  <c r="C49" i="15"/>
  <c r="S49" i="14"/>
  <c r="B49" i="14" l="1"/>
  <c r="B49" i="15"/>
  <c r="N49" i="15" s="1"/>
  <c r="R49" i="14"/>
  <c r="D49" i="14"/>
  <c r="L49" i="14"/>
  <c r="U15" i="7"/>
  <c r="N49" i="14" l="1"/>
  <c r="H49" i="14"/>
  <c r="P49" i="14"/>
  <c r="F49" i="14"/>
  <c r="J49" i="14"/>
  <c r="T49" i="14"/>
  <c r="R49" i="15"/>
  <c r="L49" i="15"/>
  <c r="P49" i="15"/>
  <c r="J49" i="15"/>
  <c r="F49" i="15"/>
  <c r="H49" i="15"/>
  <c r="D49" i="15"/>
  <c r="T7" i="17"/>
  <c r="U7" i="17"/>
  <c r="W7" i="17"/>
  <c r="V7" i="17"/>
  <c r="W187" i="16" l="1"/>
  <c r="W151" i="16" l="1"/>
  <c r="V151" i="16"/>
  <c r="U151" i="16"/>
  <c r="T151" i="16"/>
  <c r="S151" i="16"/>
  <c r="R151" i="16"/>
  <c r="Q151" i="16"/>
  <c r="B20" i="14" l="1"/>
  <c r="C55" i="5" l="1"/>
  <c r="B21" i="15" l="1"/>
  <c r="B56" i="14"/>
  <c r="B36" i="14"/>
  <c r="B16" i="14"/>
  <c r="F16" i="16" l="1"/>
  <c r="F25" i="16"/>
  <c r="F34" i="16"/>
  <c r="F43" i="16"/>
  <c r="F52" i="16"/>
  <c r="F61" i="16"/>
  <c r="F70" i="16"/>
  <c r="F79" i="16"/>
  <c r="F88" i="16"/>
  <c r="F97" i="16"/>
  <c r="F106" i="16"/>
  <c r="F115" i="16"/>
  <c r="F124" i="16"/>
  <c r="F133" i="16"/>
  <c r="F142" i="16"/>
  <c r="F151" i="16"/>
  <c r="F160" i="16"/>
  <c r="F169" i="16"/>
  <c r="F178" i="16"/>
  <c r="F187" i="16"/>
  <c r="F196" i="16"/>
  <c r="F205" i="16"/>
  <c r="F214" i="16"/>
  <c r="F223" i="16"/>
  <c r="F232" i="16"/>
  <c r="F241" i="16"/>
  <c r="F250" i="16"/>
  <c r="F259" i="16"/>
  <c r="F268" i="16"/>
  <c r="F277" i="16"/>
  <c r="F286" i="16"/>
  <c r="F295" i="16"/>
  <c r="F304" i="16"/>
  <c r="F313" i="16"/>
  <c r="F322" i="16"/>
  <c r="W178" i="17" l="1"/>
  <c r="V178" i="17"/>
  <c r="U178" i="17"/>
  <c r="T178" i="17"/>
  <c r="S178" i="17"/>
  <c r="R178" i="17"/>
  <c r="Q178" i="17"/>
  <c r="O178" i="17"/>
  <c r="N178" i="17"/>
  <c r="M178" i="17"/>
  <c r="L178" i="17"/>
  <c r="K178" i="17"/>
  <c r="J178" i="17"/>
  <c r="I178" i="17"/>
  <c r="H178" i="17"/>
  <c r="G178" i="17"/>
  <c r="F178" i="17"/>
  <c r="E178" i="17"/>
  <c r="D178" i="17"/>
  <c r="W169" i="17"/>
  <c r="V169" i="17"/>
  <c r="U169" i="17"/>
  <c r="T169" i="17"/>
  <c r="S169" i="17"/>
  <c r="R169" i="17"/>
  <c r="Q169" i="17"/>
  <c r="O169" i="17"/>
  <c r="N169" i="17"/>
  <c r="M169" i="17"/>
  <c r="L169" i="17"/>
  <c r="K169" i="17"/>
  <c r="J169" i="17"/>
  <c r="I169" i="17"/>
  <c r="H169" i="17"/>
  <c r="G169" i="17"/>
  <c r="F169" i="17"/>
  <c r="E169" i="17"/>
  <c r="D169" i="17"/>
  <c r="W160" i="17"/>
  <c r="V160" i="17"/>
  <c r="U160" i="17"/>
  <c r="T160" i="17"/>
  <c r="S160" i="17"/>
  <c r="R160" i="17"/>
  <c r="Q160" i="17"/>
  <c r="O160" i="17"/>
  <c r="N160" i="17"/>
  <c r="M160" i="17"/>
  <c r="L160" i="17"/>
  <c r="K160" i="17"/>
  <c r="J160" i="17"/>
  <c r="I160" i="17"/>
  <c r="H160" i="17"/>
  <c r="G160" i="17"/>
  <c r="F160" i="17"/>
  <c r="E160" i="17"/>
  <c r="D160" i="17"/>
  <c r="W151" i="17"/>
  <c r="V151" i="17"/>
  <c r="U151" i="17"/>
  <c r="T151" i="17"/>
  <c r="S151" i="17"/>
  <c r="R151" i="17"/>
  <c r="Q151" i="17"/>
  <c r="O151" i="17"/>
  <c r="N151" i="17"/>
  <c r="M151" i="17"/>
  <c r="L151" i="17"/>
  <c r="K151" i="17"/>
  <c r="J151" i="17"/>
  <c r="I151" i="17"/>
  <c r="H151" i="17"/>
  <c r="G151" i="17"/>
  <c r="F151" i="17"/>
  <c r="E151" i="17"/>
  <c r="D151" i="17"/>
  <c r="W142" i="17"/>
  <c r="V142" i="17"/>
  <c r="U142" i="17"/>
  <c r="T142" i="17"/>
  <c r="S142" i="17"/>
  <c r="R142" i="17"/>
  <c r="Q142" i="17"/>
  <c r="O142" i="17"/>
  <c r="N142" i="17"/>
  <c r="M142" i="17"/>
  <c r="L142" i="17"/>
  <c r="K142" i="17"/>
  <c r="J142" i="17"/>
  <c r="I142" i="17"/>
  <c r="H142" i="17"/>
  <c r="G142" i="17"/>
  <c r="F142" i="17"/>
  <c r="E142" i="17"/>
  <c r="D142" i="17"/>
  <c r="W133" i="17"/>
  <c r="V133" i="17"/>
  <c r="U133" i="17"/>
  <c r="T133" i="17"/>
  <c r="S133" i="17"/>
  <c r="R133" i="17"/>
  <c r="Q133" i="17"/>
  <c r="O133" i="17"/>
  <c r="N133" i="17"/>
  <c r="M133" i="17"/>
  <c r="L133" i="17"/>
  <c r="K133" i="17"/>
  <c r="J133" i="17"/>
  <c r="I133" i="17"/>
  <c r="H133" i="17"/>
  <c r="G133" i="17"/>
  <c r="F133" i="17"/>
  <c r="E133" i="17"/>
  <c r="D133" i="17"/>
  <c r="W124" i="17"/>
  <c r="V124" i="17"/>
  <c r="U124" i="17"/>
  <c r="T124" i="17"/>
  <c r="S124" i="17"/>
  <c r="R124" i="17"/>
  <c r="Q124" i="17"/>
  <c r="O124" i="17"/>
  <c r="N124" i="17"/>
  <c r="M124" i="17"/>
  <c r="L124" i="17"/>
  <c r="K124" i="17"/>
  <c r="J124" i="17"/>
  <c r="I124" i="17"/>
  <c r="H124" i="17"/>
  <c r="G124" i="17"/>
  <c r="F124" i="17"/>
  <c r="E124" i="17"/>
  <c r="D124" i="17"/>
  <c r="W115" i="17"/>
  <c r="V115" i="17"/>
  <c r="U115" i="17"/>
  <c r="T115" i="17"/>
  <c r="S115" i="17"/>
  <c r="R115" i="17"/>
  <c r="Q115" i="17"/>
  <c r="O115" i="17"/>
  <c r="N115" i="17"/>
  <c r="M115" i="17"/>
  <c r="L115" i="17"/>
  <c r="K115" i="17"/>
  <c r="J115" i="17"/>
  <c r="I115" i="17"/>
  <c r="H115" i="17"/>
  <c r="G115" i="17"/>
  <c r="F115" i="17"/>
  <c r="E115" i="17"/>
  <c r="D115" i="17"/>
  <c r="W106" i="17"/>
  <c r="V106" i="17"/>
  <c r="U106" i="17"/>
  <c r="T106" i="17"/>
  <c r="S106" i="17"/>
  <c r="R106" i="17"/>
  <c r="Q106" i="17"/>
  <c r="O106" i="17"/>
  <c r="N106" i="17"/>
  <c r="M106" i="17"/>
  <c r="L106" i="17"/>
  <c r="K106" i="17"/>
  <c r="J106" i="17"/>
  <c r="I106" i="17"/>
  <c r="H106" i="17"/>
  <c r="G106" i="17"/>
  <c r="F106" i="17"/>
  <c r="E106" i="17"/>
  <c r="D106" i="17"/>
  <c r="W97" i="17"/>
  <c r="V97" i="17"/>
  <c r="U97" i="17"/>
  <c r="T97" i="17"/>
  <c r="S97" i="17"/>
  <c r="R97" i="17"/>
  <c r="Q97" i="17"/>
  <c r="O97" i="17"/>
  <c r="N97" i="17"/>
  <c r="M97" i="17"/>
  <c r="L97" i="17"/>
  <c r="K97" i="17"/>
  <c r="J97" i="17"/>
  <c r="I97" i="17"/>
  <c r="H97" i="17"/>
  <c r="G97" i="17"/>
  <c r="F97" i="17"/>
  <c r="E97" i="17"/>
  <c r="D97" i="17"/>
  <c r="W88" i="17"/>
  <c r="V88" i="17"/>
  <c r="U88" i="17"/>
  <c r="T88" i="17"/>
  <c r="S88" i="17"/>
  <c r="R88" i="17"/>
  <c r="Q88" i="17"/>
  <c r="O88" i="17"/>
  <c r="N88" i="17"/>
  <c r="M88" i="17"/>
  <c r="L88" i="17"/>
  <c r="K88" i="17"/>
  <c r="J88" i="17"/>
  <c r="I88" i="17"/>
  <c r="H88" i="17"/>
  <c r="G88" i="17"/>
  <c r="F88" i="17"/>
  <c r="E88" i="17"/>
  <c r="D88" i="17"/>
  <c r="W79" i="17"/>
  <c r="V79" i="17"/>
  <c r="U79" i="17"/>
  <c r="T79" i="17"/>
  <c r="S79" i="17"/>
  <c r="R79" i="17"/>
  <c r="Q79" i="17"/>
  <c r="O79" i="17"/>
  <c r="N79" i="17"/>
  <c r="M79" i="17"/>
  <c r="L79" i="17"/>
  <c r="K79" i="17"/>
  <c r="J79" i="17"/>
  <c r="I79" i="17"/>
  <c r="H79" i="17"/>
  <c r="G79" i="17"/>
  <c r="F79" i="17"/>
  <c r="E79" i="17"/>
  <c r="D79" i="17"/>
  <c r="W70" i="17"/>
  <c r="V70" i="17"/>
  <c r="U70" i="17"/>
  <c r="T70" i="17"/>
  <c r="S70" i="17"/>
  <c r="R70" i="17"/>
  <c r="Q70" i="17"/>
  <c r="O70" i="17"/>
  <c r="N70" i="17"/>
  <c r="M70" i="17"/>
  <c r="L70" i="17"/>
  <c r="K70" i="17"/>
  <c r="J70" i="17"/>
  <c r="I70" i="17"/>
  <c r="H70" i="17"/>
  <c r="G70" i="17"/>
  <c r="F70" i="17"/>
  <c r="E70" i="17"/>
  <c r="D70" i="17"/>
  <c r="W61" i="17"/>
  <c r="V61" i="17"/>
  <c r="U61" i="17"/>
  <c r="T61" i="17"/>
  <c r="S61" i="17"/>
  <c r="R61" i="17"/>
  <c r="Q61" i="17"/>
  <c r="O61" i="17"/>
  <c r="N61" i="17"/>
  <c r="M61" i="17"/>
  <c r="L61" i="17"/>
  <c r="K61" i="17"/>
  <c r="J61" i="17"/>
  <c r="I61" i="17"/>
  <c r="H61" i="17"/>
  <c r="G61" i="17"/>
  <c r="F61" i="17"/>
  <c r="E61" i="17"/>
  <c r="D61" i="17"/>
  <c r="W52" i="17"/>
  <c r="V52" i="17"/>
  <c r="U52" i="17"/>
  <c r="T52" i="17"/>
  <c r="S52" i="17"/>
  <c r="R52" i="17"/>
  <c r="Q52" i="17"/>
  <c r="O52" i="17"/>
  <c r="N52" i="17"/>
  <c r="M52" i="17"/>
  <c r="L52" i="17"/>
  <c r="K52" i="17"/>
  <c r="J52" i="17"/>
  <c r="I52" i="17"/>
  <c r="H52" i="17"/>
  <c r="G52" i="17"/>
  <c r="F52" i="17"/>
  <c r="E52" i="17"/>
  <c r="D52" i="17"/>
  <c r="W43" i="17"/>
  <c r="V43" i="17"/>
  <c r="U43" i="17"/>
  <c r="T43" i="17"/>
  <c r="S43" i="17"/>
  <c r="R43" i="17"/>
  <c r="Q43" i="17"/>
  <c r="O43" i="17"/>
  <c r="N43" i="17"/>
  <c r="M43" i="17"/>
  <c r="L43" i="17"/>
  <c r="K43" i="17"/>
  <c r="J43" i="17"/>
  <c r="I43" i="17"/>
  <c r="H43" i="17"/>
  <c r="G43" i="17"/>
  <c r="F43" i="17"/>
  <c r="E43" i="17"/>
  <c r="D43" i="17"/>
  <c r="W34" i="17"/>
  <c r="V34" i="17"/>
  <c r="U34" i="17"/>
  <c r="T34" i="17"/>
  <c r="S34" i="17"/>
  <c r="R34" i="17"/>
  <c r="Q34" i="17"/>
  <c r="O34" i="17"/>
  <c r="N34" i="17"/>
  <c r="M34" i="17"/>
  <c r="L34" i="17"/>
  <c r="K34" i="17"/>
  <c r="J34" i="17"/>
  <c r="I34" i="17"/>
  <c r="H34" i="17"/>
  <c r="G34" i="17"/>
  <c r="F34" i="17"/>
  <c r="E34" i="17"/>
  <c r="D34" i="17"/>
  <c r="W25" i="17"/>
  <c r="V25" i="17"/>
  <c r="U25" i="17"/>
  <c r="T25" i="17"/>
  <c r="S25" i="17"/>
  <c r="R25" i="17"/>
  <c r="Q25" i="17"/>
  <c r="O25" i="17"/>
  <c r="N25" i="17"/>
  <c r="M25" i="17"/>
  <c r="L25" i="17"/>
  <c r="K25" i="17"/>
  <c r="J25" i="17"/>
  <c r="I25" i="17"/>
  <c r="H25" i="17"/>
  <c r="G25" i="17"/>
  <c r="F25" i="17"/>
  <c r="E25" i="17"/>
  <c r="D25" i="17"/>
  <c r="W16" i="17"/>
  <c r="V16" i="17"/>
  <c r="U16" i="17"/>
  <c r="T16" i="17"/>
  <c r="S16" i="17"/>
  <c r="R16" i="17"/>
  <c r="Q16" i="17"/>
  <c r="O16" i="17"/>
  <c r="N16" i="17"/>
  <c r="M16" i="17"/>
  <c r="L16" i="17"/>
  <c r="K16" i="17"/>
  <c r="J16" i="17"/>
  <c r="I16" i="17"/>
  <c r="H16" i="17"/>
  <c r="G16" i="17"/>
  <c r="F16" i="17"/>
  <c r="E16" i="17"/>
  <c r="D16" i="17"/>
  <c r="S7" i="17"/>
  <c r="R7" i="17"/>
  <c r="Q7" i="17"/>
  <c r="O7" i="17"/>
  <c r="N7" i="17"/>
  <c r="M7" i="17"/>
  <c r="L7" i="17"/>
  <c r="K7" i="17"/>
  <c r="J7" i="17"/>
  <c r="I7" i="17"/>
  <c r="H7" i="17"/>
  <c r="G7" i="17"/>
  <c r="F7" i="17"/>
  <c r="E7" i="17"/>
  <c r="D7" i="17"/>
  <c r="W43" i="16"/>
  <c r="V43" i="16"/>
  <c r="U43" i="16"/>
  <c r="T43" i="16"/>
  <c r="S43" i="16"/>
  <c r="R43" i="16"/>
  <c r="Q43" i="16"/>
  <c r="O43" i="16"/>
  <c r="N43" i="16"/>
  <c r="M43" i="16"/>
  <c r="L43" i="16"/>
  <c r="K43" i="16"/>
  <c r="J43" i="16"/>
  <c r="I43" i="16"/>
  <c r="H43" i="16"/>
  <c r="G43" i="16"/>
  <c r="E43" i="16"/>
  <c r="D43" i="16"/>
  <c r="W322" i="16"/>
  <c r="V322" i="16"/>
  <c r="U322" i="16"/>
  <c r="T322" i="16"/>
  <c r="S322" i="16"/>
  <c r="R322" i="16"/>
  <c r="Q322" i="16"/>
  <c r="O322" i="16"/>
  <c r="N322" i="16"/>
  <c r="M322" i="16"/>
  <c r="L322" i="16"/>
  <c r="K322" i="16"/>
  <c r="J322" i="16"/>
  <c r="I322" i="16"/>
  <c r="H322" i="16"/>
  <c r="G322" i="16"/>
  <c r="E322" i="16"/>
  <c r="D322" i="16"/>
  <c r="W313" i="16"/>
  <c r="V313" i="16"/>
  <c r="U313" i="16"/>
  <c r="T313" i="16"/>
  <c r="S313" i="16"/>
  <c r="R313" i="16"/>
  <c r="Q313" i="16"/>
  <c r="O313" i="16"/>
  <c r="N313" i="16"/>
  <c r="M313" i="16"/>
  <c r="L313" i="16"/>
  <c r="K313" i="16"/>
  <c r="J313" i="16"/>
  <c r="I313" i="16"/>
  <c r="H313" i="16"/>
  <c r="G313" i="16"/>
  <c r="E313" i="16"/>
  <c r="D313" i="16"/>
  <c r="W304" i="16"/>
  <c r="V304" i="16"/>
  <c r="U304" i="16"/>
  <c r="T304" i="16"/>
  <c r="S304" i="16"/>
  <c r="R304" i="16"/>
  <c r="Q304" i="16"/>
  <c r="O304" i="16"/>
  <c r="N304" i="16"/>
  <c r="M304" i="16"/>
  <c r="L304" i="16"/>
  <c r="K304" i="16"/>
  <c r="J304" i="16"/>
  <c r="I304" i="16"/>
  <c r="H304" i="16"/>
  <c r="G304" i="16"/>
  <c r="E304" i="16"/>
  <c r="D304" i="16"/>
  <c r="W295" i="16"/>
  <c r="V295" i="16"/>
  <c r="U295" i="16"/>
  <c r="T295" i="16"/>
  <c r="S295" i="16"/>
  <c r="R295" i="16"/>
  <c r="Q295" i="16"/>
  <c r="O295" i="16"/>
  <c r="N295" i="16"/>
  <c r="M295" i="16"/>
  <c r="L295" i="16"/>
  <c r="K295" i="16"/>
  <c r="J295" i="16"/>
  <c r="I295" i="16"/>
  <c r="H295" i="16"/>
  <c r="G295" i="16"/>
  <c r="E295" i="16"/>
  <c r="D295" i="16"/>
  <c r="W286" i="16"/>
  <c r="V286" i="16"/>
  <c r="U286" i="16"/>
  <c r="T286" i="16"/>
  <c r="S286" i="16"/>
  <c r="R286" i="16"/>
  <c r="Q286" i="16"/>
  <c r="O286" i="16"/>
  <c r="N286" i="16"/>
  <c r="M286" i="16"/>
  <c r="L286" i="16"/>
  <c r="K286" i="16"/>
  <c r="J286" i="16"/>
  <c r="I286" i="16"/>
  <c r="H286" i="16"/>
  <c r="G286" i="16"/>
  <c r="E286" i="16"/>
  <c r="D286" i="16"/>
  <c r="W277" i="16"/>
  <c r="V277" i="16"/>
  <c r="U277" i="16"/>
  <c r="T277" i="16"/>
  <c r="S277" i="16"/>
  <c r="R277" i="16"/>
  <c r="Q277" i="16"/>
  <c r="O277" i="16"/>
  <c r="N277" i="16"/>
  <c r="M277" i="16"/>
  <c r="L277" i="16"/>
  <c r="K277" i="16"/>
  <c r="J277" i="16"/>
  <c r="I277" i="16"/>
  <c r="H277" i="16"/>
  <c r="G277" i="16"/>
  <c r="E277" i="16"/>
  <c r="D277" i="16"/>
  <c r="W268" i="16"/>
  <c r="V268" i="16"/>
  <c r="U268" i="16"/>
  <c r="T268" i="16"/>
  <c r="S268" i="16"/>
  <c r="R268" i="16"/>
  <c r="Q268" i="16"/>
  <c r="O268" i="16"/>
  <c r="N268" i="16"/>
  <c r="M268" i="16"/>
  <c r="L268" i="16"/>
  <c r="K268" i="16"/>
  <c r="J268" i="16"/>
  <c r="I268" i="16"/>
  <c r="H268" i="16"/>
  <c r="G268" i="16"/>
  <c r="E268" i="16"/>
  <c r="D268" i="16"/>
  <c r="W259" i="16"/>
  <c r="V259" i="16"/>
  <c r="U259" i="16"/>
  <c r="T259" i="16"/>
  <c r="S259" i="16"/>
  <c r="R259" i="16"/>
  <c r="Q259" i="16"/>
  <c r="O259" i="16"/>
  <c r="N259" i="16"/>
  <c r="M259" i="16"/>
  <c r="L259" i="16"/>
  <c r="K259" i="16"/>
  <c r="J259" i="16"/>
  <c r="I259" i="16"/>
  <c r="H259" i="16"/>
  <c r="G259" i="16"/>
  <c r="E259" i="16"/>
  <c r="D259" i="16"/>
  <c r="W250" i="16"/>
  <c r="V250" i="16"/>
  <c r="U250" i="16"/>
  <c r="T250" i="16"/>
  <c r="S250" i="16"/>
  <c r="R250" i="16"/>
  <c r="Q250" i="16"/>
  <c r="O250" i="16"/>
  <c r="N250" i="16"/>
  <c r="M250" i="16"/>
  <c r="L250" i="16"/>
  <c r="K250" i="16"/>
  <c r="J250" i="16"/>
  <c r="I250" i="16"/>
  <c r="H250" i="16"/>
  <c r="G250" i="16"/>
  <c r="E250" i="16"/>
  <c r="D250" i="16"/>
  <c r="W241" i="16"/>
  <c r="V241" i="16"/>
  <c r="U241" i="16"/>
  <c r="T241" i="16"/>
  <c r="S241" i="16"/>
  <c r="R241" i="16"/>
  <c r="Q241" i="16"/>
  <c r="O241" i="16"/>
  <c r="N241" i="16"/>
  <c r="M241" i="16"/>
  <c r="L241" i="16"/>
  <c r="K241" i="16"/>
  <c r="J241" i="16"/>
  <c r="I241" i="16"/>
  <c r="H241" i="16"/>
  <c r="G241" i="16"/>
  <c r="E241" i="16"/>
  <c r="D241" i="16"/>
  <c r="W232" i="16"/>
  <c r="V232" i="16"/>
  <c r="U232" i="16"/>
  <c r="T232" i="16"/>
  <c r="S232" i="16"/>
  <c r="R232" i="16"/>
  <c r="Q232" i="16"/>
  <c r="O232" i="16"/>
  <c r="N232" i="16"/>
  <c r="M232" i="16"/>
  <c r="L232" i="16"/>
  <c r="K232" i="16"/>
  <c r="J232" i="16"/>
  <c r="I232" i="16"/>
  <c r="H232" i="16"/>
  <c r="G232" i="16"/>
  <c r="E232" i="16"/>
  <c r="D232" i="16"/>
  <c r="W223" i="16"/>
  <c r="V223" i="16"/>
  <c r="U223" i="16"/>
  <c r="T223" i="16"/>
  <c r="S223" i="16"/>
  <c r="R223" i="16"/>
  <c r="Q223" i="16"/>
  <c r="O223" i="16"/>
  <c r="N223" i="16"/>
  <c r="M223" i="16"/>
  <c r="L223" i="16"/>
  <c r="K223" i="16"/>
  <c r="J223" i="16"/>
  <c r="I223" i="16"/>
  <c r="H223" i="16"/>
  <c r="G223" i="16"/>
  <c r="E223" i="16"/>
  <c r="D223" i="16"/>
  <c r="W214" i="16"/>
  <c r="V214" i="16"/>
  <c r="U214" i="16"/>
  <c r="T214" i="16"/>
  <c r="S214" i="16"/>
  <c r="R214" i="16"/>
  <c r="Q214" i="16"/>
  <c r="O214" i="16"/>
  <c r="N214" i="16"/>
  <c r="M214" i="16"/>
  <c r="L214" i="16"/>
  <c r="K214" i="16"/>
  <c r="J214" i="16"/>
  <c r="I214" i="16"/>
  <c r="H214" i="16"/>
  <c r="G214" i="16"/>
  <c r="E214" i="16"/>
  <c r="D214" i="16"/>
  <c r="W205" i="16"/>
  <c r="V205" i="16"/>
  <c r="U205" i="16"/>
  <c r="T205" i="16"/>
  <c r="S205" i="16"/>
  <c r="R205" i="16"/>
  <c r="Q205" i="16"/>
  <c r="O205" i="16"/>
  <c r="N205" i="16"/>
  <c r="M205" i="16"/>
  <c r="L205" i="16"/>
  <c r="K205" i="16"/>
  <c r="J205" i="16"/>
  <c r="I205" i="16"/>
  <c r="H205" i="16"/>
  <c r="G205" i="16"/>
  <c r="E205" i="16"/>
  <c r="D205" i="16"/>
  <c r="W196" i="16"/>
  <c r="V196" i="16"/>
  <c r="U196" i="16"/>
  <c r="T196" i="16"/>
  <c r="S196" i="16"/>
  <c r="R196" i="16"/>
  <c r="Q196" i="16"/>
  <c r="O196" i="16"/>
  <c r="N196" i="16"/>
  <c r="M196" i="16"/>
  <c r="L196" i="16"/>
  <c r="K196" i="16"/>
  <c r="J196" i="16"/>
  <c r="I196" i="16"/>
  <c r="H196" i="16"/>
  <c r="G196" i="16"/>
  <c r="E196" i="16"/>
  <c r="D196" i="16"/>
  <c r="V187" i="16"/>
  <c r="U187" i="16"/>
  <c r="T187" i="16"/>
  <c r="S187" i="16"/>
  <c r="R187" i="16"/>
  <c r="Q187" i="16"/>
  <c r="O187" i="16"/>
  <c r="N187" i="16"/>
  <c r="M187" i="16"/>
  <c r="L187" i="16"/>
  <c r="K187" i="16"/>
  <c r="J187" i="16"/>
  <c r="I187" i="16"/>
  <c r="H187" i="16"/>
  <c r="G187" i="16"/>
  <c r="E187" i="16"/>
  <c r="D187" i="16"/>
  <c r="W178" i="16"/>
  <c r="V178" i="16"/>
  <c r="U178" i="16"/>
  <c r="T178" i="16"/>
  <c r="S178" i="16"/>
  <c r="R178" i="16"/>
  <c r="Q178" i="16"/>
  <c r="O178" i="16"/>
  <c r="N178" i="16"/>
  <c r="M178" i="16"/>
  <c r="L178" i="16"/>
  <c r="K178" i="16"/>
  <c r="J178" i="16"/>
  <c r="I178" i="16"/>
  <c r="H178" i="16"/>
  <c r="G178" i="16"/>
  <c r="E178" i="16"/>
  <c r="D178" i="16"/>
  <c r="W169" i="16"/>
  <c r="V169" i="16"/>
  <c r="U169" i="16"/>
  <c r="T169" i="16"/>
  <c r="S169" i="16"/>
  <c r="R169" i="16"/>
  <c r="Q169" i="16"/>
  <c r="O169" i="16"/>
  <c r="N169" i="16"/>
  <c r="M169" i="16"/>
  <c r="L169" i="16"/>
  <c r="K169" i="16"/>
  <c r="J169" i="16"/>
  <c r="I169" i="16"/>
  <c r="H169" i="16"/>
  <c r="G169" i="16"/>
  <c r="E169" i="16"/>
  <c r="D169" i="16"/>
  <c r="W160" i="16"/>
  <c r="V160" i="16"/>
  <c r="U160" i="16"/>
  <c r="T160" i="16"/>
  <c r="S160" i="16"/>
  <c r="R160" i="16"/>
  <c r="Q160" i="16"/>
  <c r="O160" i="16"/>
  <c r="N160" i="16"/>
  <c r="M160" i="16"/>
  <c r="L160" i="16"/>
  <c r="K160" i="16"/>
  <c r="J160" i="16"/>
  <c r="I160" i="16"/>
  <c r="H160" i="16"/>
  <c r="G160" i="16"/>
  <c r="E160" i="16"/>
  <c r="D160" i="16"/>
  <c r="O151" i="16"/>
  <c r="N151" i="16"/>
  <c r="M151" i="16"/>
  <c r="L151" i="16"/>
  <c r="K151" i="16"/>
  <c r="J151" i="16"/>
  <c r="I151" i="16"/>
  <c r="H151" i="16"/>
  <c r="G151" i="16"/>
  <c r="E151" i="16"/>
  <c r="D151" i="16"/>
  <c r="W142" i="16"/>
  <c r="V142" i="16"/>
  <c r="U142" i="16"/>
  <c r="T142" i="16"/>
  <c r="S142" i="16"/>
  <c r="R142" i="16"/>
  <c r="Q142" i="16"/>
  <c r="O142" i="16"/>
  <c r="N142" i="16"/>
  <c r="M142" i="16"/>
  <c r="L142" i="16"/>
  <c r="K142" i="16"/>
  <c r="J142" i="16"/>
  <c r="I142" i="16"/>
  <c r="H142" i="16"/>
  <c r="G142" i="16"/>
  <c r="E142" i="16"/>
  <c r="D142" i="16"/>
  <c r="W133" i="16"/>
  <c r="V133" i="16"/>
  <c r="U133" i="16"/>
  <c r="T133" i="16"/>
  <c r="S133" i="16"/>
  <c r="R133" i="16"/>
  <c r="Q133" i="16"/>
  <c r="O133" i="16"/>
  <c r="N133" i="16"/>
  <c r="M133" i="16"/>
  <c r="L133" i="16"/>
  <c r="K133" i="16"/>
  <c r="J133" i="16"/>
  <c r="I133" i="16"/>
  <c r="H133" i="16"/>
  <c r="G133" i="16"/>
  <c r="E133" i="16"/>
  <c r="D133" i="16"/>
  <c r="W124" i="16"/>
  <c r="V124" i="16"/>
  <c r="U124" i="16"/>
  <c r="T124" i="16"/>
  <c r="S124" i="16"/>
  <c r="R124" i="16"/>
  <c r="Q124" i="16"/>
  <c r="O124" i="16"/>
  <c r="N124" i="16"/>
  <c r="M124" i="16"/>
  <c r="L124" i="16"/>
  <c r="K124" i="16"/>
  <c r="J124" i="16"/>
  <c r="I124" i="16"/>
  <c r="H124" i="16"/>
  <c r="G124" i="16"/>
  <c r="E124" i="16"/>
  <c r="D124" i="16"/>
  <c r="W115" i="16"/>
  <c r="V115" i="16"/>
  <c r="U115" i="16"/>
  <c r="T115" i="16"/>
  <c r="S115" i="16"/>
  <c r="R115" i="16"/>
  <c r="Q115" i="16"/>
  <c r="O115" i="16"/>
  <c r="N115" i="16"/>
  <c r="M115" i="16"/>
  <c r="L115" i="16"/>
  <c r="K115" i="16"/>
  <c r="J115" i="16"/>
  <c r="I115" i="16"/>
  <c r="H115" i="16"/>
  <c r="G115" i="16"/>
  <c r="E115" i="16"/>
  <c r="D115" i="16"/>
  <c r="W106" i="16"/>
  <c r="V106" i="16"/>
  <c r="U106" i="16"/>
  <c r="T106" i="16"/>
  <c r="S106" i="16"/>
  <c r="R106" i="16"/>
  <c r="Q106" i="16"/>
  <c r="O106" i="16"/>
  <c r="N106" i="16"/>
  <c r="M106" i="16"/>
  <c r="L106" i="16"/>
  <c r="K106" i="16"/>
  <c r="J106" i="16"/>
  <c r="I106" i="16"/>
  <c r="H106" i="16"/>
  <c r="G106" i="16"/>
  <c r="E106" i="16"/>
  <c r="D106" i="16"/>
  <c r="W97" i="16"/>
  <c r="V97" i="16"/>
  <c r="U97" i="16"/>
  <c r="T97" i="16"/>
  <c r="S97" i="16"/>
  <c r="R97" i="16"/>
  <c r="Q97" i="16"/>
  <c r="O97" i="16"/>
  <c r="N97" i="16"/>
  <c r="M97" i="16"/>
  <c r="L97" i="16"/>
  <c r="K97" i="16"/>
  <c r="J97" i="16"/>
  <c r="I97" i="16"/>
  <c r="H97" i="16"/>
  <c r="G97" i="16"/>
  <c r="E97" i="16"/>
  <c r="D97" i="16"/>
  <c r="W88" i="16"/>
  <c r="V88" i="16"/>
  <c r="U88" i="16"/>
  <c r="T88" i="16"/>
  <c r="S88" i="16"/>
  <c r="R88" i="16"/>
  <c r="Q88" i="16"/>
  <c r="O88" i="16"/>
  <c r="N88" i="16"/>
  <c r="M88" i="16"/>
  <c r="L88" i="16"/>
  <c r="K88" i="16"/>
  <c r="J88" i="16"/>
  <c r="I88" i="16"/>
  <c r="H88" i="16"/>
  <c r="G88" i="16"/>
  <c r="E88" i="16"/>
  <c r="D88" i="16"/>
  <c r="W79" i="16"/>
  <c r="V79" i="16"/>
  <c r="U79" i="16"/>
  <c r="T79" i="16"/>
  <c r="S79" i="16"/>
  <c r="R79" i="16"/>
  <c r="Q79" i="16"/>
  <c r="O79" i="16"/>
  <c r="N79" i="16"/>
  <c r="M79" i="16"/>
  <c r="L79" i="16"/>
  <c r="K79" i="16"/>
  <c r="J79" i="16"/>
  <c r="I79" i="16"/>
  <c r="H79" i="16"/>
  <c r="G79" i="16"/>
  <c r="E79" i="16"/>
  <c r="D79" i="16"/>
  <c r="W70" i="16"/>
  <c r="V70" i="16"/>
  <c r="U70" i="16"/>
  <c r="T70" i="16"/>
  <c r="S70" i="16"/>
  <c r="R70" i="16"/>
  <c r="Q70" i="16"/>
  <c r="O70" i="16"/>
  <c r="N70" i="16"/>
  <c r="M70" i="16"/>
  <c r="L70" i="16"/>
  <c r="K70" i="16"/>
  <c r="J70" i="16"/>
  <c r="I70" i="16"/>
  <c r="H70" i="16"/>
  <c r="G70" i="16"/>
  <c r="E70" i="16"/>
  <c r="D70" i="16"/>
  <c r="W61" i="16"/>
  <c r="V61" i="16"/>
  <c r="U61" i="16"/>
  <c r="T61" i="16"/>
  <c r="S61" i="16"/>
  <c r="R61" i="16"/>
  <c r="Q61" i="16"/>
  <c r="O61" i="16"/>
  <c r="N61" i="16"/>
  <c r="M61" i="16"/>
  <c r="L61" i="16"/>
  <c r="K61" i="16"/>
  <c r="J61" i="16"/>
  <c r="I61" i="16"/>
  <c r="H61" i="16"/>
  <c r="G61" i="16"/>
  <c r="E61" i="16"/>
  <c r="D61" i="16"/>
  <c r="W52" i="16"/>
  <c r="V52" i="16"/>
  <c r="U52" i="16"/>
  <c r="T52" i="16"/>
  <c r="S52" i="16"/>
  <c r="R52" i="16"/>
  <c r="Q52" i="16"/>
  <c r="O52" i="16"/>
  <c r="N52" i="16"/>
  <c r="M52" i="16"/>
  <c r="L52" i="16"/>
  <c r="K52" i="16"/>
  <c r="J52" i="16"/>
  <c r="I52" i="16"/>
  <c r="H52" i="16"/>
  <c r="G52" i="16"/>
  <c r="E52" i="16"/>
  <c r="D52" i="16"/>
  <c r="W34" i="16"/>
  <c r="V34" i="16"/>
  <c r="U34" i="16"/>
  <c r="T34" i="16"/>
  <c r="S34" i="16"/>
  <c r="R34" i="16"/>
  <c r="Q34" i="16"/>
  <c r="O34" i="16"/>
  <c r="N34" i="16"/>
  <c r="M34" i="16"/>
  <c r="L34" i="16"/>
  <c r="K34" i="16"/>
  <c r="J34" i="16"/>
  <c r="I34" i="16"/>
  <c r="H34" i="16"/>
  <c r="G34" i="16"/>
  <c r="E34" i="16"/>
  <c r="D34" i="16"/>
  <c r="W25" i="16"/>
  <c r="V25" i="16"/>
  <c r="U25" i="16"/>
  <c r="T25" i="16"/>
  <c r="S25" i="16"/>
  <c r="R25" i="16"/>
  <c r="Q25" i="16"/>
  <c r="O25" i="16"/>
  <c r="N25" i="16"/>
  <c r="M25" i="16"/>
  <c r="L25" i="16"/>
  <c r="K25" i="16"/>
  <c r="J25" i="16"/>
  <c r="I25" i="16"/>
  <c r="H25" i="16"/>
  <c r="G25" i="16"/>
  <c r="E25" i="16"/>
  <c r="D25" i="16"/>
  <c r="W16" i="16"/>
  <c r="V16" i="16"/>
  <c r="U16" i="16"/>
  <c r="T16" i="16"/>
  <c r="S16" i="16"/>
  <c r="R16" i="16"/>
  <c r="Q16" i="16"/>
  <c r="O16" i="16"/>
  <c r="N16" i="16"/>
  <c r="M16" i="16"/>
  <c r="L16" i="16"/>
  <c r="K16" i="16"/>
  <c r="J16" i="16"/>
  <c r="I16" i="16"/>
  <c r="H16" i="16"/>
  <c r="G16" i="16"/>
  <c r="E16" i="16"/>
  <c r="D16" i="16"/>
  <c r="P8" i="16"/>
  <c r="W7" i="16"/>
  <c r="V7" i="16"/>
  <c r="U7" i="16"/>
  <c r="T7" i="16"/>
  <c r="S7" i="16"/>
  <c r="R7" i="16"/>
  <c r="Q7" i="16"/>
  <c r="O7" i="16"/>
  <c r="N7" i="16"/>
  <c r="M7" i="16"/>
  <c r="L7" i="16"/>
  <c r="K7" i="16"/>
  <c r="J7" i="16"/>
  <c r="I7" i="16"/>
  <c r="H7" i="16"/>
  <c r="G7" i="16"/>
  <c r="F7" i="16"/>
  <c r="E7" i="16"/>
  <c r="D7" i="16"/>
  <c r="P7" i="16" l="1"/>
  <c r="X160" i="17"/>
  <c r="P169" i="17"/>
  <c r="P16" i="17"/>
  <c r="P88" i="17"/>
  <c r="P124" i="17"/>
  <c r="P160" i="17"/>
  <c r="X25" i="16"/>
  <c r="X52" i="16"/>
  <c r="X70" i="16"/>
  <c r="X88" i="16"/>
  <c r="X106" i="16"/>
  <c r="X124" i="16"/>
  <c r="X142" i="16"/>
  <c r="X160" i="16"/>
  <c r="X178" i="16"/>
  <c r="X214" i="16"/>
  <c r="X232" i="16"/>
  <c r="X250" i="16"/>
  <c r="X268" i="16"/>
  <c r="X304" i="16"/>
  <c r="X52" i="17"/>
  <c r="X88" i="17"/>
  <c r="X124" i="17"/>
  <c r="X169" i="17"/>
  <c r="P25" i="16"/>
  <c r="P52" i="16"/>
  <c r="P70" i="16"/>
  <c r="P88" i="16"/>
  <c r="P106" i="16"/>
  <c r="P124" i="16"/>
  <c r="P142" i="16"/>
  <c r="P160" i="16"/>
  <c r="P178" i="16"/>
  <c r="P196" i="16"/>
  <c r="P214" i="16"/>
  <c r="P232" i="16"/>
  <c r="P250" i="16"/>
  <c r="P268" i="16"/>
  <c r="P286" i="16"/>
  <c r="P304" i="16"/>
  <c r="P322" i="16"/>
  <c r="P7" i="17"/>
  <c r="X7" i="17"/>
  <c r="X43" i="17"/>
  <c r="P79" i="17"/>
  <c r="X79" i="17"/>
  <c r="P115" i="17"/>
  <c r="X115" i="17"/>
  <c r="P151" i="17"/>
  <c r="X151" i="17"/>
  <c r="X16" i="16"/>
  <c r="X34" i="16"/>
  <c r="X61" i="16"/>
  <c r="X79" i="16"/>
  <c r="X97" i="16"/>
  <c r="X133" i="16"/>
  <c r="X151" i="16"/>
  <c r="X169" i="16"/>
  <c r="X187" i="16"/>
  <c r="X205" i="16"/>
  <c r="X241" i="16"/>
  <c r="X259" i="16"/>
  <c r="X277" i="16"/>
  <c r="X286" i="16"/>
  <c r="X295" i="16"/>
  <c r="X313" i="16"/>
  <c r="P34" i="17"/>
  <c r="X34" i="17"/>
  <c r="P70" i="17"/>
  <c r="X70" i="17"/>
  <c r="P106" i="17"/>
  <c r="P142" i="17"/>
  <c r="X142" i="17"/>
  <c r="P16" i="16"/>
  <c r="P34" i="16"/>
  <c r="P61" i="16"/>
  <c r="P79" i="16"/>
  <c r="P97" i="16"/>
  <c r="P115" i="16"/>
  <c r="P133" i="16"/>
  <c r="P151" i="16"/>
  <c r="P169" i="16"/>
  <c r="P187" i="16"/>
  <c r="P205" i="16"/>
  <c r="P223" i="16"/>
  <c r="P241" i="16"/>
  <c r="P259" i="16"/>
  <c r="P277" i="16"/>
  <c r="P295" i="16"/>
  <c r="P313" i="16"/>
  <c r="X322" i="16"/>
  <c r="P43" i="16"/>
  <c r="X16" i="17"/>
  <c r="P25" i="17"/>
  <c r="X25" i="17"/>
  <c r="P61" i="17"/>
  <c r="X61" i="17"/>
  <c r="P97" i="17"/>
  <c r="X97" i="17"/>
  <c r="P133" i="17"/>
  <c r="P178" i="17"/>
  <c r="X178" i="17"/>
  <c r="X106" i="17"/>
  <c r="X196" i="16"/>
  <c r="X115" i="16"/>
  <c r="X43" i="16"/>
  <c r="P52" i="17"/>
  <c r="P43" i="17"/>
  <c r="X133" i="17"/>
  <c r="X223" i="16"/>
  <c r="X58" i="17" l="1"/>
  <c r="P58" i="17"/>
  <c r="X57" i="17"/>
  <c r="P57" i="17"/>
  <c r="X56" i="17"/>
  <c r="P56" i="17"/>
  <c r="X55" i="17"/>
  <c r="P55" i="17"/>
  <c r="X54" i="17"/>
  <c r="P54" i="17"/>
  <c r="X53" i="17"/>
  <c r="P53" i="17"/>
  <c r="X51" i="17"/>
  <c r="P51" i="17"/>
  <c r="X50" i="17"/>
  <c r="P50" i="17"/>
  <c r="X49" i="17"/>
  <c r="P49" i="17"/>
  <c r="X48" i="17"/>
  <c r="P48" i="17"/>
  <c r="X47" i="17"/>
  <c r="P47" i="17"/>
  <c r="X46" i="17"/>
  <c r="P46" i="17"/>
  <c r="X45" i="17"/>
  <c r="P45" i="17"/>
  <c r="X44" i="17"/>
  <c r="P44" i="17"/>
  <c r="X42" i="17"/>
  <c r="P42" i="17"/>
  <c r="X41" i="17"/>
  <c r="P41" i="17"/>
  <c r="X40" i="17"/>
  <c r="P40" i="17"/>
  <c r="X39" i="17"/>
  <c r="P39" i="17"/>
  <c r="X38" i="17"/>
  <c r="P38" i="17"/>
  <c r="X37" i="17"/>
  <c r="P37" i="17"/>
  <c r="X36" i="17"/>
  <c r="P36" i="17"/>
  <c r="X35" i="17"/>
  <c r="P35" i="17"/>
  <c r="X33" i="17"/>
  <c r="P33" i="17"/>
  <c r="X32" i="17"/>
  <c r="P32" i="17"/>
  <c r="X31" i="17"/>
  <c r="P31" i="17"/>
  <c r="X30" i="17"/>
  <c r="P30" i="17"/>
  <c r="X29" i="17"/>
  <c r="P29" i="17"/>
  <c r="X28" i="17"/>
  <c r="P28" i="17"/>
  <c r="X27" i="17"/>
  <c r="P27" i="17"/>
  <c r="X26" i="17"/>
  <c r="P26" i="17"/>
  <c r="X24" i="17"/>
  <c r="P24" i="17"/>
  <c r="X23" i="17"/>
  <c r="P23" i="17"/>
  <c r="X22" i="17"/>
  <c r="P22" i="17"/>
  <c r="X21" i="17"/>
  <c r="P21" i="17"/>
  <c r="X20" i="17"/>
  <c r="P20" i="17"/>
  <c r="X19" i="17"/>
  <c r="P19" i="17"/>
  <c r="X18" i="17"/>
  <c r="P18" i="17"/>
  <c r="X17" i="17"/>
  <c r="P17" i="17"/>
  <c r="X15" i="17"/>
  <c r="P15" i="17"/>
  <c r="X14" i="17"/>
  <c r="P14" i="17"/>
  <c r="X121" i="17"/>
  <c r="P121" i="17"/>
  <c r="X120" i="17"/>
  <c r="P120" i="17"/>
  <c r="X119" i="17"/>
  <c r="P119" i="17"/>
  <c r="X118" i="17"/>
  <c r="P118" i="17"/>
  <c r="X117" i="17"/>
  <c r="P117" i="17"/>
  <c r="X116" i="17"/>
  <c r="P116" i="17"/>
  <c r="X114" i="17"/>
  <c r="P114" i="17"/>
  <c r="X113" i="17"/>
  <c r="P113" i="17"/>
  <c r="X112" i="17"/>
  <c r="P112" i="17"/>
  <c r="X111" i="17"/>
  <c r="P111" i="17"/>
  <c r="X110" i="17"/>
  <c r="P110" i="17"/>
  <c r="X109" i="17"/>
  <c r="P109" i="17"/>
  <c r="X108" i="17"/>
  <c r="P108" i="17"/>
  <c r="X107" i="17"/>
  <c r="P107" i="17"/>
  <c r="X105" i="17"/>
  <c r="P105" i="17"/>
  <c r="X104" i="17"/>
  <c r="P104" i="17"/>
  <c r="X103" i="17"/>
  <c r="P103" i="17"/>
  <c r="X102" i="17"/>
  <c r="P102" i="17"/>
  <c r="X101" i="17"/>
  <c r="P101" i="17"/>
  <c r="X100" i="17"/>
  <c r="P100" i="17"/>
  <c r="X99" i="17"/>
  <c r="P99" i="17"/>
  <c r="X98" i="17"/>
  <c r="P98" i="17"/>
  <c r="X96" i="17"/>
  <c r="P96" i="17"/>
  <c r="X95" i="17"/>
  <c r="P95" i="17"/>
  <c r="X94" i="17"/>
  <c r="P94" i="17"/>
  <c r="X93" i="17"/>
  <c r="P93" i="17"/>
  <c r="X92" i="17"/>
  <c r="P92" i="17"/>
  <c r="X91" i="17"/>
  <c r="P91" i="17"/>
  <c r="X90" i="17"/>
  <c r="P90" i="17"/>
  <c r="X89" i="17"/>
  <c r="P89" i="17"/>
  <c r="X87" i="17"/>
  <c r="P87" i="17"/>
  <c r="X86" i="17"/>
  <c r="P86" i="17"/>
  <c r="X85" i="17"/>
  <c r="P85" i="17"/>
  <c r="X84" i="17"/>
  <c r="P84" i="17"/>
  <c r="X83" i="17"/>
  <c r="P83" i="17"/>
  <c r="X82" i="17"/>
  <c r="P82" i="17"/>
  <c r="X81" i="17"/>
  <c r="P81" i="17"/>
  <c r="X80" i="17"/>
  <c r="P80" i="17"/>
  <c r="X78" i="17"/>
  <c r="P78" i="17"/>
  <c r="X77" i="17"/>
  <c r="P77" i="17"/>
  <c r="X76" i="17"/>
  <c r="P76" i="17"/>
  <c r="X75" i="17"/>
  <c r="P75" i="17"/>
  <c r="X74" i="17"/>
  <c r="P74" i="17"/>
  <c r="X73" i="17"/>
  <c r="P73" i="17"/>
  <c r="X72" i="17"/>
  <c r="P72" i="17"/>
  <c r="X71" i="17"/>
  <c r="P71" i="17"/>
  <c r="X69" i="17"/>
  <c r="P69" i="17"/>
  <c r="X68" i="17"/>
  <c r="P68" i="17"/>
  <c r="X67" i="17"/>
  <c r="P67" i="17"/>
  <c r="X66" i="17"/>
  <c r="P66" i="17"/>
  <c r="X65" i="17"/>
  <c r="P65" i="17"/>
  <c r="X64" i="17"/>
  <c r="P64" i="17"/>
  <c r="X63" i="17"/>
  <c r="P63" i="17"/>
  <c r="X62" i="17"/>
  <c r="P62" i="17"/>
  <c r="X60" i="17"/>
  <c r="P60" i="17"/>
  <c r="X59" i="17"/>
  <c r="P59" i="17"/>
  <c r="X13" i="17"/>
  <c r="P13" i="17"/>
  <c r="X12" i="17"/>
  <c r="P12" i="17"/>
  <c r="X11" i="17"/>
  <c r="P11" i="17"/>
  <c r="X10" i="17"/>
  <c r="P10" i="17"/>
  <c r="X9" i="17"/>
  <c r="P9" i="17"/>
  <c r="X8" i="17"/>
  <c r="P8" i="17"/>
  <c r="X6" i="17"/>
  <c r="P6" i="17"/>
  <c r="X5" i="17"/>
  <c r="P5" i="17"/>
  <c r="X157" i="17"/>
  <c r="P157" i="17"/>
  <c r="X156" i="17"/>
  <c r="P156" i="17"/>
  <c r="X155" i="17"/>
  <c r="P155" i="17"/>
  <c r="X154" i="17"/>
  <c r="P154" i="17"/>
  <c r="X153" i="17"/>
  <c r="P153" i="17"/>
  <c r="X152" i="17"/>
  <c r="P152" i="17"/>
  <c r="X150" i="17"/>
  <c r="P150" i="17"/>
  <c r="X149" i="17"/>
  <c r="P149" i="17"/>
  <c r="X148" i="17"/>
  <c r="P148" i="17"/>
  <c r="X147" i="17"/>
  <c r="P147" i="17"/>
  <c r="X146" i="17"/>
  <c r="P146" i="17"/>
  <c r="X145" i="17"/>
  <c r="P145" i="17"/>
  <c r="X144" i="17"/>
  <c r="P144" i="17"/>
  <c r="X143" i="17"/>
  <c r="P143" i="17"/>
  <c r="X141" i="17"/>
  <c r="P141" i="17"/>
  <c r="X140" i="17"/>
  <c r="P140" i="17"/>
  <c r="X139" i="17"/>
  <c r="P139" i="17"/>
  <c r="X138" i="17"/>
  <c r="P138" i="17"/>
  <c r="X137" i="17"/>
  <c r="P137" i="17"/>
  <c r="X136" i="17"/>
  <c r="P136" i="17"/>
  <c r="X135" i="17"/>
  <c r="P135" i="17"/>
  <c r="X134" i="17"/>
  <c r="P134" i="17"/>
  <c r="X132" i="17"/>
  <c r="P132" i="17"/>
  <c r="X131" i="17"/>
  <c r="P131" i="17"/>
  <c r="X130" i="17"/>
  <c r="P130" i="17"/>
  <c r="X129" i="17"/>
  <c r="P129" i="17"/>
  <c r="X128" i="17"/>
  <c r="P128" i="17"/>
  <c r="X127" i="17"/>
  <c r="P127" i="17"/>
  <c r="X126" i="17"/>
  <c r="P126" i="17"/>
  <c r="X125" i="17"/>
  <c r="P125" i="17"/>
  <c r="X123" i="17"/>
  <c r="P123" i="17"/>
  <c r="X122" i="17"/>
  <c r="P122" i="17"/>
  <c r="X175" i="17"/>
  <c r="P175" i="17"/>
  <c r="X174" i="17"/>
  <c r="P174" i="17"/>
  <c r="X173" i="17"/>
  <c r="P173" i="17"/>
  <c r="X172" i="17"/>
  <c r="P172" i="17"/>
  <c r="X171" i="17"/>
  <c r="P171" i="17"/>
  <c r="X170" i="17"/>
  <c r="P170" i="17"/>
  <c r="X168" i="17"/>
  <c r="P168" i="17"/>
  <c r="X167" i="17"/>
  <c r="P167" i="17"/>
  <c r="X166" i="17"/>
  <c r="P166" i="17"/>
  <c r="X165" i="17"/>
  <c r="P165" i="17"/>
  <c r="X164" i="17"/>
  <c r="P164" i="17"/>
  <c r="X163" i="17"/>
  <c r="P163" i="17"/>
  <c r="X162" i="17"/>
  <c r="P162" i="17"/>
  <c r="X161" i="17"/>
  <c r="P161" i="17"/>
  <c r="X159" i="17"/>
  <c r="P159" i="17"/>
  <c r="X158" i="17"/>
  <c r="P158" i="17"/>
  <c r="X184" i="17"/>
  <c r="P184" i="17"/>
  <c r="X183" i="17"/>
  <c r="P183" i="17"/>
  <c r="X182" i="17"/>
  <c r="P182" i="17"/>
  <c r="X181" i="17"/>
  <c r="P181" i="17"/>
  <c r="X180" i="17"/>
  <c r="P180" i="17"/>
  <c r="X179" i="17"/>
  <c r="P179" i="17"/>
  <c r="X177" i="17"/>
  <c r="P177" i="17"/>
  <c r="X176" i="17"/>
  <c r="P176" i="17"/>
  <c r="X319" i="16"/>
  <c r="P319" i="16"/>
  <c r="X318" i="16"/>
  <c r="P318" i="16"/>
  <c r="X317" i="16"/>
  <c r="P317" i="16"/>
  <c r="X316" i="16"/>
  <c r="P316" i="16"/>
  <c r="X315" i="16"/>
  <c r="P315" i="16"/>
  <c r="X314" i="16"/>
  <c r="P314" i="16"/>
  <c r="X312" i="16"/>
  <c r="P312" i="16"/>
  <c r="X311" i="16"/>
  <c r="P311" i="16"/>
  <c r="X31" i="16"/>
  <c r="P31" i="16"/>
  <c r="X30" i="16"/>
  <c r="P30" i="16"/>
  <c r="X29" i="16"/>
  <c r="P29" i="16"/>
  <c r="X28" i="16"/>
  <c r="P28" i="16"/>
  <c r="X27" i="16"/>
  <c r="P27" i="16"/>
  <c r="X26" i="16"/>
  <c r="P26" i="16"/>
  <c r="X24" i="16"/>
  <c r="P24" i="16"/>
  <c r="X23" i="16"/>
  <c r="P23" i="16"/>
  <c r="X22" i="16"/>
  <c r="P22" i="16"/>
  <c r="X21" i="16"/>
  <c r="P21" i="16"/>
  <c r="X20" i="16"/>
  <c r="P20" i="16"/>
  <c r="X19" i="16"/>
  <c r="P19" i="16"/>
  <c r="X18" i="16"/>
  <c r="P18" i="16"/>
  <c r="X17" i="16"/>
  <c r="P17" i="16"/>
  <c r="X15" i="16"/>
  <c r="P15" i="16"/>
  <c r="X14" i="16"/>
  <c r="P14" i="16"/>
  <c r="X13" i="16"/>
  <c r="P13" i="16"/>
  <c r="X12" i="16"/>
  <c r="P12" i="16"/>
  <c r="X11" i="16"/>
  <c r="P11" i="16"/>
  <c r="X10" i="16"/>
  <c r="P10" i="16"/>
  <c r="X9" i="16"/>
  <c r="P9" i="16"/>
  <c r="X8" i="16"/>
  <c r="X7" i="16"/>
  <c r="X6" i="16"/>
  <c r="P6" i="16"/>
  <c r="X5" i="16"/>
  <c r="P5" i="16"/>
  <c r="X175" i="16"/>
  <c r="P175" i="16"/>
  <c r="X174" i="16"/>
  <c r="P174" i="16"/>
  <c r="X173" i="16"/>
  <c r="P173" i="16"/>
  <c r="X172" i="16"/>
  <c r="P172" i="16"/>
  <c r="X171" i="16"/>
  <c r="P171" i="16"/>
  <c r="X170" i="16"/>
  <c r="P170" i="16"/>
  <c r="X168" i="16"/>
  <c r="P168" i="16"/>
  <c r="X167" i="16"/>
  <c r="P167" i="16"/>
  <c r="X166" i="16"/>
  <c r="P166" i="16"/>
  <c r="X165" i="16"/>
  <c r="P165" i="16"/>
  <c r="X164" i="16"/>
  <c r="P164" i="16"/>
  <c r="X163" i="16"/>
  <c r="P163" i="16"/>
  <c r="X162" i="16"/>
  <c r="P162" i="16"/>
  <c r="X161" i="16"/>
  <c r="P161" i="16"/>
  <c r="X159" i="16"/>
  <c r="P159" i="16"/>
  <c r="X158" i="16"/>
  <c r="P158" i="16"/>
  <c r="X157" i="16"/>
  <c r="P157" i="16"/>
  <c r="X156" i="16"/>
  <c r="P156" i="16"/>
  <c r="X155" i="16"/>
  <c r="P155" i="16"/>
  <c r="X154" i="16"/>
  <c r="P154" i="16"/>
  <c r="X153" i="16"/>
  <c r="P153" i="16"/>
  <c r="X152" i="16"/>
  <c r="P152" i="16"/>
  <c r="X150" i="16"/>
  <c r="P150" i="16"/>
  <c r="X149" i="16"/>
  <c r="P149" i="16"/>
  <c r="X148" i="16"/>
  <c r="P148" i="16"/>
  <c r="X147" i="16"/>
  <c r="P147" i="16"/>
  <c r="X146" i="16"/>
  <c r="P146" i="16"/>
  <c r="X145" i="16"/>
  <c r="P145" i="16"/>
  <c r="X144" i="16"/>
  <c r="P144" i="16"/>
  <c r="X143" i="16"/>
  <c r="P143" i="16"/>
  <c r="X141" i="16"/>
  <c r="P141" i="16"/>
  <c r="X140" i="16"/>
  <c r="P140" i="16"/>
  <c r="X139" i="16"/>
  <c r="P139" i="16"/>
  <c r="X138" i="16"/>
  <c r="P138" i="16"/>
  <c r="X137" i="16"/>
  <c r="P137" i="16"/>
  <c r="X136" i="16"/>
  <c r="P136" i="16"/>
  <c r="X135" i="16"/>
  <c r="P135" i="16"/>
  <c r="X134" i="16"/>
  <c r="P134" i="16"/>
  <c r="X132" i="16"/>
  <c r="P132" i="16"/>
  <c r="X131" i="16"/>
  <c r="P131" i="16"/>
  <c r="X130" i="16"/>
  <c r="P130" i="16"/>
  <c r="X129" i="16"/>
  <c r="P129" i="16"/>
  <c r="X128" i="16"/>
  <c r="P128" i="16"/>
  <c r="X127" i="16"/>
  <c r="P127" i="16"/>
  <c r="X126" i="16"/>
  <c r="P126" i="16"/>
  <c r="X125" i="16"/>
  <c r="P125" i="16"/>
  <c r="X123" i="16"/>
  <c r="P123" i="16"/>
  <c r="X122" i="16"/>
  <c r="P122" i="16"/>
  <c r="X121" i="16"/>
  <c r="P121" i="16"/>
  <c r="X120" i="16"/>
  <c r="P120" i="16"/>
  <c r="X119" i="16"/>
  <c r="P119" i="16"/>
  <c r="X118" i="16"/>
  <c r="P118" i="16"/>
  <c r="X117" i="16"/>
  <c r="P117" i="16"/>
  <c r="X116" i="16"/>
  <c r="P116" i="16"/>
  <c r="X114" i="16"/>
  <c r="P114" i="16"/>
  <c r="X113" i="16"/>
  <c r="P113" i="16"/>
  <c r="X112" i="16"/>
  <c r="P112" i="16"/>
  <c r="X111" i="16"/>
  <c r="P111" i="16"/>
  <c r="X110" i="16"/>
  <c r="P110" i="16"/>
  <c r="X109" i="16"/>
  <c r="P109" i="16"/>
  <c r="X108" i="16"/>
  <c r="P108" i="16"/>
  <c r="X107" i="16"/>
  <c r="P107" i="16"/>
  <c r="X105" i="16"/>
  <c r="P105" i="16"/>
  <c r="X104" i="16"/>
  <c r="P104" i="16"/>
  <c r="X103" i="16"/>
  <c r="P103" i="16"/>
  <c r="X102" i="16"/>
  <c r="P102" i="16"/>
  <c r="X101" i="16"/>
  <c r="P101" i="16"/>
  <c r="X100" i="16"/>
  <c r="P100" i="16"/>
  <c r="X99" i="16"/>
  <c r="P99" i="16"/>
  <c r="X98" i="16"/>
  <c r="P98" i="16"/>
  <c r="X96" i="16"/>
  <c r="P96" i="16"/>
  <c r="X95" i="16"/>
  <c r="P95" i="16"/>
  <c r="X94" i="16"/>
  <c r="P94" i="16"/>
  <c r="X93" i="16"/>
  <c r="P93" i="16"/>
  <c r="X92" i="16"/>
  <c r="P92" i="16"/>
  <c r="X91" i="16"/>
  <c r="P91" i="16"/>
  <c r="X90" i="16"/>
  <c r="P90" i="16"/>
  <c r="X89" i="16"/>
  <c r="P89" i="16"/>
  <c r="X87" i="16"/>
  <c r="P87" i="16"/>
  <c r="X86" i="16"/>
  <c r="P86" i="16"/>
  <c r="X85" i="16"/>
  <c r="P85" i="16"/>
  <c r="X84" i="16"/>
  <c r="P84" i="16"/>
  <c r="X83" i="16"/>
  <c r="P83" i="16"/>
  <c r="X82" i="16"/>
  <c r="P82" i="16"/>
  <c r="X81" i="16"/>
  <c r="P81" i="16"/>
  <c r="X80" i="16"/>
  <c r="P80" i="16"/>
  <c r="X78" i="16"/>
  <c r="P78" i="16"/>
  <c r="X77" i="16"/>
  <c r="P77" i="16"/>
  <c r="X76" i="16"/>
  <c r="P76" i="16"/>
  <c r="X75" i="16"/>
  <c r="P75" i="16"/>
  <c r="X74" i="16"/>
  <c r="P74" i="16"/>
  <c r="X73" i="16"/>
  <c r="P73" i="16"/>
  <c r="X72" i="16"/>
  <c r="P72" i="16"/>
  <c r="X71" i="16"/>
  <c r="P71" i="16"/>
  <c r="X69" i="16"/>
  <c r="P69" i="16"/>
  <c r="X68" i="16"/>
  <c r="P68" i="16"/>
  <c r="X67" i="16"/>
  <c r="P67" i="16"/>
  <c r="X66" i="16"/>
  <c r="P66" i="16"/>
  <c r="X65" i="16"/>
  <c r="P65" i="16"/>
  <c r="X64" i="16"/>
  <c r="P64" i="16"/>
  <c r="X63" i="16"/>
  <c r="P63" i="16"/>
  <c r="X62" i="16"/>
  <c r="P62" i="16"/>
  <c r="X60" i="16"/>
  <c r="P60" i="16"/>
  <c r="X59" i="16"/>
  <c r="P59" i="16"/>
  <c r="X58" i="16"/>
  <c r="P58" i="16"/>
  <c r="X57" i="16"/>
  <c r="P57" i="16"/>
  <c r="X56" i="16"/>
  <c r="P56" i="16"/>
  <c r="X55" i="16"/>
  <c r="P55" i="16"/>
  <c r="X54" i="16"/>
  <c r="P54" i="16"/>
  <c r="X53" i="16"/>
  <c r="P53" i="16"/>
  <c r="X51" i="16"/>
  <c r="P51" i="16"/>
  <c r="X50" i="16"/>
  <c r="P50" i="16"/>
  <c r="X49" i="16"/>
  <c r="P49" i="16"/>
  <c r="X48" i="16"/>
  <c r="P48" i="16"/>
  <c r="X47" i="16"/>
  <c r="P47" i="16"/>
  <c r="X46" i="16"/>
  <c r="P46" i="16"/>
  <c r="X45" i="16"/>
  <c r="P45" i="16"/>
  <c r="X44" i="16"/>
  <c r="P44" i="16"/>
  <c r="X42" i="16"/>
  <c r="P42" i="16"/>
  <c r="X41" i="16"/>
  <c r="P41" i="16"/>
  <c r="X40" i="16"/>
  <c r="P40" i="16"/>
  <c r="X39" i="16"/>
  <c r="P39" i="16"/>
  <c r="X38" i="16"/>
  <c r="P38" i="16"/>
  <c r="X37" i="16"/>
  <c r="P37" i="16"/>
  <c r="X36" i="16"/>
  <c r="P36" i="16"/>
  <c r="X35" i="16"/>
  <c r="P35" i="16"/>
  <c r="X33" i="16"/>
  <c r="P33" i="16"/>
  <c r="X32" i="16"/>
  <c r="P32" i="16"/>
  <c r="X211" i="16"/>
  <c r="P211" i="16"/>
  <c r="X210" i="16"/>
  <c r="P210" i="16"/>
  <c r="X209" i="16"/>
  <c r="P209" i="16"/>
  <c r="X208" i="16"/>
  <c r="P208" i="16"/>
  <c r="X207" i="16"/>
  <c r="P207" i="16"/>
  <c r="X206" i="16"/>
  <c r="P206" i="16"/>
  <c r="X204" i="16"/>
  <c r="P204" i="16"/>
  <c r="X203" i="16"/>
  <c r="P203" i="16"/>
  <c r="X202" i="16"/>
  <c r="P202" i="16"/>
  <c r="X201" i="16"/>
  <c r="P201" i="16"/>
  <c r="X200" i="16"/>
  <c r="P200" i="16"/>
  <c r="X199" i="16"/>
  <c r="P199" i="16"/>
  <c r="X198" i="16"/>
  <c r="P198" i="16"/>
  <c r="X197" i="16"/>
  <c r="P197" i="16"/>
  <c r="X195" i="16"/>
  <c r="P195" i="16"/>
  <c r="X194" i="16"/>
  <c r="P194" i="16"/>
  <c r="X193" i="16"/>
  <c r="P193" i="16"/>
  <c r="X192" i="16"/>
  <c r="P192" i="16"/>
  <c r="X191" i="16"/>
  <c r="P191" i="16"/>
  <c r="X190" i="16"/>
  <c r="P190" i="16"/>
  <c r="X189" i="16"/>
  <c r="P189" i="16"/>
  <c r="X188" i="16"/>
  <c r="P188" i="16"/>
  <c r="X186" i="16"/>
  <c r="P186" i="16"/>
  <c r="X185" i="16"/>
  <c r="P185" i="16"/>
  <c r="X184" i="16"/>
  <c r="P184" i="16"/>
  <c r="X183" i="16"/>
  <c r="P183" i="16"/>
  <c r="X182" i="16"/>
  <c r="P182" i="16"/>
  <c r="X181" i="16"/>
  <c r="P181" i="16"/>
  <c r="X180" i="16"/>
  <c r="P180" i="16"/>
  <c r="X179" i="16"/>
  <c r="P179" i="16"/>
  <c r="X177" i="16"/>
  <c r="P177" i="16"/>
  <c r="X176" i="16"/>
  <c r="P176" i="16"/>
  <c r="X247" i="16"/>
  <c r="P247" i="16"/>
  <c r="X246" i="16"/>
  <c r="P246" i="16"/>
  <c r="X245" i="16"/>
  <c r="P245" i="16"/>
  <c r="X244" i="16"/>
  <c r="P244" i="16"/>
  <c r="X243" i="16"/>
  <c r="P243" i="16"/>
  <c r="X242" i="16"/>
  <c r="P242" i="16"/>
  <c r="X240" i="16"/>
  <c r="P240" i="16"/>
  <c r="X239" i="16"/>
  <c r="P239" i="16"/>
  <c r="X238" i="16"/>
  <c r="P238" i="16"/>
  <c r="X237" i="16"/>
  <c r="P237" i="16"/>
  <c r="X236" i="16"/>
  <c r="P236" i="16"/>
  <c r="X235" i="16"/>
  <c r="P235" i="16"/>
  <c r="X234" i="16"/>
  <c r="P234" i="16"/>
  <c r="X233" i="16"/>
  <c r="P233" i="16"/>
  <c r="X231" i="16"/>
  <c r="P231" i="16"/>
  <c r="X230" i="16"/>
  <c r="P230" i="16"/>
  <c r="X229" i="16"/>
  <c r="P229" i="16"/>
  <c r="X228" i="16"/>
  <c r="P228" i="16"/>
  <c r="X227" i="16"/>
  <c r="P227" i="16"/>
  <c r="X226" i="16"/>
  <c r="P226" i="16"/>
  <c r="X225" i="16"/>
  <c r="P225" i="16"/>
  <c r="X224" i="16"/>
  <c r="P224" i="16"/>
  <c r="X222" i="16"/>
  <c r="P222" i="16"/>
  <c r="X221" i="16"/>
  <c r="P221" i="16"/>
  <c r="X220" i="16"/>
  <c r="P220" i="16"/>
  <c r="X219" i="16"/>
  <c r="P219" i="16"/>
  <c r="X218" i="16"/>
  <c r="P218" i="16"/>
  <c r="X217" i="16"/>
  <c r="P217" i="16"/>
  <c r="X216" i="16"/>
  <c r="P216" i="16"/>
  <c r="X215" i="16"/>
  <c r="P215" i="16"/>
  <c r="X213" i="16"/>
  <c r="P213" i="16"/>
  <c r="X212" i="16"/>
  <c r="P212" i="16"/>
  <c r="X283" i="16"/>
  <c r="P283" i="16"/>
  <c r="X282" i="16"/>
  <c r="P282" i="16"/>
  <c r="X281" i="16"/>
  <c r="P281" i="16"/>
  <c r="X280" i="16"/>
  <c r="P280" i="16"/>
  <c r="X279" i="16"/>
  <c r="P279" i="16"/>
  <c r="X278" i="16"/>
  <c r="P278" i="16"/>
  <c r="X276" i="16"/>
  <c r="P276" i="16"/>
  <c r="X275" i="16"/>
  <c r="P275" i="16"/>
  <c r="X274" i="16"/>
  <c r="P274" i="16"/>
  <c r="X273" i="16"/>
  <c r="P273" i="16"/>
  <c r="X272" i="16"/>
  <c r="P272" i="16"/>
  <c r="X271" i="16"/>
  <c r="P271" i="16"/>
  <c r="X270" i="16"/>
  <c r="P270" i="16"/>
  <c r="X269" i="16"/>
  <c r="P269" i="16"/>
  <c r="X267" i="16"/>
  <c r="P267" i="16"/>
  <c r="X266" i="16"/>
  <c r="P266" i="16"/>
  <c r="X265" i="16"/>
  <c r="P265" i="16"/>
  <c r="X264" i="16"/>
  <c r="P264" i="16"/>
  <c r="X263" i="16"/>
  <c r="P263" i="16"/>
  <c r="X262" i="16"/>
  <c r="P262" i="16"/>
  <c r="X261" i="16"/>
  <c r="P261" i="16"/>
  <c r="X260" i="16"/>
  <c r="P260" i="16"/>
  <c r="X258" i="16"/>
  <c r="P258" i="16"/>
  <c r="X257" i="16"/>
  <c r="P257" i="16"/>
  <c r="X256" i="16"/>
  <c r="P256" i="16"/>
  <c r="X255" i="16"/>
  <c r="P255" i="16"/>
  <c r="X254" i="16"/>
  <c r="P254" i="16"/>
  <c r="X253" i="16"/>
  <c r="P253" i="16"/>
  <c r="X252" i="16"/>
  <c r="P252" i="16"/>
  <c r="X251" i="16"/>
  <c r="P251" i="16"/>
  <c r="X249" i="16"/>
  <c r="P249" i="16"/>
  <c r="X248" i="16"/>
  <c r="P248" i="16"/>
  <c r="X301" i="16"/>
  <c r="P301" i="16"/>
  <c r="X300" i="16"/>
  <c r="P300" i="16"/>
  <c r="X299" i="16"/>
  <c r="P299" i="16"/>
  <c r="X298" i="16"/>
  <c r="P298" i="16"/>
  <c r="X297" i="16"/>
  <c r="P297" i="16"/>
  <c r="X296" i="16"/>
  <c r="P296" i="16"/>
  <c r="X294" i="16"/>
  <c r="P294" i="16"/>
  <c r="X293" i="16"/>
  <c r="P293" i="16"/>
  <c r="X292" i="16"/>
  <c r="P292" i="16"/>
  <c r="X291" i="16"/>
  <c r="P291" i="16"/>
  <c r="X290" i="16"/>
  <c r="P290" i="16"/>
  <c r="X289" i="16"/>
  <c r="P289" i="16"/>
  <c r="X288" i="16"/>
  <c r="P288" i="16"/>
  <c r="X287" i="16"/>
  <c r="P287" i="16"/>
  <c r="X285" i="16"/>
  <c r="P285" i="16"/>
  <c r="X284" i="16"/>
  <c r="P284" i="16"/>
  <c r="X310" i="16"/>
  <c r="P310" i="16"/>
  <c r="X309" i="16"/>
  <c r="P309" i="16"/>
  <c r="X308" i="16"/>
  <c r="P308" i="16"/>
  <c r="X307" i="16"/>
  <c r="P307" i="16"/>
  <c r="X306" i="16"/>
  <c r="P306" i="16"/>
  <c r="X305" i="16"/>
  <c r="P305" i="16"/>
  <c r="X303" i="16"/>
  <c r="P303" i="16"/>
  <c r="X302" i="16"/>
  <c r="P302" i="16"/>
  <c r="P328" i="16"/>
  <c r="P327" i="16"/>
  <c r="P326" i="16"/>
  <c r="P325" i="16"/>
  <c r="P324" i="16"/>
  <c r="P323" i="16"/>
  <c r="P321" i="16"/>
  <c r="X326" i="16"/>
  <c r="X324" i="16"/>
  <c r="X325" i="16"/>
  <c r="P320" i="16" l="1"/>
  <c r="B40" i="15" l="1"/>
  <c r="B41" i="15"/>
  <c r="R41" i="15" s="1"/>
  <c r="B42" i="15"/>
  <c r="F42" i="15" s="1"/>
  <c r="B43" i="15"/>
  <c r="J43" i="15" s="1"/>
  <c r="B44" i="15"/>
  <c r="N44" i="15" s="1"/>
  <c r="B41" i="14"/>
  <c r="R41" i="14" s="1"/>
  <c r="B42" i="14"/>
  <c r="D42" i="14" s="1"/>
  <c r="B43" i="14"/>
  <c r="J43" i="14" s="1"/>
  <c r="F41" i="15" l="1"/>
  <c r="L44" i="15"/>
  <c r="D42" i="15"/>
  <c r="P42" i="15"/>
  <c r="T42" i="14"/>
  <c r="H42" i="14"/>
  <c r="J41" i="14"/>
  <c r="P41" i="14"/>
  <c r="T41" i="14"/>
  <c r="D41" i="14"/>
  <c r="H43" i="14"/>
  <c r="J42" i="14"/>
  <c r="P42" i="14"/>
  <c r="F43" i="14"/>
  <c r="D43" i="14"/>
  <c r="F42" i="14"/>
  <c r="H41" i="14"/>
  <c r="L42" i="14"/>
  <c r="R42" i="14"/>
  <c r="F41" i="14"/>
  <c r="L41" i="14"/>
  <c r="D41" i="15"/>
  <c r="H43" i="15"/>
  <c r="J42" i="15"/>
  <c r="L43" i="15"/>
  <c r="N43" i="15"/>
  <c r="P41" i="15"/>
  <c r="F43" i="15"/>
  <c r="H42" i="15"/>
  <c r="J41" i="15"/>
  <c r="L42" i="15"/>
  <c r="N42" i="15"/>
  <c r="R42" i="15"/>
  <c r="H41" i="15"/>
  <c r="L41" i="15"/>
  <c r="N41" i="15"/>
  <c r="P38" i="14"/>
  <c r="B38" i="14"/>
  <c r="L38" i="14" s="1"/>
  <c r="B38" i="15"/>
  <c r="R38" i="15" s="1"/>
  <c r="L38" i="15" l="1"/>
  <c r="N38" i="15"/>
  <c r="D38" i="15"/>
  <c r="F38" i="15"/>
  <c r="F38" i="14"/>
  <c r="H38" i="14"/>
  <c r="R38" i="14"/>
  <c r="T38" i="14"/>
  <c r="J38" i="14"/>
  <c r="D38" i="14"/>
  <c r="H38" i="15"/>
  <c r="P38" i="15"/>
  <c r="J38" i="15"/>
  <c r="B30" i="15"/>
  <c r="P30" i="15" s="1"/>
  <c r="B30" i="14"/>
  <c r="R30" i="14" s="1"/>
  <c r="J30" i="14" l="1"/>
  <c r="T30" i="14"/>
  <c r="D30" i="14"/>
  <c r="L30" i="14"/>
  <c r="F30" i="14"/>
  <c r="P30" i="14"/>
  <c r="H30" i="14"/>
  <c r="J30" i="15"/>
  <c r="N30" i="15"/>
  <c r="R30" i="15"/>
  <c r="D30" i="15"/>
  <c r="L30" i="15"/>
  <c r="F30" i="15"/>
  <c r="H30" i="15"/>
  <c r="B62" i="15"/>
  <c r="B61" i="15"/>
  <c r="P61" i="15" s="1"/>
  <c r="B60" i="15"/>
  <c r="B59" i="15"/>
  <c r="F59" i="15" s="1"/>
  <c r="B58" i="15"/>
  <c r="B57" i="15"/>
  <c r="P57" i="15" s="1"/>
  <c r="B56" i="15"/>
  <c r="B55" i="15"/>
  <c r="J55" i="15" s="1"/>
  <c r="B54" i="15"/>
  <c r="B53" i="15"/>
  <c r="R53" i="15" s="1"/>
  <c r="B52" i="15"/>
  <c r="D52" i="15" s="1"/>
  <c r="B50" i="15"/>
  <c r="B48" i="15"/>
  <c r="B47" i="15"/>
  <c r="B46" i="15"/>
  <c r="B45" i="15"/>
  <c r="J45" i="15" s="1"/>
  <c r="D44" i="15"/>
  <c r="H40" i="15"/>
  <c r="B39" i="15"/>
  <c r="J39" i="15" s="1"/>
  <c r="B37" i="15"/>
  <c r="N37" i="15" s="1"/>
  <c r="B36" i="15"/>
  <c r="B35" i="15"/>
  <c r="J35" i="15" s="1"/>
  <c r="B34" i="15"/>
  <c r="B33" i="15"/>
  <c r="R33" i="15" s="1"/>
  <c r="B32" i="15"/>
  <c r="F32" i="15" s="1"/>
  <c r="B31" i="15"/>
  <c r="B29" i="15"/>
  <c r="B28" i="15"/>
  <c r="B27" i="15"/>
  <c r="F27" i="15" s="1"/>
  <c r="B26" i="15"/>
  <c r="B25" i="15"/>
  <c r="P25" i="15" s="1"/>
  <c r="B24" i="15"/>
  <c r="H24" i="15" s="1"/>
  <c r="B23" i="15"/>
  <c r="J23" i="15" s="1"/>
  <c r="B22" i="15"/>
  <c r="R21" i="15"/>
  <c r="B20" i="15"/>
  <c r="B19" i="15"/>
  <c r="J19" i="15" s="1"/>
  <c r="B18" i="15"/>
  <c r="B17" i="15"/>
  <c r="N17" i="15" s="1"/>
  <c r="B16" i="15"/>
  <c r="B15" i="15"/>
  <c r="B14" i="15"/>
  <c r="B13" i="15"/>
  <c r="B12" i="15"/>
  <c r="B11" i="15"/>
  <c r="F11" i="15" s="1"/>
  <c r="B10" i="15"/>
  <c r="B9" i="15"/>
  <c r="L9" i="15" s="1"/>
  <c r="B8" i="15"/>
  <c r="B7" i="15"/>
  <c r="J7" i="15" s="1"/>
  <c r="T56" i="14"/>
  <c r="T43" i="14"/>
  <c r="T36" i="14"/>
  <c r="R56" i="14"/>
  <c r="R43" i="14"/>
  <c r="R36" i="14"/>
  <c r="P56" i="14"/>
  <c r="P43" i="14"/>
  <c r="P36" i="14"/>
  <c r="N56" i="14"/>
  <c r="N43" i="14"/>
  <c r="L56" i="14"/>
  <c r="L43" i="14"/>
  <c r="L36" i="14"/>
  <c r="J56" i="14"/>
  <c r="J36" i="14"/>
  <c r="H56" i="14"/>
  <c r="H36" i="14"/>
  <c r="F56" i="14"/>
  <c r="F36" i="14"/>
  <c r="D56" i="14"/>
  <c r="D36" i="14"/>
  <c r="B7" i="14"/>
  <c r="F7" i="14" s="1"/>
  <c r="B8" i="14"/>
  <c r="D8" i="14" s="1"/>
  <c r="B9" i="14"/>
  <c r="B10" i="14"/>
  <c r="F10" i="14" s="1"/>
  <c r="B11" i="14"/>
  <c r="J11" i="14" s="1"/>
  <c r="B12" i="14"/>
  <c r="D12" i="14" s="1"/>
  <c r="B13" i="14"/>
  <c r="B14" i="14"/>
  <c r="F14" i="14" s="1"/>
  <c r="B15" i="14"/>
  <c r="J15" i="14" s="1"/>
  <c r="B17" i="14"/>
  <c r="D17" i="14" s="1"/>
  <c r="B18" i="14"/>
  <c r="B19" i="14"/>
  <c r="D19" i="14" s="1"/>
  <c r="F20" i="14"/>
  <c r="B21" i="14"/>
  <c r="D21" i="14" s="1"/>
  <c r="B22" i="14"/>
  <c r="B23" i="14"/>
  <c r="D23" i="14" s="1"/>
  <c r="B24" i="14"/>
  <c r="B25" i="14"/>
  <c r="F25" i="14" s="1"/>
  <c r="B26" i="14"/>
  <c r="B27" i="14"/>
  <c r="D27" i="14" s="1"/>
  <c r="B28" i="14"/>
  <c r="B29" i="14"/>
  <c r="D29" i="14" s="1"/>
  <c r="B31" i="14"/>
  <c r="F31" i="14" s="1"/>
  <c r="B32" i="14"/>
  <c r="D32" i="14" s="1"/>
  <c r="B33" i="14"/>
  <c r="F33" i="14" s="1"/>
  <c r="B34" i="14"/>
  <c r="D34" i="14" s="1"/>
  <c r="B35" i="14"/>
  <c r="B37" i="14"/>
  <c r="F37" i="14" s="1"/>
  <c r="B39" i="14"/>
  <c r="D39" i="14" s="1"/>
  <c r="B40" i="14"/>
  <c r="B44" i="14"/>
  <c r="B45" i="14"/>
  <c r="F45" i="14" s="1"/>
  <c r="B46" i="14"/>
  <c r="D46" i="14" s="1"/>
  <c r="B47" i="14"/>
  <c r="B48" i="14"/>
  <c r="B50" i="14"/>
  <c r="D50" i="14" s="1"/>
  <c r="B52" i="14"/>
  <c r="B53" i="14"/>
  <c r="F53" i="14" s="1"/>
  <c r="B54" i="14"/>
  <c r="D54" i="14" s="1"/>
  <c r="B55" i="14"/>
  <c r="B57" i="14"/>
  <c r="B58" i="14"/>
  <c r="D58" i="14" s="1"/>
  <c r="B59" i="14"/>
  <c r="F59" i="14" s="1"/>
  <c r="B60" i="14"/>
  <c r="B61" i="14"/>
  <c r="B62" i="14"/>
  <c r="D62" i="14" s="1"/>
  <c r="D14" i="14" l="1"/>
  <c r="H59" i="15"/>
  <c r="D10" i="14"/>
  <c r="H37" i="15"/>
  <c r="R57" i="14"/>
  <c r="T57" i="14"/>
  <c r="J57" i="14"/>
  <c r="N57" i="14"/>
  <c r="L57" i="14"/>
  <c r="P57" i="14"/>
  <c r="H57" i="14"/>
  <c r="P48" i="14"/>
  <c r="H48" i="14"/>
  <c r="R48" i="14"/>
  <c r="T48" i="14"/>
  <c r="J48" i="14"/>
  <c r="F48" i="14"/>
  <c r="N48" i="14"/>
  <c r="L48" i="14"/>
  <c r="T35" i="14"/>
  <c r="L35" i="14"/>
  <c r="P35" i="14"/>
  <c r="R35" i="14"/>
  <c r="J35" i="14"/>
  <c r="T26" i="14"/>
  <c r="L26" i="14"/>
  <c r="P26" i="14"/>
  <c r="R26" i="14"/>
  <c r="J26" i="14"/>
  <c r="T22" i="14"/>
  <c r="L22" i="14"/>
  <c r="P22" i="14"/>
  <c r="R22" i="14"/>
  <c r="J22" i="14"/>
  <c r="T18" i="14"/>
  <c r="L18" i="14"/>
  <c r="P18" i="14"/>
  <c r="R18" i="14"/>
  <c r="J18" i="14"/>
  <c r="T13" i="14"/>
  <c r="L13" i="14"/>
  <c r="P13" i="14"/>
  <c r="R13" i="14"/>
  <c r="J13" i="14"/>
  <c r="T9" i="14"/>
  <c r="L9" i="14"/>
  <c r="P9" i="14"/>
  <c r="R9" i="14"/>
  <c r="J9" i="14"/>
  <c r="D25" i="14"/>
  <c r="H7" i="14"/>
  <c r="H18" i="14"/>
  <c r="H35" i="14"/>
  <c r="J7" i="14"/>
  <c r="R61" i="14"/>
  <c r="T61" i="14"/>
  <c r="J61" i="14"/>
  <c r="N61" i="14"/>
  <c r="L61" i="14"/>
  <c r="P61" i="14"/>
  <c r="H61" i="14"/>
  <c r="P52" i="14"/>
  <c r="H52" i="14"/>
  <c r="R52" i="14"/>
  <c r="T52" i="14"/>
  <c r="J52" i="14"/>
  <c r="F52" i="14"/>
  <c r="N52" i="14"/>
  <c r="L52" i="14"/>
  <c r="P44" i="14"/>
  <c r="H44" i="14"/>
  <c r="R44" i="14"/>
  <c r="T44" i="14"/>
  <c r="J44" i="14"/>
  <c r="F44" i="14"/>
  <c r="N44" i="14"/>
  <c r="L44" i="14"/>
  <c r="T31" i="14"/>
  <c r="L31" i="14"/>
  <c r="P31" i="14"/>
  <c r="R31" i="14"/>
  <c r="J31" i="14"/>
  <c r="P60" i="14"/>
  <c r="H60" i="14"/>
  <c r="R60" i="14"/>
  <c r="T60" i="14"/>
  <c r="J60" i="14"/>
  <c r="F60" i="14"/>
  <c r="N60" i="14"/>
  <c r="L60" i="14"/>
  <c r="N55" i="14"/>
  <c r="L55" i="14"/>
  <c r="P55" i="14"/>
  <c r="R55" i="14"/>
  <c r="T55" i="14"/>
  <c r="J55" i="14"/>
  <c r="N47" i="14"/>
  <c r="L47" i="14"/>
  <c r="P47" i="14"/>
  <c r="R47" i="14"/>
  <c r="T47" i="14"/>
  <c r="J47" i="14"/>
  <c r="T40" i="14"/>
  <c r="L40" i="14"/>
  <c r="P40" i="14"/>
  <c r="R40" i="14"/>
  <c r="J40" i="14"/>
  <c r="R34" i="14"/>
  <c r="J34" i="14"/>
  <c r="F34" i="14"/>
  <c r="T34" i="14"/>
  <c r="L34" i="14"/>
  <c r="H34" i="14"/>
  <c r="P34" i="14"/>
  <c r="R29" i="14"/>
  <c r="J29" i="14"/>
  <c r="T29" i="14"/>
  <c r="L29" i="14"/>
  <c r="H29" i="14"/>
  <c r="P29" i="14"/>
  <c r="R25" i="14"/>
  <c r="J25" i="14"/>
  <c r="T25" i="14"/>
  <c r="L25" i="14"/>
  <c r="H25" i="14"/>
  <c r="P25" i="14"/>
  <c r="R21" i="14"/>
  <c r="J21" i="14"/>
  <c r="T21" i="14"/>
  <c r="L21" i="14"/>
  <c r="H21" i="14"/>
  <c r="P21" i="14"/>
  <c r="R17" i="14"/>
  <c r="J17" i="14"/>
  <c r="T17" i="14"/>
  <c r="L17" i="14"/>
  <c r="H17" i="14"/>
  <c r="P17" i="14"/>
  <c r="R12" i="14"/>
  <c r="J12" i="14"/>
  <c r="T12" i="14"/>
  <c r="L12" i="14"/>
  <c r="H12" i="14"/>
  <c r="P12" i="14"/>
  <c r="R8" i="14"/>
  <c r="J8" i="14"/>
  <c r="T8" i="14"/>
  <c r="L8" i="14"/>
  <c r="H8" i="14"/>
  <c r="P8" i="14"/>
  <c r="D9" i="14"/>
  <c r="D13" i="14"/>
  <c r="D18" i="14"/>
  <c r="D22" i="14"/>
  <c r="D26" i="14"/>
  <c r="D31" i="14"/>
  <c r="D35" i="14"/>
  <c r="D40" i="14"/>
  <c r="D47" i="14"/>
  <c r="D55" i="14"/>
  <c r="D59" i="14"/>
  <c r="F11" i="14"/>
  <c r="F15" i="14"/>
  <c r="F21" i="14"/>
  <c r="F26" i="14"/>
  <c r="F40" i="14"/>
  <c r="F57" i="14"/>
  <c r="H9" i="14"/>
  <c r="H22" i="14"/>
  <c r="H55" i="14"/>
  <c r="T54" i="14"/>
  <c r="J54" i="14"/>
  <c r="F54" i="14"/>
  <c r="N54" i="14"/>
  <c r="L54" i="14"/>
  <c r="P54" i="14"/>
  <c r="H54" i="14"/>
  <c r="R54" i="14"/>
  <c r="R39" i="14"/>
  <c r="J39" i="14"/>
  <c r="F39" i="14"/>
  <c r="T39" i="14"/>
  <c r="L39" i="14"/>
  <c r="H39" i="14"/>
  <c r="P39" i="14"/>
  <c r="P28" i="14"/>
  <c r="R28" i="14"/>
  <c r="J28" i="14"/>
  <c r="T28" i="14"/>
  <c r="L28" i="14"/>
  <c r="H28" i="14"/>
  <c r="P20" i="14"/>
  <c r="R20" i="14"/>
  <c r="T20" i="14"/>
  <c r="L20" i="14"/>
  <c r="H20" i="14"/>
  <c r="P11" i="14"/>
  <c r="R11" i="14"/>
  <c r="T11" i="14"/>
  <c r="L11" i="14"/>
  <c r="P7" i="14"/>
  <c r="R7" i="14"/>
  <c r="T7" i="14"/>
  <c r="L7" i="14"/>
  <c r="D44" i="14"/>
  <c r="D48" i="14"/>
  <c r="D52" i="14"/>
  <c r="D60" i="14"/>
  <c r="F8" i="14"/>
  <c r="F12" i="14"/>
  <c r="F17" i="14"/>
  <c r="F22" i="14"/>
  <c r="F28" i="14"/>
  <c r="F35" i="14"/>
  <c r="H11" i="14"/>
  <c r="H26" i="14"/>
  <c r="H40" i="14"/>
  <c r="N59" i="14"/>
  <c r="L59" i="14"/>
  <c r="P59" i="14"/>
  <c r="R59" i="14"/>
  <c r="T59" i="14"/>
  <c r="J59" i="14"/>
  <c r="T50" i="14"/>
  <c r="J50" i="14"/>
  <c r="F50" i="14"/>
  <c r="N50" i="14"/>
  <c r="L50" i="14"/>
  <c r="P50" i="14"/>
  <c r="H50" i="14"/>
  <c r="R50" i="14"/>
  <c r="T46" i="14"/>
  <c r="J46" i="14"/>
  <c r="F46" i="14"/>
  <c r="N46" i="14"/>
  <c r="L46" i="14"/>
  <c r="P46" i="14"/>
  <c r="H46" i="14"/>
  <c r="R46" i="14"/>
  <c r="P33" i="14"/>
  <c r="R33" i="14"/>
  <c r="J33" i="14"/>
  <c r="T33" i="14"/>
  <c r="L33" i="14"/>
  <c r="H33" i="14"/>
  <c r="P24" i="14"/>
  <c r="R24" i="14"/>
  <c r="J24" i="14"/>
  <c r="T24" i="14"/>
  <c r="L24" i="14"/>
  <c r="H24" i="14"/>
  <c r="P15" i="14"/>
  <c r="R15" i="14"/>
  <c r="T15" i="14"/>
  <c r="L15" i="14"/>
  <c r="H15" i="14"/>
  <c r="T62" i="14"/>
  <c r="J62" i="14"/>
  <c r="F62" i="14"/>
  <c r="N62" i="14"/>
  <c r="L62" i="14"/>
  <c r="P62" i="14"/>
  <c r="H62" i="14"/>
  <c r="R62" i="14"/>
  <c r="T58" i="14"/>
  <c r="J58" i="14"/>
  <c r="F58" i="14"/>
  <c r="N58" i="14"/>
  <c r="L58" i="14"/>
  <c r="P58" i="14"/>
  <c r="H58" i="14"/>
  <c r="R58" i="14"/>
  <c r="R53" i="14"/>
  <c r="T53" i="14"/>
  <c r="J53" i="14"/>
  <c r="N53" i="14"/>
  <c r="L53" i="14"/>
  <c r="P53" i="14"/>
  <c r="H53" i="14"/>
  <c r="R45" i="14"/>
  <c r="T45" i="14"/>
  <c r="J45" i="14"/>
  <c r="N45" i="14"/>
  <c r="L45" i="14"/>
  <c r="P45" i="14"/>
  <c r="H45" i="14"/>
  <c r="P37" i="14"/>
  <c r="R37" i="14"/>
  <c r="J37" i="14"/>
  <c r="T37" i="14"/>
  <c r="L37" i="14"/>
  <c r="H37" i="14"/>
  <c r="L32" i="14"/>
  <c r="H32" i="14"/>
  <c r="P32" i="14"/>
  <c r="R32" i="14"/>
  <c r="J32" i="14"/>
  <c r="F32" i="14"/>
  <c r="T32" i="14"/>
  <c r="L27" i="14"/>
  <c r="H27" i="14"/>
  <c r="P27" i="14"/>
  <c r="R27" i="14"/>
  <c r="J27" i="14"/>
  <c r="F27" i="14"/>
  <c r="T27" i="14"/>
  <c r="L23" i="14"/>
  <c r="H23" i="14"/>
  <c r="P23" i="14"/>
  <c r="R23" i="14"/>
  <c r="J23" i="14"/>
  <c r="F23" i="14"/>
  <c r="T23" i="14"/>
  <c r="L19" i="14"/>
  <c r="H19" i="14"/>
  <c r="P19" i="14"/>
  <c r="R19" i="14"/>
  <c r="J19" i="14"/>
  <c r="F19" i="14"/>
  <c r="T19" i="14"/>
  <c r="L14" i="14"/>
  <c r="H14" i="14"/>
  <c r="P14" i="14"/>
  <c r="R14" i="14"/>
  <c r="J14" i="14"/>
  <c r="T14" i="14"/>
  <c r="L10" i="14"/>
  <c r="H10" i="14"/>
  <c r="P10" i="14"/>
  <c r="R10" i="14"/>
  <c r="J10" i="14"/>
  <c r="T10" i="14"/>
  <c r="D7" i="14"/>
  <c r="D11" i="14"/>
  <c r="D15" i="14"/>
  <c r="D20" i="14"/>
  <c r="D24" i="14"/>
  <c r="D28" i="14"/>
  <c r="D33" i="14"/>
  <c r="D37" i="14"/>
  <c r="D45" i="14"/>
  <c r="D53" i="14"/>
  <c r="D57" i="14"/>
  <c r="D61" i="14"/>
  <c r="F9" i="14"/>
  <c r="F13" i="14"/>
  <c r="F18" i="14"/>
  <c r="F24" i="14"/>
  <c r="F29" i="14"/>
  <c r="F47" i="14"/>
  <c r="F55" i="14"/>
  <c r="F61" i="14"/>
  <c r="H13" i="14"/>
  <c r="H31" i="14"/>
  <c r="H47" i="14"/>
  <c r="H59" i="14"/>
  <c r="J20" i="14"/>
  <c r="L21" i="15"/>
  <c r="F13" i="15"/>
  <c r="F29" i="15"/>
  <c r="H11" i="15"/>
  <c r="H27" i="15"/>
  <c r="H45" i="15"/>
  <c r="H61" i="15"/>
  <c r="J27" i="15"/>
  <c r="L33" i="15"/>
  <c r="L61" i="15"/>
  <c r="N61" i="15"/>
  <c r="R13" i="15"/>
  <c r="R61" i="15"/>
  <c r="F45" i="15"/>
  <c r="N57" i="15"/>
  <c r="D59" i="15"/>
  <c r="F19" i="15"/>
  <c r="F35" i="15"/>
  <c r="F53" i="15"/>
  <c r="H13" i="15"/>
  <c r="H29" i="15"/>
  <c r="J11" i="15"/>
  <c r="J29" i="15"/>
  <c r="J53" i="15"/>
  <c r="L37" i="15"/>
  <c r="N9" i="15"/>
  <c r="P17" i="15"/>
  <c r="R25" i="15"/>
  <c r="L45" i="15"/>
  <c r="F61" i="15"/>
  <c r="H21" i="15"/>
  <c r="J21" i="15"/>
  <c r="L53" i="15"/>
  <c r="R57" i="15"/>
  <c r="D61" i="15"/>
  <c r="F21" i="15"/>
  <c r="F37" i="15"/>
  <c r="H19" i="15"/>
  <c r="H35" i="15"/>
  <c r="H53" i="15"/>
  <c r="J13" i="15"/>
  <c r="J37" i="15"/>
  <c r="L17" i="15"/>
  <c r="N29" i="15"/>
  <c r="P37" i="15"/>
  <c r="R45" i="15"/>
  <c r="F16" i="14"/>
  <c r="D16" i="14"/>
  <c r="L16" i="14"/>
  <c r="P16" i="14"/>
  <c r="R16" i="14"/>
  <c r="T16" i="14"/>
  <c r="J16" i="14"/>
  <c r="R16" i="15"/>
  <c r="P16" i="15"/>
  <c r="N16" i="15"/>
  <c r="L16" i="15"/>
  <c r="H16" i="15"/>
  <c r="N28" i="15"/>
  <c r="H28" i="15"/>
  <c r="L28" i="15"/>
  <c r="R28" i="15"/>
  <c r="J28" i="15"/>
  <c r="F28" i="15"/>
  <c r="P28" i="15"/>
  <c r="P36" i="15"/>
  <c r="J36" i="15"/>
  <c r="F36" i="15"/>
  <c r="N36" i="15"/>
  <c r="L36" i="15"/>
  <c r="H36" i="15"/>
  <c r="R36" i="15"/>
  <c r="R48" i="15"/>
  <c r="P48" i="15"/>
  <c r="N48" i="15"/>
  <c r="L48" i="15"/>
  <c r="J48" i="15"/>
  <c r="H48" i="15"/>
  <c r="N60" i="15"/>
  <c r="H60" i="15"/>
  <c r="D60" i="15"/>
  <c r="L60" i="15"/>
  <c r="R60" i="15"/>
  <c r="F60" i="15"/>
  <c r="P60" i="15"/>
  <c r="J60" i="15"/>
  <c r="D16" i="15"/>
  <c r="D32" i="15"/>
  <c r="D48" i="15"/>
  <c r="R8" i="15"/>
  <c r="P8" i="15"/>
  <c r="N8" i="15"/>
  <c r="L8" i="15"/>
  <c r="J8" i="15"/>
  <c r="F8" i="15"/>
  <c r="L20" i="15"/>
  <c r="J20" i="15"/>
  <c r="F20" i="15"/>
  <c r="R20" i="15"/>
  <c r="P20" i="15"/>
  <c r="H20" i="15"/>
  <c r="R32" i="15"/>
  <c r="P32" i="15"/>
  <c r="N32" i="15"/>
  <c r="L32" i="15"/>
  <c r="J32" i="15"/>
  <c r="H32" i="15"/>
  <c r="R44" i="15"/>
  <c r="H44" i="15"/>
  <c r="P44" i="15"/>
  <c r="J44" i="15"/>
  <c r="F44" i="15"/>
  <c r="R56" i="15"/>
  <c r="P56" i="15"/>
  <c r="N56" i="15"/>
  <c r="L56" i="15"/>
  <c r="J56" i="15"/>
  <c r="F56" i="15"/>
  <c r="D28" i="15"/>
  <c r="D36" i="15"/>
  <c r="F48" i="15"/>
  <c r="H56" i="15"/>
  <c r="R12" i="15"/>
  <c r="H12" i="15"/>
  <c r="L12" i="15"/>
  <c r="P12" i="15"/>
  <c r="N12" i="15"/>
  <c r="J12" i="15"/>
  <c r="F12" i="15"/>
  <c r="R24" i="15"/>
  <c r="P24" i="15"/>
  <c r="N24" i="15"/>
  <c r="L24" i="15"/>
  <c r="J24" i="15"/>
  <c r="F24" i="15"/>
  <c r="R40" i="15"/>
  <c r="P40" i="15"/>
  <c r="N40" i="15"/>
  <c r="L40" i="15"/>
  <c r="J40" i="15"/>
  <c r="F40" i="15"/>
  <c r="L52" i="15"/>
  <c r="J52" i="15"/>
  <c r="F52" i="15"/>
  <c r="R52" i="15"/>
  <c r="P52" i="15"/>
  <c r="H52" i="15"/>
  <c r="N52" i="15"/>
  <c r="D12" i="15"/>
  <c r="F16" i="15"/>
  <c r="D8" i="15"/>
  <c r="D24" i="15"/>
  <c r="D40" i="15"/>
  <c r="D56" i="15"/>
  <c r="H8" i="15"/>
  <c r="J16" i="15"/>
  <c r="D9" i="15"/>
  <c r="D13" i="15"/>
  <c r="D17" i="15"/>
  <c r="D21" i="15"/>
  <c r="D25" i="15"/>
  <c r="D29" i="15"/>
  <c r="D33" i="15"/>
  <c r="D37" i="15"/>
  <c r="D45" i="15"/>
  <c r="D53" i="15"/>
  <c r="D57" i="15"/>
  <c r="F7" i="15"/>
  <c r="F17" i="15"/>
  <c r="F23" i="15"/>
  <c r="F33" i="15"/>
  <c r="F39" i="15"/>
  <c r="F55" i="15"/>
  <c r="H9" i="15"/>
  <c r="H15" i="15"/>
  <c r="H25" i="15"/>
  <c r="H31" i="15"/>
  <c r="H47" i="15"/>
  <c r="H57" i="15"/>
  <c r="J17" i="15"/>
  <c r="J33" i="15"/>
  <c r="J61" i="15"/>
  <c r="L13" i="15"/>
  <c r="L25" i="15"/>
  <c r="L57" i="15"/>
  <c r="N21" i="15"/>
  <c r="N33" i="15"/>
  <c r="N53" i="15"/>
  <c r="P9" i="15"/>
  <c r="P29" i="15"/>
  <c r="R17" i="15"/>
  <c r="R37" i="15"/>
  <c r="R10" i="15"/>
  <c r="P10" i="15"/>
  <c r="N10" i="15"/>
  <c r="L10" i="15"/>
  <c r="J10" i="15"/>
  <c r="H10" i="15"/>
  <c r="F10" i="15"/>
  <c r="R14" i="15"/>
  <c r="P14" i="15"/>
  <c r="N14" i="15"/>
  <c r="L14" i="15"/>
  <c r="J14" i="15"/>
  <c r="H14" i="15"/>
  <c r="F14" i="15"/>
  <c r="R18" i="15"/>
  <c r="P18" i="15"/>
  <c r="N18" i="15"/>
  <c r="L18" i="15"/>
  <c r="J18" i="15"/>
  <c r="H18" i="15"/>
  <c r="F18" i="15"/>
  <c r="R22" i="15"/>
  <c r="P22" i="15"/>
  <c r="N22" i="15"/>
  <c r="L22" i="15"/>
  <c r="J22" i="15"/>
  <c r="H22" i="15"/>
  <c r="F22" i="15"/>
  <c r="R26" i="15"/>
  <c r="P26" i="15"/>
  <c r="N26" i="15"/>
  <c r="L26" i="15"/>
  <c r="J26" i="15"/>
  <c r="H26" i="15"/>
  <c r="F26" i="15"/>
  <c r="R34" i="15"/>
  <c r="P34" i="15"/>
  <c r="N34" i="15"/>
  <c r="L34" i="15"/>
  <c r="J34" i="15"/>
  <c r="H34" i="15"/>
  <c r="F34" i="15"/>
  <c r="R46" i="15"/>
  <c r="P46" i="15"/>
  <c r="N46" i="15"/>
  <c r="L46" i="15"/>
  <c r="J46" i="15"/>
  <c r="H46" i="15"/>
  <c r="F46" i="15"/>
  <c r="R50" i="15"/>
  <c r="P50" i="15"/>
  <c r="N50" i="15"/>
  <c r="L50" i="15"/>
  <c r="J50" i="15"/>
  <c r="H50" i="15"/>
  <c r="F50" i="15"/>
  <c r="R54" i="15"/>
  <c r="P54" i="15"/>
  <c r="N54" i="15"/>
  <c r="L54" i="15"/>
  <c r="J54" i="15"/>
  <c r="H54" i="15"/>
  <c r="F54" i="15"/>
  <c r="R58" i="15"/>
  <c r="P58" i="15"/>
  <c r="N58" i="15"/>
  <c r="L58" i="15"/>
  <c r="J58" i="15"/>
  <c r="H58" i="15"/>
  <c r="F58" i="15"/>
  <c r="D58" i="15"/>
  <c r="R62" i="15"/>
  <c r="P62" i="15"/>
  <c r="N62" i="15"/>
  <c r="L62" i="15"/>
  <c r="H62" i="15"/>
  <c r="F62" i="15"/>
  <c r="D62" i="15"/>
  <c r="D10" i="15"/>
  <c r="D14" i="15"/>
  <c r="D18" i="15"/>
  <c r="D22" i="15"/>
  <c r="D26" i="15"/>
  <c r="D34" i="15"/>
  <c r="D46" i="15"/>
  <c r="D50" i="15"/>
  <c r="D54" i="15"/>
  <c r="J62" i="15"/>
  <c r="N13" i="15"/>
  <c r="N25" i="15"/>
  <c r="N45" i="15"/>
  <c r="P21" i="15"/>
  <c r="P33" i="15"/>
  <c r="P53" i="15"/>
  <c r="R9" i="15"/>
  <c r="R29" i="15"/>
  <c r="R7" i="15"/>
  <c r="P7" i="15"/>
  <c r="N7" i="15"/>
  <c r="L7" i="15"/>
  <c r="R11" i="15"/>
  <c r="P11" i="15"/>
  <c r="N11" i="15"/>
  <c r="L11" i="15"/>
  <c r="R15" i="15"/>
  <c r="P15" i="15"/>
  <c r="N15" i="15"/>
  <c r="L15" i="15"/>
  <c r="R19" i="15"/>
  <c r="P19" i="15"/>
  <c r="N19" i="15"/>
  <c r="L19" i="15"/>
  <c r="R23" i="15"/>
  <c r="P23" i="15"/>
  <c r="N23" i="15"/>
  <c r="L23" i="15"/>
  <c r="R27" i="15"/>
  <c r="P27" i="15"/>
  <c r="N27" i="15"/>
  <c r="L27" i="15"/>
  <c r="R31" i="15"/>
  <c r="P31" i="15"/>
  <c r="N31" i="15"/>
  <c r="L31" i="15"/>
  <c r="R35" i="15"/>
  <c r="P35" i="15"/>
  <c r="N35" i="15"/>
  <c r="L35" i="15"/>
  <c r="R39" i="15"/>
  <c r="P39" i="15"/>
  <c r="N39" i="15"/>
  <c r="L39" i="15"/>
  <c r="R43" i="15"/>
  <c r="P43" i="15"/>
  <c r="R47" i="15"/>
  <c r="P47" i="15"/>
  <c r="N47" i="15"/>
  <c r="L47" i="15"/>
  <c r="R55" i="15"/>
  <c r="P55" i="15"/>
  <c r="N55" i="15"/>
  <c r="L55" i="15"/>
  <c r="R59" i="15"/>
  <c r="P59" i="15"/>
  <c r="N59" i="15"/>
  <c r="L59" i="15"/>
  <c r="J59" i="15"/>
  <c r="D7" i="15"/>
  <c r="D11" i="15"/>
  <c r="D15" i="15"/>
  <c r="D19" i="15"/>
  <c r="D23" i="15"/>
  <c r="D27" i="15"/>
  <c r="D31" i="15"/>
  <c r="D35" i="15"/>
  <c r="D39" i="15"/>
  <c r="D43" i="15"/>
  <c r="D47" i="15"/>
  <c r="D55" i="15"/>
  <c r="F9" i="15"/>
  <c r="F15" i="15"/>
  <c r="F25" i="15"/>
  <c r="F31" i="15"/>
  <c r="F47" i="15"/>
  <c r="F57" i="15"/>
  <c r="H7" i="15"/>
  <c r="H17" i="15"/>
  <c r="H23" i="15"/>
  <c r="H33" i="15"/>
  <c r="H39" i="15"/>
  <c r="H55" i="15"/>
  <c r="J9" i="15"/>
  <c r="J15" i="15"/>
  <c r="J25" i="15"/>
  <c r="J31" i="15"/>
  <c r="J47" i="15"/>
  <c r="J57" i="15"/>
  <c r="L29" i="15"/>
  <c r="P13" i="15"/>
  <c r="P45" i="15"/>
  <c r="C179" i="5" l="1"/>
  <c r="C178" i="5"/>
  <c r="C177" i="5"/>
  <c r="C176" i="5"/>
  <c r="C185" i="5"/>
  <c r="C180" i="5"/>
  <c r="C175" i="5"/>
  <c r="C170" i="5"/>
  <c r="C165" i="5"/>
  <c r="C160" i="5"/>
  <c r="C155" i="5"/>
  <c r="C150" i="5"/>
  <c r="C145" i="5"/>
  <c r="C140" i="5"/>
  <c r="C135" i="5"/>
  <c r="C130" i="5"/>
  <c r="C120" i="5"/>
  <c r="C115" i="5"/>
  <c r="C110" i="5"/>
  <c r="C105" i="5"/>
  <c r="C100" i="5"/>
  <c r="C90" i="5"/>
  <c r="C85" i="5"/>
  <c r="C80" i="5"/>
  <c r="C75" i="5"/>
  <c r="C70" i="5"/>
  <c r="C65" i="5"/>
  <c r="C50" i="5"/>
  <c r="C45" i="5"/>
  <c r="C40" i="5"/>
  <c r="C35" i="5"/>
  <c r="C30" i="5"/>
  <c r="C25" i="5"/>
  <c r="C20" i="5"/>
  <c r="C15" i="5"/>
  <c r="C10" i="5"/>
  <c r="P41" i="13" l="1"/>
  <c r="F41" i="13"/>
  <c r="G41" i="13"/>
  <c r="H41" i="13"/>
  <c r="I41" i="13"/>
  <c r="J41" i="13"/>
  <c r="K41" i="13"/>
  <c r="L41" i="13"/>
  <c r="M41" i="13"/>
  <c r="N41" i="13"/>
  <c r="O41" i="13"/>
  <c r="E41" i="13"/>
  <c r="X328" i="16" l="1"/>
  <c r="X327" i="16"/>
  <c r="X323" i="16"/>
  <c r="X321" i="16"/>
  <c r="X320" i="16"/>
  <c r="D5" i="13" l="1"/>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morie</author>
  </authors>
  <commentList>
    <comment ref="F9" authorId="0" shapeId="0" xr:uid="{00000000-0006-0000-0A00-000001000000}">
      <text>
        <r>
          <rPr>
            <b/>
            <sz val="14"/>
            <color indexed="81"/>
            <rFont val="MS P ゴシック"/>
            <family val="3"/>
            <charset val="128"/>
          </rPr>
          <t>定償150</t>
        </r>
      </text>
    </comment>
    <comment ref="I9" authorId="0" shapeId="0" xr:uid="{00000000-0006-0000-0A00-000002000000}">
      <text>
        <r>
          <rPr>
            <b/>
            <sz val="14"/>
            <color indexed="81"/>
            <rFont val="MS P ゴシック"/>
            <family val="3"/>
            <charset val="128"/>
          </rPr>
          <t>定償100</t>
        </r>
      </text>
    </comment>
    <comment ref="L9" authorId="0" shapeId="0" xr:uid="{00000000-0006-0000-0A00-000003000000}">
      <text>
        <r>
          <rPr>
            <b/>
            <sz val="14"/>
            <color indexed="81"/>
            <rFont val="MS P ゴシック"/>
            <family val="3"/>
            <charset val="128"/>
          </rPr>
          <t>定償100</t>
        </r>
      </text>
    </comment>
    <comment ref="S9" authorId="0" shapeId="0" xr:uid="{00000000-0006-0000-0A00-000004000000}">
      <text>
        <r>
          <rPr>
            <b/>
            <sz val="14"/>
            <color indexed="81"/>
            <rFont val="MS P ゴシック"/>
            <family val="3"/>
            <charset val="128"/>
          </rPr>
          <t>定償100</t>
        </r>
      </text>
    </comment>
    <comment ref="V9" authorId="0" shapeId="0" xr:uid="{00000000-0006-0000-0A00-000005000000}">
      <text>
        <r>
          <rPr>
            <b/>
            <sz val="14"/>
            <color indexed="81"/>
            <rFont val="MS P ゴシック"/>
            <family val="3"/>
            <charset val="128"/>
          </rPr>
          <t>定償120</t>
        </r>
      </text>
    </comment>
    <comment ref="F11" authorId="0" shapeId="0" xr:uid="{00000000-0006-0000-0A00-000006000000}">
      <text>
        <r>
          <rPr>
            <b/>
            <sz val="14"/>
            <color indexed="81"/>
            <rFont val="MS P ゴシック"/>
            <family val="3"/>
            <charset val="128"/>
          </rPr>
          <t>定償250</t>
        </r>
      </text>
    </comment>
    <comment ref="L11" authorId="0" shapeId="0" xr:uid="{00000000-0006-0000-0A00-000007000000}">
      <text>
        <r>
          <rPr>
            <b/>
            <sz val="14"/>
            <color indexed="81"/>
            <rFont val="MS P ゴシック"/>
            <family val="3"/>
            <charset val="128"/>
          </rPr>
          <t>定償100</t>
        </r>
      </text>
    </comment>
    <comment ref="H18" authorId="0" shapeId="0" xr:uid="{00000000-0006-0000-0A00-000008000000}">
      <text>
        <r>
          <rPr>
            <b/>
            <sz val="14"/>
            <color indexed="81"/>
            <rFont val="MS P ゴシック"/>
            <family val="3"/>
            <charset val="128"/>
          </rPr>
          <t>定償100</t>
        </r>
      </text>
    </comment>
    <comment ref="N18" authorId="0" shapeId="0" xr:uid="{00000000-0006-0000-0A00-000009000000}">
      <text>
        <r>
          <rPr>
            <b/>
            <sz val="14"/>
            <color indexed="81"/>
            <rFont val="MS P ゴシック"/>
            <family val="3"/>
            <charset val="128"/>
          </rPr>
          <t>定償100</t>
        </r>
      </text>
    </comment>
    <comment ref="U18" authorId="0" shapeId="0" xr:uid="{00000000-0006-0000-0A00-00000A000000}">
      <text>
        <r>
          <rPr>
            <b/>
            <sz val="14"/>
            <color indexed="81"/>
            <rFont val="MS P ゴシック"/>
            <family val="3"/>
            <charset val="128"/>
          </rPr>
          <t>定償150</t>
        </r>
      </text>
    </comment>
    <comment ref="L20" authorId="0" shapeId="0" xr:uid="{00000000-0006-0000-0A00-00000B000000}">
      <text>
        <r>
          <rPr>
            <b/>
            <sz val="14"/>
            <color indexed="81"/>
            <rFont val="MS P ゴシック"/>
            <family val="3"/>
            <charset val="128"/>
          </rPr>
          <t>定償100</t>
        </r>
      </text>
    </comment>
    <comment ref="V42" authorId="0" shapeId="0" xr:uid="{00000000-0006-0000-0A00-00000C000000}">
      <text>
        <r>
          <rPr>
            <b/>
            <sz val="14"/>
            <color indexed="81"/>
            <rFont val="MS P ゴシック"/>
            <family val="3"/>
            <charset val="128"/>
          </rPr>
          <t>定償100</t>
        </r>
      </text>
    </comment>
    <comment ref="G45" authorId="0" shapeId="0" xr:uid="{00000000-0006-0000-0A00-00000D000000}">
      <text>
        <r>
          <rPr>
            <b/>
            <sz val="14"/>
            <color indexed="81"/>
            <rFont val="MS P ゴシック"/>
            <family val="3"/>
            <charset val="128"/>
          </rPr>
          <t>定償200</t>
        </r>
      </text>
    </comment>
    <comment ref="T45" authorId="0" shapeId="0" xr:uid="{00000000-0006-0000-0A00-00000E000000}">
      <text>
        <r>
          <rPr>
            <b/>
            <sz val="14"/>
            <color indexed="81"/>
            <rFont val="MS P ゴシック"/>
            <family val="3"/>
            <charset val="128"/>
          </rPr>
          <t>定償100</t>
        </r>
      </text>
    </comment>
    <comment ref="J54" authorId="0" shapeId="0" xr:uid="{00000000-0006-0000-0A00-00000F000000}">
      <text>
        <r>
          <rPr>
            <b/>
            <sz val="14"/>
            <color indexed="81"/>
            <rFont val="MS P ゴシック"/>
            <family val="3"/>
            <charset val="128"/>
          </rPr>
          <t>定償100</t>
        </r>
      </text>
    </comment>
    <comment ref="S63" authorId="0" shapeId="0" xr:uid="{00000000-0006-0000-0A00-000010000000}">
      <text>
        <r>
          <rPr>
            <b/>
            <sz val="14"/>
            <color indexed="81"/>
            <rFont val="MS P ゴシック"/>
            <family val="3"/>
            <charset val="128"/>
          </rPr>
          <t>定償100</t>
        </r>
      </text>
    </comment>
    <comment ref="F72" authorId="0" shapeId="0" xr:uid="{00000000-0006-0000-0A00-000011000000}">
      <text>
        <r>
          <rPr>
            <b/>
            <sz val="14"/>
            <color indexed="81"/>
            <rFont val="MS P ゴシック"/>
            <family val="3"/>
            <charset val="128"/>
          </rPr>
          <t>定償200</t>
        </r>
      </text>
    </comment>
    <comment ref="N72" authorId="0" shapeId="0" xr:uid="{00000000-0006-0000-0A00-000012000000}">
      <text>
        <r>
          <rPr>
            <b/>
            <sz val="14"/>
            <color indexed="81"/>
            <rFont val="MS P ゴシック"/>
            <family val="3"/>
            <charset val="128"/>
          </rPr>
          <t>定償150</t>
        </r>
      </text>
    </comment>
    <comment ref="R72" authorId="0" shapeId="0" xr:uid="{00000000-0006-0000-0A00-000013000000}">
      <text>
        <r>
          <rPr>
            <b/>
            <sz val="14"/>
            <color indexed="81"/>
            <rFont val="MS P ゴシック"/>
            <family val="3"/>
            <charset val="128"/>
          </rPr>
          <t>定償200</t>
        </r>
      </text>
    </comment>
    <comment ref="I73" authorId="0" shapeId="0" xr:uid="{00000000-0006-0000-0A00-000014000000}">
      <text>
        <r>
          <rPr>
            <b/>
            <sz val="14"/>
            <color indexed="81"/>
            <rFont val="MS P ゴシック"/>
            <family val="3"/>
            <charset val="128"/>
          </rPr>
          <t>定償200</t>
        </r>
      </text>
    </comment>
    <comment ref="D74" authorId="0" shapeId="0" xr:uid="{00000000-0006-0000-0A00-000015000000}">
      <text>
        <r>
          <rPr>
            <b/>
            <sz val="14"/>
            <color indexed="81"/>
            <rFont val="MS P ゴシック"/>
            <family val="3"/>
            <charset val="128"/>
          </rPr>
          <t>定償200</t>
        </r>
      </text>
    </comment>
    <comment ref="Q74" authorId="0" shapeId="0" xr:uid="{00000000-0006-0000-0A00-000016000000}">
      <text>
        <r>
          <rPr>
            <b/>
            <sz val="14"/>
            <color indexed="81"/>
            <rFont val="MS P ゴシック"/>
            <family val="3"/>
            <charset val="128"/>
          </rPr>
          <t>定償200</t>
        </r>
      </text>
    </comment>
    <comment ref="D81" authorId="0" shapeId="0" xr:uid="{00000000-0006-0000-0A00-000017000000}">
      <text>
        <r>
          <rPr>
            <b/>
            <sz val="14"/>
            <color indexed="81"/>
            <rFont val="MS P ゴシック"/>
            <family val="3"/>
            <charset val="128"/>
          </rPr>
          <t>定償200</t>
        </r>
      </text>
    </comment>
    <comment ref="J81" authorId="0" shapeId="0" xr:uid="{00000000-0006-0000-0A00-000018000000}">
      <text>
        <r>
          <rPr>
            <b/>
            <sz val="14"/>
            <color indexed="81"/>
            <rFont val="MS P ゴシック"/>
            <family val="3"/>
            <charset val="128"/>
          </rPr>
          <t>定償200</t>
        </r>
      </text>
    </comment>
    <comment ref="Q81" authorId="0" shapeId="0" xr:uid="{00000000-0006-0000-0A00-000019000000}">
      <text>
        <r>
          <rPr>
            <b/>
            <sz val="14"/>
            <color indexed="81"/>
            <rFont val="MS P ゴシック"/>
            <family val="3"/>
            <charset val="128"/>
          </rPr>
          <t>定償200</t>
        </r>
      </text>
    </comment>
    <comment ref="D83" authorId="0" shapeId="0" xr:uid="{00000000-0006-0000-0A00-00001A000000}">
      <text>
        <r>
          <rPr>
            <b/>
            <sz val="14"/>
            <color indexed="81"/>
            <rFont val="MS P ゴシック"/>
            <family val="3"/>
            <charset val="128"/>
          </rPr>
          <t>定償100</t>
        </r>
      </text>
    </comment>
    <comment ref="J83" authorId="0" shapeId="0" xr:uid="{00000000-0006-0000-0A00-00001B000000}">
      <text>
        <r>
          <rPr>
            <b/>
            <sz val="14"/>
            <color indexed="81"/>
            <rFont val="MS P ゴシック"/>
            <family val="3"/>
            <charset val="128"/>
          </rPr>
          <t>定償200</t>
        </r>
      </text>
    </comment>
    <comment ref="Q83" authorId="0" shapeId="0" xr:uid="{00000000-0006-0000-0A00-00001C000000}">
      <text>
        <r>
          <rPr>
            <b/>
            <sz val="14"/>
            <color indexed="81"/>
            <rFont val="MS P ゴシック"/>
            <family val="3"/>
            <charset val="128"/>
          </rPr>
          <t>定償200</t>
        </r>
      </text>
    </comment>
    <comment ref="I99" authorId="0" shapeId="0" xr:uid="{00000000-0006-0000-0A00-00001D000000}">
      <text>
        <r>
          <rPr>
            <b/>
            <sz val="14"/>
            <color indexed="81"/>
            <rFont val="MS P ゴシック"/>
            <family val="3"/>
            <charset val="128"/>
          </rPr>
          <t>定償200</t>
        </r>
      </text>
    </comment>
    <comment ref="V99" authorId="0" shapeId="0" xr:uid="{00000000-0006-0000-0A00-00001E000000}">
      <text>
        <r>
          <rPr>
            <b/>
            <sz val="14"/>
            <color indexed="81"/>
            <rFont val="MS P ゴシック"/>
            <family val="3"/>
            <charset val="128"/>
          </rPr>
          <t>定償200</t>
        </r>
      </text>
    </comment>
    <comment ref="K117" authorId="0" shapeId="0" xr:uid="{00000000-0006-0000-0A00-00001F000000}">
      <text>
        <r>
          <rPr>
            <b/>
            <sz val="14"/>
            <color indexed="81"/>
            <rFont val="MS P ゴシック"/>
            <family val="3"/>
            <charset val="128"/>
          </rPr>
          <t>定償100</t>
        </r>
      </text>
    </comment>
    <comment ref="G119" authorId="0" shapeId="0" xr:uid="{00000000-0006-0000-0A00-000020000000}">
      <text>
        <r>
          <rPr>
            <b/>
            <sz val="14"/>
            <color indexed="81"/>
            <rFont val="MS P ゴシック"/>
            <family val="3"/>
            <charset val="128"/>
          </rPr>
          <t>定償100</t>
        </r>
      </text>
    </comment>
    <comment ref="T119" authorId="0" shapeId="0" xr:uid="{00000000-0006-0000-0A00-000021000000}">
      <text>
        <r>
          <rPr>
            <b/>
            <sz val="14"/>
            <color indexed="81"/>
            <rFont val="MS P ゴシック"/>
            <family val="3"/>
            <charset val="128"/>
          </rPr>
          <t>定償200</t>
        </r>
      </text>
    </comment>
    <comment ref="E153" authorId="0" shapeId="0" xr:uid="{00000000-0006-0000-0A00-000022000000}">
      <text>
        <r>
          <rPr>
            <b/>
            <sz val="14"/>
            <color indexed="81"/>
            <rFont val="MS P ゴシック"/>
            <family val="3"/>
            <charset val="128"/>
          </rPr>
          <t>定償200</t>
        </r>
      </text>
    </comment>
    <comment ref="G153" authorId="0" shapeId="0" xr:uid="{00000000-0006-0000-0A00-000023000000}">
      <text>
        <r>
          <rPr>
            <b/>
            <sz val="14"/>
            <color indexed="81"/>
            <rFont val="MS P ゴシック"/>
            <family val="3"/>
            <charset val="128"/>
          </rPr>
          <t>定償100</t>
        </r>
      </text>
    </comment>
    <comment ref="K153" authorId="0" shapeId="0" xr:uid="{00000000-0006-0000-0A00-000024000000}">
      <text>
        <r>
          <rPr>
            <b/>
            <sz val="14"/>
            <color indexed="81"/>
            <rFont val="MS P ゴシック"/>
            <family val="3"/>
            <charset val="128"/>
          </rPr>
          <t>定償200</t>
        </r>
      </text>
    </comment>
    <comment ref="Q153" authorId="0" shapeId="0" xr:uid="{3D03678A-A595-4D3E-8E1E-CDCC642F43C0}">
      <text>
        <r>
          <rPr>
            <b/>
            <sz val="14"/>
            <color indexed="81"/>
            <rFont val="MS P ゴシック"/>
            <family val="3"/>
            <charset val="128"/>
          </rPr>
          <t>定償200</t>
        </r>
      </text>
    </comment>
    <comment ref="U153" authorId="0" shapeId="0" xr:uid="{82EEECF7-F005-45A7-A580-E4A4A41FA6FF}">
      <text>
        <r>
          <rPr>
            <b/>
            <sz val="14"/>
            <color indexed="81"/>
            <rFont val="MS P ゴシック"/>
            <family val="3"/>
            <charset val="128"/>
          </rPr>
          <t>定償200</t>
        </r>
      </text>
    </comment>
    <comment ref="U155" authorId="0" shapeId="0" xr:uid="{66045679-5A7D-4661-9851-1DC5BECCBE77}">
      <text>
        <r>
          <rPr>
            <b/>
            <sz val="14"/>
            <color indexed="81"/>
            <rFont val="MS P ゴシック"/>
            <family val="3"/>
            <charset val="128"/>
          </rPr>
          <t>定償100</t>
        </r>
      </text>
    </comment>
    <comment ref="M159" authorId="0" shapeId="0" xr:uid="{00000000-0006-0000-0A00-000028000000}">
      <text>
        <r>
          <rPr>
            <b/>
            <sz val="14"/>
            <color indexed="81"/>
            <rFont val="MS P ゴシック"/>
            <family val="3"/>
            <charset val="128"/>
          </rPr>
          <t>定償150</t>
        </r>
      </text>
    </comment>
    <comment ref="L162" authorId="0" shapeId="0" xr:uid="{00000000-0006-0000-0A00-000029000000}">
      <text>
        <r>
          <rPr>
            <b/>
            <sz val="14"/>
            <color indexed="81"/>
            <rFont val="MS P ゴシック"/>
            <family val="3"/>
            <charset val="128"/>
          </rPr>
          <t>定償150</t>
        </r>
      </text>
    </comment>
    <comment ref="D189" authorId="0" shapeId="0" xr:uid="{00000000-0006-0000-0A00-00002A000000}">
      <text>
        <r>
          <rPr>
            <b/>
            <sz val="14"/>
            <color indexed="81"/>
            <rFont val="MS P ゴシック"/>
            <family val="3"/>
            <charset val="128"/>
          </rPr>
          <t>定償100</t>
        </r>
      </text>
    </comment>
    <comment ref="J189" authorId="0" shapeId="0" xr:uid="{00000000-0006-0000-0A00-00002B000000}">
      <text>
        <r>
          <rPr>
            <b/>
            <sz val="14"/>
            <color indexed="81"/>
            <rFont val="MS P ゴシック"/>
            <family val="3"/>
            <charset val="128"/>
          </rPr>
          <t>定償100</t>
        </r>
      </text>
    </comment>
    <comment ref="Q189" authorId="0" shapeId="0" xr:uid="{00000000-0006-0000-0A00-00002C000000}">
      <text>
        <r>
          <rPr>
            <b/>
            <sz val="14"/>
            <color indexed="81"/>
            <rFont val="MS P ゴシック"/>
            <family val="3"/>
            <charset val="128"/>
          </rPr>
          <t>定償100</t>
        </r>
      </text>
    </comment>
    <comment ref="W189" authorId="0" shapeId="0" xr:uid="{004943C8-FEF4-4405-B053-E947C7E7B69B}">
      <text>
        <r>
          <rPr>
            <b/>
            <sz val="14"/>
            <color indexed="81"/>
            <rFont val="MS P ゴシック"/>
            <family val="3"/>
            <charset val="128"/>
          </rPr>
          <t>定償100</t>
        </r>
      </text>
    </comment>
    <comment ref="J191" authorId="0" shapeId="0" xr:uid="{00000000-0006-0000-0A00-00002D000000}">
      <text>
        <r>
          <rPr>
            <b/>
            <sz val="14"/>
            <color indexed="81"/>
            <rFont val="MS P ゴシック"/>
            <family val="3"/>
            <charset val="128"/>
          </rPr>
          <t>定償100</t>
        </r>
      </text>
    </comment>
    <comment ref="W191" authorId="0" shapeId="0" xr:uid="{B3780A4C-19D8-4249-8EB5-45285153ECD6}">
      <text>
        <r>
          <rPr>
            <b/>
            <sz val="14"/>
            <color indexed="81"/>
            <rFont val="MS P ゴシック"/>
            <family val="3"/>
            <charset val="128"/>
          </rPr>
          <t>定償100</t>
        </r>
      </text>
    </comment>
    <comment ref="I200" authorId="0" shapeId="0" xr:uid="{00000000-0006-0000-0A00-00002E000000}">
      <text>
        <r>
          <rPr>
            <b/>
            <sz val="14"/>
            <color indexed="81"/>
            <rFont val="MS P ゴシック"/>
            <family val="3"/>
            <charset val="128"/>
          </rPr>
          <t>定償300</t>
        </r>
      </text>
    </comment>
    <comment ref="V200" authorId="0" shapeId="0" xr:uid="{00000000-0006-0000-0A00-00002F000000}">
      <text>
        <r>
          <rPr>
            <b/>
            <sz val="14"/>
            <color indexed="81"/>
            <rFont val="MS P ゴシック"/>
            <family val="3"/>
            <charset val="128"/>
          </rPr>
          <t>定償200</t>
        </r>
      </text>
    </comment>
    <comment ref="L204" authorId="0" shapeId="0" xr:uid="{00000000-0006-0000-0A00-000030000000}">
      <text>
        <r>
          <rPr>
            <b/>
            <sz val="14"/>
            <color indexed="81"/>
            <rFont val="MS P ゴシック"/>
            <family val="3"/>
            <charset val="128"/>
          </rPr>
          <t>定償100</t>
        </r>
      </text>
    </comment>
    <comment ref="G206" authorId="0" shapeId="0" xr:uid="{00000000-0006-0000-0A00-000031000000}">
      <text>
        <r>
          <rPr>
            <b/>
            <sz val="14"/>
            <color indexed="81"/>
            <rFont val="MS P ゴシック"/>
            <family val="3"/>
            <charset val="128"/>
          </rPr>
          <t>定償100</t>
        </r>
      </text>
    </comment>
    <comment ref="I207" authorId="0" shapeId="0" xr:uid="{00000000-0006-0000-0A00-000032000000}">
      <text>
        <r>
          <rPr>
            <b/>
            <sz val="14"/>
            <color indexed="81"/>
            <rFont val="MS P ゴシック"/>
            <family val="3"/>
            <charset val="128"/>
          </rPr>
          <t>定償200</t>
        </r>
      </text>
    </comment>
    <comment ref="S207" authorId="0" shapeId="0" xr:uid="{00000000-0006-0000-0A00-000033000000}">
      <text>
        <r>
          <rPr>
            <b/>
            <sz val="14"/>
            <color indexed="81"/>
            <rFont val="MS P ゴシック"/>
            <family val="3"/>
            <charset val="128"/>
          </rPr>
          <t>定償100</t>
        </r>
      </text>
    </comment>
    <comment ref="D209" authorId="0" shapeId="0" xr:uid="{00000000-0006-0000-0A00-000034000000}">
      <text>
        <r>
          <rPr>
            <b/>
            <sz val="14"/>
            <color indexed="81"/>
            <rFont val="MS P ゴシック"/>
            <family val="3"/>
            <charset val="128"/>
          </rPr>
          <t>定償250</t>
        </r>
      </text>
    </comment>
    <comment ref="K209" authorId="0" shapeId="0" xr:uid="{00000000-0006-0000-0A00-000035000000}">
      <text>
        <r>
          <rPr>
            <b/>
            <sz val="14"/>
            <color indexed="81"/>
            <rFont val="MS P ゴシック"/>
            <family val="3"/>
            <charset val="128"/>
          </rPr>
          <t>定償150</t>
        </r>
      </text>
    </comment>
    <comment ref="Q209" authorId="0" shapeId="0" xr:uid="{00000000-0006-0000-0A00-000036000000}">
      <text>
        <r>
          <rPr>
            <b/>
            <sz val="14"/>
            <color indexed="81"/>
            <rFont val="MS P ゴシック"/>
            <family val="3"/>
            <charset val="128"/>
          </rPr>
          <t>定償200</t>
        </r>
      </text>
    </comment>
    <comment ref="T209" authorId="0" shapeId="0" xr:uid="{00000000-0006-0000-0A00-000037000000}">
      <text>
        <r>
          <rPr>
            <b/>
            <sz val="14"/>
            <color indexed="81"/>
            <rFont val="MS P ゴシック"/>
            <family val="3"/>
            <charset val="128"/>
          </rPr>
          <t>定償150</t>
        </r>
      </text>
    </comment>
    <comment ref="I216" authorId="0" shapeId="0" xr:uid="{00000000-0006-0000-0A00-000038000000}">
      <text>
        <r>
          <rPr>
            <b/>
            <sz val="14"/>
            <color indexed="81"/>
            <rFont val="MS P ゴシック"/>
            <family val="3"/>
            <charset val="128"/>
          </rPr>
          <t>定償100</t>
        </r>
      </text>
    </comment>
    <comment ref="V216" authorId="0" shapeId="0" xr:uid="{00000000-0006-0000-0A00-000039000000}">
      <text>
        <r>
          <rPr>
            <b/>
            <sz val="14"/>
            <color indexed="81"/>
            <rFont val="MS P ゴシック"/>
            <family val="3"/>
            <charset val="128"/>
          </rPr>
          <t>定償100</t>
        </r>
      </text>
    </comment>
    <comment ref="I227" authorId="0" shapeId="0" xr:uid="{00000000-0006-0000-0A00-00003A000000}">
      <text>
        <r>
          <rPr>
            <b/>
            <sz val="14"/>
            <color indexed="81"/>
            <rFont val="MS P ゴシック"/>
            <family val="3"/>
            <charset val="128"/>
          </rPr>
          <t>定償150</t>
        </r>
      </text>
    </comment>
    <comment ref="V227" authorId="0" shapeId="0" xr:uid="{00000000-0006-0000-0A00-00003B000000}">
      <text>
        <r>
          <rPr>
            <b/>
            <sz val="14"/>
            <color indexed="81"/>
            <rFont val="MS P ゴシック"/>
            <family val="3"/>
            <charset val="128"/>
          </rPr>
          <t>定償200</t>
        </r>
      </text>
    </comment>
    <comment ref="L234" authorId="0" shapeId="0" xr:uid="{00000000-0006-0000-0A00-00003C000000}">
      <text>
        <r>
          <rPr>
            <b/>
            <sz val="14"/>
            <color indexed="81"/>
            <rFont val="MS P ゴシック"/>
            <family val="3"/>
            <charset val="128"/>
          </rPr>
          <t>定償100</t>
        </r>
      </text>
    </comment>
    <comment ref="G252" authorId="0" shapeId="0" xr:uid="{00000000-0006-0000-0A00-00003D000000}">
      <text>
        <r>
          <rPr>
            <b/>
            <sz val="14"/>
            <color indexed="81"/>
            <rFont val="MS P ゴシック"/>
            <family val="3"/>
            <charset val="128"/>
          </rPr>
          <t>定償100</t>
        </r>
      </text>
    </comment>
    <comment ref="T252" authorId="0" shapeId="0" xr:uid="{00000000-0006-0000-0A00-00003E000000}">
      <text>
        <r>
          <rPr>
            <b/>
            <sz val="14"/>
            <color indexed="81"/>
            <rFont val="MS P ゴシック"/>
            <family val="3"/>
            <charset val="128"/>
          </rPr>
          <t>定償100</t>
        </r>
      </text>
    </comment>
    <comment ref="I267" authorId="0" shapeId="0" xr:uid="{00000000-0006-0000-0A00-00003F000000}">
      <text>
        <r>
          <rPr>
            <b/>
            <sz val="14"/>
            <color indexed="81"/>
            <rFont val="MS P ゴシック"/>
            <family val="3"/>
            <charset val="128"/>
          </rPr>
          <t>定償200</t>
        </r>
      </text>
    </comment>
    <comment ref="N267" authorId="0" shapeId="0" xr:uid="{00000000-0006-0000-0A00-000040000000}">
      <text>
        <r>
          <rPr>
            <b/>
            <sz val="14"/>
            <color indexed="81"/>
            <rFont val="MS P ゴシック"/>
            <family val="3"/>
            <charset val="128"/>
          </rPr>
          <t>定償200</t>
        </r>
      </text>
    </comment>
    <comment ref="M270" authorId="0" shapeId="0" xr:uid="{00000000-0006-0000-0A00-000041000000}">
      <text>
        <r>
          <rPr>
            <b/>
            <sz val="14"/>
            <color indexed="81"/>
            <rFont val="MS P ゴシック"/>
            <family val="3"/>
            <charset val="128"/>
          </rPr>
          <t>定償200</t>
        </r>
      </text>
    </comment>
    <comment ref="H272" authorId="0" shapeId="0" xr:uid="{00000000-0006-0000-0A00-000042000000}">
      <text>
        <r>
          <rPr>
            <b/>
            <sz val="14"/>
            <color indexed="81"/>
            <rFont val="MS P ゴシック"/>
            <family val="3"/>
            <charset val="128"/>
          </rPr>
          <t>定償200</t>
        </r>
      </text>
    </comment>
    <comment ref="R272" authorId="0" shapeId="0" xr:uid="{00000000-0006-0000-0A00-000043000000}">
      <text>
        <r>
          <rPr>
            <b/>
            <sz val="14"/>
            <color indexed="81"/>
            <rFont val="MS P ゴシック"/>
            <family val="3"/>
            <charset val="128"/>
          </rPr>
          <t>定償100</t>
        </r>
      </text>
    </comment>
    <comment ref="H288" authorId="0" shapeId="0" xr:uid="{00000000-0006-0000-0A00-000044000000}">
      <text>
        <r>
          <rPr>
            <b/>
            <sz val="14"/>
            <color indexed="81"/>
            <rFont val="MS P ゴシック"/>
            <family val="3"/>
            <charset val="128"/>
          </rPr>
          <t>定償100</t>
        </r>
      </text>
    </comment>
    <comment ref="U288" authorId="0" shapeId="0" xr:uid="{00000000-0006-0000-0A00-000045000000}">
      <text>
        <r>
          <rPr>
            <b/>
            <sz val="14"/>
            <color indexed="81"/>
            <rFont val="MS P ゴシック"/>
            <family val="3"/>
            <charset val="128"/>
          </rPr>
          <t>定償100</t>
        </r>
      </text>
    </comment>
    <comment ref="G306" authorId="0" shapeId="0" xr:uid="{00000000-0006-0000-0A00-000046000000}">
      <text>
        <r>
          <rPr>
            <b/>
            <sz val="14"/>
            <color indexed="81"/>
            <rFont val="MS P ゴシック"/>
            <family val="3"/>
            <charset val="128"/>
          </rPr>
          <t>定償100</t>
        </r>
      </text>
    </comment>
    <comment ref="T306" authorId="0" shapeId="0" xr:uid="{00000000-0006-0000-0A00-000047000000}">
      <text>
        <r>
          <rPr>
            <b/>
            <sz val="14"/>
            <color indexed="81"/>
            <rFont val="MS P ゴシック"/>
            <family val="3"/>
            <charset val="128"/>
          </rPr>
          <t>定償150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morie</author>
    <author xml:space="preserve"> </author>
  </authors>
  <commentList>
    <comment ref="E9" authorId="0" shapeId="0" xr:uid="{00000000-0006-0000-0B00-000001000000}">
      <text>
        <r>
          <rPr>
            <b/>
            <sz val="14"/>
            <color indexed="81"/>
            <rFont val="MS P ゴシック"/>
            <family val="3"/>
            <charset val="128"/>
          </rPr>
          <t>定償150</t>
        </r>
      </text>
    </comment>
    <comment ref="V9" authorId="1" shapeId="0" xr:uid="{9C2EAB8E-49B4-4720-A9A3-68EA707C1603}">
      <text>
        <r>
          <rPr>
            <b/>
            <sz val="14"/>
            <color indexed="81"/>
            <rFont val="MS P ゴシック"/>
            <family val="3"/>
            <charset val="128"/>
          </rPr>
          <t>定償100</t>
        </r>
      </text>
    </comment>
    <comment ref="E11" authorId="0" shapeId="0" xr:uid="{00000000-0006-0000-0B00-000002000000}">
      <text>
        <r>
          <rPr>
            <b/>
            <sz val="14"/>
            <color indexed="81"/>
            <rFont val="MS P ゴシック"/>
            <family val="3"/>
            <charset val="128"/>
          </rPr>
          <t>定償200</t>
        </r>
      </text>
    </comment>
    <comment ref="K11" authorId="0" shapeId="0" xr:uid="{00000000-0006-0000-0B00-000003000000}">
      <text>
        <r>
          <rPr>
            <b/>
            <sz val="14"/>
            <color indexed="81"/>
            <rFont val="MS P ゴシック"/>
            <family val="3"/>
            <charset val="128"/>
          </rPr>
          <t>定償100</t>
        </r>
      </text>
    </comment>
    <comment ref="R11" authorId="0" shapeId="0" xr:uid="{00000000-0006-0000-0B00-000004000000}">
      <text>
        <r>
          <rPr>
            <b/>
            <sz val="14"/>
            <color indexed="81"/>
            <rFont val="MS P ゴシック"/>
            <family val="3"/>
            <charset val="128"/>
          </rPr>
          <t>定償100</t>
        </r>
      </text>
    </comment>
    <comment ref="H18" authorId="0" shapeId="0" xr:uid="{00000000-0006-0000-0B00-000005000000}">
      <text>
        <r>
          <rPr>
            <b/>
            <sz val="14"/>
            <color indexed="81"/>
            <rFont val="MS P ゴシック"/>
            <family val="3"/>
            <charset val="128"/>
          </rPr>
          <t>定償100</t>
        </r>
      </text>
    </comment>
    <comment ref="U18" authorId="0" shapeId="0" xr:uid="{00000000-0006-0000-0B00-000006000000}">
      <text>
        <r>
          <rPr>
            <b/>
            <sz val="14"/>
            <color indexed="81"/>
            <rFont val="MS P ゴシック"/>
            <family val="3"/>
            <charset val="128"/>
          </rPr>
          <t>定償100</t>
        </r>
      </text>
    </comment>
    <comment ref="G42" authorId="0" shapeId="0" xr:uid="{00000000-0006-0000-0B00-000007000000}">
      <text>
        <r>
          <rPr>
            <b/>
            <sz val="14"/>
            <color indexed="81"/>
            <rFont val="MS P ゴシック"/>
            <family val="3"/>
            <charset val="128"/>
          </rPr>
          <t>定償150</t>
        </r>
      </text>
    </comment>
    <comment ref="R42" authorId="0" shapeId="0" xr:uid="{00000000-0006-0000-0B00-000008000000}">
      <text>
        <r>
          <rPr>
            <b/>
            <sz val="14"/>
            <color indexed="81"/>
            <rFont val="MS P ゴシック"/>
            <family val="3"/>
            <charset val="128"/>
          </rPr>
          <t>定償200</t>
        </r>
      </text>
    </comment>
    <comment ref="D44" authorId="0" shapeId="0" xr:uid="{00000000-0006-0000-0B00-000009000000}">
      <text>
        <r>
          <rPr>
            <b/>
            <sz val="14"/>
            <color indexed="81"/>
            <rFont val="MS P ゴシック"/>
            <family val="3"/>
            <charset val="128"/>
          </rPr>
          <t>定償300</t>
        </r>
      </text>
    </comment>
    <comment ref="G44" authorId="0" shapeId="0" xr:uid="{00000000-0006-0000-0B00-00000A000000}">
      <text>
        <r>
          <rPr>
            <b/>
            <sz val="14"/>
            <color indexed="81"/>
            <rFont val="MS P ゴシック"/>
            <family val="3"/>
            <charset val="128"/>
          </rPr>
          <t>定償200</t>
        </r>
      </text>
    </comment>
    <comment ref="K45" authorId="0" shapeId="0" xr:uid="{00000000-0006-0000-0B00-00000B000000}">
      <text>
        <r>
          <rPr>
            <b/>
            <sz val="14"/>
            <color indexed="81"/>
            <rFont val="MS P ゴシック"/>
            <family val="3"/>
            <charset val="128"/>
          </rPr>
          <t>定償100</t>
        </r>
      </text>
    </comment>
    <comment ref="L45" authorId="0" shapeId="0" xr:uid="{00000000-0006-0000-0B00-00000C000000}">
      <text>
        <r>
          <rPr>
            <b/>
            <sz val="14"/>
            <color indexed="81"/>
            <rFont val="MS P ゴシック"/>
            <family val="3"/>
            <charset val="128"/>
          </rPr>
          <t>定償100</t>
        </r>
      </text>
    </comment>
    <comment ref="Q45" authorId="0" shapeId="0" xr:uid="{00000000-0006-0000-0B00-00000D000000}">
      <text>
        <r>
          <rPr>
            <b/>
            <sz val="14"/>
            <color indexed="81"/>
            <rFont val="MS P ゴシック"/>
            <family val="3"/>
            <charset val="128"/>
          </rPr>
          <t>定償200</t>
        </r>
      </text>
    </comment>
    <comment ref="R46" authorId="0" shapeId="0" xr:uid="{00000000-0006-0000-0B00-00000E000000}">
      <text>
        <r>
          <rPr>
            <b/>
            <sz val="14"/>
            <color indexed="81"/>
            <rFont val="MS P ゴシック"/>
            <family val="3"/>
            <charset val="128"/>
          </rPr>
          <t>定償100</t>
        </r>
      </text>
    </comment>
    <comment ref="H47" authorId="0" shapeId="0" xr:uid="{00000000-0006-0000-0B00-00000F000000}">
      <text>
        <r>
          <rPr>
            <b/>
            <sz val="14"/>
            <color indexed="81"/>
            <rFont val="MS P ゴシック"/>
            <family val="3"/>
            <charset val="128"/>
          </rPr>
          <t>定償200</t>
        </r>
      </text>
    </comment>
    <comment ref="J47" authorId="0" shapeId="0" xr:uid="{00000000-0006-0000-0B00-000010000000}">
      <text>
        <r>
          <rPr>
            <b/>
            <sz val="14"/>
            <color indexed="81"/>
            <rFont val="MS P ゴシック"/>
            <family val="3"/>
            <charset val="128"/>
          </rPr>
          <t>定償300</t>
        </r>
      </text>
    </comment>
    <comment ref="T47" authorId="0" shapeId="0" xr:uid="{00000000-0006-0000-0B00-000011000000}">
      <text>
        <r>
          <rPr>
            <b/>
            <sz val="14"/>
            <color indexed="81"/>
            <rFont val="MS P ゴシック"/>
            <family val="3"/>
            <charset val="128"/>
          </rPr>
          <t>定償200</t>
        </r>
      </text>
    </comment>
    <comment ref="J54" authorId="0" shapeId="0" xr:uid="{00000000-0006-0000-0B00-000012000000}">
      <text>
        <r>
          <rPr>
            <b/>
            <sz val="14"/>
            <color indexed="81"/>
            <rFont val="MS P ゴシック"/>
            <family val="3"/>
            <charset val="128"/>
          </rPr>
          <t>定償100</t>
        </r>
      </text>
    </comment>
    <comment ref="Q54" authorId="0" shapeId="0" xr:uid="{00000000-0006-0000-0B00-000013000000}">
      <text>
        <r>
          <rPr>
            <b/>
            <sz val="14"/>
            <color indexed="81"/>
            <rFont val="MS P ゴシック"/>
            <family val="3"/>
            <charset val="128"/>
          </rPr>
          <t>定償100</t>
        </r>
      </text>
    </comment>
    <comment ref="L96" authorId="0" shapeId="0" xr:uid="{00000000-0006-0000-0B00-000014000000}">
      <text>
        <r>
          <rPr>
            <b/>
            <sz val="14"/>
            <color indexed="81"/>
            <rFont val="MS P ゴシック"/>
            <family val="3"/>
            <charset val="128"/>
          </rPr>
          <t>定償100</t>
        </r>
      </text>
    </comment>
    <comment ref="U99" authorId="0" shapeId="0" xr:uid="{00000000-0006-0000-0B00-000015000000}">
      <text>
        <r>
          <rPr>
            <b/>
            <sz val="14"/>
            <color indexed="81"/>
            <rFont val="MS P ゴシック"/>
            <family val="3"/>
            <charset val="128"/>
          </rPr>
          <t>定償150</t>
        </r>
      </text>
    </comment>
    <comment ref="K101" authorId="0" shapeId="0" xr:uid="{00000000-0006-0000-0B00-000016000000}">
      <text>
        <r>
          <rPr>
            <b/>
            <sz val="14"/>
            <color indexed="81"/>
            <rFont val="MS P ゴシック"/>
            <family val="3"/>
            <charset val="128"/>
          </rPr>
          <t>定償100</t>
        </r>
      </text>
    </comment>
    <comment ref="G108" authorId="0" shapeId="0" xr:uid="{00000000-0006-0000-0B00-000017000000}">
      <text>
        <r>
          <rPr>
            <b/>
            <sz val="14"/>
            <color indexed="81"/>
            <rFont val="MS P ゴシック"/>
            <family val="3"/>
            <charset val="128"/>
          </rPr>
          <t>定償100</t>
        </r>
      </text>
    </comment>
    <comment ref="N108" authorId="0" shapeId="0" xr:uid="{00000000-0006-0000-0B00-000018000000}">
      <text>
        <r>
          <rPr>
            <b/>
            <sz val="14"/>
            <color indexed="81"/>
            <rFont val="MS P ゴシック"/>
            <family val="3"/>
            <charset val="128"/>
          </rPr>
          <t>定償150</t>
        </r>
      </text>
    </comment>
    <comment ref="T108" authorId="0" shapeId="0" xr:uid="{00000000-0006-0000-0B00-000019000000}">
      <text>
        <r>
          <rPr>
            <b/>
            <sz val="14"/>
            <color indexed="81"/>
            <rFont val="MS P ゴシック"/>
            <family val="3"/>
            <charset val="128"/>
          </rPr>
          <t>定償100</t>
        </r>
      </text>
    </comment>
    <comment ref="I110" authorId="0" shapeId="0" xr:uid="{00000000-0006-0000-0B00-00001A000000}">
      <text>
        <r>
          <rPr>
            <b/>
            <sz val="14"/>
            <color indexed="81"/>
            <rFont val="MS P ゴシック"/>
            <family val="3"/>
            <charset val="128"/>
          </rPr>
          <t>定償150</t>
        </r>
      </text>
    </comment>
    <comment ref="L110" authorId="0" shapeId="0" xr:uid="{00000000-0006-0000-0B00-00001B000000}">
      <text>
        <r>
          <rPr>
            <b/>
            <sz val="14"/>
            <color indexed="81"/>
            <rFont val="MS P ゴシック"/>
            <family val="3"/>
            <charset val="128"/>
          </rPr>
          <t>定償100</t>
        </r>
      </text>
    </comment>
    <comment ref="V110" authorId="0" shapeId="0" xr:uid="{00000000-0006-0000-0B00-00001C000000}">
      <text>
        <r>
          <rPr>
            <b/>
            <sz val="14"/>
            <color indexed="81"/>
            <rFont val="MS P ゴシック"/>
            <family val="3"/>
            <charset val="128"/>
          </rPr>
          <t>定償100</t>
        </r>
      </text>
    </comment>
    <comment ref="E117" authorId="0" shapeId="0" xr:uid="{00000000-0006-0000-0B00-00001D000000}">
      <text>
        <r>
          <rPr>
            <b/>
            <sz val="14"/>
            <color indexed="81"/>
            <rFont val="MS P ゴシック"/>
            <family val="3"/>
            <charset val="128"/>
          </rPr>
          <t>定償200</t>
        </r>
      </text>
    </comment>
    <comment ref="R117" authorId="0" shapeId="0" xr:uid="{00000000-0006-0000-0B00-00001E000000}">
      <text>
        <r>
          <rPr>
            <b/>
            <sz val="14"/>
            <color indexed="81"/>
            <rFont val="MS P ゴシック"/>
            <family val="3"/>
            <charset val="128"/>
          </rPr>
          <t>定償150</t>
        </r>
      </text>
    </comment>
    <comment ref="H119" authorId="0" shapeId="0" xr:uid="{00000000-0006-0000-0B00-00001F000000}">
      <text>
        <r>
          <rPr>
            <b/>
            <sz val="14"/>
            <color indexed="81"/>
            <rFont val="MS P ゴシック"/>
            <family val="3"/>
            <charset val="128"/>
          </rPr>
          <t>定償150</t>
        </r>
      </text>
    </comment>
    <comment ref="Q119" authorId="0" shapeId="0" xr:uid="{00000000-0006-0000-0B00-000020000000}">
      <text>
        <r>
          <rPr>
            <b/>
            <sz val="14"/>
            <color indexed="81"/>
            <rFont val="MS P ゴシック"/>
            <family val="3"/>
            <charset val="128"/>
          </rPr>
          <t>定償200</t>
        </r>
      </text>
    </comment>
    <comment ref="K126" authorId="0" shapeId="0" xr:uid="{00000000-0006-0000-0B00-000021000000}">
      <text>
        <r>
          <rPr>
            <b/>
            <sz val="14"/>
            <color indexed="81"/>
            <rFont val="MS P ゴシック"/>
            <family val="3"/>
            <charset val="128"/>
          </rPr>
          <t>定償170</t>
        </r>
      </text>
    </comment>
    <comment ref="F162" authorId="0" shapeId="0" xr:uid="{00000000-0006-0000-0B00-000022000000}">
      <text>
        <r>
          <rPr>
            <b/>
            <sz val="14"/>
            <color indexed="81"/>
            <rFont val="MS P ゴシック"/>
            <family val="3"/>
            <charset val="128"/>
          </rPr>
          <t>定償100</t>
        </r>
      </text>
    </comment>
    <comment ref="T162" authorId="0" shapeId="0" xr:uid="{00000000-0006-0000-0B00-000023000000}">
      <text>
        <r>
          <rPr>
            <b/>
            <sz val="14"/>
            <color indexed="81"/>
            <rFont val="MS P ゴシック"/>
            <family val="3"/>
            <charset val="128"/>
          </rPr>
          <t>定償200</t>
        </r>
      </text>
    </comment>
    <comment ref="E164" authorId="0" shapeId="0" xr:uid="{00000000-0006-0000-0B00-000024000000}">
      <text>
        <r>
          <rPr>
            <b/>
            <sz val="14"/>
            <color indexed="81"/>
            <rFont val="MS P ゴシック"/>
            <family val="3"/>
            <charset val="128"/>
          </rPr>
          <t>定償200</t>
        </r>
      </text>
    </comment>
    <comment ref="T164" authorId="0" shapeId="0" xr:uid="{00000000-0006-0000-0B00-000025000000}">
      <text>
        <r>
          <rPr>
            <b/>
            <sz val="14"/>
            <color indexed="81"/>
            <rFont val="MS P ゴシック"/>
            <family val="3"/>
            <charset val="128"/>
          </rPr>
          <t>定償200</t>
        </r>
      </text>
    </comment>
    <comment ref="G168" authorId="0" shapeId="0" xr:uid="{00000000-0006-0000-0B00-000026000000}">
      <text>
        <r>
          <rPr>
            <b/>
            <sz val="14"/>
            <color indexed="81"/>
            <rFont val="MS P ゴシック"/>
            <family val="3"/>
            <charset val="128"/>
          </rPr>
          <t>定償100</t>
        </r>
      </text>
    </comment>
    <comment ref="D171" authorId="0" shapeId="0" xr:uid="{00000000-0006-0000-0B00-000027000000}">
      <text>
        <r>
          <rPr>
            <b/>
            <sz val="14"/>
            <color indexed="81"/>
            <rFont val="MS P ゴシック"/>
            <family val="3"/>
            <charset val="128"/>
          </rPr>
          <t>定償150</t>
        </r>
      </text>
    </comment>
    <comment ref="J171" authorId="0" shapeId="0" xr:uid="{00000000-0006-0000-0B00-000028000000}">
      <text>
        <r>
          <rPr>
            <b/>
            <sz val="14"/>
            <color indexed="81"/>
            <rFont val="MS P ゴシック"/>
            <family val="3"/>
            <charset val="128"/>
          </rPr>
          <t>定償100</t>
        </r>
      </text>
    </comment>
    <comment ref="Q171" authorId="0" shapeId="0" xr:uid="{00000000-0006-0000-0B00-000029000000}">
      <text>
        <r>
          <rPr>
            <b/>
            <sz val="14"/>
            <color indexed="81"/>
            <rFont val="MS P ゴシック"/>
            <family val="3"/>
            <charset val="128"/>
          </rPr>
          <t>定償100</t>
        </r>
      </text>
    </comment>
    <comment ref="F173" authorId="0" shapeId="0" xr:uid="{00000000-0006-0000-0B00-00002A000000}">
      <text>
        <r>
          <rPr>
            <b/>
            <sz val="14"/>
            <color indexed="81"/>
            <rFont val="MS P ゴシック"/>
            <family val="3"/>
            <charset val="128"/>
          </rPr>
          <t>定償100</t>
        </r>
      </text>
    </comment>
  </commentList>
</comments>
</file>

<file path=xl/sharedStrings.xml><?xml version="1.0" encoding="utf-8"?>
<sst xmlns="http://schemas.openxmlformats.org/spreadsheetml/2006/main" count="1283" uniqueCount="317">
  <si>
    <t>目　　　　次</t>
    <rPh sb="0" eb="6">
      <t>モクジ</t>
    </rPh>
    <phoneticPr fontId="2"/>
  </si>
  <si>
    <t>〔都道府県〕</t>
    <rPh sb="1" eb="5">
      <t>トドウフケン</t>
    </rPh>
    <phoneticPr fontId="2"/>
  </si>
  <si>
    <t>〔政令指定都市〕</t>
    <rPh sb="1" eb="3">
      <t>セイレイ</t>
    </rPh>
    <rPh sb="3" eb="5">
      <t>シテイ</t>
    </rPh>
    <rPh sb="5" eb="7">
      <t>トシ</t>
    </rPh>
    <phoneticPr fontId="2"/>
  </si>
  <si>
    <t>７．用語解説</t>
    <rPh sb="2" eb="4">
      <t>ヨウゴ</t>
    </rPh>
    <rPh sb="4" eb="6">
      <t>カイセツ</t>
    </rPh>
    <phoneticPr fontId="2"/>
  </si>
  <si>
    <t>８．市場公募地方債発行団体地方債担当課連絡先</t>
    <rPh sb="2" eb="4">
      <t>シジョウ</t>
    </rPh>
    <rPh sb="4" eb="6">
      <t>コウボ</t>
    </rPh>
    <rPh sb="6" eb="9">
      <t>チホウサイ</t>
    </rPh>
    <rPh sb="9" eb="11">
      <t>ハッコウ</t>
    </rPh>
    <rPh sb="11" eb="13">
      <t>ダンタイ</t>
    </rPh>
    <rPh sb="13" eb="16">
      <t>チホウサイ</t>
    </rPh>
    <rPh sb="16" eb="18">
      <t>タントウ</t>
    </rPh>
    <rPh sb="18" eb="19">
      <t>カ</t>
    </rPh>
    <rPh sb="19" eb="21">
      <t>レンラク</t>
    </rPh>
    <rPh sb="21" eb="22">
      <t>サキ</t>
    </rPh>
    <phoneticPr fontId="2"/>
  </si>
  <si>
    <t>〔歳入〕</t>
    <rPh sb="1" eb="3">
      <t>サイニュウ</t>
    </rPh>
    <phoneticPr fontId="2"/>
  </si>
  <si>
    <t>（単位：百万円、％）</t>
    <rPh sb="1" eb="3">
      <t>タンイ</t>
    </rPh>
    <rPh sb="4" eb="5">
      <t>ヒャク</t>
    </rPh>
    <rPh sb="5" eb="6">
      <t>マン</t>
    </rPh>
    <rPh sb="6" eb="7">
      <t>センエン</t>
    </rPh>
    <phoneticPr fontId="2"/>
  </si>
  <si>
    <t>団体名</t>
    <rPh sb="0" eb="2">
      <t>ダンタイ</t>
    </rPh>
    <rPh sb="2" eb="3">
      <t>メイ</t>
    </rPh>
    <phoneticPr fontId="2"/>
  </si>
  <si>
    <t>歳入合計</t>
    <rPh sb="0" eb="2">
      <t>サイニュウ</t>
    </rPh>
    <rPh sb="2" eb="4">
      <t>ゴウケイ</t>
    </rPh>
    <phoneticPr fontId="2"/>
  </si>
  <si>
    <t>地方税</t>
    <rPh sb="0" eb="3">
      <t>チホウゼイ</t>
    </rPh>
    <phoneticPr fontId="2"/>
  </si>
  <si>
    <t>地方譲与税</t>
    <rPh sb="0" eb="2">
      <t>チホウ</t>
    </rPh>
    <rPh sb="2" eb="4">
      <t>ジョウヨ</t>
    </rPh>
    <rPh sb="4" eb="5">
      <t>ゼイ</t>
    </rPh>
    <phoneticPr fontId="2"/>
  </si>
  <si>
    <t>地方交付税</t>
    <rPh sb="0" eb="2">
      <t>チホウ</t>
    </rPh>
    <rPh sb="2" eb="4">
      <t>コウフキン</t>
    </rPh>
    <rPh sb="4" eb="5">
      <t>ゼイ</t>
    </rPh>
    <phoneticPr fontId="2"/>
  </si>
  <si>
    <t>使用料・手数料</t>
    <rPh sb="0" eb="2">
      <t>シヨウ</t>
    </rPh>
    <rPh sb="2" eb="3">
      <t>リョウ</t>
    </rPh>
    <rPh sb="4" eb="7">
      <t>テスウリョウ</t>
    </rPh>
    <phoneticPr fontId="2"/>
  </si>
  <si>
    <t>国庫支出金</t>
    <rPh sb="0" eb="2">
      <t>コッコ</t>
    </rPh>
    <rPh sb="2" eb="4">
      <t>シシュツ</t>
    </rPh>
    <rPh sb="4" eb="5">
      <t>キン</t>
    </rPh>
    <phoneticPr fontId="2"/>
  </si>
  <si>
    <t>都道府県支出金</t>
    <rPh sb="0" eb="4">
      <t>トドウフケン</t>
    </rPh>
    <rPh sb="4" eb="7">
      <t>シシュツキン</t>
    </rPh>
    <phoneticPr fontId="2"/>
  </si>
  <si>
    <t>財産収入</t>
    <rPh sb="0" eb="2">
      <t>ザイサン</t>
    </rPh>
    <rPh sb="2" eb="4">
      <t>シュウニュウ</t>
    </rPh>
    <phoneticPr fontId="2"/>
  </si>
  <si>
    <t>地方債</t>
    <rPh sb="0" eb="3">
      <t>チホウサイ</t>
    </rPh>
    <phoneticPr fontId="2"/>
  </si>
  <si>
    <t>その他の収入</t>
    <rPh sb="2" eb="3">
      <t>タ</t>
    </rPh>
    <rPh sb="4" eb="6">
      <t>シュウニュウ</t>
    </rPh>
    <phoneticPr fontId="2"/>
  </si>
  <si>
    <t>構成比</t>
    <rPh sb="0" eb="3">
      <t>コウセイヒ</t>
    </rPh>
    <phoneticPr fontId="2"/>
  </si>
  <si>
    <t>北海道</t>
    <rPh sb="0" eb="2">
      <t>ホッカイ</t>
    </rPh>
    <rPh sb="2" eb="3">
      <t>ドウ</t>
    </rPh>
    <phoneticPr fontId="2"/>
  </si>
  <si>
    <t>宮城県</t>
    <rPh sb="0" eb="2">
      <t>ミヤギ</t>
    </rPh>
    <rPh sb="2" eb="3">
      <t>ケン</t>
    </rPh>
    <phoneticPr fontId="2"/>
  </si>
  <si>
    <t>-</t>
  </si>
  <si>
    <t>福島県</t>
    <rPh sb="0" eb="3">
      <t>フクシマケン</t>
    </rPh>
    <phoneticPr fontId="2"/>
  </si>
  <si>
    <t>茨城県</t>
    <rPh sb="0" eb="2">
      <t>イバラキ</t>
    </rPh>
    <rPh sb="2" eb="3">
      <t>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</si>
  <si>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</si>
  <si>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</si>
  <si>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</si>
  <si>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</si>
  <si>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</si>
  <si>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2">
      <t>ニイガタ</t>
    </rPh>
    <rPh sb="2" eb="3">
      <t>ケン</t>
    </rPh>
    <phoneticPr fontId="2"/>
  </si>
  <si>
    <t>山梨県</t>
    <rPh sb="0" eb="2">
      <t>ヤマナシ</t>
    </rPh>
    <rPh sb="2" eb="3">
      <t>ケン</t>
    </rPh>
    <phoneticPr fontId="2"/>
  </si>
  <si>
    <t>長野県</t>
    <rPh sb="0" eb="3">
      <t>ナガノケン</t>
    </rPh>
    <phoneticPr fontId="2"/>
  </si>
  <si>
    <t>岐阜県</t>
    <rPh sb="0" eb="3">
      <t>ギフケン</t>
    </rPh>
    <phoneticPr fontId="2"/>
  </si>
  <si>
    <t>静岡県</t>
    <rPh sb="0" eb="2">
      <t>シズオカ</t>
    </rPh>
    <rPh sb="2" eb="3">
      <t>ケン</t>
    </rPh>
    <phoneticPr fontId="2"/>
  </si>
  <si>
    <t>愛知県</t>
    <rPh sb="0" eb="3">
      <t>アイチケン</t>
    </rPh>
    <phoneticPr fontId="2"/>
  </si>
  <si>
    <t>京都府</t>
    <rPh sb="0" eb="3">
      <t>キョウトフ</t>
    </rPh>
    <phoneticPr fontId="2"/>
  </si>
  <si>
    <t>大阪府</t>
    <rPh sb="0" eb="3">
      <t>オオサカフ</t>
    </rPh>
    <phoneticPr fontId="2"/>
  </si>
  <si>
    <t>兵庫県</t>
    <rPh sb="0" eb="3">
      <t>ヒョウゴケン</t>
    </rPh>
    <phoneticPr fontId="2"/>
  </si>
  <si>
    <t>島根県</t>
    <rPh sb="0" eb="3">
      <t>シマネケン</t>
    </rPh>
    <phoneticPr fontId="2"/>
  </si>
  <si>
    <t>岡山県</t>
    <rPh sb="0" eb="3">
      <t>オカヤマケン</t>
    </rPh>
    <phoneticPr fontId="2"/>
  </si>
  <si>
    <t>広島県</t>
    <rPh sb="0" eb="3">
      <t>ヒロシマケン</t>
    </rPh>
    <phoneticPr fontId="2"/>
  </si>
  <si>
    <t>福岡県</t>
    <rPh sb="0" eb="3">
      <t>フクオカケン</t>
    </rPh>
    <phoneticPr fontId="2"/>
  </si>
  <si>
    <t>熊本県</t>
    <rPh sb="0" eb="3">
      <t>クマモトケン</t>
    </rPh>
    <phoneticPr fontId="2"/>
  </si>
  <si>
    <t>大分県</t>
    <rPh sb="0" eb="3">
      <t>オオイタケン</t>
    </rPh>
    <phoneticPr fontId="2"/>
  </si>
  <si>
    <t>鹿児島県</t>
    <rPh sb="0" eb="4">
      <t>カゴシマケン</t>
    </rPh>
    <phoneticPr fontId="2"/>
  </si>
  <si>
    <t>札幌市</t>
    <rPh sb="0" eb="3">
      <t>サッポロシ</t>
    </rPh>
    <phoneticPr fontId="2"/>
  </si>
  <si>
    <t>仙台市</t>
    <rPh sb="0" eb="2">
      <t>センダイ</t>
    </rPh>
    <rPh sb="2" eb="3">
      <t>シ</t>
    </rPh>
    <phoneticPr fontId="2"/>
  </si>
  <si>
    <t>さいたま市</t>
    <rPh sb="4" eb="5">
      <t>シ</t>
    </rPh>
    <phoneticPr fontId="2"/>
  </si>
  <si>
    <t>千葉市</t>
    <rPh sb="0" eb="2">
      <t>チバ</t>
    </rPh>
    <rPh sb="2" eb="3">
      <t>シ</t>
    </rPh>
    <phoneticPr fontId="2"/>
  </si>
  <si>
    <t>川崎市</t>
    <rPh sb="0" eb="3">
      <t>カワサキシ</t>
    </rPh>
    <phoneticPr fontId="2"/>
  </si>
  <si>
    <t>横浜市</t>
    <rPh sb="0" eb="3">
      <t>ヨコハマシ</t>
    </rPh>
    <phoneticPr fontId="2"/>
  </si>
  <si>
    <t>新潟市</t>
    <rPh sb="0" eb="3">
      <t>ニイガタシ</t>
    </rPh>
    <phoneticPr fontId="2"/>
  </si>
  <si>
    <t>静岡市</t>
    <rPh sb="0" eb="3">
      <t>シズオカシ</t>
    </rPh>
    <phoneticPr fontId="2"/>
  </si>
  <si>
    <t>浜松市</t>
    <rPh sb="0" eb="2">
      <t>ハママツ</t>
    </rPh>
    <rPh sb="2" eb="3">
      <t>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</si>
  <si>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</si>
  <si>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</si>
  <si>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</si>
  <si>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</si>
  <si>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</si>
  <si>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</si>
  <si>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1">
      <t>キタ</t>
    </rPh>
    <rPh sb="1" eb="3">
      <t>キュウシュウ</t>
    </rPh>
    <rPh sb="3" eb="4">
      <t>シ</t>
    </rPh>
    <phoneticPr fontId="2"/>
  </si>
  <si>
    <t>福岡市</t>
    <rPh sb="0" eb="3">
      <t>フクオカシ</t>
    </rPh>
    <phoneticPr fontId="2"/>
  </si>
  <si>
    <t>（注）表示単位未満を四捨五入して端数調整していないため、合計と一致しない場合がある。</t>
    <rPh sb="1" eb="2">
      <t>チュウ</t>
    </rPh>
    <rPh sb="3" eb="5">
      <t>ヒョウジ</t>
    </rPh>
    <rPh sb="5" eb="7">
      <t>タンイ</t>
    </rPh>
    <rPh sb="7" eb="9">
      <t>ミマン</t>
    </rPh>
    <rPh sb="10" eb="14">
      <t>シシャゴニュウ</t>
    </rPh>
    <rPh sb="16" eb="18">
      <t>ハスウ</t>
    </rPh>
    <rPh sb="18" eb="20">
      <t>チョウセイ</t>
    </rPh>
    <rPh sb="28" eb="30">
      <t>ゴウケイ</t>
    </rPh>
    <rPh sb="31" eb="33">
      <t>イッチ</t>
    </rPh>
    <rPh sb="36" eb="38">
      <t>バアイ</t>
    </rPh>
    <phoneticPr fontId="2"/>
  </si>
  <si>
    <t>〔歳出〕</t>
    <rPh sb="1" eb="2">
      <t>サイニュウ</t>
    </rPh>
    <rPh sb="2" eb="3">
      <t>シュツ</t>
    </rPh>
    <phoneticPr fontId="2"/>
  </si>
  <si>
    <t>歳出合計</t>
    <rPh sb="0" eb="1">
      <t>サイニュウ</t>
    </rPh>
    <rPh sb="1" eb="2">
      <t>シュツ</t>
    </rPh>
    <rPh sb="2" eb="4">
      <t>ゴウケイ</t>
    </rPh>
    <phoneticPr fontId="2"/>
  </si>
  <si>
    <t>義務的経費</t>
    <rPh sb="0" eb="2">
      <t>ギム</t>
    </rPh>
    <rPh sb="2" eb="3">
      <t>テキ</t>
    </rPh>
    <rPh sb="3" eb="5">
      <t>ケイヒ</t>
    </rPh>
    <phoneticPr fontId="2"/>
  </si>
  <si>
    <t>投資的経費</t>
    <rPh sb="0" eb="3">
      <t>トウシテキ</t>
    </rPh>
    <rPh sb="3" eb="5">
      <t>ケイヒ</t>
    </rPh>
    <phoneticPr fontId="2"/>
  </si>
  <si>
    <t>その他の経費</t>
    <rPh sb="2" eb="3">
      <t>タ</t>
    </rPh>
    <rPh sb="4" eb="6">
      <t>ケイヒ</t>
    </rPh>
    <phoneticPr fontId="2"/>
  </si>
  <si>
    <t>うち人件費</t>
    <rPh sb="2" eb="5">
      <t>ジンケンヒ</t>
    </rPh>
    <phoneticPr fontId="2"/>
  </si>
  <si>
    <t>うち公債費</t>
    <rPh sb="2" eb="4">
      <t>コウサイ</t>
    </rPh>
    <rPh sb="4" eb="5">
      <t>ヒ</t>
    </rPh>
    <phoneticPr fontId="2"/>
  </si>
  <si>
    <t>うち普通建設事業費</t>
    <rPh sb="2" eb="4">
      <t>フツウ</t>
    </rPh>
    <rPh sb="4" eb="6">
      <t>ケンセツ</t>
    </rPh>
    <rPh sb="6" eb="9">
      <t>ジギョウヒ</t>
    </rPh>
    <phoneticPr fontId="2"/>
  </si>
  <si>
    <t>うち補助費等</t>
    <rPh sb="2" eb="4">
      <t>ホジョ</t>
    </rPh>
    <rPh sb="4" eb="5">
      <t>ヒ</t>
    </rPh>
    <rPh sb="5" eb="6">
      <t>トウ</t>
    </rPh>
    <phoneticPr fontId="2"/>
  </si>
  <si>
    <t>うち投資・出資・貸付金</t>
    <rPh sb="2" eb="4">
      <t>トウシ</t>
    </rPh>
    <rPh sb="5" eb="7">
      <t>シュッシ</t>
    </rPh>
    <rPh sb="8" eb="10">
      <t>カシツケ</t>
    </rPh>
    <rPh sb="10" eb="11">
      <t>キン</t>
    </rPh>
    <phoneticPr fontId="2"/>
  </si>
  <si>
    <t>山梨県</t>
    <rPh sb="0" eb="3">
      <t>ヤマナシケン</t>
    </rPh>
    <phoneticPr fontId="2"/>
  </si>
  <si>
    <t>〔都道府県・歳入〕</t>
    <rPh sb="1" eb="5">
      <t>トドウフケン</t>
    </rPh>
    <rPh sb="6" eb="8">
      <t>サイニュウ</t>
    </rPh>
    <phoneticPr fontId="2"/>
  </si>
  <si>
    <t>年度</t>
    <rPh sb="0" eb="2">
      <t>ネンド</t>
    </rPh>
    <phoneticPr fontId="2"/>
  </si>
  <si>
    <t>栃木県</t>
    <rPh sb="0" eb="3">
      <t>トチギケン</t>
    </rPh>
    <phoneticPr fontId="2"/>
  </si>
  <si>
    <t>岡山県</t>
    <rPh sb="0" eb="2">
      <t>オカヤマ</t>
    </rPh>
    <rPh sb="2" eb="3">
      <t>ケン</t>
    </rPh>
    <phoneticPr fontId="2"/>
  </si>
  <si>
    <t>徳島県</t>
    <rPh sb="0" eb="2">
      <t>トクシマ</t>
    </rPh>
    <rPh sb="2" eb="3">
      <t>ケン</t>
    </rPh>
    <phoneticPr fontId="2"/>
  </si>
  <si>
    <t>〔都道府県・歳出〕</t>
    <rPh sb="1" eb="5">
      <t>トドウフケン</t>
    </rPh>
    <rPh sb="6" eb="7">
      <t>サイニュウ</t>
    </rPh>
    <rPh sb="7" eb="8">
      <t>シュツ</t>
    </rPh>
    <phoneticPr fontId="2"/>
  </si>
  <si>
    <t>義務的経費</t>
    <rPh sb="0" eb="3">
      <t>ギムテキ</t>
    </rPh>
    <rPh sb="3" eb="5">
      <t>ケイヒ</t>
    </rPh>
    <phoneticPr fontId="2"/>
  </si>
  <si>
    <t>投資的経費</t>
    <rPh sb="0" eb="2">
      <t>トウシ</t>
    </rPh>
    <rPh sb="2" eb="3">
      <t>テキ</t>
    </rPh>
    <rPh sb="3" eb="5">
      <t>ケイヒ</t>
    </rPh>
    <phoneticPr fontId="2"/>
  </si>
  <si>
    <t>うち普通建設事業費</t>
    <rPh sb="2" eb="4">
      <t>フツウ</t>
    </rPh>
    <rPh sb="4" eb="6">
      <t>ケンセツ</t>
    </rPh>
    <rPh sb="6" eb="8">
      <t>ジギョウ</t>
    </rPh>
    <rPh sb="8" eb="9">
      <t>ヒ</t>
    </rPh>
    <phoneticPr fontId="2"/>
  </si>
  <si>
    <t>徳島県</t>
    <rPh sb="0" eb="3">
      <t>トクシマケン</t>
    </rPh>
    <phoneticPr fontId="2"/>
  </si>
  <si>
    <t>大分県</t>
    <rPh sb="0" eb="2">
      <t>オオイタ</t>
    </rPh>
    <rPh sb="2" eb="3">
      <t>ケン</t>
    </rPh>
    <phoneticPr fontId="2"/>
  </si>
  <si>
    <t>鹿児島県</t>
    <rPh sb="0" eb="3">
      <t>カゴシマ</t>
    </rPh>
    <rPh sb="3" eb="4">
      <t>ケン</t>
    </rPh>
    <phoneticPr fontId="2"/>
  </si>
  <si>
    <t>〔政令指定都市・歳入〕</t>
    <rPh sb="1" eb="3">
      <t>セイレイ</t>
    </rPh>
    <rPh sb="3" eb="5">
      <t>シテイ</t>
    </rPh>
    <rPh sb="5" eb="7">
      <t>トシ</t>
    </rPh>
    <rPh sb="8" eb="10">
      <t>サイニュウ</t>
    </rPh>
    <phoneticPr fontId="2"/>
  </si>
  <si>
    <t>都道府県支出金</t>
    <rPh sb="0" eb="4">
      <t>トドウフケン</t>
    </rPh>
    <rPh sb="4" eb="6">
      <t>シシュツ</t>
    </rPh>
    <rPh sb="6" eb="7">
      <t>キン</t>
    </rPh>
    <phoneticPr fontId="2"/>
  </si>
  <si>
    <t>仙台市</t>
    <rPh sb="0" eb="3">
      <t>センダイシ</t>
    </rPh>
    <phoneticPr fontId="2"/>
  </si>
  <si>
    <t>新潟市</t>
    <rPh sb="0" eb="2">
      <t>ニイガタ</t>
    </rPh>
    <rPh sb="2" eb="3">
      <t>シ</t>
    </rPh>
    <phoneticPr fontId="2"/>
  </si>
  <si>
    <t>浜松市</t>
    <rPh sb="0" eb="3">
      <t>ハママツシ</t>
    </rPh>
    <phoneticPr fontId="2"/>
  </si>
  <si>
    <t>北九州市</t>
    <rPh sb="0" eb="3">
      <t>キタキュウシュウ</t>
    </rPh>
    <rPh sb="3" eb="4">
      <t>シ</t>
    </rPh>
    <phoneticPr fontId="2"/>
  </si>
  <si>
    <t>〔政令指定都市・歳出〕</t>
    <rPh sb="1" eb="3">
      <t>セイレイ</t>
    </rPh>
    <rPh sb="3" eb="5">
      <t>シテイ</t>
    </rPh>
    <rPh sb="5" eb="7">
      <t>トシ</t>
    </rPh>
    <rPh sb="8" eb="10">
      <t>サイシュツ</t>
    </rPh>
    <phoneticPr fontId="2"/>
  </si>
  <si>
    <t>形式収支</t>
    <rPh sb="0" eb="2">
      <t>ケイシキ</t>
    </rPh>
    <rPh sb="2" eb="4">
      <t>シュウシ</t>
    </rPh>
    <phoneticPr fontId="2"/>
  </si>
  <si>
    <t>実質収支</t>
    <rPh sb="0" eb="2">
      <t>ジッシツ</t>
    </rPh>
    <rPh sb="2" eb="4">
      <t>シュウシ</t>
    </rPh>
    <phoneticPr fontId="2"/>
  </si>
  <si>
    <t>単年度収支</t>
    <rPh sb="0" eb="3">
      <t>タンネンド</t>
    </rPh>
    <rPh sb="3" eb="5">
      <t>シュウシ</t>
    </rPh>
    <phoneticPr fontId="2"/>
  </si>
  <si>
    <t>実質単年度収支</t>
    <rPh sb="0" eb="2">
      <t>ジッシツ</t>
    </rPh>
    <rPh sb="2" eb="5">
      <t>タンネンド</t>
    </rPh>
    <rPh sb="5" eb="7">
      <t>シュウシ</t>
    </rPh>
    <phoneticPr fontId="2"/>
  </si>
  <si>
    <t>標準財政規模</t>
    <rPh sb="0" eb="2">
      <t>ヒョウジュン</t>
    </rPh>
    <rPh sb="2" eb="4">
      <t>ザイセイ</t>
    </rPh>
    <rPh sb="4" eb="6">
      <t>キボ</t>
    </rPh>
    <phoneticPr fontId="2"/>
  </si>
  <si>
    <t>財政力指数</t>
    <rPh sb="0" eb="2">
      <t>ザイセイ</t>
    </rPh>
    <rPh sb="2" eb="3">
      <t>リョク</t>
    </rPh>
    <rPh sb="3" eb="5">
      <t>シスウ</t>
    </rPh>
    <phoneticPr fontId="2"/>
  </si>
  <si>
    <t>実質赤字比率</t>
    <rPh sb="0" eb="2">
      <t>ジッシツ</t>
    </rPh>
    <rPh sb="2" eb="4">
      <t>アカジ</t>
    </rPh>
    <rPh sb="4" eb="6">
      <t>ヒリツ</t>
    </rPh>
    <phoneticPr fontId="2"/>
  </si>
  <si>
    <t>連結実質赤字比率</t>
    <rPh sb="0" eb="2">
      <t>レンケツ</t>
    </rPh>
    <rPh sb="2" eb="4">
      <t>ジッシツ</t>
    </rPh>
    <rPh sb="4" eb="6">
      <t>アカジ</t>
    </rPh>
    <rPh sb="6" eb="8">
      <t>ヒリツ</t>
    </rPh>
    <phoneticPr fontId="2"/>
  </si>
  <si>
    <t>実質公債費比率</t>
    <rPh sb="0" eb="2">
      <t>ジッシツ</t>
    </rPh>
    <rPh sb="2" eb="5">
      <t>コウサイヒ</t>
    </rPh>
    <rPh sb="5" eb="7">
      <t>ヒリツ</t>
    </rPh>
    <phoneticPr fontId="2"/>
  </si>
  <si>
    <t>将来負担比率</t>
    <rPh sb="0" eb="2">
      <t>ショウライ</t>
    </rPh>
    <rPh sb="2" eb="4">
      <t>フタン</t>
    </rPh>
    <rPh sb="4" eb="6">
      <t>ヒリツ</t>
    </rPh>
    <phoneticPr fontId="2"/>
  </si>
  <si>
    <t>経常収支比率</t>
    <rPh sb="0" eb="2">
      <t>ケイジョウ</t>
    </rPh>
    <rPh sb="2" eb="4">
      <t>シュウシ</t>
    </rPh>
    <rPh sb="4" eb="6">
      <t>ヒリツ</t>
    </rPh>
    <phoneticPr fontId="2"/>
  </si>
  <si>
    <t>自主財源比率</t>
    <rPh sb="0" eb="2">
      <t>ジシュ</t>
    </rPh>
    <rPh sb="2" eb="4">
      <t>ザイゲン</t>
    </rPh>
    <rPh sb="4" eb="6">
      <t>ヒリツ</t>
    </rPh>
    <phoneticPr fontId="2"/>
  </si>
  <si>
    <t>債務負担行為
（翌年度以降支出
　予定額）</t>
    <rPh sb="0" eb="2">
      <t>サイム</t>
    </rPh>
    <rPh sb="2" eb="4">
      <t>フタン</t>
    </rPh>
    <rPh sb="4" eb="6">
      <t>コウイ</t>
    </rPh>
    <rPh sb="8" eb="9">
      <t>ヨク</t>
    </rPh>
    <rPh sb="9" eb="11">
      <t>ネンド</t>
    </rPh>
    <rPh sb="11" eb="13">
      <t>イコウ</t>
    </rPh>
    <rPh sb="13" eb="15">
      <t>シシュツ</t>
    </rPh>
    <rPh sb="17" eb="19">
      <t>ヨテイ</t>
    </rPh>
    <rPh sb="19" eb="20">
      <t>ガク</t>
    </rPh>
    <phoneticPr fontId="2"/>
  </si>
  <si>
    <t>地方債現在高</t>
    <rPh sb="0" eb="3">
      <t>チホウサイ</t>
    </rPh>
    <rPh sb="3" eb="5">
      <t>ゲンザイ</t>
    </rPh>
    <rPh sb="5" eb="6">
      <t>ダカ</t>
    </rPh>
    <phoneticPr fontId="2"/>
  </si>
  <si>
    <t>積立基金現在高　　　　　　　　　　　　　　　　　　　　　　　　　　　　　　　　　　　　　　　　　　　　　　　　　　　　　　　　　　　　　　　　　　　　　　　　　　　　　　　　　　　　(a+b+c)</t>
    <rPh sb="0" eb="2">
      <t>ツミタテ</t>
    </rPh>
    <rPh sb="2" eb="4">
      <t>キキン</t>
    </rPh>
    <rPh sb="4" eb="6">
      <t>ゲンザイ</t>
    </rPh>
    <rPh sb="6" eb="7">
      <t>ダカ</t>
    </rPh>
    <phoneticPr fontId="2"/>
  </si>
  <si>
    <t>財政調整基金  a</t>
    <rPh sb="0" eb="2">
      <t>ザイセイ</t>
    </rPh>
    <rPh sb="2" eb="4">
      <t>チョウセイ</t>
    </rPh>
    <rPh sb="4" eb="6">
      <t>キキン</t>
    </rPh>
    <phoneticPr fontId="2"/>
  </si>
  <si>
    <t>減債基金  b</t>
    <rPh sb="0" eb="2">
      <t>ゲンサイ</t>
    </rPh>
    <rPh sb="2" eb="4">
      <t>キキン</t>
    </rPh>
    <phoneticPr fontId="2"/>
  </si>
  <si>
    <t>その他  c</t>
    <rPh sb="2" eb="3">
      <t>タ</t>
    </rPh>
    <phoneticPr fontId="2"/>
  </si>
  <si>
    <t>積立基金現在高　　　　　　　　　　　　　　　　　　　　　　　　　　　　　　　　　　　　　　　　　　　　　　　　　　　　　　　　　　　　　　　　　　　　　　　　　　　　　　(a+b+c)</t>
    <rPh sb="0" eb="2">
      <t>ツミタテ</t>
    </rPh>
    <rPh sb="2" eb="4">
      <t>キキン</t>
    </rPh>
    <rPh sb="4" eb="6">
      <t>ゲンザイ</t>
    </rPh>
    <rPh sb="6" eb="7">
      <t>ダカ</t>
    </rPh>
    <phoneticPr fontId="2"/>
  </si>
  <si>
    <t>（単位：億円）</t>
  </si>
  <si>
    <t>合計</t>
  </si>
  <si>
    <t>〔月別団体別調達内訳〕</t>
    <rPh sb="1" eb="3">
      <t>ツキベツ</t>
    </rPh>
    <rPh sb="3" eb="5">
      <t>ダンタイ</t>
    </rPh>
    <rPh sb="5" eb="6">
      <t>ベツ</t>
    </rPh>
    <rPh sb="6" eb="8">
      <t>チョウタツ</t>
    </rPh>
    <rPh sb="8" eb="10">
      <t>ウチワケ</t>
    </rPh>
    <phoneticPr fontId="14"/>
  </si>
  <si>
    <t>4月</t>
    <phoneticPr fontId="14"/>
  </si>
  <si>
    <t>5月</t>
    <phoneticPr fontId="14"/>
  </si>
  <si>
    <t>6月</t>
    <phoneticPr fontId="14"/>
  </si>
  <si>
    <t>7月</t>
    <phoneticPr fontId="14"/>
  </si>
  <si>
    <t>8月</t>
    <phoneticPr fontId="14"/>
  </si>
  <si>
    <t>9月</t>
    <phoneticPr fontId="14"/>
  </si>
  <si>
    <t>10月</t>
    <phoneticPr fontId="14"/>
  </si>
  <si>
    <t>11月</t>
    <phoneticPr fontId="14"/>
  </si>
  <si>
    <t>12月</t>
    <phoneticPr fontId="14"/>
  </si>
  <si>
    <t>1月</t>
    <phoneticPr fontId="14"/>
  </si>
  <si>
    <t>2月</t>
    <phoneticPr fontId="14"/>
  </si>
  <si>
    <t>3月</t>
    <phoneticPr fontId="14"/>
  </si>
  <si>
    <t>都道府県</t>
    <rPh sb="0" eb="4">
      <t>トドウフケン</t>
    </rPh>
    <phoneticPr fontId="14"/>
  </si>
  <si>
    <t>政令指定都市</t>
    <rPh sb="0" eb="2">
      <t>セイレイ</t>
    </rPh>
    <rPh sb="2" eb="4">
      <t>シテイ</t>
    </rPh>
    <rPh sb="4" eb="6">
      <t>トシ</t>
    </rPh>
    <phoneticPr fontId="14"/>
  </si>
  <si>
    <t>　計</t>
    <phoneticPr fontId="14"/>
  </si>
  <si>
    <t>団体数</t>
    <rPh sb="0" eb="2">
      <t>ダンタイ</t>
    </rPh>
    <rPh sb="2" eb="3">
      <t>スウ</t>
    </rPh>
    <phoneticPr fontId="14"/>
  </si>
  <si>
    <t>（注1）10年債のみ発行。</t>
    <rPh sb="1" eb="2">
      <t>チュウ</t>
    </rPh>
    <rPh sb="6" eb="7">
      <t>ネン</t>
    </rPh>
    <rPh sb="7" eb="8">
      <t>サイ</t>
    </rPh>
    <rPh sb="10" eb="12">
      <t>ハッコウ</t>
    </rPh>
    <phoneticPr fontId="14"/>
  </si>
  <si>
    <t>（注2）今後の各地方公共団体の状況の変化により、上記の額が変更される可能性がある。</t>
    <rPh sb="1" eb="2">
      <t>チュウ</t>
    </rPh>
    <phoneticPr fontId="14"/>
  </si>
  <si>
    <t>福井県</t>
    <rPh sb="0" eb="3">
      <t>フクイケン</t>
    </rPh>
    <phoneticPr fontId="2"/>
  </si>
  <si>
    <t>奈良県</t>
    <rPh sb="0" eb="3">
      <t>ナラケン</t>
    </rPh>
    <phoneticPr fontId="2"/>
  </si>
  <si>
    <t>福井県</t>
    <rPh sb="0" eb="2">
      <t>フクイ</t>
    </rPh>
    <rPh sb="2" eb="3">
      <t>ケン</t>
    </rPh>
    <phoneticPr fontId="2"/>
  </si>
  <si>
    <t>岡山市</t>
    <rPh sb="0" eb="2">
      <t>オカヤマ</t>
    </rPh>
    <rPh sb="2" eb="3">
      <t>シ</t>
    </rPh>
    <phoneticPr fontId="2"/>
  </si>
  <si>
    <t>奈良県</t>
    <rPh sb="0" eb="2">
      <t>ナラ</t>
    </rPh>
    <rPh sb="2" eb="3">
      <t>ケン</t>
    </rPh>
    <phoneticPr fontId="2"/>
  </si>
  <si>
    <t>相模原市</t>
    <rPh sb="0" eb="4">
      <t>サガミハラシ</t>
    </rPh>
    <phoneticPr fontId="2"/>
  </si>
  <si>
    <t>三重県</t>
    <rPh sb="0" eb="2">
      <t>ミエ</t>
    </rPh>
    <rPh sb="2" eb="3">
      <t>ケン</t>
    </rPh>
    <phoneticPr fontId="2"/>
  </si>
  <si>
    <t>三重県</t>
    <rPh sb="0" eb="3">
      <t>ミエケン</t>
    </rPh>
    <phoneticPr fontId="2"/>
  </si>
  <si>
    <t>相模原市</t>
    <rPh sb="0" eb="3">
      <t>サガミハラ</t>
    </rPh>
    <rPh sb="3" eb="4">
      <t>シ</t>
    </rPh>
    <phoneticPr fontId="2"/>
  </si>
  <si>
    <t>長崎県</t>
    <rPh sb="0" eb="3">
      <t>ナガサキケン</t>
    </rPh>
    <phoneticPr fontId="2"/>
  </si>
  <si>
    <t>滋賀県</t>
    <rPh sb="0" eb="2">
      <t>シガ</t>
    </rPh>
    <rPh sb="2" eb="3">
      <t>ケン</t>
    </rPh>
    <phoneticPr fontId="2"/>
  </si>
  <si>
    <t>長崎県</t>
    <rPh sb="0" eb="2">
      <t>ナガサキ</t>
    </rPh>
    <rPh sb="2" eb="3">
      <t>ケン</t>
    </rPh>
    <phoneticPr fontId="2"/>
  </si>
  <si>
    <t>滋賀県</t>
    <rPh sb="0" eb="3">
      <t>シガケン</t>
    </rPh>
    <phoneticPr fontId="2"/>
  </si>
  <si>
    <t>熊本市</t>
    <rPh sb="0" eb="3">
      <t>クマモトシ</t>
    </rPh>
    <phoneticPr fontId="2"/>
  </si>
  <si>
    <t>北海道</t>
    <rPh sb="0" eb="3">
      <t>ホッカイドウ</t>
    </rPh>
    <phoneticPr fontId="1"/>
  </si>
  <si>
    <t>宮城県</t>
    <rPh sb="0" eb="3">
      <t>ミヤギケン</t>
    </rPh>
    <phoneticPr fontId="1"/>
  </si>
  <si>
    <t>福島県</t>
    <rPh sb="0" eb="3">
      <t>フクシマケン</t>
    </rPh>
    <phoneticPr fontId="1"/>
  </si>
  <si>
    <t>茨城県</t>
    <rPh sb="0" eb="3">
      <t>イバラキケン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</si>
  <si>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</si>
  <si>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</si>
  <si>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</si>
  <si>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</si>
  <si>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福井県</t>
    <rPh sb="0" eb="2">
      <t>フクイ</t>
    </rPh>
    <rPh sb="2" eb="3">
      <t>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</si>
  <si>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</si>
  <si>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</si>
  <si>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</si>
  <si>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</si>
  <si>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</si>
  <si>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</si>
  <si>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</si>
  <si>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</si>
  <si>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</si>
  <si>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岡山県</t>
    <rPh sb="0" eb="3">
      <t>オカヤマケン</t>
    </rPh>
    <phoneticPr fontId="1"/>
  </si>
  <si>
    <t>広島県</t>
    <rPh sb="0" eb="3">
      <t>ヒロシマケン</t>
    </rPh>
    <phoneticPr fontId="1"/>
  </si>
  <si>
    <t>徳島県</t>
    <rPh sb="0" eb="3">
      <t>トクシマケン</t>
    </rPh>
    <phoneticPr fontId="1"/>
  </si>
  <si>
    <t>熊本県</t>
    <rPh sb="0" eb="3">
      <t>クマモトケン</t>
    </rPh>
    <phoneticPr fontId="1"/>
  </si>
  <si>
    <t>大分県</t>
    <rPh sb="0" eb="3">
      <t>オオイタケン</t>
    </rPh>
    <phoneticPr fontId="1"/>
  </si>
  <si>
    <t>鹿児島県</t>
    <rPh sb="0" eb="4">
      <t>カゴシマケン</t>
    </rPh>
    <phoneticPr fontId="1"/>
  </si>
  <si>
    <t>札幌市</t>
    <rPh sb="0" eb="3">
      <t>サッポロシ</t>
    </rPh>
    <phoneticPr fontId="1"/>
  </si>
  <si>
    <t>仙台市</t>
    <rPh sb="0" eb="3">
      <t>センダイシ</t>
    </rPh>
    <phoneticPr fontId="1"/>
  </si>
  <si>
    <t>千葉市</t>
    <rPh sb="0" eb="3">
      <t>チバシ</t>
    </rPh>
    <phoneticPr fontId="1"/>
  </si>
  <si>
    <t>川崎市</t>
    <rPh sb="0" eb="3">
      <t>カワサキシ</t>
    </rPh>
    <phoneticPr fontId="1"/>
  </si>
  <si>
    <t>新潟市</t>
    <rPh sb="0" eb="3">
      <t>ニイガタシ</t>
    </rPh>
    <phoneticPr fontId="1"/>
  </si>
  <si>
    <t>静岡市</t>
    <rPh sb="0" eb="3">
      <t>シズオカシ</t>
    </rPh>
    <phoneticPr fontId="1"/>
  </si>
  <si>
    <t>京都市</t>
    <rPh sb="0" eb="3">
      <t>キョウトシ</t>
    </rPh>
    <phoneticPr fontId="1"/>
  </si>
  <si>
    <t>大阪市</t>
    <rPh sb="0" eb="3">
      <t>オオサカシ</t>
    </rPh>
    <phoneticPr fontId="1"/>
  </si>
  <si>
    <t>神戸市</t>
    <rPh sb="0" eb="3">
      <t>コウベシ</t>
    </rPh>
    <phoneticPr fontId="1"/>
  </si>
  <si>
    <t>広島市</t>
    <rPh sb="0" eb="3">
      <t>ヒロシマシ</t>
    </rPh>
    <phoneticPr fontId="1"/>
  </si>
  <si>
    <t>北九州市</t>
    <rPh sb="0" eb="4">
      <t>キタキュウシュウシ</t>
    </rPh>
    <phoneticPr fontId="1"/>
  </si>
  <si>
    <t>福岡市</t>
    <rPh sb="0" eb="3">
      <t>フクオカシ</t>
    </rPh>
    <phoneticPr fontId="1"/>
  </si>
  <si>
    <t>佐賀県</t>
    <rPh sb="0" eb="3">
      <t>サガケン</t>
    </rPh>
    <phoneticPr fontId="2"/>
  </si>
  <si>
    <t>高知県</t>
    <rPh sb="0" eb="3">
      <t>コウチケン</t>
    </rPh>
    <phoneticPr fontId="2"/>
  </si>
  <si>
    <t>高知県</t>
    <rPh sb="0" eb="2">
      <t>コウチ</t>
    </rPh>
    <rPh sb="2" eb="3">
      <t>ケン</t>
    </rPh>
    <phoneticPr fontId="2"/>
  </si>
  <si>
    <t>（注）表示単位未満を四捨五入して端数調整していないため、合計と一致しない場合がある。</t>
    <phoneticPr fontId="2"/>
  </si>
  <si>
    <t>市場公募地方債発行団体・一般財団法人 地方債協会</t>
    <rPh sb="0" eb="2">
      <t>シジョウ</t>
    </rPh>
    <rPh sb="2" eb="4">
      <t>コウボ</t>
    </rPh>
    <rPh sb="4" eb="7">
      <t>チホウサイ</t>
    </rPh>
    <rPh sb="7" eb="9">
      <t>ハッコウ</t>
    </rPh>
    <rPh sb="9" eb="11">
      <t>ダンタイ</t>
    </rPh>
    <rPh sb="12" eb="14">
      <t>イッパン</t>
    </rPh>
    <rPh sb="14" eb="16">
      <t>ザイダン</t>
    </rPh>
    <rPh sb="16" eb="18">
      <t>ホウジン</t>
    </rPh>
    <rPh sb="19" eb="22">
      <t>チホウサイ</t>
    </rPh>
    <rPh sb="22" eb="24">
      <t>キョウカイ</t>
    </rPh>
    <phoneticPr fontId="2"/>
  </si>
  <si>
    <t>将来負担比率</t>
    <rPh sb="0" eb="2">
      <t>ショウライ</t>
    </rPh>
    <rPh sb="2" eb="4">
      <t>フタン</t>
    </rPh>
    <rPh sb="4" eb="5">
      <t>ヒ</t>
    </rPh>
    <rPh sb="5" eb="6">
      <t>リツ</t>
    </rPh>
    <phoneticPr fontId="2"/>
  </si>
  <si>
    <t>秋田県</t>
    <rPh sb="0" eb="2">
      <t>アキタ</t>
    </rPh>
    <rPh sb="2" eb="3">
      <t>ケン</t>
    </rPh>
    <phoneticPr fontId="2"/>
  </si>
  <si>
    <t>（単位：億円）</t>
    <rPh sb="1" eb="3">
      <t>タンイ</t>
    </rPh>
    <rPh sb="4" eb="5">
      <t>オク</t>
    </rPh>
    <rPh sb="5" eb="6">
      <t>センエン</t>
    </rPh>
    <phoneticPr fontId="2"/>
  </si>
  <si>
    <t>4月</t>
    <phoneticPr fontId="2"/>
  </si>
  <si>
    <t>5月</t>
    <phoneticPr fontId="2"/>
  </si>
  <si>
    <t>5月</t>
    <phoneticPr fontId="2"/>
  </si>
  <si>
    <t>6月</t>
    <phoneticPr fontId="2"/>
  </si>
  <si>
    <t>7月</t>
    <phoneticPr fontId="2"/>
  </si>
  <si>
    <t>8月</t>
  </si>
  <si>
    <t>9月</t>
  </si>
  <si>
    <t>10月</t>
  </si>
  <si>
    <t>11月</t>
  </si>
  <si>
    <t>12月</t>
  </si>
  <si>
    <t>1月</t>
  </si>
  <si>
    <t>2月</t>
  </si>
  <si>
    <t>3月</t>
    <phoneticPr fontId="2"/>
  </si>
  <si>
    <t>3月</t>
    <phoneticPr fontId="2"/>
  </si>
  <si>
    <t>計</t>
    <rPh sb="0" eb="1">
      <t>ケイ</t>
    </rPh>
    <phoneticPr fontId="2"/>
  </si>
  <si>
    <t>4月</t>
    <rPh sb="1" eb="2">
      <t>ガツ</t>
    </rPh>
    <phoneticPr fontId="2"/>
  </si>
  <si>
    <t>5月</t>
  </si>
  <si>
    <t>6月</t>
  </si>
  <si>
    <t>7月</t>
  </si>
  <si>
    <t>10月～3月
（予定）</t>
    <rPh sb="2" eb="3">
      <t>ガツ</t>
    </rPh>
    <rPh sb="5" eb="6">
      <t>ガツ</t>
    </rPh>
    <rPh sb="8" eb="10">
      <t>ヨテイ</t>
    </rPh>
    <phoneticPr fontId="2"/>
  </si>
  <si>
    <t>30年債</t>
    <rPh sb="2" eb="3">
      <t>ネン</t>
    </rPh>
    <rPh sb="3" eb="4">
      <t>サイ</t>
    </rPh>
    <phoneticPr fontId="2"/>
  </si>
  <si>
    <t>20年債</t>
    <rPh sb="2" eb="3">
      <t>ネン</t>
    </rPh>
    <rPh sb="3" eb="4">
      <t>サイ</t>
    </rPh>
    <phoneticPr fontId="2"/>
  </si>
  <si>
    <t>10年債</t>
    <rPh sb="2" eb="3">
      <t>ネン</t>
    </rPh>
    <rPh sb="3" eb="4">
      <t>サイ</t>
    </rPh>
    <phoneticPr fontId="2"/>
  </si>
  <si>
    <t>5年債</t>
    <rPh sb="1" eb="2">
      <t>ネン</t>
    </rPh>
    <rPh sb="2" eb="3">
      <t>サイ</t>
    </rPh>
    <phoneticPr fontId="2"/>
  </si>
  <si>
    <t>年限未定</t>
    <rPh sb="0" eb="2">
      <t>ネンゲン</t>
    </rPh>
    <rPh sb="2" eb="4">
      <t>ミテイ</t>
    </rPh>
    <phoneticPr fontId="2"/>
  </si>
  <si>
    <t>25年債</t>
    <rPh sb="2" eb="3">
      <t>ネン</t>
    </rPh>
    <rPh sb="3" eb="4">
      <t>サイ</t>
    </rPh>
    <phoneticPr fontId="2"/>
  </si>
  <si>
    <t>15年債</t>
    <rPh sb="2" eb="3">
      <t>ネン</t>
    </rPh>
    <rPh sb="3" eb="4">
      <t>サイ</t>
    </rPh>
    <phoneticPr fontId="2"/>
  </si>
  <si>
    <t>4月</t>
    <phoneticPr fontId="2"/>
  </si>
  <si>
    <t>6月</t>
    <phoneticPr fontId="2"/>
  </si>
  <si>
    <t>7月</t>
    <phoneticPr fontId="2"/>
  </si>
  <si>
    <t>8月</t>
    <phoneticPr fontId="2"/>
  </si>
  <si>
    <t>8月</t>
    <phoneticPr fontId="2"/>
  </si>
  <si>
    <t>9月</t>
    <phoneticPr fontId="2"/>
  </si>
  <si>
    <t>10月</t>
    <phoneticPr fontId="2"/>
  </si>
  <si>
    <t>11月</t>
    <phoneticPr fontId="2"/>
  </si>
  <si>
    <t>12月</t>
    <phoneticPr fontId="2"/>
  </si>
  <si>
    <t>1月</t>
    <phoneticPr fontId="2"/>
  </si>
  <si>
    <t>2月</t>
    <phoneticPr fontId="2"/>
  </si>
  <si>
    <t>4月</t>
    <phoneticPr fontId="2"/>
  </si>
  <si>
    <t>5月</t>
    <phoneticPr fontId="2"/>
  </si>
  <si>
    <t>7月</t>
    <phoneticPr fontId="2"/>
  </si>
  <si>
    <t>10月～3月
（予定）</t>
    <rPh sb="2" eb="3">
      <t>ツキ</t>
    </rPh>
    <rPh sb="5" eb="6">
      <t>ガツ</t>
    </rPh>
    <rPh sb="8" eb="10">
      <t>ヨテイ</t>
    </rPh>
    <phoneticPr fontId="2"/>
  </si>
  <si>
    <t>市場公募地方債発行団体の財政状況</t>
    <phoneticPr fontId="2"/>
  </si>
  <si>
    <t>－第18回 市場公募地方債発行団体合同ＩＲ－</t>
    <rPh sb="1" eb="2">
      <t>ダイ</t>
    </rPh>
    <rPh sb="4" eb="5">
      <t>カイ</t>
    </rPh>
    <rPh sb="6" eb="8">
      <t>シジョウ</t>
    </rPh>
    <rPh sb="8" eb="10">
      <t>コウボ</t>
    </rPh>
    <rPh sb="10" eb="13">
      <t>チホウサイ</t>
    </rPh>
    <rPh sb="13" eb="15">
      <t>ハッコウ</t>
    </rPh>
    <rPh sb="15" eb="17">
      <t>ダンタイ</t>
    </rPh>
    <rPh sb="17" eb="19">
      <t>ゴウドウ</t>
    </rPh>
    <phoneticPr fontId="2"/>
  </si>
  <si>
    <t>１．普通会計予算の状況（令和元年度）</t>
    <rPh sb="2" eb="4">
      <t>フツウ</t>
    </rPh>
    <rPh sb="4" eb="6">
      <t>カイケイ</t>
    </rPh>
    <rPh sb="6" eb="7">
      <t>ヨ</t>
    </rPh>
    <rPh sb="7" eb="8">
      <t>ケッサン</t>
    </rPh>
    <rPh sb="9" eb="11">
      <t>ジョウキョウ</t>
    </rPh>
    <rPh sb="12" eb="14">
      <t>レイワ</t>
    </rPh>
    <rPh sb="14" eb="16">
      <t>ガンネン</t>
    </rPh>
    <rPh sb="16" eb="17">
      <t>ド</t>
    </rPh>
    <phoneticPr fontId="2"/>
  </si>
  <si>
    <t>２．普通会計決算の状況（26～30年度）</t>
    <rPh sb="2" eb="4">
      <t>フツウ</t>
    </rPh>
    <rPh sb="4" eb="6">
      <t>カイケイ</t>
    </rPh>
    <rPh sb="6" eb="8">
      <t>ケッサン</t>
    </rPh>
    <rPh sb="9" eb="11">
      <t>ジョウキョウ</t>
    </rPh>
    <rPh sb="17" eb="19">
      <t>ネンド</t>
    </rPh>
    <phoneticPr fontId="2"/>
  </si>
  <si>
    <t>２．普通会計決算の状況（平成26～30年度）</t>
    <rPh sb="2" eb="4">
      <t>フツウ</t>
    </rPh>
    <rPh sb="4" eb="6">
      <t>カイケイ</t>
    </rPh>
    <rPh sb="6" eb="8">
      <t>ケッサン</t>
    </rPh>
    <rPh sb="9" eb="11">
      <t>ジョウキョウ</t>
    </rPh>
    <rPh sb="12" eb="14">
      <t>ヘイセイ</t>
    </rPh>
    <rPh sb="19" eb="21">
      <t>ネンド</t>
    </rPh>
    <phoneticPr fontId="2"/>
  </si>
  <si>
    <t>３．各種財政指標等の推移（平成26～30年度）</t>
    <rPh sb="2" eb="4">
      <t>カクシュ</t>
    </rPh>
    <rPh sb="4" eb="6">
      <t>ザイセイ</t>
    </rPh>
    <rPh sb="6" eb="8">
      <t>シヒョウ</t>
    </rPh>
    <rPh sb="8" eb="9">
      <t>トウ</t>
    </rPh>
    <rPh sb="10" eb="12">
      <t>スイイ</t>
    </rPh>
    <rPh sb="13" eb="15">
      <t>ヘイセイ</t>
    </rPh>
    <phoneticPr fontId="2"/>
  </si>
  <si>
    <t>４．個別発行市場公募地方債発行実績（平成30年４月～令和元年９月）</t>
    <rPh sb="2" eb="4">
      <t>コベツ</t>
    </rPh>
    <rPh sb="4" eb="6">
      <t>ハッコウ</t>
    </rPh>
    <rPh sb="6" eb="8">
      <t>シジョウ</t>
    </rPh>
    <rPh sb="8" eb="10">
      <t>コウボ</t>
    </rPh>
    <rPh sb="10" eb="13">
      <t>チホウサイ</t>
    </rPh>
    <rPh sb="13" eb="15">
      <t>ハッコウ</t>
    </rPh>
    <rPh sb="15" eb="17">
      <t>ジッセキ</t>
    </rPh>
    <rPh sb="18" eb="20">
      <t>ヘイセイ</t>
    </rPh>
    <rPh sb="22" eb="23">
      <t>ネン</t>
    </rPh>
    <rPh sb="24" eb="25">
      <t>ガツ</t>
    </rPh>
    <rPh sb="26" eb="28">
      <t>レイワ</t>
    </rPh>
    <rPh sb="28" eb="30">
      <t>ガンネン</t>
    </rPh>
    <rPh sb="29" eb="30">
      <t>ネン</t>
    </rPh>
    <rPh sb="31" eb="32">
      <t>ガツ</t>
    </rPh>
    <phoneticPr fontId="2"/>
  </si>
  <si>
    <t>６．地方三公社の決算状況（28～30年度）</t>
    <rPh sb="2" eb="4">
      <t>チホウ</t>
    </rPh>
    <rPh sb="4" eb="5">
      <t>サン</t>
    </rPh>
    <rPh sb="5" eb="7">
      <t>コウシャ</t>
    </rPh>
    <rPh sb="8" eb="10">
      <t>ケッサン</t>
    </rPh>
    <rPh sb="10" eb="12">
      <t>ジョウキョウ</t>
    </rPh>
    <rPh sb="18" eb="20">
      <t>ネンド</t>
    </rPh>
    <phoneticPr fontId="2"/>
  </si>
  <si>
    <t>1.普通会計予算の状況（令和元年度）</t>
    <rPh sb="2" eb="4">
      <t>フツウ</t>
    </rPh>
    <rPh sb="4" eb="6">
      <t>カイケイ</t>
    </rPh>
    <rPh sb="6" eb="8">
      <t>ヨサン</t>
    </rPh>
    <rPh sb="9" eb="11">
      <t>ジョウキョウ</t>
    </rPh>
    <rPh sb="12" eb="14">
      <t>レイワ</t>
    </rPh>
    <rPh sb="14" eb="16">
      <t>ガンネン</t>
    </rPh>
    <rPh sb="16" eb="17">
      <t>ド</t>
    </rPh>
    <phoneticPr fontId="2"/>
  </si>
  <si>
    <t>宮崎県</t>
    <rPh sb="0" eb="3">
      <t>ミヤザキケン</t>
    </rPh>
    <phoneticPr fontId="2"/>
  </si>
  <si>
    <t>　　３．各種財政指標等の推移（26～30年度）</t>
    <rPh sb="4" eb="6">
      <t>カクシュ</t>
    </rPh>
    <rPh sb="6" eb="8">
      <t>ザイセイ</t>
    </rPh>
    <rPh sb="8" eb="10">
      <t>シヒョウ</t>
    </rPh>
    <rPh sb="10" eb="11">
      <t>トウ</t>
    </rPh>
    <rPh sb="12" eb="14">
      <t>スイイ</t>
    </rPh>
    <rPh sb="20" eb="22">
      <t>ネンド</t>
    </rPh>
    <phoneticPr fontId="2"/>
  </si>
  <si>
    <t>宮崎県</t>
    <rPh sb="0" eb="2">
      <t>ミヤサキ</t>
    </rPh>
    <rPh sb="2" eb="3">
      <t>ケン</t>
    </rPh>
    <phoneticPr fontId="2"/>
  </si>
  <si>
    <t>　４．個別発行市場公募地方債発行実績（平成30年4月～令和元年9月）・発行予定（令和元年10月～令和２年３月）</t>
    <rPh sb="3" eb="5">
      <t>コベツ</t>
    </rPh>
    <rPh sb="5" eb="7">
      <t>ハッコウ</t>
    </rPh>
    <rPh sb="7" eb="9">
      <t>シジョウ</t>
    </rPh>
    <rPh sb="9" eb="11">
      <t>コウボ</t>
    </rPh>
    <rPh sb="11" eb="14">
      <t>チホウサイ</t>
    </rPh>
    <rPh sb="14" eb="16">
      <t>ハッコウ</t>
    </rPh>
    <rPh sb="16" eb="18">
      <t>ジッセキ</t>
    </rPh>
    <rPh sb="19" eb="21">
      <t>ヘイセイ</t>
    </rPh>
    <rPh sb="23" eb="24">
      <t>ネン</t>
    </rPh>
    <rPh sb="25" eb="26">
      <t>ガツ</t>
    </rPh>
    <rPh sb="27" eb="29">
      <t>レイワ</t>
    </rPh>
    <rPh sb="29" eb="31">
      <t>ガンネン</t>
    </rPh>
    <rPh sb="30" eb="31">
      <t>ネン</t>
    </rPh>
    <rPh sb="32" eb="33">
      <t>ガツ</t>
    </rPh>
    <rPh sb="35" eb="37">
      <t>ハッコウ</t>
    </rPh>
    <rPh sb="37" eb="39">
      <t>ヨテイ</t>
    </rPh>
    <rPh sb="40" eb="42">
      <t>レイワ</t>
    </rPh>
    <rPh sb="42" eb="44">
      <t>ガンネン</t>
    </rPh>
    <rPh sb="43" eb="44">
      <t>ネン</t>
    </rPh>
    <rPh sb="46" eb="47">
      <t>ガツ</t>
    </rPh>
    <rPh sb="48" eb="50">
      <t>レイワ</t>
    </rPh>
    <rPh sb="51" eb="52">
      <t>ネン</t>
    </rPh>
    <rPh sb="53" eb="54">
      <t>ガツ</t>
    </rPh>
    <phoneticPr fontId="2"/>
  </si>
  <si>
    <t>平成３０年度</t>
    <rPh sb="0" eb="2">
      <t>ヘイセイ</t>
    </rPh>
    <rPh sb="4" eb="5">
      <t>ネン</t>
    </rPh>
    <rPh sb="5" eb="6">
      <t>ド</t>
    </rPh>
    <phoneticPr fontId="2"/>
  </si>
  <si>
    <t>令和元年度</t>
    <rPh sb="0" eb="2">
      <t>レイワ</t>
    </rPh>
    <rPh sb="2" eb="4">
      <t>ガンネン</t>
    </rPh>
    <rPh sb="4" eb="5">
      <t>ド</t>
    </rPh>
    <phoneticPr fontId="2"/>
  </si>
  <si>
    <t>令和元年度</t>
    <rPh sb="0" eb="2">
      <t>レイワ</t>
    </rPh>
    <rPh sb="2" eb="4">
      <t>ガンネン</t>
    </rPh>
    <rPh sb="3" eb="4">
      <t>１５ネン</t>
    </rPh>
    <rPh sb="4" eb="5">
      <t>ド</t>
    </rPh>
    <phoneticPr fontId="14"/>
  </si>
  <si>
    <t>その他（　年債）</t>
    <rPh sb="2" eb="3">
      <t>タ</t>
    </rPh>
    <rPh sb="5" eb="6">
      <t>ネン</t>
    </rPh>
    <rPh sb="6" eb="7">
      <t>サイ</t>
    </rPh>
    <phoneticPr fontId="2"/>
  </si>
  <si>
    <t>超長期債</t>
    <rPh sb="0" eb="1">
      <t>チョウ</t>
    </rPh>
    <rPh sb="1" eb="4">
      <t>チョウキサイ</t>
    </rPh>
    <phoneticPr fontId="2"/>
  </si>
  <si>
    <t>宮城県</t>
  </si>
  <si>
    <t>秋田県</t>
  </si>
  <si>
    <t>福島県</t>
  </si>
  <si>
    <t>茨城県</t>
  </si>
  <si>
    <t>栃木県</t>
  </si>
  <si>
    <t>群馬県</t>
  </si>
  <si>
    <t>埼玉県</t>
  </si>
  <si>
    <t>千葉県</t>
  </si>
  <si>
    <t>東京都</t>
  </si>
  <si>
    <t>神奈川県</t>
  </si>
  <si>
    <t>新潟県</t>
  </si>
  <si>
    <t>福井県</t>
  </si>
  <si>
    <t>山梨県</t>
  </si>
  <si>
    <t>長野県</t>
  </si>
  <si>
    <t>岐阜県</t>
  </si>
  <si>
    <t>静岡県</t>
  </si>
  <si>
    <t>愛知県</t>
  </si>
  <si>
    <t>三重県</t>
  </si>
  <si>
    <t>滋賀県</t>
  </si>
  <si>
    <t>京都府</t>
  </si>
  <si>
    <t>兵庫県</t>
  </si>
  <si>
    <t>奈良県</t>
  </si>
  <si>
    <t>島根県</t>
  </si>
  <si>
    <t>岡山県</t>
  </si>
  <si>
    <t>広島県</t>
  </si>
  <si>
    <t>徳島県</t>
  </si>
  <si>
    <t>高知県</t>
  </si>
  <si>
    <t>福岡県</t>
  </si>
  <si>
    <t>佐賀県</t>
  </si>
  <si>
    <t>長崎県</t>
  </si>
  <si>
    <t>熊本県</t>
  </si>
  <si>
    <t>大分県</t>
  </si>
  <si>
    <t>鹿児島県</t>
  </si>
  <si>
    <t>宮崎県</t>
    <rPh sb="0" eb="3">
      <t>ミヤザキケン</t>
    </rPh>
    <phoneticPr fontId="2"/>
  </si>
  <si>
    <t>札幌市</t>
    <rPh sb="0" eb="3">
      <t>サッポロシ</t>
    </rPh>
    <phoneticPr fontId="2"/>
  </si>
  <si>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</si>
  <si>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</si>
  <si>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</si>
  <si>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</si>
  <si>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</si>
  <si>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</si>
  <si>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</si>
  <si>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</si>
  <si>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</si>
  <si>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</si>
  <si>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</si>
  <si>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</si>
  <si>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</si>
  <si>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</si>
  <si>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</si>
  <si>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</si>
  <si>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</si>
  <si>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</si>
  <si>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</si>
  <si>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大阪府</t>
    <phoneticPr fontId="2"/>
  </si>
  <si>
    <t>・・・・・・・・・・・・・・・・・・・・・・・・・・・</t>
    <phoneticPr fontId="2"/>
  </si>
  <si>
    <t>外債</t>
    <rPh sb="0" eb="2">
      <t>ガイサイ</t>
    </rPh>
    <phoneticPr fontId="2"/>
  </si>
  <si>
    <t>-</t>
    <phoneticPr fontId="2"/>
  </si>
  <si>
    <t>外債（10年債）</t>
    <rPh sb="0" eb="2">
      <t>ガイサイ</t>
    </rPh>
    <rPh sb="5" eb="6">
      <t>ネン</t>
    </rPh>
    <rPh sb="6" eb="7">
      <t>サイ</t>
    </rPh>
    <phoneticPr fontId="2"/>
  </si>
  <si>
    <t>（注4）表示単位未満を四捨五入して端数調整していないため、合計と一致しない場合がある。</t>
    <phoneticPr fontId="2"/>
  </si>
  <si>
    <t>（注1）経常収支比率は経常一般財源に減税補てん債及び臨時財政対策債を含めて算出。  　　（注2）地方債現在高には、特定資金公共投資事業債は含まない。　　（注3）満期一括償還方式に係る元利償還金については公債費として歳出計上しているため、減債基金への積立金には含めていない。　　　</t>
    <rPh sb="1" eb="2">
      <t>チュウ</t>
    </rPh>
    <rPh sb="4" eb="6">
      <t>ケイジョウ</t>
    </rPh>
    <rPh sb="6" eb="8">
      <t>シュウシ</t>
    </rPh>
    <rPh sb="8" eb="10">
      <t>ヒリツ</t>
    </rPh>
    <rPh sb="11" eb="13">
      <t>ケイジョウ</t>
    </rPh>
    <rPh sb="13" eb="15">
      <t>イッパン</t>
    </rPh>
    <rPh sb="15" eb="17">
      <t>ザイゲン</t>
    </rPh>
    <rPh sb="18" eb="20">
      <t>ゲンゼイ</t>
    </rPh>
    <rPh sb="20" eb="21">
      <t>ホ</t>
    </rPh>
    <rPh sb="23" eb="24">
      <t>サイ</t>
    </rPh>
    <rPh sb="24" eb="25">
      <t>オヨ</t>
    </rPh>
    <rPh sb="26" eb="28">
      <t>リンジ</t>
    </rPh>
    <rPh sb="28" eb="30">
      <t>ザイセイ</t>
    </rPh>
    <rPh sb="30" eb="32">
      <t>タイサク</t>
    </rPh>
    <rPh sb="32" eb="33">
      <t>サイ</t>
    </rPh>
    <rPh sb="34" eb="35">
      <t>フク</t>
    </rPh>
    <rPh sb="37" eb="39">
      <t>サンシュツ</t>
    </rPh>
    <phoneticPr fontId="2"/>
  </si>
  <si>
    <t>（注1）表中（定償）は定時償還債　　（注2）共同発行市場公募地方債による調達額及び住民参加型市場公募地方債は含めていない。　　（注3）今後の各地方公共団体の状況の変化により、上記の予定額や年限等が変更される可能性がある。</t>
    <rPh sb="1" eb="2">
      <t>チュウ</t>
    </rPh>
    <rPh sb="4" eb="6">
      <t>ヒョウチュウ</t>
    </rPh>
    <rPh sb="7" eb="8">
      <t>サダム</t>
    </rPh>
    <rPh sb="8" eb="9">
      <t>ショウ</t>
    </rPh>
    <rPh sb="11" eb="13">
      <t>テイジ</t>
    </rPh>
    <rPh sb="13" eb="15">
      <t>ショウカン</t>
    </rPh>
    <rPh sb="15" eb="16">
      <t>サイ</t>
    </rPh>
    <phoneticPr fontId="14"/>
  </si>
  <si>
    <t>区　　分</t>
    <rPh sb="0" eb="1">
      <t>ク</t>
    </rPh>
    <rPh sb="3" eb="4">
      <t>ブン</t>
    </rPh>
    <phoneticPr fontId="2"/>
  </si>
  <si>
    <t>・発行予定（令和元年10月～令和２年３月）</t>
    <rPh sb="6" eb="10">
      <t>レイワガンネン</t>
    </rPh>
    <rPh sb="14" eb="16">
      <t>レイワ</t>
    </rPh>
    <rPh sb="17" eb="18">
      <t>ネン</t>
    </rPh>
    <phoneticPr fontId="2"/>
  </si>
  <si>
    <t>５．共同発行市場公募地方債の発行実績・発行予定（令和元年度）</t>
    <rPh sb="2" eb="4">
      <t>キョウドウ</t>
    </rPh>
    <rPh sb="4" eb="6">
      <t>ハッコウ</t>
    </rPh>
    <rPh sb="6" eb="8">
      <t>シジョウ</t>
    </rPh>
    <rPh sb="8" eb="10">
      <t>コウボ</t>
    </rPh>
    <rPh sb="10" eb="13">
      <t>チホウサイ</t>
    </rPh>
    <rPh sb="14" eb="16">
      <t>ハッコウ</t>
    </rPh>
    <rPh sb="16" eb="18">
      <t>ジッセキ</t>
    </rPh>
    <rPh sb="19" eb="21">
      <t>ハッコウ</t>
    </rPh>
    <rPh sb="21" eb="23">
      <t>ヨテイ</t>
    </rPh>
    <phoneticPr fontId="2"/>
  </si>
  <si>
    <t>５．共同発行市場公募地方債の発行実績（平成31年４月～令和元年９月）・発行予定（令和元年10月～令和２年３月）</t>
    <rPh sb="2" eb="4">
      <t>キョウドウ</t>
    </rPh>
    <rPh sb="4" eb="6">
      <t>ハッコウ</t>
    </rPh>
    <rPh sb="6" eb="8">
      <t>シジョウ</t>
    </rPh>
    <rPh sb="8" eb="10">
      <t>コウボ</t>
    </rPh>
    <rPh sb="10" eb="13">
      <t>チホウサイ</t>
    </rPh>
    <rPh sb="14" eb="16">
      <t>ハッコウ</t>
    </rPh>
    <rPh sb="16" eb="18">
      <t>ジッセキ</t>
    </rPh>
    <rPh sb="19" eb="21">
      <t>ヘイセイ</t>
    </rPh>
    <rPh sb="23" eb="24">
      <t>ネン</t>
    </rPh>
    <rPh sb="25" eb="26">
      <t>ガツ</t>
    </rPh>
    <rPh sb="27" eb="29">
      <t>レイワ</t>
    </rPh>
    <rPh sb="29" eb="31">
      <t>ガンネン</t>
    </rPh>
    <rPh sb="32" eb="33">
      <t>ガツ</t>
    </rPh>
    <rPh sb="35" eb="37">
      <t>ハッコウ</t>
    </rPh>
    <rPh sb="37" eb="39">
      <t>ヨテイ</t>
    </rPh>
    <rPh sb="40" eb="42">
      <t>レイワ</t>
    </rPh>
    <rPh sb="42" eb="44">
      <t>ガンネン</t>
    </rPh>
    <rPh sb="43" eb="44">
      <t>ネン</t>
    </rPh>
    <rPh sb="46" eb="47">
      <t>ガツ</t>
    </rPh>
    <rPh sb="48" eb="50">
      <t>レイワ</t>
    </rPh>
    <rPh sb="51" eb="52">
      <t>ネン</t>
    </rPh>
    <rPh sb="53" eb="54">
      <t>ガツ</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</si>
</sst>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43" formatCode="_ * #,##0.00_ ;_ * \-#,##0.00_ ;_ * &quot;-&quot;??_ ;_ @_ "/>
    <numFmt numFmtId="176" formatCode="0.0"/>
    <numFmt numFmtId="177" formatCode="#,##0.0;[Red]\-#,##0.0"/>
    <numFmt numFmtId="178" formatCode="#,##0.000;[Red]\-#,##0.000"/>
    <numFmt numFmtId="179" formatCode="#,##0;&quot;▲ &quot;#,##0"/>
    <numFmt numFmtId="180" formatCode="#,##0.0"/>
    <numFmt numFmtId="181" formatCode="#,##0.0;&quot;▲ &quot;#,##0.0"/>
    <numFmt numFmtId="182" formatCode="#,##0.000;&quot;▲ &quot;#,##0.000"/>
    <numFmt numFmtId="183" formatCode="#,##0.0_ ;[Red]\-#,##0.0\ "/>
    <numFmt numFmtId="184" formatCode="#,##0.00;&quot;▲ &quot;#,##0.00"/>
    <numFmt numFmtId="185" formatCode="_ * #,##0_ ;_ * \-#,##0_ ;_ * &quot;-&quot;??_ ;_ @_ "/>
    <numFmt numFmtId="186" formatCode="_ * #,##0_ ;_ * &quot;▲ &quot;#,##0_ ;_ * &quot;－&quot;_ ;_ @_ "/>
    <numFmt numFmtId="187" formatCode="_ * #,##0.0_ ;_ * &quot;▲ &quot;#,##0.0_ ;_ * &quot;－&quot;_ ;_ @_ "/>
    <numFmt numFmtId="188" formatCode="&quot;令和元年&quot;m&quot;月&quot;d&quot;日&quot;"/>
  </numFmts>
  <fonts count="49">
    <font>
      <sz val="11"/>
      <name val="ＭＳ Ｐゴシック"/>
      <family val="3"/>
      <charset val="128"/>
    </font>
    <font>
      <sz val="11"/>
      <name val="ＭＳ Ｐゴシック"/>
      <family val="3"/>
      <charset val="128"/>
    </font>
    <font>
      <sz val="6"/>
      <name val="ＭＳ Ｐゴシック"/>
      <family val="3"/>
      <charset val="128"/>
    </font>
    <font>
      <sz val="14"/>
      <name val="ｺﾞｼｯｸ"/>
      <family val="3"/>
      <charset val="128"/>
    </font>
    <font>
      <b/>
      <sz val="14"/>
      <name val="ｺﾞｼｯｸ"/>
      <family val="3"/>
      <charset val="128"/>
    </font>
    <font>
      <sz val="11"/>
      <name val="ｺﾞｼｯｸ"/>
      <family val="3"/>
      <charset val="128"/>
    </font>
    <font>
      <sz val="9"/>
      <name val="ＭＳ Ｐゴシック"/>
      <family val="3"/>
      <charset val="128"/>
    </font>
    <font>
      <sz val="10"/>
      <name val="ｺﾞｼｯｸ"/>
      <family val="3"/>
      <charset val="128"/>
    </font>
    <font>
      <sz val="11"/>
      <name val="ＭＳ ゴシック"/>
      <family val="3"/>
      <charset val="128"/>
    </font>
    <font>
      <sz val="10"/>
      <name val="ＭＳ Ｐゴシック"/>
      <family val="3"/>
      <charset val="128"/>
    </font>
    <font>
      <sz val="14"/>
      <name val="ＭＳ Ｐゴシック"/>
      <family val="3"/>
      <charset val="128"/>
    </font>
    <font>
      <sz val="11"/>
      <name val="HG丸ｺﾞｼｯｸM-PRO"/>
      <family val="3"/>
      <charset val="128"/>
    </font>
    <font>
      <sz val="8"/>
      <name val="ＭＳ Ｐゴシック"/>
      <family val="3"/>
      <charset val="128"/>
    </font>
    <font>
      <sz val="12"/>
      <name val="ＭＳ 明朝"/>
      <family val="1"/>
      <charset val="128"/>
    </font>
    <font>
      <sz val="6"/>
      <name val="ＭＳ Ｐ明朝"/>
      <family val="1"/>
      <charset val="128"/>
    </font>
    <font>
      <sz val="10"/>
      <name val="ＭＳ ゴシック"/>
      <family val="3"/>
      <charset val="128"/>
    </font>
    <font>
      <sz val="11"/>
      <name val="明朝"/>
      <family val="1"/>
      <charset val="128"/>
    </font>
    <font>
      <sz val="12"/>
      <name val="ＭＳ Ｐゴシック"/>
      <family val="3"/>
      <charset val="128"/>
    </font>
    <font>
      <sz val="12"/>
      <name val="ＭＳ ゴシック"/>
      <family val="3"/>
      <charset val="128"/>
    </font>
    <font>
      <sz val="12"/>
      <name val="ｺﾞｼｯｸ"/>
      <family val="3"/>
      <charset val="128"/>
    </font>
    <font>
      <sz val="16"/>
      <name val="ＭＳ Ｐゴシック"/>
      <family val="3"/>
      <charset val="128"/>
    </font>
    <font>
      <sz val="14"/>
      <name val="ＭＳ ゴシック"/>
      <family val="3"/>
      <charset val="128"/>
    </font>
    <font>
      <b/>
      <i/>
      <sz val="30"/>
      <name val="ＭＳ Ｐゴシック"/>
      <family val="3"/>
      <charset val="128"/>
    </font>
    <font>
      <sz val="30"/>
      <name val="ＭＳ Ｐゴシック"/>
      <family val="3"/>
      <charset val="128"/>
    </font>
    <font>
      <sz val="18"/>
      <name val="HG丸ｺﾞｼｯｸM-PRO"/>
      <family val="3"/>
      <charset val="128"/>
    </font>
    <font>
      <sz val="14"/>
      <name val="HG丸ｺﾞｼｯｸM-PRO"/>
      <family val="3"/>
      <charset val="128"/>
    </font>
    <font>
      <sz val="1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4"/>
      <name val="ＭＳ Ｐゴシック"/>
      <family val="3"/>
      <charset val="128"/>
      <scheme val="minor"/>
    </font>
    <font>
      <b/>
      <sz val="14"/>
      <color indexed="81"/>
      <name val="MS P ゴシック"/>
      <family val="3"/>
      <charset val="128"/>
    </font>
    <font>
      <sz val="16"/>
      <name val="ｺﾞｼｯｸ"/>
      <family val="3"/>
      <charset val="128"/>
    </font>
    <font>
      <b/>
      <sz val="26"/>
      <name val="ＭＳ Ｐゴシック"/>
      <family val="3"/>
      <charset val="128"/>
    </font>
  </fonts>
  <fills count="47">
    <fill>
      <patternFill patternType="none"/>
    </fill>
    <fill>
      <patternFill patternType="gray125"/>
    </fill>
    <fill>
      <patternFill patternType="solid">
        <fgColor theme="9"/>
        <bgColor indexed="64"/>
      </patternFill>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rgb="FFFFFFCC"/>
        <bgColor indexed="64"/>
      </patternFill>
    </fill>
    <fill>
      <patternFill patternType="solid">
        <fgColor rgb="FFFFCC99"/>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right/>
      <top/>
      <bottom style="thick">
        <color theme="4" tint="0.49980162968840602"/>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style="double">
        <color indexed="64"/>
      </left>
      <right/>
      <top style="thin">
        <color indexed="64"/>
      </top>
      <bottom style="thin">
        <color indexed="64"/>
      </bottom>
      <diagonal/>
    </border>
    <border>
      <left style="thin">
        <color indexed="8"/>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s>
  <cellStyleXfs count="62">
    <xf numFmtId="0" fontId="0" fillId="0" borderId="0"/>
    <xf numFmtId="38" fontId="1" fillId="0" borderId="0" applyFont="0" applyFill="0" applyBorder="0" applyAlignment="0" applyProtection="0"/>
    <xf numFmtId="38" fontId="16" fillId="0" borderId="0" applyFont="0" applyFill="0" applyBorder="0" applyAlignment="0" applyProtection="0"/>
    <xf numFmtId="0" fontId="16" fillId="0" borderId="0"/>
    <xf numFmtId="0" fontId="13" fillId="0" borderId="0"/>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8" fillId="2" borderId="0" applyNumberFormat="0" applyBorder="0" applyAlignment="0" applyProtection="0">
      <alignment vertical="center"/>
    </xf>
    <xf numFmtId="0" fontId="29" fillId="0" borderId="0" applyNumberFormat="0" applyFill="0" applyBorder="0" applyAlignment="0" applyProtection="0">
      <alignment vertical="center"/>
    </xf>
    <xf numFmtId="0" fontId="30" fillId="28" borderId="42" applyNumberFormat="0" applyAlignment="0" applyProtection="0">
      <alignment vertical="center"/>
    </xf>
    <xf numFmtId="0" fontId="31" fillId="29" borderId="0" applyNumberFormat="0" applyBorder="0" applyAlignment="0" applyProtection="0">
      <alignment vertical="center"/>
    </xf>
    <xf numFmtId="0" fontId="1" fillId="4" borderId="43" applyNumberFormat="0" applyFont="0" applyAlignment="0" applyProtection="0">
      <alignment vertical="center"/>
    </xf>
    <xf numFmtId="0" fontId="32" fillId="0" borderId="41" applyNumberFormat="0" applyFill="0" applyAlignment="0" applyProtection="0">
      <alignment vertical="center"/>
    </xf>
    <xf numFmtId="0" fontId="33" fillId="30" borderId="0" applyNumberFormat="0" applyBorder="0" applyAlignment="0" applyProtection="0">
      <alignment vertical="center"/>
    </xf>
    <xf numFmtId="0" fontId="34" fillId="31" borderId="39" applyNumberFormat="0" applyAlignment="0" applyProtection="0">
      <alignment vertical="center"/>
    </xf>
    <xf numFmtId="0" fontId="35" fillId="0" borderId="0" applyNumberFormat="0" applyFill="0" applyBorder="0" applyAlignment="0" applyProtection="0">
      <alignment vertical="center"/>
    </xf>
    <xf numFmtId="0" fontId="36" fillId="0" borderId="37" applyNumberFormat="0" applyFill="0" applyAlignment="0" applyProtection="0">
      <alignment vertical="center"/>
    </xf>
    <xf numFmtId="0" fontId="37" fillId="0" borderId="45" applyNumberFormat="0" applyFill="0" applyAlignment="0" applyProtection="0">
      <alignment vertical="center"/>
    </xf>
    <xf numFmtId="0" fontId="38" fillId="0" borderId="38" applyNumberFormat="0" applyFill="0" applyAlignment="0" applyProtection="0">
      <alignment vertical="center"/>
    </xf>
    <xf numFmtId="0" fontId="38" fillId="0" borderId="0" applyNumberFormat="0" applyFill="0" applyBorder="0" applyAlignment="0" applyProtection="0">
      <alignment vertical="center"/>
    </xf>
    <xf numFmtId="0" fontId="39" fillId="0" borderId="44" applyNumberFormat="0" applyFill="0" applyAlignment="0" applyProtection="0">
      <alignment vertical="center"/>
    </xf>
    <xf numFmtId="0" fontId="40" fillId="31" borderId="40" applyNumberFormat="0" applyAlignment="0" applyProtection="0">
      <alignment vertical="center"/>
    </xf>
    <xf numFmtId="0" fontId="41" fillId="0" borderId="0" applyNumberFormat="0" applyFill="0" applyBorder="0" applyAlignment="0" applyProtection="0">
      <alignment vertical="center"/>
    </xf>
    <xf numFmtId="0" fontId="42" fillId="3" borderId="39" applyNumberFormat="0" applyAlignment="0" applyProtection="0">
      <alignment vertical="center"/>
    </xf>
    <xf numFmtId="0" fontId="43"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7" fillId="36"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7" fillId="39" borderId="0" applyNumberFormat="0" applyBorder="0" applyAlignment="0" applyProtection="0">
      <alignment vertical="center"/>
    </xf>
    <xf numFmtId="0" fontId="27" fillId="40" borderId="0" applyNumberFormat="0" applyBorder="0" applyAlignment="0" applyProtection="0">
      <alignment vertical="center"/>
    </xf>
    <xf numFmtId="0" fontId="27" fillId="41" borderId="0" applyNumberFormat="0" applyBorder="0" applyAlignment="0" applyProtection="0">
      <alignment vertical="center"/>
    </xf>
    <xf numFmtId="0" fontId="27" fillId="42" borderId="0" applyNumberFormat="0" applyBorder="0" applyAlignment="0" applyProtection="0">
      <alignment vertical="center"/>
    </xf>
    <xf numFmtId="0" fontId="27" fillId="43" borderId="0" applyNumberFormat="0" applyBorder="0" applyAlignment="0" applyProtection="0">
      <alignment vertical="center"/>
    </xf>
    <xf numFmtId="0" fontId="27" fillId="44" borderId="0" applyNumberFormat="0" applyBorder="0" applyAlignment="0" applyProtection="0">
      <alignment vertical="center"/>
    </xf>
    <xf numFmtId="0" fontId="16" fillId="45" borderId="43" applyNumberFormat="0" applyFont="0" applyAlignment="0" applyProtection="0">
      <alignment vertical="center"/>
    </xf>
    <xf numFmtId="0" fontId="37" fillId="0" borderId="46" applyNumberFormat="0" applyFill="0" applyAlignment="0" applyProtection="0">
      <alignment vertical="center"/>
    </xf>
    <xf numFmtId="0" fontId="42" fillId="46" borderId="39" applyNumberFormat="0" applyAlignment="0" applyProtection="0">
      <alignment vertical="center"/>
    </xf>
    <xf numFmtId="0" fontId="44" fillId="0" borderId="0"/>
  </cellStyleXfs>
  <cellXfs count="493">
    <xf numFmtId="0" fontId="0" fillId="0" borderId="0" xfId="0"/>
    <xf numFmtId="0" fontId="7" fillId="0" borderId="2" xfId="0" applyFont="1" applyFill="1" applyBorder="1" applyAlignment="1">
      <alignment vertical="top"/>
    </xf>
    <xf numFmtId="38" fontId="7" fillId="0" borderId="2" xfId="1" applyFont="1" applyFill="1" applyBorder="1" applyAlignment="1">
      <alignment vertical="top"/>
    </xf>
    <xf numFmtId="0" fontId="0" fillId="0" borderId="0" xfId="0" applyFont="1" applyFill="1"/>
    <xf numFmtId="0" fontId="0" fillId="0" borderId="0" xfId="0" applyFont="1"/>
    <xf numFmtId="0" fontId="9" fillId="0" borderId="2" xfId="0" applyFont="1" applyFill="1" applyBorder="1" applyAlignment="1">
      <alignment horizontal="center"/>
    </xf>
    <xf numFmtId="38" fontId="0" fillId="0" borderId="2" xfId="1" applyFont="1" applyFill="1" applyBorder="1"/>
    <xf numFmtId="0" fontId="0" fillId="0" borderId="0" xfId="0" applyFont="1" applyFill="1" applyBorder="1"/>
    <xf numFmtId="38" fontId="0" fillId="0" borderId="0" xfId="1" applyFont="1" applyFill="1" applyBorder="1"/>
    <xf numFmtId="38" fontId="9" fillId="0" borderId="2" xfId="1" applyFont="1" applyFill="1" applyBorder="1" applyAlignment="1">
      <alignment horizontal="center" vertical="center"/>
    </xf>
    <xf numFmtId="0" fontId="9" fillId="0" borderId="14" xfId="0" applyFont="1" applyFill="1" applyBorder="1" applyAlignment="1">
      <alignment horizontal="center" vertical="center"/>
    </xf>
    <xf numFmtId="38" fontId="9" fillId="0" borderId="11" xfId="1" applyFont="1" applyFill="1" applyBorder="1" applyAlignment="1">
      <alignment horizontal="center" vertical="center" shrinkToFit="1"/>
    </xf>
    <xf numFmtId="38" fontId="9" fillId="0" borderId="15" xfId="1"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2" xfId="0" applyFont="1" applyFill="1" applyBorder="1"/>
    <xf numFmtId="0" fontId="9" fillId="0" borderId="16" xfId="0" applyFont="1" applyFill="1" applyBorder="1"/>
    <xf numFmtId="0" fontId="9" fillId="0" borderId="14" xfId="0" applyFont="1" applyFill="1" applyBorder="1"/>
    <xf numFmtId="0" fontId="9" fillId="0" borderId="0" xfId="0" applyFont="1" applyFill="1" applyBorder="1" applyAlignment="1">
      <alignment horizontal="center" vertical="center"/>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xf numFmtId="0" fontId="9" fillId="0" borderId="14" xfId="0" applyFont="1" applyFill="1" applyBorder="1" applyAlignment="1">
      <alignment vertical="center"/>
    </xf>
    <xf numFmtId="0" fontId="9" fillId="0" borderId="0" xfId="0" applyFont="1" applyFill="1" applyBorder="1"/>
    <xf numFmtId="0" fontId="9" fillId="0" borderId="0" xfId="0" applyFont="1" applyFill="1" applyBorder="1" applyAlignment="1">
      <alignment vertical="center"/>
    </xf>
    <xf numFmtId="0" fontId="9" fillId="0" borderId="3" xfId="0" applyFont="1" applyFill="1" applyBorder="1" applyAlignment="1">
      <alignment vertical="center"/>
    </xf>
    <xf numFmtId="0" fontId="9" fillId="0" borderId="5" xfId="0" applyFont="1" applyFill="1" applyBorder="1" applyAlignment="1">
      <alignment vertical="center"/>
    </xf>
    <xf numFmtId="0" fontId="9" fillId="0" borderId="4" xfId="0" applyFont="1" applyFill="1" applyBorder="1" applyAlignment="1">
      <alignment vertical="center"/>
    </xf>
    <xf numFmtId="0" fontId="9" fillId="0" borderId="7" xfId="0" applyFont="1" applyFill="1" applyBorder="1"/>
    <xf numFmtId="0" fontId="9" fillId="0" borderId="6" xfId="0" applyFont="1" applyFill="1" applyBorder="1"/>
    <xf numFmtId="0" fontId="6" fillId="0" borderId="17" xfId="0" applyFont="1" applyFill="1" applyBorder="1" applyAlignment="1">
      <alignment horizontal="center" vertical="center"/>
    </xf>
    <xf numFmtId="0" fontId="6" fillId="0" borderId="6" xfId="0" applyFont="1" applyFill="1" applyBorder="1" applyAlignment="1"/>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9" fillId="0" borderId="6" xfId="0" applyFont="1" applyFill="1" applyBorder="1" applyAlignment="1"/>
    <xf numFmtId="0" fontId="9" fillId="0" borderId="7" xfId="0" applyFont="1" applyFill="1" applyBorder="1" applyAlignment="1"/>
    <xf numFmtId="0" fontId="9" fillId="0" borderId="20" xfId="0" applyFont="1" applyFill="1" applyBorder="1" applyAlignment="1">
      <alignment vertical="center"/>
    </xf>
    <xf numFmtId="0" fontId="6" fillId="0" borderId="6" xfId="0" applyFont="1" applyFill="1" applyBorder="1" applyAlignment="1">
      <alignment horizontal="center" vertical="center"/>
    </xf>
    <xf numFmtId="38" fontId="10" fillId="0" borderId="0" xfId="1" applyFont="1" applyFill="1"/>
    <xf numFmtId="0" fontId="11" fillId="0" borderId="0" xfId="0" applyFont="1" applyFill="1"/>
    <xf numFmtId="0" fontId="8" fillId="0" borderId="0" xfId="0" applyFont="1" applyFill="1"/>
    <xf numFmtId="0" fontId="9" fillId="0" borderId="0" xfId="0" applyFont="1" applyFill="1"/>
    <xf numFmtId="0" fontId="7" fillId="0" borderId="22" xfId="0" applyFont="1" applyFill="1" applyBorder="1" applyAlignment="1">
      <alignment horizontal="center"/>
    </xf>
    <xf numFmtId="0" fontId="7" fillId="0" borderId="23" xfId="0" applyFont="1" applyFill="1" applyBorder="1" applyAlignment="1">
      <alignment horizontal="center"/>
    </xf>
    <xf numFmtId="0" fontId="7" fillId="0" borderId="24" xfId="0" applyFont="1" applyFill="1" applyBorder="1" applyAlignment="1">
      <alignment horizontal="center"/>
    </xf>
    <xf numFmtId="0" fontId="7" fillId="0" borderId="4" xfId="0" applyFont="1" applyFill="1" applyBorder="1"/>
    <xf numFmtId="0" fontId="7" fillId="0" borderId="25" xfId="0" applyFont="1" applyFill="1" applyBorder="1"/>
    <xf numFmtId="0" fontId="7" fillId="0" borderId="25" xfId="0" applyFont="1" applyFill="1" applyBorder="1" applyAlignment="1">
      <alignment shrinkToFit="1"/>
    </xf>
    <xf numFmtId="0" fontId="7" fillId="0" borderId="6" xfId="0" applyFont="1" applyFill="1" applyBorder="1"/>
    <xf numFmtId="38" fontId="0" fillId="0" borderId="0" xfId="0" applyNumberFormat="1" applyFont="1" applyFill="1"/>
    <xf numFmtId="38" fontId="8" fillId="0" borderId="0" xfId="1" applyFont="1" applyFill="1"/>
    <xf numFmtId="38" fontId="9" fillId="0" borderId="0" xfId="1" applyFont="1" applyFill="1"/>
    <xf numFmtId="38" fontId="7" fillId="0" borderId="22" xfId="1" applyFont="1" applyFill="1" applyBorder="1" applyAlignment="1">
      <alignment horizontal="center"/>
    </xf>
    <xf numFmtId="179" fontId="5" fillId="0" borderId="2" xfId="1" applyNumberFormat="1" applyFont="1" applyFill="1" applyBorder="1" applyAlignment="1"/>
    <xf numFmtId="179" fontId="5" fillId="0" borderId="9" xfId="1" applyNumberFormat="1" applyFont="1" applyFill="1" applyBorder="1" applyAlignment="1"/>
    <xf numFmtId="38" fontId="7" fillId="0" borderId="23" xfId="1" applyFont="1" applyFill="1" applyBorder="1" applyAlignment="1">
      <alignment horizontal="center"/>
    </xf>
    <xf numFmtId="179" fontId="5" fillId="0" borderId="0" xfId="1" applyNumberFormat="1" applyFont="1" applyFill="1" applyBorder="1" applyAlignment="1"/>
    <xf numFmtId="179" fontId="5" fillId="0" borderId="13" xfId="1" applyNumberFormat="1" applyFont="1" applyFill="1" applyBorder="1" applyAlignment="1"/>
    <xf numFmtId="179" fontId="5" fillId="0" borderId="0" xfId="1" applyNumberFormat="1" applyFont="1" applyFill="1" applyBorder="1" applyAlignment="1">
      <alignment horizontal="right"/>
    </xf>
    <xf numFmtId="38" fontId="7" fillId="0" borderId="24" xfId="1" applyFont="1" applyFill="1" applyBorder="1" applyAlignment="1">
      <alignment horizontal="center"/>
    </xf>
    <xf numFmtId="179" fontId="5" fillId="0" borderId="7" xfId="1" applyNumberFormat="1" applyFont="1" applyFill="1" applyBorder="1" applyAlignment="1"/>
    <xf numFmtId="179" fontId="5" fillId="0" borderId="21" xfId="1" applyNumberFormat="1" applyFont="1" applyFill="1" applyBorder="1" applyAlignment="1"/>
    <xf numFmtId="179" fontId="5" fillId="0" borderId="1" xfId="1" applyNumberFormat="1" applyFont="1" applyFill="1" applyBorder="1" applyAlignment="1"/>
    <xf numFmtId="179" fontId="5" fillId="0" borderId="4" xfId="1" applyNumberFormat="1" applyFont="1" applyFill="1" applyBorder="1" applyAlignment="1"/>
    <xf numFmtId="38" fontId="7" fillId="0" borderId="4" xfId="1" applyFont="1" applyFill="1" applyBorder="1"/>
    <xf numFmtId="38" fontId="7" fillId="0" borderId="25" xfId="1" applyFont="1" applyFill="1" applyBorder="1"/>
    <xf numFmtId="38" fontId="7" fillId="0" borderId="25" xfId="1" applyFont="1" applyFill="1" applyBorder="1" applyAlignment="1">
      <alignment shrinkToFit="1"/>
    </xf>
    <xf numFmtId="38" fontId="7" fillId="0" borderId="6" xfId="1" applyFont="1" applyFill="1" applyBorder="1"/>
    <xf numFmtId="38" fontId="0" fillId="0" borderId="1" xfId="1" applyFont="1" applyFill="1" applyBorder="1"/>
    <xf numFmtId="177" fontId="0" fillId="0" borderId="26" xfId="1" applyNumberFormat="1" applyFont="1" applyFill="1" applyBorder="1"/>
    <xf numFmtId="177" fontId="0" fillId="0" borderId="31" xfId="1" applyNumberFormat="1" applyFont="1" applyFill="1" applyBorder="1"/>
    <xf numFmtId="177" fontId="0" fillId="0" borderId="22" xfId="1" applyNumberFormat="1" applyFont="1" applyFill="1" applyBorder="1"/>
    <xf numFmtId="38" fontId="0" fillId="0" borderId="4" xfId="1" applyFont="1" applyFill="1" applyBorder="1"/>
    <xf numFmtId="177" fontId="0" fillId="0" borderId="27" xfId="1" applyNumberFormat="1" applyFont="1" applyFill="1" applyBorder="1"/>
    <xf numFmtId="177" fontId="0" fillId="0" borderId="32" xfId="1" applyNumberFormat="1" applyFont="1" applyFill="1" applyBorder="1"/>
    <xf numFmtId="177" fontId="0" fillId="0" borderId="23" xfId="1" applyNumberFormat="1" applyFont="1" applyFill="1" applyBorder="1"/>
    <xf numFmtId="38" fontId="0" fillId="0" borderId="7" xfId="1" applyFont="1" applyFill="1" applyBorder="1"/>
    <xf numFmtId="38" fontId="0" fillId="0" borderId="6" xfId="1" applyFont="1" applyFill="1" applyBorder="1"/>
    <xf numFmtId="177" fontId="0" fillId="0" borderId="30" xfId="1" applyNumberFormat="1" applyFont="1" applyFill="1" applyBorder="1"/>
    <xf numFmtId="177" fontId="0" fillId="0" borderId="33" xfId="1" applyNumberFormat="1" applyFont="1" applyFill="1" applyBorder="1"/>
    <xf numFmtId="177" fontId="0" fillId="0" borderId="24" xfId="1" applyNumberFormat="1" applyFont="1" applyFill="1" applyBorder="1"/>
    <xf numFmtId="38" fontId="0" fillId="0" borderId="13" xfId="1" applyFont="1" applyFill="1" applyBorder="1"/>
    <xf numFmtId="38" fontId="0" fillId="0" borderId="21" xfId="1" applyFont="1" applyFill="1" applyBorder="1"/>
    <xf numFmtId="177" fontId="0" fillId="0" borderId="27" xfId="1" applyNumberFormat="1" applyFont="1" applyFill="1" applyBorder="1" applyAlignment="1">
      <alignment horizontal="right"/>
    </xf>
    <xf numFmtId="177" fontId="0" fillId="0" borderId="0" xfId="0" applyNumberFormat="1" applyFont="1" applyFill="1"/>
    <xf numFmtId="183" fontId="0" fillId="0" borderId="0" xfId="0" applyNumberFormat="1" applyFont="1" applyFill="1"/>
    <xf numFmtId="38" fontId="9" fillId="0" borderId="0" xfId="1" applyFont="1" applyFill="1" applyBorder="1" applyAlignment="1">
      <alignment horizontal="center"/>
    </xf>
    <xf numFmtId="0" fontId="9" fillId="0" borderId="0" xfId="0" applyFont="1" applyFill="1" applyBorder="1" applyAlignment="1">
      <alignment horizontal="center" vertical="center" shrinkToFit="1"/>
    </xf>
    <xf numFmtId="0" fontId="17" fillId="0" borderId="0" xfId="0" applyFont="1" applyFill="1"/>
    <xf numFmtId="38" fontId="17" fillId="0" borderId="0" xfId="1" applyFont="1" applyFill="1"/>
    <xf numFmtId="0" fontId="18" fillId="0" borderId="0" xfId="0" applyFont="1" applyFill="1"/>
    <xf numFmtId="38" fontId="17" fillId="0" borderId="1" xfId="1" applyFont="1" applyFill="1" applyBorder="1"/>
    <xf numFmtId="41" fontId="17" fillId="0" borderId="1" xfId="1" applyNumberFormat="1" applyFont="1" applyFill="1" applyBorder="1" applyAlignment="1">
      <alignment horizontal="right"/>
    </xf>
    <xf numFmtId="38" fontId="17" fillId="0" borderId="2" xfId="1" applyFont="1" applyFill="1" applyBorder="1"/>
    <xf numFmtId="0" fontId="19" fillId="0" borderId="13" xfId="0" applyFont="1" applyFill="1" applyBorder="1" applyAlignment="1">
      <alignment horizontal="centerContinuous"/>
    </xf>
    <xf numFmtId="38" fontId="17" fillId="0" borderId="4" xfId="1" applyFont="1" applyFill="1" applyBorder="1"/>
    <xf numFmtId="41" fontId="17" fillId="0" borderId="4" xfId="1" applyNumberFormat="1" applyFont="1" applyFill="1" applyBorder="1" applyAlignment="1">
      <alignment horizontal="right"/>
    </xf>
    <xf numFmtId="38" fontId="17" fillId="0" borderId="0" xfId="1" applyFont="1" applyFill="1" applyBorder="1"/>
    <xf numFmtId="38" fontId="17" fillId="0" borderId="4" xfId="1" applyFont="1" applyFill="1" applyBorder="1" applyAlignment="1">
      <alignment shrinkToFit="1"/>
    </xf>
    <xf numFmtId="38" fontId="17" fillId="0" borderId="6" xfId="1" applyFont="1" applyFill="1" applyBorder="1"/>
    <xf numFmtId="38" fontId="17" fillId="0" borderId="7" xfId="1" applyFont="1" applyFill="1" applyBorder="1"/>
    <xf numFmtId="0" fontId="19" fillId="0" borderId="0" xfId="0" applyFont="1" applyFill="1" applyBorder="1" applyAlignment="1"/>
    <xf numFmtId="0" fontId="17" fillId="0" borderId="2" xfId="0" applyFont="1" applyFill="1" applyBorder="1" applyAlignment="1">
      <alignment horizontal="center" vertical="center"/>
    </xf>
    <xf numFmtId="0" fontId="17" fillId="0" borderId="2" xfId="0" applyFont="1" applyFill="1" applyBorder="1"/>
    <xf numFmtId="0" fontId="17" fillId="0" borderId="16" xfId="0" applyFont="1" applyFill="1" applyBorder="1"/>
    <xf numFmtId="0" fontId="17" fillId="0" borderId="14" xfId="0" applyFont="1" applyFill="1" applyBorder="1"/>
    <xf numFmtId="0" fontId="17" fillId="0" borderId="0" xfId="0" applyFont="1" applyFill="1" applyBorder="1"/>
    <xf numFmtId="0" fontId="17" fillId="0" borderId="1" xfId="0" applyFont="1" applyFill="1" applyBorder="1" applyAlignment="1">
      <alignment vertical="center"/>
    </xf>
    <xf numFmtId="0" fontId="17" fillId="0" borderId="2" xfId="0" applyFont="1" applyFill="1" applyBorder="1" applyAlignment="1">
      <alignment vertical="center"/>
    </xf>
    <xf numFmtId="0" fontId="17" fillId="0" borderId="3" xfId="0" applyFont="1" applyFill="1" applyBorder="1" applyAlignment="1">
      <alignment vertical="center"/>
    </xf>
    <xf numFmtId="0" fontId="17" fillId="0" borderId="0" xfId="0" applyFont="1" applyFill="1" applyBorder="1" applyAlignment="1">
      <alignment vertical="center"/>
    </xf>
    <xf numFmtId="0" fontId="17" fillId="0" borderId="7" xfId="0" applyFont="1" applyFill="1" applyBorder="1"/>
    <xf numFmtId="0" fontId="17" fillId="0" borderId="6" xfId="0" applyFont="1" applyFill="1" applyBorder="1"/>
    <xf numFmtId="0" fontId="17" fillId="0" borderId="17" xfId="0" applyFont="1" applyFill="1" applyBorder="1" applyAlignment="1">
      <alignment horizontal="center" vertical="center"/>
    </xf>
    <xf numFmtId="0" fontId="17" fillId="0" borderId="6" xfId="0" applyFont="1" applyFill="1" applyBorder="1" applyAlignment="1"/>
    <xf numFmtId="38" fontId="17" fillId="0" borderId="6" xfId="1" applyFont="1" applyFill="1" applyBorder="1" applyAlignment="1">
      <alignment horizontal="center" vertical="center"/>
    </xf>
    <xf numFmtId="0" fontId="17" fillId="0" borderId="19" xfId="0" applyFont="1" applyFill="1" applyBorder="1" applyAlignment="1">
      <alignment horizontal="center" vertical="center"/>
    </xf>
    <xf numFmtId="0" fontId="17" fillId="0" borderId="7" xfId="0" applyFont="1" applyFill="1" applyBorder="1" applyAlignment="1"/>
    <xf numFmtId="177" fontId="17" fillId="0" borderId="23" xfId="1" applyNumberFormat="1" applyFont="1" applyFill="1" applyBorder="1"/>
    <xf numFmtId="0" fontId="20" fillId="0" borderId="0" xfId="0" applyFont="1" applyFill="1"/>
    <xf numFmtId="0" fontId="10" fillId="0" borderId="0" xfId="0" applyFont="1" applyFill="1"/>
    <xf numFmtId="0" fontId="10" fillId="0" borderId="0" xfId="0" applyFont="1" applyFill="1" applyAlignment="1">
      <alignment horizontal="center"/>
    </xf>
    <xf numFmtId="0" fontId="10" fillId="0" borderId="15"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 xfId="0" applyFont="1" applyFill="1" applyBorder="1" applyAlignment="1">
      <alignment vertical="center"/>
    </xf>
    <xf numFmtId="0" fontId="10" fillId="0" borderId="26" xfId="0" applyFont="1" applyFill="1" applyBorder="1" applyAlignment="1">
      <alignment vertical="center"/>
    </xf>
    <xf numFmtId="0" fontId="10" fillId="0" borderId="3" xfId="0" applyFont="1" applyFill="1" applyBorder="1" applyAlignment="1">
      <alignment vertical="center"/>
    </xf>
    <xf numFmtId="38" fontId="10" fillId="0" borderId="1" xfId="1" applyFont="1" applyFill="1" applyBorder="1" applyAlignment="1">
      <alignment vertical="center"/>
    </xf>
    <xf numFmtId="0" fontId="10" fillId="0" borderId="0" xfId="0" applyFont="1" applyFill="1" applyBorder="1" applyAlignment="1">
      <alignment vertical="center"/>
    </xf>
    <xf numFmtId="0" fontId="10" fillId="0" borderId="6" xfId="0" applyFont="1" applyFill="1" applyBorder="1" applyAlignment="1">
      <alignment vertical="center"/>
    </xf>
    <xf numFmtId="0" fontId="10" fillId="0" borderId="30" xfId="0" applyFont="1" applyFill="1" applyBorder="1" applyAlignment="1">
      <alignment vertical="center"/>
    </xf>
    <xf numFmtId="0" fontId="10" fillId="0" borderId="7" xfId="0" applyFont="1" applyFill="1" applyBorder="1" applyAlignment="1">
      <alignment vertical="center"/>
    </xf>
    <xf numFmtId="0" fontId="10" fillId="0" borderId="8" xfId="0" applyFont="1" applyFill="1" applyBorder="1" applyAlignment="1">
      <alignment vertical="center"/>
    </xf>
    <xf numFmtId="38" fontId="10" fillId="0" borderId="6" xfId="1" applyFont="1" applyFill="1" applyBorder="1" applyAlignment="1">
      <alignment vertical="center"/>
    </xf>
    <xf numFmtId="0" fontId="10" fillId="0" borderId="0" xfId="0" applyFont="1" applyFill="1" applyBorder="1"/>
    <xf numFmtId="38" fontId="10" fillId="0" borderId="0" xfId="0" applyNumberFormat="1" applyFont="1" applyFill="1" applyBorder="1"/>
    <xf numFmtId="38" fontId="10" fillId="0" borderId="0" xfId="1" applyFont="1" applyFill="1" applyBorder="1"/>
    <xf numFmtId="0" fontId="3" fillId="0" borderId="0" xfId="0" applyFont="1" applyFill="1" applyBorder="1"/>
    <xf numFmtId="0" fontId="10" fillId="0" borderId="0" xfId="4" applyNumberFormat="1" applyFont="1" applyFill="1" applyAlignment="1"/>
    <xf numFmtId="0" fontId="22" fillId="0" borderId="0" xfId="0" applyFont="1" applyFill="1" applyBorder="1" applyAlignment="1">
      <alignment horizontal="center"/>
    </xf>
    <xf numFmtId="0" fontId="22" fillId="0" borderId="0" xfId="0" applyFont="1" applyFill="1" applyBorder="1" applyAlignment="1"/>
    <xf numFmtId="0" fontId="23" fillId="0" borderId="0" xfId="0" applyFont="1" applyAlignment="1">
      <alignment horizontal="center"/>
    </xf>
    <xf numFmtId="0" fontId="24" fillId="0" borderId="0" xfId="0" applyFont="1" applyAlignment="1">
      <alignment horizontal="center"/>
    </xf>
    <xf numFmtId="0" fontId="25" fillId="0" borderId="0" xfId="0" applyFont="1" applyAlignment="1"/>
    <xf numFmtId="0" fontId="26" fillId="0" borderId="0" xfId="0" applyFont="1" applyAlignment="1"/>
    <xf numFmtId="38" fontId="0" fillId="0" borderId="34" xfId="1" applyFont="1" applyFill="1" applyBorder="1"/>
    <xf numFmtId="0" fontId="19" fillId="0" borderId="0" xfId="4" applyNumberFormat="1" applyFont="1" applyFill="1" applyAlignment="1"/>
    <xf numFmtId="38" fontId="0" fillId="0" borderId="30" xfId="1" applyFont="1" applyFill="1" applyBorder="1" applyAlignment="1">
      <alignment horizontal="right"/>
    </xf>
    <xf numFmtId="38" fontId="0" fillId="0" borderId="27" xfId="1" applyFont="1" applyFill="1" applyBorder="1" applyAlignment="1">
      <alignment horizontal="right"/>
    </xf>
    <xf numFmtId="0" fontId="10" fillId="0" borderId="22" xfId="0" applyFont="1" applyFill="1" applyBorder="1" applyAlignment="1">
      <alignment vertical="center"/>
    </xf>
    <xf numFmtId="0" fontId="9" fillId="0" borderId="0" xfId="0" applyFont="1" applyFill="1" applyBorder="1" applyAlignment="1"/>
    <xf numFmtId="0" fontId="19" fillId="0" borderId="9" xfId="0" applyFont="1" applyFill="1" applyBorder="1" applyAlignment="1">
      <alignment horizontal="centerContinuous"/>
    </xf>
    <xf numFmtId="0" fontId="19" fillId="0" borderId="13" xfId="0" applyFont="1" applyFill="1" applyBorder="1" applyAlignment="1">
      <alignment horizontal="centerContinuous" shrinkToFit="1"/>
    </xf>
    <xf numFmtId="0" fontId="19" fillId="0" borderId="21" xfId="0" applyFont="1" applyFill="1" applyBorder="1" applyAlignment="1">
      <alignment horizontal="centerContinuous"/>
    </xf>
    <xf numFmtId="0" fontId="10" fillId="0" borderId="36" xfId="0" applyFont="1" applyFill="1" applyBorder="1" applyAlignment="1">
      <alignment horizontal="center" vertical="center"/>
    </xf>
    <xf numFmtId="38" fontId="10" fillId="0" borderId="11" xfId="1" applyFont="1" applyFill="1" applyBorder="1" applyAlignment="1">
      <alignment horizontal="center" vertical="center" wrapText="1"/>
    </xf>
    <xf numFmtId="0" fontId="10" fillId="0" borderId="2" xfId="0" applyFont="1" applyFill="1" applyBorder="1" applyAlignment="1">
      <alignment vertical="center"/>
    </xf>
    <xf numFmtId="0" fontId="9" fillId="0" borderId="4" xfId="0" applyFont="1" applyFill="1" applyBorder="1" applyAlignment="1">
      <alignment horizontal="center" vertical="center"/>
    </xf>
    <xf numFmtId="0" fontId="0" fillId="0" borderId="0" xfId="0" applyFont="1" applyAlignment="1"/>
    <xf numFmtId="0" fontId="5" fillId="0" borderId="0" xfId="4" applyNumberFormat="1" applyFont="1" applyFill="1" applyAlignment="1">
      <alignment horizontal="right"/>
    </xf>
    <xf numFmtId="0" fontId="19" fillId="0" borderId="0" xfId="4" applyNumberFormat="1" applyFont="1" applyFill="1" applyAlignment="1">
      <alignment horizontal="right"/>
    </xf>
    <xf numFmtId="0" fontId="19" fillId="0" borderId="1" xfId="4" applyNumberFormat="1" applyFont="1" applyFill="1" applyBorder="1" applyAlignment="1"/>
    <xf numFmtId="0" fontId="19" fillId="0" borderId="0" xfId="4" applyNumberFormat="1" applyFont="1" applyFill="1" applyBorder="1" applyAlignment="1"/>
    <xf numFmtId="0" fontId="19" fillId="0" borderId="0" xfId="4" applyNumberFormat="1" applyFont="1" applyFill="1" applyAlignment="1">
      <alignment horizontal="center"/>
    </xf>
    <xf numFmtId="0" fontId="19" fillId="0" borderId="0" xfId="4" applyNumberFormat="1" applyFont="1" applyFill="1" applyBorder="1" applyAlignment="1">
      <alignment horizontal="center"/>
    </xf>
    <xf numFmtId="3" fontId="19" fillId="0" borderId="0" xfId="4" applyNumberFormat="1" applyFont="1" applyFill="1" applyBorder="1" applyAlignment="1"/>
    <xf numFmtId="3" fontId="19" fillId="0" borderId="0" xfId="4" applyNumberFormat="1" applyFont="1" applyFill="1" applyAlignment="1"/>
    <xf numFmtId="0" fontId="5" fillId="0" borderId="0" xfId="4" applyNumberFormat="1" applyFont="1" applyFill="1" applyAlignment="1"/>
    <xf numFmtId="0" fontId="10" fillId="0" borderId="7" xfId="0" applyFont="1" applyFill="1" applyBorder="1" applyAlignment="1"/>
    <xf numFmtId="0" fontId="10" fillId="0" borderId="7" xfId="0" applyFont="1" applyFill="1" applyBorder="1"/>
    <xf numFmtId="0" fontId="10" fillId="0" borderId="7" xfId="0" applyFont="1" applyFill="1" applyBorder="1" applyAlignment="1">
      <alignment horizontal="center"/>
    </xf>
    <xf numFmtId="0" fontId="17" fillId="0" borderId="11" xfId="0" applyFont="1" applyFill="1" applyBorder="1" applyAlignment="1">
      <alignment horizontal="center" vertical="center" wrapText="1"/>
    </xf>
    <xf numFmtId="38" fontId="9" fillId="0" borderId="15" xfId="1" applyFont="1" applyFill="1" applyBorder="1" applyAlignment="1">
      <alignment horizontal="center" vertical="center"/>
    </xf>
    <xf numFmtId="0" fontId="9" fillId="0" borderId="22" xfId="0" applyFont="1" applyFill="1" applyBorder="1" applyAlignment="1">
      <alignment horizontal="center"/>
    </xf>
    <xf numFmtId="179" fontId="0" fillId="0" borderId="1" xfId="1" applyNumberFormat="1" applyFont="1" applyFill="1" applyBorder="1" applyAlignment="1"/>
    <xf numFmtId="179" fontId="0" fillId="0" borderId="9" xfId="1" applyNumberFormat="1" applyFont="1" applyFill="1" applyBorder="1" applyAlignment="1"/>
    <xf numFmtId="179" fontId="0" fillId="0" borderId="2" xfId="1" applyNumberFormat="1" applyFont="1" applyFill="1" applyBorder="1" applyAlignment="1"/>
    <xf numFmtId="179" fontId="0" fillId="0" borderId="2" xfId="1" applyNumberFormat="1" applyFont="1" applyFill="1" applyBorder="1"/>
    <xf numFmtId="182" fontId="0" fillId="0" borderId="1" xfId="1" applyNumberFormat="1" applyFont="1" applyFill="1" applyBorder="1"/>
    <xf numFmtId="181" fontId="0" fillId="0" borderId="9" xfId="1" applyNumberFormat="1" applyFont="1" applyFill="1" applyBorder="1"/>
    <xf numFmtId="176" fontId="0" fillId="0" borderId="9" xfId="1" applyNumberFormat="1" applyFont="1" applyFill="1" applyBorder="1"/>
    <xf numFmtId="176" fontId="0" fillId="0" borderId="9" xfId="0" applyNumberFormat="1" applyFont="1" applyFill="1" applyBorder="1"/>
    <xf numFmtId="176" fontId="0" fillId="0" borderId="1" xfId="0" applyNumberFormat="1" applyFont="1" applyFill="1" applyBorder="1"/>
    <xf numFmtId="38" fontId="0" fillId="0" borderId="9" xfId="1" applyFont="1" applyFill="1" applyBorder="1"/>
    <xf numFmtId="38" fontId="0" fillId="0" borderId="26" xfId="1" applyFont="1" applyFill="1" applyBorder="1"/>
    <xf numFmtId="38" fontId="0" fillId="0" borderId="3" xfId="1" applyFont="1" applyFill="1" applyBorder="1"/>
    <xf numFmtId="0" fontId="9" fillId="0" borderId="23" xfId="0" applyFont="1" applyFill="1" applyBorder="1" applyAlignment="1">
      <alignment horizontal="center"/>
    </xf>
    <xf numFmtId="179" fontId="0" fillId="0" borderId="4" xfId="1" applyNumberFormat="1" applyFont="1" applyFill="1" applyBorder="1" applyAlignment="1"/>
    <xf numFmtId="179" fontId="0" fillId="0" borderId="13" xfId="1" applyNumberFormat="1" applyFont="1" applyFill="1" applyBorder="1" applyAlignment="1"/>
    <xf numFmtId="179" fontId="0" fillId="0" borderId="0" xfId="1" applyNumberFormat="1" applyFont="1" applyFill="1" applyBorder="1" applyAlignment="1"/>
    <xf numFmtId="179" fontId="0" fillId="0" borderId="0" xfId="1" applyNumberFormat="1" applyFont="1" applyFill="1" applyBorder="1"/>
    <xf numFmtId="182" fontId="0" fillId="0" borderId="4" xfId="1" applyNumberFormat="1" applyFont="1" applyFill="1" applyBorder="1"/>
    <xf numFmtId="181" fontId="0" fillId="0" borderId="13" xfId="1" applyNumberFormat="1" applyFont="1" applyFill="1" applyBorder="1"/>
    <xf numFmtId="176" fontId="0" fillId="0" borderId="13" xfId="1" applyNumberFormat="1" applyFont="1" applyFill="1" applyBorder="1"/>
    <xf numFmtId="176" fontId="0" fillId="0" borderId="13" xfId="0" applyNumberFormat="1" applyFont="1" applyFill="1" applyBorder="1"/>
    <xf numFmtId="176" fontId="0" fillId="0" borderId="4" xfId="0" applyNumberFormat="1" applyFont="1" applyFill="1" applyBorder="1"/>
    <xf numFmtId="38" fontId="0" fillId="0" borderId="27" xfId="1" applyFont="1" applyFill="1" applyBorder="1"/>
    <xf numFmtId="38" fontId="0" fillId="0" borderId="5" xfId="1" applyFont="1" applyFill="1" applyBorder="1"/>
    <xf numFmtId="179" fontId="0" fillId="0" borderId="6" xfId="1" applyNumberFormat="1" applyFont="1" applyFill="1" applyBorder="1" applyAlignment="1"/>
    <xf numFmtId="179" fontId="0" fillId="0" borderId="21" xfId="1" applyNumberFormat="1" applyFont="1" applyFill="1" applyBorder="1" applyAlignment="1"/>
    <xf numFmtId="179" fontId="0" fillId="0" borderId="7" xfId="1" applyNumberFormat="1" applyFont="1" applyFill="1" applyBorder="1" applyAlignment="1"/>
    <xf numFmtId="179" fontId="0" fillId="0" borderId="7" xfId="1" applyNumberFormat="1" applyFont="1" applyFill="1" applyBorder="1"/>
    <xf numFmtId="182" fontId="0" fillId="0" borderId="6" xfId="1" applyNumberFormat="1" applyFont="1" applyFill="1" applyBorder="1"/>
    <xf numFmtId="181" fontId="0" fillId="0" borderId="21" xfId="1" applyNumberFormat="1" applyFont="1" applyFill="1" applyBorder="1"/>
    <xf numFmtId="0" fontId="0" fillId="0" borderId="21" xfId="1" applyNumberFormat="1" applyFont="1" applyFill="1" applyBorder="1" applyAlignment="1"/>
    <xf numFmtId="0" fontId="0" fillId="0" borderId="21" xfId="1" applyNumberFormat="1" applyFont="1" applyFill="1" applyBorder="1"/>
    <xf numFmtId="176" fontId="0" fillId="0" borderId="21" xfId="0" applyNumberFormat="1" applyFont="1" applyFill="1" applyBorder="1"/>
    <xf numFmtId="176" fontId="0" fillId="0" borderId="6" xfId="0" applyNumberFormat="1" applyFont="1" applyFill="1" applyBorder="1"/>
    <xf numFmtId="38" fontId="0" fillId="0" borderId="30" xfId="1" applyFont="1" applyFill="1" applyBorder="1"/>
    <xf numFmtId="38" fontId="0" fillId="0" borderId="8" xfId="1" applyFont="1" applyFill="1" applyBorder="1"/>
    <xf numFmtId="38" fontId="0" fillId="0" borderId="26" xfId="1" applyFont="1" applyFill="1" applyBorder="1" applyAlignment="1">
      <alignment horizontal="right"/>
    </xf>
    <xf numFmtId="182" fontId="0" fillId="0" borderId="9" xfId="1" applyNumberFormat="1" applyFont="1" applyFill="1" applyBorder="1"/>
    <xf numFmtId="176" fontId="0" fillId="0" borderId="21" xfId="1" applyNumberFormat="1" applyFont="1" applyFill="1" applyBorder="1"/>
    <xf numFmtId="176" fontId="0" fillId="0" borderId="4" xfId="0" applyNumberFormat="1" applyFont="1" applyFill="1" applyBorder="1" applyAlignment="1">
      <alignment horizontal="right"/>
    </xf>
    <xf numFmtId="0" fontId="9" fillId="0" borderId="24" xfId="0" applyFont="1" applyFill="1" applyBorder="1" applyAlignment="1">
      <alignment horizontal="center"/>
    </xf>
    <xf numFmtId="176" fontId="0" fillId="0" borderId="1" xfId="0" applyNumberFormat="1" applyFont="1" applyFill="1" applyBorder="1" applyAlignment="1">
      <alignment horizontal="right"/>
    </xf>
    <xf numFmtId="176" fontId="0" fillId="0" borderId="13" xfId="0" applyNumberFormat="1" applyFont="1" applyFill="1" applyBorder="1" applyAlignment="1">
      <alignment horizontal="right"/>
    </xf>
    <xf numFmtId="38" fontId="0" fillId="0" borderId="4" xfId="1" applyFont="1" applyFill="1" applyBorder="1" applyAlignment="1">
      <alignment horizontal="right"/>
    </xf>
    <xf numFmtId="38" fontId="0" fillId="0" borderId="1" xfId="1" applyFont="1" applyFill="1" applyBorder="1" applyAlignment="1">
      <alignment horizontal="right"/>
    </xf>
    <xf numFmtId="38" fontId="0" fillId="0" borderId="29" xfId="1" applyFont="1" applyFill="1" applyBorder="1" applyAlignment="1">
      <alignment horizontal="right"/>
    </xf>
    <xf numFmtId="38" fontId="0" fillId="0" borderId="28" xfId="1" applyFont="1" applyFill="1" applyBorder="1" applyAlignment="1">
      <alignment horizontal="right"/>
    </xf>
    <xf numFmtId="182" fontId="0" fillId="0" borderId="13" xfId="1" applyNumberFormat="1" applyFont="1" applyFill="1" applyBorder="1"/>
    <xf numFmtId="176" fontId="0" fillId="0" borderId="21" xfId="1" applyNumberFormat="1" applyFont="1" applyFill="1" applyBorder="1" applyAlignment="1"/>
    <xf numFmtId="0" fontId="9" fillId="0" borderId="2" xfId="0" applyFont="1" applyFill="1" applyBorder="1" applyAlignment="1"/>
    <xf numFmtId="0" fontId="0" fillId="0" borderId="2" xfId="0" applyFont="1" applyFill="1" applyBorder="1"/>
    <xf numFmtId="0" fontId="9" fillId="0" borderId="0" xfId="0" applyFont="1" applyFill="1" applyBorder="1" applyAlignment="1">
      <alignment horizontal="center"/>
    </xf>
    <xf numFmtId="0" fontId="9" fillId="0" borderId="0" xfId="0" applyFont="1" applyFill="1" applyAlignment="1"/>
    <xf numFmtId="38" fontId="0" fillId="0" borderId="0" xfId="1" applyFont="1" applyFill="1"/>
    <xf numFmtId="176" fontId="0" fillId="0" borderId="0" xfId="0" applyNumberFormat="1" applyFont="1" applyFill="1"/>
    <xf numFmtId="0" fontId="0" fillId="0" borderId="1" xfId="0" applyFont="1" applyFill="1" applyBorder="1"/>
    <xf numFmtId="0" fontId="0" fillId="0" borderId="4" xfId="0" applyFont="1" applyFill="1" applyBorder="1"/>
    <xf numFmtId="180" fontId="0" fillId="0" borderId="4" xfId="0" applyNumberFormat="1" applyFont="1" applyFill="1" applyBorder="1"/>
    <xf numFmtId="180" fontId="0" fillId="0" borderId="1" xfId="0" applyNumberFormat="1" applyFont="1" applyFill="1" applyBorder="1"/>
    <xf numFmtId="38" fontId="0" fillId="0" borderId="22" xfId="1" applyFont="1" applyFill="1" applyBorder="1"/>
    <xf numFmtId="38" fontId="0" fillId="0" borderId="23" xfId="1" applyFont="1" applyFill="1" applyBorder="1"/>
    <xf numFmtId="0" fontId="0" fillId="0" borderId="6" xfId="0" applyFont="1" applyFill="1" applyBorder="1"/>
    <xf numFmtId="0" fontId="0" fillId="0" borderId="4" xfId="0" applyNumberFormat="1" applyFont="1" applyFill="1" applyBorder="1" applyAlignment="1">
      <alignment horizontal="right"/>
    </xf>
    <xf numFmtId="176" fontId="0" fillId="0" borderId="4" xfId="0" applyNumberFormat="1" applyFont="1" applyFill="1" applyBorder="1" applyAlignment="1"/>
    <xf numFmtId="180" fontId="0" fillId="0" borderId="13" xfId="0" applyNumberFormat="1" applyFont="1" applyFill="1" applyBorder="1"/>
    <xf numFmtId="0" fontId="0" fillId="0" borderId="4" xfId="0" applyFont="1" applyFill="1" applyBorder="1" applyAlignment="1">
      <alignment horizontal="right"/>
    </xf>
    <xf numFmtId="184" fontId="0" fillId="0" borderId="13" xfId="1" applyNumberFormat="1" applyFont="1" applyFill="1" applyBorder="1"/>
    <xf numFmtId="179" fontId="0" fillId="0" borderId="9" xfId="1" applyNumberFormat="1" applyFont="1" applyFill="1" applyBorder="1"/>
    <xf numFmtId="178" fontId="0" fillId="0" borderId="0" xfId="0" applyNumberFormat="1" applyFont="1" applyFill="1"/>
    <xf numFmtId="185" fontId="0" fillId="0" borderId="1" xfId="1" applyNumberFormat="1" applyFont="1" applyFill="1" applyBorder="1" applyAlignment="1">
      <alignment horizontal="right"/>
    </xf>
    <xf numFmtId="177" fontId="0" fillId="0" borderId="22" xfId="1" applyNumberFormat="1" applyFont="1" applyFill="1" applyBorder="1" applyAlignment="1">
      <alignment horizontal="right"/>
    </xf>
    <xf numFmtId="41" fontId="0" fillId="0" borderId="4" xfId="1" applyNumberFormat="1" applyFont="1" applyFill="1" applyBorder="1" applyAlignment="1">
      <alignment horizontal="right"/>
    </xf>
    <xf numFmtId="177" fontId="0" fillId="0" borderId="23" xfId="1" applyNumberFormat="1" applyFont="1" applyFill="1" applyBorder="1" applyAlignment="1">
      <alignment horizontal="right"/>
    </xf>
    <xf numFmtId="43" fontId="0" fillId="0" borderId="29" xfId="1" applyNumberFormat="1" applyFont="1" applyFill="1" applyBorder="1" applyAlignment="1">
      <alignment horizontal="right"/>
    </xf>
    <xf numFmtId="0" fontId="18" fillId="0" borderId="0" xfId="0" applyFont="1" applyFill="1" applyBorder="1" applyAlignment="1"/>
    <xf numFmtId="0" fontId="17" fillId="0" borderId="16" xfId="0" applyFont="1" applyFill="1" applyBorder="1" applyAlignment="1">
      <alignment vertical="center"/>
    </xf>
    <xf numFmtId="0" fontId="17" fillId="0" borderId="0" xfId="0" applyFont="1" applyFill="1" applyBorder="1" applyAlignment="1">
      <alignment horizontal="center" vertical="center"/>
    </xf>
    <xf numFmtId="0" fontId="17" fillId="0" borderId="3" xfId="0" applyFont="1" applyFill="1" applyBorder="1"/>
    <xf numFmtId="0" fontId="17" fillId="0" borderId="14" xfId="0" applyFont="1" applyFill="1" applyBorder="1" applyAlignment="1">
      <alignment vertical="center"/>
    </xf>
    <xf numFmtId="0" fontId="17" fillId="0" borderId="4" xfId="0" applyFont="1" applyFill="1" applyBorder="1" applyAlignment="1">
      <alignment horizontal="center" vertical="center"/>
    </xf>
    <xf numFmtId="0" fontId="17" fillId="0" borderId="5" xfId="0" applyFont="1" applyFill="1" applyBorder="1" applyAlignment="1">
      <alignment vertical="center"/>
    </xf>
    <xf numFmtId="0" fontId="17" fillId="0" borderId="4" xfId="0" applyFont="1" applyFill="1" applyBorder="1" applyAlignment="1">
      <alignment vertical="center"/>
    </xf>
    <xf numFmtId="0" fontId="19" fillId="0" borderId="0" xfId="0" applyFont="1" applyFill="1" applyBorder="1"/>
    <xf numFmtId="186" fontId="0" fillId="0" borderId="4" xfId="1" applyNumberFormat="1" applyFont="1" applyFill="1" applyBorder="1" applyAlignment="1"/>
    <xf numFmtId="187" fontId="0" fillId="0" borderId="23" xfId="1" applyNumberFormat="1" applyFont="1" applyFill="1" applyBorder="1" applyAlignment="1"/>
    <xf numFmtId="181" fontId="1" fillId="0" borderId="13" xfId="1" applyNumberFormat="1" applyFont="1" applyFill="1" applyBorder="1"/>
    <xf numFmtId="0" fontId="19" fillId="0" borderId="6" xfId="4" applyNumberFormat="1" applyFont="1" applyFill="1" applyBorder="1" applyAlignment="1">
      <alignment horizontal="center"/>
    </xf>
    <xf numFmtId="0" fontId="3" fillId="0" borderId="7" xfId="4" applyNumberFormat="1" applyFont="1" applyFill="1" applyBorder="1" applyAlignment="1">
      <alignment horizontal="center" vertical="center"/>
    </xf>
    <xf numFmtId="0" fontId="3" fillId="0" borderId="47" xfId="4" applyNumberFormat="1" applyFont="1" applyFill="1" applyBorder="1" applyAlignment="1">
      <alignment horizontal="center" vertical="center"/>
    </xf>
    <xf numFmtId="0" fontId="3" fillId="0" borderId="50" xfId="4" applyNumberFormat="1" applyFont="1" applyFill="1" applyBorder="1" applyAlignment="1">
      <alignment horizontal="center" vertical="center"/>
    </xf>
    <xf numFmtId="0" fontId="3" fillId="0" borderId="49" xfId="4" applyNumberFormat="1" applyFont="1" applyFill="1" applyBorder="1" applyAlignment="1">
      <alignment horizontal="center" vertical="center"/>
    </xf>
    <xf numFmtId="0" fontId="3" fillId="0" borderId="48" xfId="4" applyNumberFormat="1" applyFont="1" applyFill="1" applyBorder="1" applyAlignment="1">
      <alignment horizontal="center" vertical="center"/>
    </xf>
    <xf numFmtId="0" fontId="3" fillId="0" borderId="10" xfId="4" applyNumberFormat="1" applyFont="1" applyFill="1" applyBorder="1" applyAlignment="1"/>
    <xf numFmtId="3" fontId="3" fillId="0" borderId="10" xfId="4" applyNumberFormat="1" applyFont="1" applyFill="1" applyBorder="1" applyAlignment="1"/>
    <xf numFmtId="3" fontId="3" fillId="0" borderId="11" xfId="4" applyNumberFormat="1" applyFont="1" applyFill="1" applyBorder="1" applyAlignment="1"/>
    <xf numFmtId="3" fontId="3" fillId="0" borderId="12" xfId="4" applyNumberFormat="1" applyFont="1" applyFill="1" applyBorder="1" applyAlignment="1"/>
    <xf numFmtId="0" fontId="19" fillId="0" borderId="3" xfId="4" applyNumberFormat="1" applyFont="1" applyFill="1" applyBorder="1" applyAlignment="1"/>
    <xf numFmtId="0" fontId="19" fillId="0" borderId="8" xfId="4" applyNumberFormat="1" applyFont="1" applyFill="1" applyBorder="1" applyAlignment="1">
      <alignment horizontal="center"/>
    </xf>
    <xf numFmtId="0" fontId="19" fillId="0" borderId="4" xfId="4" applyNumberFormat="1" applyFont="1" applyFill="1" applyBorder="1" applyAlignment="1">
      <alignment horizontal="center"/>
    </xf>
    <xf numFmtId="0" fontId="19" fillId="0" borderId="10" xfId="4" applyNumberFormat="1" applyFont="1" applyFill="1" applyBorder="1" applyAlignment="1">
      <alignment horizontal="center"/>
    </xf>
    <xf numFmtId="0" fontId="10" fillId="0" borderId="25" xfId="0" applyFont="1" applyFill="1" applyBorder="1" applyAlignment="1">
      <alignment vertical="center"/>
    </xf>
    <xf numFmtId="0" fontId="10" fillId="0" borderId="61" xfId="0" applyFont="1" applyFill="1" applyBorder="1" applyAlignment="1">
      <alignment vertical="center"/>
    </xf>
    <xf numFmtId="0" fontId="10" fillId="0" borderId="54" xfId="0" applyFont="1" applyFill="1" applyBorder="1" applyAlignment="1">
      <alignment vertical="center"/>
    </xf>
    <xf numFmtId="0" fontId="10" fillId="0" borderId="62" xfId="0" applyFont="1" applyFill="1" applyBorder="1" applyAlignment="1">
      <alignment vertical="center"/>
    </xf>
    <xf numFmtId="38" fontId="10" fillId="0" borderId="25" xfId="1" applyFont="1" applyFill="1" applyBorder="1" applyAlignment="1">
      <alignment vertical="center"/>
    </xf>
    <xf numFmtId="0" fontId="10" fillId="0" borderId="63" xfId="0" applyFont="1" applyFill="1" applyBorder="1" applyAlignment="1">
      <alignment vertical="center"/>
    </xf>
    <xf numFmtId="0" fontId="10" fillId="0" borderId="65" xfId="0" applyFont="1" applyFill="1" applyBorder="1" applyAlignment="1">
      <alignment vertical="center"/>
    </xf>
    <xf numFmtId="0" fontId="10" fillId="0" borderId="64" xfId="0" applyFont="1" applyFill="1" applyBorder="1" applyAlignment="1">
      <alignment vertical="center"/>
    </xf>
    <xf numFmtId="0" fontId="10" fillId="0" borderId="66" xfId="0" applyFont="1" applyFill="1" applyBorder="1" applyAlignment="1">
      <alignment vertical="center"/>
    </xf>
    <xf numFmtId="0" fontId="10" fillId="0" borderId="68" xfId="0" applyFont="1" applyFill="1" applyBorder="1" applyAlignment="1">
      <alignment vertical="center"/>
    </xf>
    <xf numFmtId="38" fontId="10" fillId="0" borderId="63" xfId="1" applyFont="1" applyFill="1" applyBorder="1" applyAlignment="1">
      <alignment vertical="center"/>
    </xf>
    <xf numFmtId="0" fontId="10" fillId="0" borderId="58" xfId="0" applyFont="1" applyFill="1" applyBorder="1" applyAlignment="1">
      <alignment vertical="center"/>
    </xf>
    <xf numFmtId="0" fontId="10" fillId="0" borderId="17" xfId="0" applyFont="1" applyFill="1" applyBorder="1" applyAlignment="1">
      <alignment vertical="center"/>
    </xf>
    <xf numFmtId="0" fontId="10" fillId="0" borderId="69" xfId="0" applyFont="1" applyFill="1" applyBorder="1" applyAlignment="1">
      <alignment vertical="center"/>
    </xf>
    <xf numFmtId="0" fontId="10" fillId="0" borderId="59" xfId="0" applyFont="1" applyFill="1" applyBorder="1" applyAlignment="1">
      <alignment vertical="center"/>
    </xf>
    <xf numFmtId="38" fontId="10" fillId="0" borderId="58" xfId="1" applyFont="1" applyFill="1" applyBorder="1" applyAlignment="1">
      <alignment vertical="center"/>
    </xf>
    <xf numFmtId="0" fontId="10" fillId="0" borderId="52" xfId="0" applyFont="1" applyFill="1" applyBorder="1" applyAlignment="1">
      <alignment vertical="center"/>
    </xf>
    <xf numFmtId="0" fontId="10" fillId="0" borderId="71" xfId="0" applyFont="1" applyFill="1" applyBorder="1" applyAlignment="1">
      <alignment vertical="center"/>
    </xf>
    <xf numFmtId="0" fontId="10" fillId="0" borderId="53" xfId="0" applyFont="1" applyFill="1" applyBorder="1" applyAlignment="1">
      <alignment vertical="center"/>
    </xf>
    <xf numFmtId="0" fontId="10" fillId="0" borderId="20" xfId="0" applyFont="1" applyFill="1" applyBorder="1" applyAlignment="1">
      <alignment vertical="center"/>
    </xf>
    <xf numFmtId="0" fontId="10" fillId="0" borderId="73" xfId="0" applyFont="1" applyFill="1" applyBorder="1" applyAlignment="1">
      <alignment vertical="center"/>
    </xf>
    <xf numFmtId="38" fontId="10" fillId="0" borderId="52" xfId="1" applyFont="1" applyFill="1" applyBorder="1" applyAlignment="1">
      <alignment vertical="center"/>
    </xf>
    <xf numFmtId="0" fontId="10" fillId="0" borderId="55" xfId="0" applyFont="1" applyFill="1" applyBorder="1" applyAlignment="1">
      <alignment vertical="center"/>
    </xf>
    <xf numFmtId="0" fontId="10" fillId="0" borderId="75" xfId="0" applyFont="1" applyFill="1" applyBorder="1" applyAlignment="1">
      <alignment vertical="center"/>
    </xf>
    <xf numFmtId="0" fontId="10" fillId="0" borderId="56" xfId="0" applyFont="1" applyFill="1" applyBorder="1" applyAlignment="1">
      <alignment vertical="center"/>
    </xf>
    <xf numFmtId="0" fontId="10" fillId="0" borderId="74" xfId="0" applyFont="1" applyFill="1" applyBorder="1" applyAlignment="1">
      <alignment vertical="center"/>
    </xf>
    <xf numFmtId="38" fontId="10" fillId="0" borderId="55" xfId="1" applyFont="1" applyFill="1" applyBorder="1" applyAlignment="1">
      <alignment vertical="center"/>
    </xf>
    <xf numFmtId="0" fontId="10" fillId="0" borderId="57" xfId="0" applyFont="1" applyFill="1" applyBorder="1" applyAlignment="1">
      <alignment vertical="center"/>
    </xf>
    <xf numFmtId="0" fontId="17" fillId="0" borderId="0" xfId="0" applyFont="1"/>
    <xf numFmtId="0" fontId="17" fillId="0" borderId="1" xfId="0" applyFont="1" applyBorder="1"/>
    <xf numFmtId="0" fontId="19" fillId="0" borderId="2" xfId="0" applyFont="1" applyBorder="1"/>
    <xf numFmtId="0" fontId="17" fillId="0" borderId="2" xfId="0" applyFont="1" applyBorder="1"/>
    <xf numFmtId="0" fontId="19" fillId="0" borderId="2" xfId="0" applyFont="1" applyBorder="1" applyAlignment="1">
      <alignment horizontal="left"/>
    </xf>
    <xf numFmtId="0" fontId="17" fillId="0" borderId="3" xfId="0" applyFont="1" applyBorder="1" applyAlignment="1"/>
    <xf numFmtId="0" fontId="17" fillId="0" borderId="4" xfId="0" applyFont="1" applyBorder="1"/>
    <xf numFmtId="0" fontId="19" fillId="0" borderId="0" xfId="0" applyFont="1" applyBorder="1"/>
    <xf numFmtId="0" fontId="17" fillId="0" borderId="0" xfId="0" applyFont="1" applyBorder="1" applyAlignment="1">
      <alignment horizontal="left"/>
    </xf>
    <xf numFmtId="0" fontId="17" fillId="0" borderId="5" xfId="0" applyFont="1" applyBorder="1"/>
    <xf numFmtId="0" fontId="17" fillId="0" borderId="0" xfId="0" applyFont="1" applyBorder="1"/>
    <xf numFmtId="0" fontId="19" fillId="0" borderId="0" xfId="0" applyFont="1" applyBorder="1" applyAlignment="1">
      <alignment horizontal="left" indent="3"/>
    </xf>
    <xf numFmtId="0" fontId="19" fillId="0" borderId="0" xfId="0" applyFont="1" applyBorder="1" applyAlignment="1">
      <alignment horizontal="left" indent="2"/>
    </xf>
    <xf numFmtId="0" fontId="19" fillId="0" borderId="0" xfId="0" applyFont="1" applyBorder="1" applyAlignment="1">
      <alignment horizontal="left" indent="1"/>
    </xf>
    <xf numFmtId="0" fontId="17" fillId="0" borderId="6" xfId="0" applyFont="1" applyBorder="1"/>
    <xf numFmtId="0" fontId="19" fillId="0" borderId="7" xfId="0" applyFont="1" applyBorder="1" applyAlignment="1">
      <alignment horizontal="left" indent="2"/>
    </xf>
    <xf numFmtId="0" fontId="19" fillId="0" borderId="7" xfId="0" applyFont="1" applyBorder="1"/>
    <xf numFmtId="0" fontId="17" fillId="0" borderId="7" xfId="0" applyFont="1" applyBorder="1"/>
    <xf numFmtId="0" fontId="17" fillId="0" borderId="8" xfId="0" applyFont="1" applyBorder="1"/>
    <xf numFmtId="0" fontId="19" fillId="0" borderId="0" xfId="0" applyFont="1"/>
    <xf numFmtId="0" fontId="19" fillId="0" borderId="0" xfId="0" applyFont="1" applyAlignment="1">
      <alignment horizontal="left" indent="2"/>
    </xf>
    <xf numFmtId="0" fontId="17" fillId="0" borderId="0" xfId="0" applyFont="1" applyAlignment="1">
      <alignment horizontal="left" indent="1"/>
    </xf>
    <xf numFmtId="0" fontId="19" fillId="0" borderId="0" xfId="0" applyFont="1" applyAlignment="1">
      <alignment horizontal="left" indent="1"/>
    </xf>
    <xf numFmtId="58" fontId="47" fillId="0" borderId="0" xfId="0" applyNumberFormat="1" applyFont="1" applyAlignment="1">
      <alignment horizontal="center"/>
    </xf>
    <xf numFmtId="0" fontId="47" fillId="0" borderId="0" xfId="0" applyFont="1" applyAlignment="1">
      <alignment horizontal="center"/>
    </xf>
    <xf numFmtId="38" fontId="10" fillId="0" borderId="61" xfId="1" applyFont="1" applyFill="1" applyBorder="1" applyAlignment="1">
      <alignment vertical="center"/>
    </xf>
    <xf numFmtId="38" fontId="17" fillId="0" borderId="4" xfId="1" applyFont="1" applyBorder="1" applyAlignment="1">
      <alignment horizontal="right"/>
    </xf>
    <xf numFmtId="177" fontId="17" fillId="0" borderId="23" xfId="1" applyNumberFormat="1" applyFont="1" applyBorder="1" applyAlignment="1">
      <alignment horizontal="right"/>
    </xf>
    <xf numFmtId="0" fontId="19" fillId="0" borderId="0" xfId="0" applyFont="1" applyFill="1" applyBorder="1" applyAlignment="1">
      <alignment horizontal="center"/>
    </xf>
    <xf numFmtId="0" fontId="17" fillId="0" borderId="0" xfId="0" applyFont="1" applyFill="1" applyBorder="1" applyAlignment="1">
      <alignment horizontal="center"/>
    </xf>
    <xf numFmtId="177" fontId="1" fillId="0" borderId="32" xfId="1" applyNumberFormat="1" applyFont="1" applyFill="1" applyBorder="1"/>
    <xf numFmtId="177" fontId="1" fillId="0" borderId="23" xfId="1" applyNumberFormat="1" applyFont="1" applyFill="1" applyBorder="1"/>
    <xf numFmtId="177" fontId="17" fillId="0" borderId="23" xfId="1" applyNumberFormat="1" applyFont="1" applyBorder="1"/>
    <xf numFmtId="38" fontId="17" fillId="0" borderId="0" xfId="1" applyFont="1" applyFill="1" applyAlignment="1">
      <alignment horizontal="right"/>
    </xf>
    <xf numFmtId="179" fontId="0" fillId="0" borderId="1" xfId="1" applyNumberFormat="1" applyFont="1" applyFill="1" applyBorder="1"/>
    <xf numFmtId="176" fontId="0" fillId="0" borderId="9" xfId="0" applyNumberFormat="1" applyFill="1" applyBorder="1"/>
    <xf numFmtId="179" fontId="0" fillId="0" borderId="4" xfId="1" applyNumberFormat="1" applyFont="1" applyFill="1" applyBorder="1"/>
    <xf numFmtId="179" fontId="0" fillId="0" borderId="13" xfId="1" applyNumberFormat="1" applyFont="1" applyFill="1" applyBorder="1"/>
    <xf numFmtId="179" fontId="0" fillId="0" borderId="0" xfId="1" applyNumberFormat="1" applyFont="1" applyFill="1"/>
    <xf numFmtId="176" fontId="0" fillId="0" borderId="13" xfId="0" applyNumberFormat="1" applyFill="1" applyBorder="1"/>
    <xf numFmtId="176" fontId="0" fillId="0" borderId="4" xfId="0" applyNumberFormat="1" applyFill="1" applyBorder="1" applyAlignment="1">
      <alignment horizontal="right"/>
    </xf>
    <xf numFmtId="176" fontId="0" fillId="0" borderId="4" xfId="0" applyNumberFormat="1" applyFill="1" applyBorder="1"/>
    <xf numFmtId="179" fontId="0" fillId="0" borderId="6" xfId="1" applyNumberFormat="1" applyFont="1" applyFill="1" applyBorder="1"/>
    <xf numFmtId="179" fontId="0" fillId="0" borderId="21" xfId="1" applyNumberFormat="1" applyFont="1" applyFill="1" applyBorder="1"/>
    <xf numFmtId="176" fontId="0" fillId="0" borderId="21" xfId="0" applyNumberFormat="1" applyFill="1" applyBorder="1"/>
    <xf numFmtId="176" fontId="0" fillId="0" borderId="6" xfId="0" applyNumberFormat="1" applyFill="1" applyBorder="1"/>
    <xf numFmtId="0" fontId="10" fillId="0" borderId="11" xfId="0" applyFont="1" applyFill="1" applyBorder="1" applyAlignment="1">
      <alignment horizontal="center" vertical="center"/>
    </xf>
    <xf numFmtId="0" fontId="10" fillId="0" borderId="14" xfId="0" applyFont="1" applyFill="1" applyBorder="1" applyAlignment="1">
      <alignment horizontal="center" vertical="center"/>
    </xf>
    <xf numFmtId="177" fontId="17" fillId="0" borderId="24" xfId="1" applyNumberFormat="1" applyFont="1" applyFill="1" applyBorder="1"/>
    <xf numFmtId="38" fontId="17" fillId="0" borderId="0" xfId="1" applyFont="1" applyFill="1" applyBorder="1" applyAlignment="1">
      <alignment horizontal="right"/>
    </xf>
    <xf numFmtId="38" fontId="17" fillId="0" borderId="6" xfId="1" applyFont="1" applyFill="1" applyBorder="1" applyAlignment="1">
      <alignment horizontal="right"/>
    </xf>
    <xf numFmtId="41" fontId="17" fillId="0" borderId="6" xfId="1" applyNumberFormat="1" applyFont="1" applyFill="1" applyBorder="1" applyAlignment="1">
      <alignment horizontal="right"/>
    </xf>
    <xf numFmtId="38" fontId="17" fillId="0" borderId="7" xfId="1" applyFont="1" applyFill="1" applyBorder="1" applyAlignment="1">
      <alignment horizontal="right"/>
    </xf>
    <xf numFmtId="176" fontId="0" fillId="0" borderId="9" xfId="1" applyNumberFormat="1" applyFont="1" applyFill="1" applyBorder="1" applyAlignment="1">
      <alignment horizontal="right"/>
    </xf>
    <xf numFmtId="38" fontId="10" fillId="0" borderId="9" xfId="1" applyFont="1" applyFill="1" applyBorder="1" applyAlignment="1">
      <alignment vertical="center"/>
    </xf>
    <xf numFmtId="38" fontId="10" fillId="0" borderId="60" xfId="1" applyFont="1" applyFill="1" applyBorder="1" applyAlignment="1">
      <alignment vertical="center"/>
    </xf>
    <xf numFmtId="0" fontId="45" fillId="0" borderId="57" xfId="0" applyFont="1" applyFill="1" applyBorder="1" applyAlignment="1">
      <alignment horizontal="left" vertical="center" shrinkToFit="1"/>
    </xf>
    <xf numFmtId="38" fontId="10" fillId="0" borderId="21" xfId="1" applyFont="1" applyFill="1" applyBorder="1" applyAlignment="1">
      <alignment horizontal="right" vertical="center"/>
    </xf>
    <xf numFmtId="38" fontId="10" fillId="0" borderId="21" xfId="1" applyFont="1" applyFill="1" applyBorder="1" applyAlignment="1">
      <alignment vertical="center"/>
    </xf>
    <xf numFmtId="38" fontId="10" fillId="0" borderId="70" xfId="1" applyFont="1" applyFill="1" applyBorder="1" applyAlignment="1">
      <alignment horizontal="right" vertical="center"/>
    </xf>
    <xf numFmtId="38" fontId="10" fillId="0" borderId="70" xfId="1" applyFont="1" applyFill="1" applyBorder="1" applyAlignment="1">
      <alignment vertical="center"/>
    </xf>
    <xf numFmtId="38" fontId="10" fillId="0" borderId="72" xfId="1" applyFont="1" applyFill="1" applyBorder="1" applyAlignment="1">
      <alignment vertical="center"/>
    </xf>
    <xf numFmtId="177" fontId="10" fillId="0" borderId="60" xfId="1" applyNumberFormat="1" applyFont="1" applyFill="1" applyBorder="1" applyAlignment="1">
      <alignment vertical="center"/>
    </xf>
    <xf numFmtId="38" fontId="10" fillId="0" borderId="67" xfId="1" applyFont="1" applyFill="1" applyBorder="1" applyAlignment="1">
      <alignment vertical="center"/>
    </xf>
    <xf numFmtId="38" fontId="10" fillId="0" borderId="76" xfId="1" applyFont="1" applyFill="1" applyBorder="1" applyAlignment="1">
      <alignment horizontal="right" vertical="center"/>
    </xf>
    <xf numFmtId="38" fontId="10" fillId="0" borderId="76" xfId="1" applyFont="1" applyFill="1" applyBorder="1" applyAlignment="1">
      <alignment vertical="center"/>
    </xf>
    <xf numFmtId="3" fontId="3" fillId="0" borderId="13" xfId="4" applyNumberFormat="1" applyFont="1" applyFill="1" applyBorder="1" applyAlignment="1"/>
    <xf numFmtId="41" fontId="45" fillId="0" borderId="8" xfId="0" applyNumberFormat="1" applyFont="1" applyBorder="1" applyAlignment="1">
      <alignment vertical="center"/>
    </xf>
    <xf numFmtId="41" fontId="45" fillId="0" borderId="21" xfId="0" applyNumberFormat="1" applyFont="1" applyBorder="1" applyAlignment="1">
      <alignment vertical="center"/>
    </xf>
    <xf numFmtId="41" fontId="45" fillId="0" borderId="21" xfId="0" applyNumberFormat="1" applyFont="1" applyBorder="1" applyAlignment="1">
      <alignment horizontal="right" vertical="center"/>
    </xf>
    <xf numFmtId="41" fontId="45" fillId="0" borderId="6" xfId="0" applyNumberFormat="1" applyFont="1" applyBorder="1" applyAlignment="1">
      <alignment vertical="center"/>
    </xf>
    <xf numFmtId="41" fontId="45" fillId="0" borderId="51" xfId="0" applyNumberFormat="1" applyFont="1" applyBorder="1" applyAlignment="1">
      <alignment horizontal="right" vertical="center"/>
    </xf>
    <xf numFmtId="41" fontId="45" fillId="0" borderId="14" xfId="0" applyNumberFormat="1" applyFont="1" applyBorder="1" applyAlignment="1">
      <alignment vertical="center"/>
    </xf>
    <xf numFmtId="41" fontId="45" fillId="0" borderId="10" xfId="0" applyNumberFormat="1" applyFont="1" applyBorder="1" applyAlignment="1">
      <alignment horizontal="right" vertical="center"/>
    </xf>
    <xf numFmtId="41" fontId="45" fillId="0" borderId="10" xfId="0" applyNumberFormat="1" applyFont="1" applyBorder="1" applyAlignment="1">
      <alignment vertical="center"/>
    </xf>
    <xf numFmtId="41" fontId="45" fillId="0" borderId="11" xfId="0" applyNumberFormat="1" applyFont="1" applyBorder="1" applyAlignment="1">
      <alignment vertical="center"/>
    </xf>
    <xf numFmtId="41" fontId="45" fillId="0" borderId="12" xfId="0" applyNumberFormat="1" applyFont="1" applyBorder="1" applyAlignment="1">
      <alignment vertical="center"/>
    </xf>
    <xf numFmtId="41" fontId="45" fillId="0" borderId="11" xfId="0" applyNumberFormat="1" applyFont="1" applyBorder="1" applyAlignment="1">
      <alignment horizontal="right" vertical="center"/>
    </xf>
    <xf numFmtId="41" fontId="45" fillId="0" borderId="12" xfId="0" applyNumberFormat="1" applyFont="1" applyBorder="1" applyAlignment="1">
      <alignment horizontal="right" vertical="center"/>
    </xf>
    <xf numFmtId="41" fontId="45" fillId="0" borderId="3" xfId="0" applyNumberFormat="1" applyFont="1" applyBorder="1" applyAlignment="1">
      <alignment vertical="center"/>
    </xf>
    <xf numFmtId="41" fontId="45" fillId="0" borderId="9" xfId="0" applyNumberFormat="1" applyFont="1" applyBorder="1" applyAlignment="1">
      <alignment vertical="center"/>
    </xf>
    <xf numFmtId="0" fontId="47" fillId="0" borderId="0" xfId="0" quotePrefix="1" applyFont="1" applyAlignment="1">
      <alignment horizontal="center" vertical="center"/>
    </xf>
    <xf numFmtId="188" fontId="47" fillId="0" borderId="0" xfId="0" applyNumberFormat="1" applyFont="1" applyAlignment="1">
      <alignment horizontal="center"/>
    </xf>
    <xf numFmtId="0" fontId="47" fillId="0" borderId="0" xfId="0" applyFont="1" applyAlignment="1">
      <alignment horizontal="center"/>
    </xf>
    <xf numFmtId="0" fontId="48" fillId="0" borderId="0" xfId="0" applyFont="1" applyBorder="1" applyAlignment="1">
      <alignment horizontal="center" vertical="center"/>
    </xf>
    <xf numFmtId="0" fontId="4" fillId="0" borderId="0" xfId="0" applyFont="1" applyAlignment="1">
      <alignment horizontal="center"/>
    </xf>
    <xf numFmtId="0" fontId="17" fillId="0" borderId="9" xfId="0" applyFont="1" applyFill="1" applyBorder="1" applyAlignment="1">
      <alignment horizontal="distributed" vertical="center" justifyLastLine="1"/>
    </xf>
    <xf numFmtId="0" fontId="17" fillId="0" borderId="13" xfId="0" applyFont="1" applyFill="1" applyBorder="1" applyAlignment="1">
      <alignment horizontal="distributed" vertical="center" justifyLastLine="1"/>
    </xf>
    <xf numFmtId="0" fontId="17" fillId="0" borderId="21" xfId="0" applyFont="1" applyFill="1" applyBorder="1" applyAlignment="1">
      <alignment horizontal="distributed" vertical="center" justifyLastLine="1"/>
    </xf>
    <xf numFmtId="0" fontId="17" fillId="0" borderId="1" xfId="0" applyFont="1" applyFill="1" applyBorder="1" applyAlignment="1">
      <alignment vertical="center" shrinkToFit="1"/>
    </xf>
    <xf numFmtId="0" fontId="17" fillId="0" borderId="3" xfId="0" applyFont="1" applyFill="1" applyBorder="1" applyAlignment="1">
      <alignment vertical="center" shrinkToFit="1"/>
    </xf>
    <xf numFmtId="0" fontId="7" fillId="0" borderId="1"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4"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4" xfId="0" applyFont="1" applyFill="1" applyBorder="1" applyAlignment="1">
      <alignment horizontal="center" vertical="center"/>
    </xf>
    <xf numFmtId="0" fontId="9" fillId="0" borderId="22" xfId="0" applyFont="1" applyFill="1" applyBorder="1" applyAlignment="1">
      <alignment horizontal="distributed" vertical="center" justifyLastLine="1"/>
    </xf>
    <xf numFmtId="0" fontId="9" fillId="0" borderId="23" xfId="0" applyFont="1" applyFill="1" applyBorder="1" applyAlignment="1">
      <alignment horizontal="distributed" vertical="center" justifyLastLine="1"/>
    </xf>
    <xf numFmtId="0" fontId="9" fillId="0" borderId="24" xfId="0" applyFont="1" applyFill="1" applyBorder="1" applyAlignment="1">
      <alignment horizontal="distributed" vertical="center" justifyLastLine="1"/>
    </xf>
    <xf numFmtId="0" fontId="7" fillId="0" borderId="28"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1" xfId="0" applyFont="1" applyFill="1" applyBorder="1" applyAlignment="1">
      <alignment horizontal="distributed" vertical="center" justifyLastLine="1"/>
    </xf>
    <xf numFmtId="0" fontId="0" fillId="0" borderId="4" xfId="0" applyFont="1" applyFill="1" applyBorder="1" applyAlignment="1">
      <alignment horizontal="distributed" vertical="center" justifyLastLine="1"/>
    </xf>
    <xf numFmtId="0" fontId="0" fillId="0" borderId="6" xfId="0" applyFont="1" applyFill="1" applyBorder="1" applyAlignment="1">
      <alignment horizontal="distributed" vertical="center" justifyLastLine="1"/>
    </xf>
    <xf numFmtId="0" fontId="9" fillId="0" borderId="1" xfId="0" applyFont="1" applyFill="1" applyBorder="1" applyAlignment="1">
      <alignment vertical="center" shrinkToFit="1"/>
    </xf>
    <xf numFmtId="0" fontId="0" fillId="0" borderId="3" xfId="0" applyFont="1" applyFill="1" applyBorder="1" applyAlignment="1">
      <alignment vertical="center" shrinkToFit="1"/>
    </xf>
    <xf numFmtId="0" fontId="9" fillId="0" borderId="4" xfId="0" applyFont="1" applyFill="1" applyBorder="1" applyAlignment="1">
      <alignment horizontal="distributed" vertical="center" justifyLastLine="1"/>
    </xf>
    <xf numFmtId="0" fontId="0" fillId="0" borderId="4"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29"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34" xfId="0" applyFont="1" applyFill="1" applyBorder="1" applyAlignment="1">
      <alignment horizontal="center" vertical="center"/>
    </xf>
    <xf numFmtId="0" fontId="7" fillId="0" borderId="29" xfId="0" applyFont="1" applyFill="1" applyBorder="1" applyAlignment="1">
      <alignment horizontal="center" vertical="center"/>
    </xf>
    <xf numFmtId="0" fontId="0" fillId="0" borderId="4" xfId="0" applyFill="1" applyBorder="1" applyAlignment="1">
      <alignment horizontal="center" vertical="center"/>
    </xf>
    <xf numFmtId="0" fontId="0" fillId="0" borderId="34" xfId="0" applyFill="1" applyBorder="1" applyAlignment="1">
      <alignment horizontal="center" vertical="center"/>
    </xf>
    <xf numFmtId="0" fontId="0" fillId="0" borderId="3" xfId="0" applyFont="1" applyFill="1" applyBorder="1" applyAlignment="1">
      <alignment vertical="center"/>
    </xf>
    <xf numFmtId="0" fontId="0" fillId="0" borderId="6" xfId="0" applyFont="1" applyFill="1" applyBorder="1" applyAlignment="1">
      <alignment horizontal="center" vertical="center"/>
    </xf>
    <xf numFmtId="0" fontId="0" fillId="0" borderId="29" xfId="0" applyFill="1" applyBorder="1" applyAlignment="1">
      <alignment horizontal="center" vertical="center"/>
    </xf>
    <xf numFmtId="0" fontId="0" fillId="0" borderId="6" xfId="0" applyFill="1" applyBorder="1" applyAlignment="1">
      <alignment horizontal="center" vertical="center"/>
    </xf>
    <xf numFmtId="38" fontId="7" fillId="0" borderId="1" xfId="1" applyFont="1" applyFill="1" applyBorder="1" applyAlignment="1">
      <alignment horizontal="center" vertical="center"/>
    </xf>
    <xf numFmtId="38" fontId="9" fillId="0" borderId="4" xfId="1" applyFont="1" applyFill="1" applyBorder="1" applyAlignment="1">
      <alignment horizontal="center" vertical="center"/>
    </xf>
    <xf numFmtId="38" fontId="9" fillId="0" borderId="34" xfId="1" applyFont="1" applyFill="1" applyBorder="1" applyAlignment="1">
      <alignment horizontal="center" vertical="center"/>
    </xf>
    <xf numFmtId="38" fontId="7" fillId="0" borderId="4" xfId="1" applyFont="1" applyFill="1" applyBorder="1" applyAlignment="1">
      <alignment horizontal="center" vertical="center"/>
    </xf>
    <xf numFmtId="38" fontId="7" fillId="0" borderId="34" xfId="1" applyFont="1" applyFill="1" applyBorder="1" applyAlignment="1">
      <alignment horizontal="center" vertical="center"/>
    </xf>
    <xf numFmtId="38" fontId="9" fillId="0" borderId="7" xfId="1" applyFont="1" applyFill="1" applyBorder="1" applyAlignment="1">
      <alignment horizontal="center"/>
    </xf>
    <xf numFmtId="176" fontId="9" fillId="0" borderId="9" xfId="0" applyNumberFormat="1" applyFont="1" applyFill="1" applyBorder="1" applyAlignment="1">
      <alignment horizontal="center" vertical="center" shrinkToFit="1"/>
    </xf>
    <xf numFmtId="176" fontId="0" fillId="0" borderId="21"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38" fontId="12" fillId="0" borderId="9" xfId="1" applyFont="1" applyFill="1" applyBorder="1" applyAlignment="1">
      <alignment horizontal="center" vertical="center" wrapText="1"/>
    </xf>
    <xf numFmtId="0" fontId="0" fillId="0" borderId="21" xfId="0" applyFont="1" applyFill="1" applyBorder="1" applyAlignment="1">
      <alignment horizontal="center" vertical="center" wrapText="1"/>
    </xf>
    <xf numFmtId="38" fontId="9" fillId="0" borderId="9" xfId="1" applyFont="1" applyFill="1" applyBorder="1" applyAlignment="1">
      <alignment horizontal="center" vertical="center"/>
    </xf>
    <xf numFmtId="0" fontId="0" fillId="0" borderId="21" xfId="0" applyFont="1" applyFill="1" applyBorder="1" applyAlignment="1">
      <alignment horizontal="center" vertical="center"/>
    </xf>
    <xf numFmtId="38" fontId="12" fillId="0" borderId="1" xfId="1" applyFont="1" applyFill="1" applyBorder="1" applyAlignment="1">
      <alignment horizontal="center" wrapText="1"/>
    </xf>
    <xf numFmtId="0" fontId="12" fillId="0" borderId="6" xfId="0" applyFont="1" applyFill="1" applyBorder="1" applyAlignment="1">
      <alignment horizontal="center" wrapText="1"/>
    </xf>
    <xf numFmtId="38" fontId="9" fillId="0" borderId="9" xfId="1" applyFont="1" applyFill="1" applyBorder="1" applyAlignment="1">
      <alignment horizontal="center" vertical="center" shrinkToFit="1"/>
    </xf>
    <xf numFmtId="38" fontId="9" fillId="0" borderId="21" xfId="1" applyFont="1" applyFill="1" applyBorder="1" applyAlignment="1">
      <alignment horizontal="center" vertical="center" shrinkToFit="1"/>
    </xf>
    <xf numFmtId="38" fontId="9" fillId="0" borderId="22" xfId="1" applyFont="1" applyFill="1" applyBorder="1" applyAlignment="1">
      <alignment horizontal="distributed" vertical="center" justifyLastLine="1"/>
    </xf>
    <xf numFmtId="38" fontId="0" fillId="0" borderId="24" xfId="1" applyFont="1" applyFill="1" applyBorder="1" applyAlignment="1">
      <alignment horizontal="distributed" vertical="center" justifyLastLine="1"/>
    </xf>
    <xf numFmtId="38" fontId="0" fillId="0" borderId="21" xfId="1" applyFont="1" applyFill="1" applyBorder="1" applyAlignment="1">
      <alignment horizontal="center" vertical="center" shrinkToFit="1"/>
    </xf>
    <xf numFmtId="38" fontId="7" fillId="0" borderId="28" xfId="1" applyFont="1" applyFill="1" applyBorder="1" applyAlignment="1">
      <alignment horizontal="center" vertical="center"/>
    </xf>
    <xf numFmtId="38" fontId="9" fillId="0" borderId="29" xfId="1" applyFont="1" applyFill="1" applyBorder="1" applyAlignment="1">
      <alignment horizontal="center" vertical="center"/>
    </xf>
    <xf numFmtId="38" fontId="9" fillId="0" borderId="28" xfId="1" applyFont="1" applyFill="1" applyBorder="1" applyAlignment="1">
      <alignment horizontal="distributed" vertical="center" justifyLastLine="1"/>
    </xf>
    <xf numFmtId="38" fontId="0" fillId="0" borderId="34" xfId="1" applyFont="1" applyFill="1" applyBorder="1" applyAlignment="1">
      <alignment horizontal="distributed" vertical="center" justifyLastLine="1"/>
    </xf>
    <xf numFmtId="38" fontId="7" fillId="0" borderId="29" xfId="1" applyFont="1" applyFill="1" applyBorder="1" applyAlignment="1">
      <alignment horizontal="center" vertical="center"/>
    </xf>
    <xf numFmtId="0" fontId="9" fillId="0" borderId="1" xfId="0" applyFont="1" applyFill="1" applyBorder="1" applyAlignment="1">
      <alignment horizontal="center" vertical="center"/>
    </xf>
    <xf numFmtId="0" fontId="9" fillId="0" borderId="28" xfId="0" applyFont="1" applyFill="1" applyBorder="1" applyAlignment="1">
      <alignment horizontal="distributed" vertical="center" justifyLastLine="1"/>
    </xf>
    <xf numFmtId="0" fontId="0" fillId="0" borderId="34" xfId="0" applyFont="1" applyFill="1" applyBorder="1" applyAlignment="1">
      <alignment horizontal="distributed" vertical="center" justifyLastLine="1"/>
    </xf>
    <xf numFmtId="0" fontId="0" fillId="0" borderId="24" xfId="0" applyFont="1" applyFill="1" applyBorder="1" applyAlignment="1">
      <alignment horizontal="distributed" vertical="center" justifyLastLine="1"/>
    </xf>
    <xf numFmtId="0" fontId="9" fillId="0" borderId="28" xfId="0" applyFont="1" applyFill="1" applyBorder="1" applyAlignment="1">
      <alignment horizontal="center" vertical="center"/>
    </xf>
    <xf numFmtId="0" fontId="12" fillId="0" borderId="21" xfId="0" applyFont="1" applyFill="1" applyBorder="1" applyAlignment="1">
      <alignment horizontal="center" vertical="center" wrapText="1"/>
    </xf>
    <xf numFmtId="0" fontId="10" fillId="0" borderId="1" xfId="0" applyFont="1" applyFill="1" applyBorder="1" applyAlignment="1">
      <alignment horizontal="center" vertical="center" justifyLastLine="1"/>
    </xf>
    <xf numFmtId="0" fontId="10" fillId="0" borderId="3" xfId="0" applyFont="1" applyFill="1" applyBorder="1" applyAlignment="1">
      <alignment horizontal="center" vertical="center" justifyLastLine="1"/>
    </xf>
    <xf numFmtId="0" fontId="10" fillId="0" borderId="6" xfId="0" applyFont="1" applyFill="1" applyBorder="1" applyAlignment="1">
      <alignment horizontal="center" vertical="center" justifyLastLine="1"/>
    </xf>
    <xf numFmtId="0" fontId="10" fillId="0" borderId="8" xfId="0" applyFont="1" applyFill="1" applyBorder="1" applyAlignment="1">
      <alignment horizontal="center" vertical="center" justifyLastLine="1"/>
    </xf>
    <xf numFmtId="0" fontId="45" fillId="0" borderId="58" xfId="0" applyFont="1" applyFill="1" applyBorder="1" applyAlignment="1">
      <alignment horizontal="left" vertical="center" shrinkToFit="1"/>
    </xf>
    <xf numFmtId="0" fontId="45" fillId="0" borderId="59" xfId="0" applyFont="1" applyFill="1" applyBorder="1" applyAlignment="1">
      <alignment horizontal="left" vertical="center" shrinkToFit="1"/>
    </xf>
    <xf numFmtId="0" fontId="45" fillId="0" borderId="9" xfId="0" applyFont="1" applyFill="1" applyBorder="1" applyAlignment="1">
      <alignment horizontal="center" vertical="center"/>
    </xf>
    <xf numFmtId="0" fontId="45" fillId="0" borderId="13" xfId="0" applyFont="1" applyFill="1" applyBorder="1" applyAlignment="1">
      <alignment horizontal="center" vertical="center"/>
    </xf>
    <xf numFmtId="0" fontId="45" fillId="0" borderId="21" xfId="0" applyFont="1" applyFill="1" applyBorder="1" applyAlignment="1">
      <alignment horizontal="center" vertical="center"/>
    </xf>
    <xf numFmtId="0" fontId="45" fillId="0" borderId="52" xfId="0" applyFont="1" applyFill="1" applyBorder="1" applyAlignment="1">
      <alignment horizontal="left" vertical="center" shrinkToFit="1"/>
    </xf>
    <xf numFmtId="0" fontId="45" fillId="0" borderId="53" xfId="0" applyFont="1" applyFill="1" applyBorder="1" applyAlignment="1">
      <alignment horizontal="left" vertical="center" shrinkToFit="1"/>
    </xf>
    <xf numFmtId="0" fontId="45" fillId="0" borderId="25" xfId="0" applyFont="1" applyFill="1" applyBorder="1" applyAlignment="1">
      <alignment horizontal="left" vertical="center" shrinkToFit="1"/>
    </xf>
    <xf numFmtId="0" fontId="45" fillId="0" borderId="54" xfId="0" applyFont="1" applyFill="1" applyBorder="1" applyAlignment="1">
      <alignment horizontal="left" vertical="center" shrinkToFit="1"/>
    </xf>
    <xf numFmtId="0" fontId="45" fillId="0" borderId="55" xfId="0" applyFont="1" applyFill="1" applyBorder="1" applyAlignment="1">
      <alignment horizontal="left" vertical="center" shrinkToFit="1"/>
    </xf>
    <xf numFmtId="0" fontId="45" fillId="0" borderId="74" xfId="0" applyFont="1" applyFill="1" applyBorder="1" applyAlignment="1">
      <alignment horizontal="left" vertical="center" shrinkToFit="1"/>
    </xf>
    <xf numFmtId="0" fontId="45" fillId="0" borderId="29" xfId="0" applyFont="1" applyFill="1" applyBorder="1" applyAlignment="1">
      <alignment horizontal="center" vertical="center" shrinkToFit="1"/>
    </xf>
    <xf numFmtId="0" fontId="45" fillId="0" borderId="56" xfId="0" applyFont="1" applyFill="1" applyBorder="1" applyAlignment="1">
      <alignment horizontal="left" vertical="center" shrinkToFit="1"/>
    </xf>
    <xf numFmtId="0" fontId="45" fillId="0" borderId="63" xfId="0" applyFont="1" applyFill="1" applyBorder="1" applyAlignment="1">
      <alignment horizontal="left" vertical="center" shrinkToFit="1"/>
    </xf>
    <xf numFmtId="0" fontId="45" fillId="0" borderId="64" xfId="0" applyFont="1" applyFill="1" applyBorder="1" applyAlignment="1">
      <alignment horizontal="left" vertical="center" shrinkToFit="1"/>
    </xf>
    <xf numFmtId="0" fontId="21" fillId="0" borderId="7" xfId="0" applyFont="1" applyFill="1" applyBorder="1" applyAlignment="1">
      <alignment horizontal="center"/>
    </xf>
    <xf numFmtId="0" fontId="10" fillId="0" borderId="9" xfId="0" applyFont="1" applyFill="1" applyBorder="1" applyAlignment="1">
      <alignment horizontal="distributed" vertical="center" justifyLastLine="1"/>
    </xf>
    <xf numFmtId="0" fontId="10" fillId="0" borderId="21" xfId="0" applyFont="1" applyFill="1" applyBorder="1" applyAlignment="1">
      <alignment horizontal="distributed" vertical="center" justifyLastLine="1"/>
    </xf>
    <xf numFmtId="0" fontId="10" fillId="0" borderId="11"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3" xfId="0" applyFont="1" applyFill="1" applyBorder="1" applyAlignment="1">
      <alignment horizontal="distributed" vertical="center" justifyLastLine="1"/>
    </xf>
    <xf numFmtId="0" fontId="19" fillId="0" borderId="11" xfId="4" applyNumberFormat="1" applyFont="1" applyFill="1" applyBorder="1" applyAlignment="1">
      <alignment horizontal="center"/>
    </xf>
    <xf numFmtId="0" fontId="19" fillId="0" borderId="14" xfId="4" applyNumberFormat="1" applyFont="1" applyFill="1" applyBorder="1" applyAlignment="1">
      <alignment horizontal="center"/>
    </xf>
    <xf numFmtId="0" fontId="19" fillId="0" borderId="9" xfId="4" applyNumberFormat="1" applyFont="1" applyFill="1" applyBorder="1" applyAlignment="1">
      <alignment horizontal="center" vertical="center" wrapText="1"/>
    </xf>
    <xf numFmtId="0" fontId="19" fillId="0" borderId="13" xfId="4" applyNumberFormat="1" applyFont="1" applyFill="1" applyBorder="1" applyAlignment="1">
      <alignment horizontal="center" vertical="center" wrapText="1"/>
    </xf>
    <xf numFmtId="0" fontId="19" fillId="0" borderId="21" xfId="4" applyNumberFormat="1" applyFont="1" applyFill="1" applyBorder="1" applyAlignment="1">
      <alignment horizontal="center" vertical="center" wrapText="1"/>
    </xf>
    <xf numFmtId="0" fontId="3" fillId="0" borderId="11" xfId="4" applyNumberFormat="1" applyFont="1" applyFill="1" applyBorder="1" applyAlignment="1">
      <alignment horizontal="center" vertical="center"/>
    </xf>
    <xf numFmtId="0" fontId="3" fillId="0" borderId="16" xfId="4" applyNumberFormat="1" applyFont="1" applyFill="1" applyBorder="1" applyAlignment="1">
      <alignment horizontal="center" vertical="center"/>
    </xf>
    <xf numFmtId="0" fontId="3" fillId="0" borderId="14" xfId="4" applyNumberFormat="1" applyFont="1" applyFill="1" applyBorder="1" applyAlignment="1">
      <alignment horizontal="center" vertical="center"/>
    </xf>
    <xf numFmtId="0" fontId="3" fillId="0" borderId="9" xfId="4" applyNumberFormat="1" applyFont="1" applyFill="1" applyBorder="1" applyAlignment="1">
      <alignment horizontal="distributed" vertical="center" justifyLastLine="1"/>
    </xf>
    <xf numFmtId="0" fontId="3" fillId="0" borderId="21" xfId="0" applyFont="1" applyFill="1" applyBorder="1" applyAlignment="1">
      <alignment horizontal="distributed" vertical="center" justifyLastLine="1"/>
    </xf>
    <xf numFmtId="0" fontId="17" fillId="0" borderId="4" xfId="0" applyFont="1" applyFill="1" applyBorder="1" applyAlignment="1">
      <alignment horizontal="center" vertical="center" wrapText="1"/>
    </xf>
    <xf numFmtId="0" fontId="17" fillId="0" borderId="6" xfId="0" applyFont="1" applyFill="1" applyBorder="1" applyAlignment="1">
      <alignment horizontal="center" vertical="center" wrapText="1"/>
    </xf>
  </cellXfs>
  <cellStyles count="62">
    <cellStyle name="20% - アクセント 1 2" xfId="5" xr:uid="{00000000-0005-0000-0000-000000000000}"/>
    <cellStyle name="20% - アクセント 1 3" xfId="46" xr:uid="{00000000-0005-0000-0000-000001000000}"/>
    <cellStyle name="20% - アクセント 2 2" xfId="6" xr:uid="{00000000-0005-0000-0000-000002000000}"/>
    <cellStyle name="20% - アクセント 2 3" xfId="47" xr:uid="{00000000-0005-0000-0000-000003000000}"/>
    <cellStyle name="20% - アクセント 3 2" xfId="7" xr:uid="{00000000-0005-0000-0000-000004000000}"/>
    <cellStyle name="20% - アクセント 3 3" xfId="48" xr:uid="{00000000-0005-0000-0000-000005000000}"/>
    <cellStyle name="20% - アクセント 4 2" xfId="8" xr:uid="{00000000-0005-0000-0000-000006000000}"/>
    <cellStyle name="20% - アクセント 4 3" xfId="49" xr:uid="{00000000-0005-0000-0000-000007000000}"/>
    <cellStyle name="20% - アクセント 5 2" xfId="9" xr:uid="{00000000-0005-0000-0000-000008000000}"/>
    <cellStyle name="20% - アクセント 5 3" xfId="50" xr:uid="{00000000-0005-0000-0000-000009000000}"/>
    <cellStyle name="20% - アクセント 6 2" xfId="10" xr:uid="{00000000-0005-0000-0000-00000A000000}"/>
    <cellStyle name="20% - アクセント 6 3" xfId="51" xr:uid="{00000000-0005-0000-0000-00000B000000}"/>
    <cellStyle name="40% - アクセント 1 2" xfId="11" xr:uid="{00000000-0005-0000-0000-00000C000000}"/>
    <cellStyle name="40% - アクセント 1 3" xfId="52" xr:uid="{00000000-0005-0000-0000-00000D000000}"/>
    <cellStyle name="40% - アクセント 2 2" xfId="12" xr:uid="{00000000-0005-0000-0000-00000E000000}"/>
    <cellStyle name="40% - アクセント 2 3" xfId="53" xr:uid="{00000000-0005-0000-0000-00000F000000}"/>
    <cellStyle name="40% - アクセント 3 2" xfId="13" xr:uid="{00000000-0005-0000-0000-000010000000}"/>
    <cellStyle name="40% - アクセント 3 3" xfId="54" xr:uid="{00000000-0005-0000-0000-000011000000}"/>
    <cellStyle name="40% - アクセント 4 2" xfId="14" xr:uid="{00000000-0005-0000-0000-000012000000}"/>
    <cellStyle name="40% - アクセント 4 3" xfId="55" xr:uid="{00000000-0005-0000-0000-000013000000}"/>
    <cellStyle name="40% - アクセント 5 2" xfId="15" xr:uid="{00000000-0005-0000-0000-000014000000}"/>
    <cellStyle name="40% - アクセント 5 3" xfId="56" xr:uid="{00000000-0005-0000-0000-000015000000}"/>
    <cellStyle name="40% - アクセント 6 2" xfId="16" xr:uid="{00000000-0005-0000-0000-000016000000}"/>
    <cellStyle name="40% - アクセント 6 3" xfId="57" xr:uid="{00000000-0005-0000-0000-000017000000}"/>
    <cellStyle name="60% - アクセント 1 2" xfId="17" xr:uid="{00000000-0005-0000-0000-000018000000}"/>
    <cellStyle name="60% - アクセント 2 2" xfId="18" xr:uid="{00000000-0005-0000-0000-000019000000}"/>
    <cellStyle name="60% - アクセント 3 2" xfId="19" xr:uid="{00000000-0005-0000-0000-00001A000000}"/>
    <cellStyle name="60% - アクセント 4 2" xfId="20" xr:uid="{00000000-0005-0000-0000-00001B000000}"/>
    <cellStyle name="60% - アクセント 5 2" xfId="21" xr:uid="{00000000-0005-0000-0000-00001C000000}"/>
    <cellStyle name="60% - アクセント 6 2" xfId="22" xr:uid="{00000000-0005-0000-0000-00001D000000}"/>
    <cellStyle name="アクセント 1 2" xfId="23" xr:uid="{00000000-0005-0000-0000-00001E000000}"/>
    <cellStyle name="アクセント 2 2" xfId="24" xr:uid="{00000000-0005-0000-0000-00001F000000}"/>
    <cellStyle name="アクセント 3 2" xfId="25" xr:uid="{00000000-0005-0000-0000-000020000000}"/>
    <cellStyle name="アクセント 4 2" xfId="26" xr:uid="{00000000-0005-0000-0000-000021000000}"/>
    <cellStyle name="アクセント 5 2" xfId="27" xr:uid="{00000000-0005-0000-0000-000022000000}"/>
    <cellStyle name="アクセント 6 2" xfId="28" xr:uid="{00000000-0005-0000-0000-000023000000}"/>
    <cellStyle name="タイトル 2" xfId="29" xr:uid="{00000000-0005-0000-0000-000024000000}"/>
    <cellStyle name="チェック セル 2" xfId="30" xr:uid="{00000000-0005-0000-0000-000025000000}"/>
    <cellStyle name="どちらでもない 2" xfId="31" xr:uid="{00000000-0005-0000-0000-000026000000}"/>
    <cellStyle name="メモ 2" xfId="32" xr:uid="{00000000-0005-0000-0000-000027000000}"/>
    <cellStyle name="メモ 3" xfId="58" xr:uid="{00000000-0005-0000-0000-000028000000}"/>
    <cellStyle name="リンク セル 2" xfId="33" xr:uid="{00000000-0005-0000-0000-000029000000}"/>
    <cellStyle name="悪い 2" xfId="34" xr:uid="{00000000-0005-0000-0000-00002A000000}"/>
    <cellStyle name="計算 2" xfId="35" xr:uid="{00000000-0005-0000-0000-00002B000000}"/>
    <cellStyle name="警告文 2" xfId="36" xr:uid="{00000000-0005-0000-0000-00002C000000}"/>
    <cellStyle name="桁区切り" xfId="1" builtinId="6"/>
    <cellStyle name="桁区切り 2" xfId="2" xr:uid="{00000000-0005-0000-0000-00002E000000}"/>
    <cellStyle name="見出し 1 2" xfId="37" xr:uid="{00000000-0005-0000-0000-00002F000000}"/>
    <cellStyle name="見出し 2 2" xfId="38" xr:uid="{00000000-0005-0000-0000-000030000000}"/>
    <cellStyle name="見出し 2 3" xfId="59" xr:uid="{00000000-0005-0000-0000-000031000000}"/>
    <cellStyle name="見出し 3 2" xfId="39" xr:uid="{00000000-0005-0000-0000-000032000000}"/>
    <cellStyle name="見出し 4 2" xfId="40" xr:uid="{00000000-0005-0000-0000-000033000000}"/>
    <cellStyle name="集計 2" xfId="41" xr:uid="{00000000-0005-0000-0000-000034000000}"/>
    <cellStyle name="出力 2" xfId="42" xr:uid="{00000000-0005-0000-0000-000035000000}"/>
    <cellStyle name="説明文 2" xfId="43" xr:uid="{00000000-0005-0000-0000-000036000000}"/>
    <cellStyle name="入力 2" xfId="44" xr:uid="{00000000-0005-0000-0000-000037000000}"/>
    <cellStyle name="入力 3" xfId="60" xr:uid="{00000000-0005-0000-0000-000038000000}"/>
    <cellStyle name="標準" xfId="0" builtinId="0"/>
    <cellStyle name="標準 2" xfId="3" xr:uid="{00000000-0005-0000-0000-00003A000000}"/>
    <cellStyle name="標準 4" xfId="61" xr:uid="{00000000-0005-0000-0000-00003B000000}"/>
    <cellStyle name="標準_⑮月別（共同発行）2" xfId="4" xr:uid="{00000000-0005-0000-0000-00003C000000}"/>
    <cellStyle name="良い 2" xfId="45" xr:uid="{00000000-0005-0000-0000-00003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printerSettings" Target="../printerSettings/printerSettings34.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5.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8:W38"/>
  <sheetViews>
    <sheetView showGridLines="0" tabSelected="1" zoomScaleNormal="100" zoomScaleSheetLayoutView="75" workbookViewId="0"/>
  </sheetViews>
  <sheetFormatPr defaultRowHeight="13.5"/>
  <cols>
    <col min="1" max="16384" width="9" style="4"/>
  </cols>
  <sheetData>
    <row r="8" spans="1:23" ht="35.25" customHeight="1">
      <c r="A8" s="388" t="s">
        <v>233</v>
      </c>
      <c r="B8" s="388"/>
      <c r="C8" s="388"/>
      <c r="D8" s="388"/>
      <c r="E8" s="388"/>
      <c r="F8" s="388"/>
      <c r="G8" s="388"/>
      <c r="H8" s="388"/>
      <c r="I8" s="388"/>
    </row>
    <row r="11" spans="1:23" ht="35.25" customHeight="1">
      <c r="A11" s="385" t="s">
        <v>234</v>
      </c>
      <c r="B11" s="385"/>
      <c r="C11" s="385"/>
      <c r="D11" s="385"/>
      <c r="E11" s="385"/>
      <c r="F11" s="385"/>
      <c r="G11" s="385"/>
      <c r="H11" s="385"/>
      <c r="I11" s="385"/>
      <c r="J11" s="143"/>
      <c r="K11" s="143"/>
      <c r="L11" s="143"/>
      <c r="M11" s="143"/>
    </row>
    <row r="15" spans="1:23" ht="35.25">
      <c r="A15" s="141"/>
      <c r="B15" s="141"/>
      <c r="C15" s="141"/>
      <c r="D15" s="141"/>
      <c r="E15" s="141"/>
      <c r="F15" s="141"/>
      <c r="G15" s="141"/>
      <c r="H15" s="141"/>
      <c r="I15" s="141"/>
      <c r="J15" s="141"/>
      <c r="K15" s="141"/>
      <c r="L15" s="141"/>
      <c r="M15" s="141"/>
      <c r="N15" s="141"/>
      <c r="O15" s="142"/>
      <c r="P15" s="142"/>
      <c r="Q15" s="142"/>
      <c r="R15" s="142"/>
      <c r="S15" s="142"/>
      <c r="T15" s="142"/>
      <c r="U15" s="142"/>
      <c r="V15" s="142"/>
      <c r="W15" s="142"/>
    </row>
    <row r="21" spans="1:23" hidden="1"/>
    <row r="22" spans="1:23" hidden="1"/>
    <row r="23" spans="1:23" hidden="1"/>
    <row r="24" spans="1:23" hidden="1"/>
    <row r="25" spans="1:23" hidden="1">
      <c r="A25" s="160"/>
    </row>
    <row r="26" spans="1:23" ht="21" hidden="1">
      <c r="B26" s="144"/>
      <c r="C26" s="144"/>
      <c r="D26" s="144"/>
      <c r="E26" s="144"/>
      <c r="F26" s="144"/>
      <c r="G26" s="144"/>
      <c r="H26" s="144"/>
      <c r="I26" s="144"/>
      <c r="J26" s="144"/>
      <c r="K26" s="144"/>
      <c r="L26" s="144"/>
      <c r="M26" s="144"/>
      <c r="N26" s="144"/>
      <c r="O26" s="145"/>
      <c r="P26" s="145"/>
      <c r="Q26" s="145"/>
      <c r="R26" s="145"/>
      <c r="S26" s="145"/>
      <c r="T26" s="145"/>
      <c r="U26" s="145"/>
      <c r="V26" s="145"/>
      <c r="W26" s="145"/>
    </row>
    <row r="27" spans="1:23" ht="21" hidden="1">
      <c r="B27" s="146"/>
      <c r="C27" s="146"/>
      <c r="D27" s="146"/>
      <c r="G27" s="144"/>
      <c r="H27" s="144"/>
      <c r="I27" s="144"/>
      <c r="J27" s="146"/>
      <c r="K27" s="146"/>
      <c r="L27" s="146"/>
      <c r="M27" s="146"/>
      <c r="N27" s="146"/>
    </row>
    <row r="36" spans="1:9" ht="18.75">
      <c r="A36" s="386">
        <v>43759</v>
      </c>
      <c r="B36" s="386"/>
      <c r="C36" s="386"/>
      <c r="D36" s="386"/>
      <c r="E36" s="386"/>
      <c r="F36" s="386"/>
      <c r="G36" s="386"/>
      <c r="H36" s="386"/>
      <c r="I36" s="386"/>
    </row>
    <row r="37" spans="1:9" ht="18.75">
      <c r="A37" s="327"/>
      <c r="B37" s="328"/>
      <c r="C37" s="328"/>
      <c r="D37" s="328"/>
      <c r="E37" s="328"/>
      <c r="F37" s="328"/>
      <c r="G37" s="328"/>
      <c r="H37" s="328"/>
      <c r="I37" s="328"/>
    </row>
    <row r="38" spans="1:9" ht="18.75">
      <c r="A38" s="387" t="s">
        <v>187</v>
      </c>
      <c r="B38" s="387"/>
      <c r="C38" s="387"/>
      <c r="D38" s="387"/>
      <c r="E38" s="387"/>
      <c r="F38" s="387"/>
      <c r="G38" s="387"/>
      <c r="H38" s="387"/>
      <c r="I38" s="387"/>
    </row>
  </sheetData>
  <customSheetViews>
    <customSheetView guid="{9CD6CDFB-0526-4987-BB9B-F12261C08409}" scale="75" showPageBreaks="1" showGridLines="0" view="pageBreakPreview">
      <selection activeCell="A39" sqref="A39"/>
      <pageMargins left="0.78740157480314965" right="0.78740157480314965" top="0.98425196850393704" bottom="0.98425196850393704" header="0.51181102362204722" footer="0.51181102362204722"/>
      <printOptions horizontalCentered="1"/>
      <pageSetup paperSize="9" orientation="portrait" r:id="rId1"/>
      <headerFooter alignWithMargins="0"/>
    </customSheetView>
    <customSheetView guid="{47FE580C-1B40-484B-A27C-9C582BD9B048}" scale="75" showPageBreaks="1" showGridLines="0" view="pageBreakPreview" topLeftCell="A10">
      <selection activeCell="A39" sqref="A39"/>
      <pageMargins left="0.78740157480314965" right="0.78740157480314965" top="0.98425196850393704" bottom="0.98425196850393704" header="0.51181102362204722" footer="0.51181102362204722"/>
      <printOptions horizontalCentered="1"/>
      <pageSetup paperSize="9" orientation="portrait" r:id="rId2"/>
      <headerFooter alignWithMargins="0"/>
    </customSheetView>
    <customSheetView guid="{B07D689D-A88D-4FD6-A5A1-1BAAB5F2B100}" showPageBreaks="1" showGridLines="0" view="pageBreakPreview">
      <selection activeCell="D26" sqref="D26"/>
      <pageMargins left="0.78740157480314965" right="0.78740157480314965" top="0.98425196850393704" bottom="0.98425196850393704" header="0.51181102362204722" footer="0.51181102362204722"/>
      <printOptions horizontalCentered="1"/>
      <pageSetup paperSize="9" orientation="portrait" r:id="rId3"/>
      <headerFooter alignWithMargins="0"/>
    </customSheetView>
  </customSheetViews>
  <mergeCells count="4">
    <mergeCell ref="A11:I11"/>
    <mergeCell ref="A36:I36"/>
    <mergeCell ref="A38:I38"/>
    <mergeCell ref="A8:I8"/>
  </mergeCells>
  <phoneticPr fontId="2"/>
  <printOptions horizontalCentered="1"/>
  <pageMargins left="0.78740157480314965" right="0.78740157480314965" top="0.98425196850393704" bottom="0.98425196850393704" header="0.51181102362204722" footer="0.51181102362204722"/>
  <pageSetup paperSize="9" scale="95" orientation="landscape"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P108"/>
  <sheetViews>
    <sheetView showGridLines="0" zoomScaleNormal="100" zoomScaleSheetLayoutView="90" workbookViewId="0">
      <pane xSplit="2" ySplit="3" topLeftCell="C4" activePane="bottomRight" state="frozen"/>
      <selection pane="topRight"/>
      <selection pane="bottomLeft"/>
      <selection pane="bottomRight" activeCell="C4" sqref="C4"/>
    </sheetView>
  </sheetViews>
  <sheetFormatPr defaultRowHeight="13.5"/>
  <cols>
    <col min="1" max="1" width="11.625" style="3" customWidth="1"/>
    <col min="2" max="2" width="8.625" style="3" customWidth="1"/>
    <col min="3" max="14" width="12.125" style="3" customWidth="1"/>
    <col min="15" max="19" width="12.125" style="229" customWidth="1"/>
    <col min="20" max="20" width="12.125" style="3" customWidth="1"/>
    <col min="21" max="16384" width="9" style="3"/>
  </cols>
  <sheetData>
    <row r="1" spans="1:42" ht="16.5" customHeight="1">
      <c r="A1" s="3" t="s">
        <v>2</v>
      </c>
      <c r="K1" s="51"/>
      <c r="L1" s="51"/>
      <c r="O1" s="51"/>
      <c r="P1" s="51"/>
      <c r="Q1" s="51"/>
      <c r="R1" s="51"/>
      <c r="S1" s="428" t="s">
        <v>6</v>
      </c>
      <c r="T1" s="428"/>
    </row>
    <row r="2" spans="1:42" ht="18.75" customHeight="1">
      <c r="A2" s="450" t="s">
        <v>7</v>
      </c>
      <c r="B2" s="400" t="s">
        <v>75</v>
      </c>
      <c r="C2" s="431" t="s">
        <v>93</v>
      </c>
      <c r="D2" s="431" t="s">
        <v>94</v>
      </c>
      <c r="E2" s="431" t="s">
        <v>95</v>
      </c>
      <c r="F2" s="431" t="s">
        <v>96</v>
      </c>
      <c r="G2" s="431" t="s">
        <v>97</v>
      </c>
      <c r="H2" s="431" t="s">
        <v>98</v>
      </c>
      <c r="I2" s="431" t="s">
        <v>99</v>
      </c>
      <c r="J2" s="431" t="s">
        <v>100</v>
      </c>
      <c r="K2" s="439" t="s">
        <v>101</v>
      </c>
      <c r="L2" s="439" t="s">
        <v>188</v>
      </c>
      <c r="M2" s="431" t="s">
        <v>103</v>
      </c>
      <c r="N2" s="431" t="s">
        <v>104</v>
      </c>
      <c r="O2" s="433" t="s">
        <v>105</v>
      </c>
      <c r="P2" s="435" t="s">
        <v>106</v>
      </c>
      <c r="Q2" s="437" t="s">
        <v>111</v>
      </c>
      <c r="R2" s="9"/>
      <c r="S2" s="9"/>
      <c r="T2" s="10"/>
    </row>
    <row r="3" spans="1:42" ht="18.75" customHeight="1">
      <c r="A3" s="451"/>
      <c r="B3" s="452"/>
      <c r="C3" s="432"/>
      <c r="D3" s="432"/>
      <c r="E3" s="432"/>
      <c r="F3" s="432"/>
      <c r="G3" s="432"/>
      <c r="H3" s="432"/>
      <c r="I3" s="432"/>
      <c r="J3" s="432"/>
      <c r="K3" s="443"/>
      <c r="L3" s="440"/>
      <c r="M3" s="432"/>
      <c r="N3" s="432"/>
      <c r="O3" s="454"/>
      <c r="P3" s="436"/>
      <c r="Q3" s="438"/>
      <c r="R3" s="11" t="s">
        <v>108</v>
      </c>
      <c r="S3" s="174" t="s">
        <v>109</v>
      </c>
      <c r="T3" s="10" t="s">
        <v>110</v>
      </c>
    </row>
    <row r="4" spans="1:42" ht="18.75" customHeight="1">
      <c r="A4" s="453" t="s">
        <v>45</v>
      </c>
      <c r="B4" s="175">
        <v>26</v>
      </c>
      <c r="C4" s="176">
        <v>8587.84</v>
      </c>
      <c r="D4" s="177">
        <v>4611.9480000000003</v>
      </c>
      <c r="E4" s="178">
        <v>-1126.335</v>
      </c>
      <c r="F4" s="177">
        <v>-3618.8510000000001</v>
      </c>
      <c r="G4" s="179">
        <v>445838.77399999998</v>
      </c>
      <c r="H4" s="180">
        <v>0.70099999999999996</v>
      </c>
      <c r="I4" s="181"/>
      <c r="J4" s="181"/>
      <c r="K4" s="182">
        <v>5.9</v>
      </c>
      <c r="L4" s="182">
        <v>72.099999999999994</v>
      </c>
      <c r="M4" s="183">
        <v>94</v>
      </c>
      <c r="N4" s="184">
        <v>48.4</v>
      </c>
      <c r="O4" s="185">
        <v>160923.48699999999</v>
      </c>
      <c r="P4" s="185">
        <v>968211.12600000005</v>
      </c>
      <c r="Q4" s="6">
        <v>57060.917000000001</v>
      </c>
      <c r="R4" s="68">
        <v>14983.196</v>
      </c>
      <c r="S4" s="186">
        <v>2082.5680000000002</v>
      </c>
      <c r="T4" s="187">
        <v>39995.152999999998</v>
      </c>
      <c r="U4" s="49"/>
      <c r="V4" s="49"/>
      <c r="W4" s="49"/>
      <c r="X4" s="49"/>
      <c r="Y4" s="49"/>
      <c r="Z4" s="49"/>
      <c r="AA4" s="49"/>
      <c r="AB4" s="49"/>
      <c r="AC4" s="49"/>
      <c r="AD4" s="49"/>
      <c r="AE4" s="49"/>
      <c r="AF4" s="49"/>
      <c r="AG4" s="49"/>
      <c r="AH4" s="49"/>
      <c r="AI4" s="49"/>
      <c r="AJ4" s="49"/>
      <c r="AK4" s="49"/>
      <c r="AL4" s="49"/>
      <c r="AM4" s="49"/>
      <c r="AN4" s="49"/>
      <c r="AO4" s="49"/>
      <c r="AP4" s="49"/>
    </row>
    <row r="5" spans="1:42" ht="18.75" customHeight="1">
      <c r="A5" s="413"/>
      <c r="B5" s="188">
        <v>27</v>
      </c>
      <c r="C5" s="189">
        <v>7214.9679999999998</v>
      </c>
      <c r="D5" s="190">
        <v>3991.299</v>
      </c>
      <c r="E5" s="191">
        <v>-620.649</v>
      </c>
      <c r="F5" s="190">
        <v>-614.601</v>
      </c>
      <c r="G5" s="192">
        <v>449590.66399999999</v>
      </c>
      <c r="H5" s="193">
        <v>0.71799999999999997</v>
      </c>
      <c r="I5" s="194"/>
      <c r="J5" s="194"/>
      <c r="K5" s="195">
        <v>4.9000000000000004</v>
      </c>
      <c r="L5" s="195">
        <v>61.8</v>
      </c>
      <c r="M5" s="196">
        <v>91.6</v>
      </c>
      <c r="N5" s="197">
        <v>47.1</v>
      </c>
      <c r="O5" s="81">
        <v>159633.44500000001</v>
      </c>
      <c r="P5" s="81">
        <v>980816.571</v>
      </c>
      <c r="Q5" s="8">
        <v>61576.966999999997</v>
      </c>
      <c r="R5" s="72">
        <v>17289.243999999999</v>
      </c>
      <c r="S5" s="198">
        <v>1754.3309999999999</v>
      </c>
      <c r="T5" s="199">
        <v>42533.392</v>
      </c>
      <c r="U5" s="49"/>
      <c r="V5" s="49"/>
      <c r="W5" s="49"/>
      <c r="X5" s="49"/>
      <c r="Y5" s="49"/>
      <c r="Z5" s="49"/>
      <c r="AA5" s="49"/>
      <c r="AB5" s="49"/>
      <c r="AC5" s="49"/>
      <c r="AD5" s="49"/>
      <c r="AE5" s="49"/>
      <c r="AF5" s="49"/>
      <c r="AG5" s="49"/>
      <c r="AH5" s="49"/>
      <c r="AI5" s="49"/>
      <c r="AJ5" s="49"/>
      <c r="AK5" s="49"/>
      <c r="AL5" s="49"/>
    </row>
    <row r="6" spans="1:42" ht="18.75" customHeight="1">
      <c r="A6" s="413"/>
      <c r="B6" s="188">
        <v>28</v>
      </c>
      <c r="C6" s="189">
        <v>9695.4689999999991</v>
      </c>
      <c r="D6" s="190">
        <v>6088.5780000000004</v>
      </c>
      <c r="E6" s="191">
        <v>2097.279</v>
      </c>
      <c r="F6" s="190">
        <v>-3753.8510000000001</v>
      </c>
      <c r="G6" s="192">
        <v>450146.45299999998</v>
      </c>
      <c r="H6" s="193">
        <v>0.72799999999999998</v>
      </c>
      <c r="I6" s="194"/>
      <c r="J6" s="194"/>
      <c r="K6" s="195">
        <v>3.7</v>
      </c>
      <c r="L6" s="195">
        <v>59</v>
      </c>
      <c r="M6" s="196">
        <v>94.7</v>
      </c>
      <c r="N6" s="197">
        <v>45.4</v>
      </c>
      <c r="O6" s="81">
        <v>128409.56200000001</v>
      </c>
      <c r="P6" s="81">
        <v>1015476.839</v>
      </c>
      <c r="Q6" s="8">
        <v>56006.603999999999</v>
      </c>
      <c r="R6" s="72">
        <v>13388.114</v>
      </c>
      <c r="S6" s="198">
        <v>1494.1679999999999</v>
      </c>
      <c r="T6" s="199">
        <v>41124.322</v>
      </c>
      <c r="U6" s="49"/>
      <c r="V6" s="49"/>
      <c r="W6" s="49"/>
      <c r="X6" s="49"/>
      <c r="Y6" s="49"/>
      <c r="Z6" s="49"/>
      <c r="AA6" s="49"/>
      <c r="AB6" s="49"/>
      <c r="AC6" s="49"/>
      <c r="AD6" s="49"/>
      <c r="AE6" s="49"/>
      <c r="AF6" s="49"/>
      <c r="AG6" s="49"/>
      <c r="AH6" s="49"/>
      <c r="AI6" s="49"/>
      <c r="AJ6" s="49"/>
      <c r="AK6" s="49"/>
      <c r="AL6" s="49"/>
    </row>
    <row r="7" spans="1:42" ht="18.75" customHeight="1">
      <c r="A7" s="413"/>
      <c r="B7" s="188">
        <v>29</v>
      </c>
      <c r="C7" s="189">
        <v>14214.599</v>
      </c>
      <c r="D7" s="190">
        <v>7580.0839999999998</v>
      </c>
      <c r="E7" s="191">
        <v>1491.5060000000001</v>
      </c>
      <c r="F7" s="190">
        <v>1492.2139999999999</v>
      </c>
      <c r="G7" s="192">
        <v>509473.41</v>
      </c>
      <c r="H7" s="193">
        <v>0.73199999999999998</v>
      </c>
      <c r="I7" s="194"/>
      <c r="J7" s="194"/>
      <c r="K7" s="195">
        <v>2.8</v>
      </c>
      <c r="L7" s="195">
        <v>63.8</v>
      </c>
      <c r="M7" s="196">
        <v>93.6</v>
      </c>
      <c r="N7" s="197">
        <v>42.3</v>
      </c>
      <c r="O7" s="81">
        <v>177694.524</v>
      </c>
      <c r="P7" s="81">
        <v>1049617.206</v>
      </c>
      <c r="Q7" s="8">
        <v>59694.057999999997</v>
      </c>
      <c r="R7" s="72">
        <v>16388.822</v>
      </c>
      <c r="S7" s="198">
        <v>1331.509</v>
      </c>
      <c r="T7" s="199">
        <v>41973.726999999999</v>
      </c>
      <c r="U7" s="49"/>
      <c r="V7" s="49"/>
      <c r="W7" s="49"/>
      <c r="X7" s="49"/>
      <c r="Y7" s="49"/>
      <c r="Z7" s="49"/>
      <c r="AA7" s="49"/>
      <c r="AB7" s="49"/>
      <c r="AC7" s="49"/>
      <c r="AD7" s="49"/>
      <c r="AE7" s="49"/>
      <c r="AF7" s="49"/>
      <c r="AG7" s="49"/>
      <c r="AH7" s="49"/>
      <c r="AI7" s="49"/>
      <c r="AJ7" s="49"/>
      <c r="AK7" s="49"/>
      <c r="AL7" s="49"/>
    </row>
    <row r="8" spans="1:42" s="7" customFormat="1" ht="18.75" customHeight="1">
      <c r="A8" s="412"/>
      <c r="B8" s="188">
        <v>30</v>
      </c>
      <c r="C8" s="200">
        <v>7997.8270000000002</v>
      </c>
      <c r="D8" s="201">
        <v>4953.9920000000002</v>
      </c>
      <c r="E8" s="202">
        <v>-2626.0920000000001</v>
      </c>
      <c r="F8" s="201">
        <v>-2625.3009999999999</v>
      </c>
      <c r="G8" s="203">
        <v>513570.46600000001</v>
      </c>
      <c r="H8" s="204">
        <v>0.73499999999999999</v>
      </c>
      <c r="I8" s="205"/>
      <c r="J8" s="205"/>
      <c r="K8" s="206">
        <v>2.2000000000000002</v>
      </c>
      <c r="L8" s="207">
        <v>57.3</v>
      </c>
      <c r="M8" s="208">
        <v>95.6</v>
      </c>
      <c r="N8" s="209">
        <v>46.3</v>
      </c>
      <c r="O8" s="82">
        <v>155901.85500000001</v>
      </c>
      <c r="P8" s="82">
        <v>1071066.0689999999</v>
      </c>
      <c r="Q8" s="76">
        <v>61538.601999999999</v>
      </c>
      <c r="R8" s="77">
        <v>20089.613000000001</v>
      </c>
      <c r="S8" s="210">
        <v>1255.8340000000001</v>
      </c>
      <c r="T8" s="211">
        <v>40193.154999999999</v>
      </c>
      <c r="U8" s="49"/>
      <c r="V8" s="49"/>
      <c r="W8" s="49"/>
      <c r="X8" s="49"/>
      <c r="Y8" s="49"/>
      <c r="Z8" s="49"/>
      <c r="AA8" s="49"/>
      <c r="AB8" s="49"/>
      <c r="AC8" s="49"/>
      <c r="AD8" s="49"/>
      <c r="AE8" s="49"/>
      <c r="AF8" s="49"/>
      <c r="AG8" s="49"/>
      <c r="AH8" s="49"/>
      <c r="AI8" s="49"/>
      <c r="AJ8" s="49"/>
      <c r="AK8" s="49"/>
      <c r="AL8" s="49"/>
    </row>
    <row r="9" spans="1:42" ht="18.75" customHeight="1">
      <c r="A9" s="449" t="s">
        <v>88</v>
      </c>
      <c r="B9" s="175">
        <v>26</v>
      </c>
      <c r="C9" s="176">
        <v>27409</v>
      </c>
      <c r="D9" s="177">
        <v>2871</v>
      </c>
      <c r="E9" s="178">
        <v>-3074</v>
      </c>
      <c r="F9" s="177">
        <v>-8098</v>
      </c>
      <c r="G9" s="179">
        <v>236229</v>
      </c>
      <c r="H9" s="180">
        <v>0.86899999999999999</v>
      </c>
      <c r="I9" s="181"/>
      <c r="J9" s="181"/>
      <c r="K9" s="182">
        <v>10.8</v>
      </c>
      <c r="L9" s="182">
        <v>133.19999999999999</v>
      </c>
      <c r="M9" s="183">
        <v>98.2</v>
      </c>
      <c r="N9" s="184">
        <v>58.4</v>
      </c>
      <c r="O9" s="185">
        <v>161396</v>
      </c>
      <c r="P9" s="185">
        <v>775536</v>
      </c>
      <c r="Q9" s="6">
        <v>180909</v>
      </c>
      <c r="R9" s="68">
        <v>29546</v>
      </c>
      <c r="S9" s="186">
        <v>7551</v>
      </c>
      <c r="T9" s="187">
        <v>143812</v>
      </c>
      <c r="U9" s="49"/>
      <c r="V9" s="49"/>
      <c r="W9" s="49"/>
      <c r="X9" s="49"/>
      <c r="Y9" s="49"/>
      <c r="Z9" s="49"/>
      <c r="AA9" s="49"/>
      <c r="AB9" s="49"/>
      <c r="AC9" s="49"/>
      <c r="AD9" s="49"/>
      <c r="AE9" s="49"/>
      <c r="AF9" s="49"/>
      <c r="AG9" s="49"/>
      <c r="AH9" s="49"/>
      <c r="AI9" s="49"/>
      <c r="AJ9" s="49"/>
      <c r="AK9" s="49"/>
      <c r="AL9" s="49"/>
    </row>
    <row r="10" spans="1:42" ht="18.75" customHeight="1">
      <c r="A10" s="411"/>
      <c r="B10" s="188">
        <v>27</v>
      </c>
      <c r="C10" s="189">
        <v>19001</v>
      </c>
      <c r="D10" s="190">
        <v>3214</v>
      </c>
      <c r="E10" s="191">
        <v>343</v>
      </c>
      <c r="F10" s="190">
        <v>1550</v>
      </c>
      <c r="G10" s="192">
        <v>236961</v>
      </c>
      <c r="H10" s="193">
        <v>0.89400000000000002</v>
      </c>
      <c r="I10" s="194"/>
      <c r="J10" s="194"/>
      <c r="K10" s="195">
        <v>9.8000000000000007</v>
      </c>
      <c r="L10" s="195">
        <v>122.8</v>
      </c>
      <c r="M10" s="196">
        <v>96.2</v>
      </c>
      <c r="N10" s="197">
        <v>57</v>
      </c>
      <c r="O10" s="81">
        <v>159261</v>
      </c>
      <c r="P10" s="81">
        <v>783603</v>
      </c>
      <c r="Q10" s="8">
        <v>167487</v>
      </c>
      <c r="R10" s="72">
        <v>32242</v>
      </c>
      <c r="S10" s="198">
        <v>7035</v>
      </c>
      <c r="T10" s="199">
        <v>128210</v>
      </c>
      <c r="U10" s="49"/>
      <c r="V10" s="49"/>
      <c r="W10" s="49"/>
      <c r="X10" s="49"/>
      <c r="Y10" s="49"/>
      <c r="Z10" s="49"/>
      <c r="AA10" s="49"/>
      <c r="AB10" s="49"/>
      <c r="AC10" s="49"/>
      <c r="AD10" s="49"/>
      <c r="AE10" s="49"/>
      <c r="AF10" s="49"/>
      <c r="AG10" s="49"/>
      <c r="AH10" s="49"/>
      <c r="AI10" s="49"/>
      <c r="AJ10" s="49"/>
      <c r="AK10" s="49"/>
      <c r="AL10" s="49"/>
    </row>
    <row r="11" spans="1:42" ht="18.75" customHeight="1">
      <c r="A11" s="411"/>
      <c r="B11" s="188">
        <v>28</v>
      </c>
      <c r="C11" s="189">
        <v>14581</v>
      </c>
      <c r="D11" s="190">
        <v>3310</v>
      </c>
      <c r="E11" s="191">
        <v>96</v>
      </c>
      <c r="F11" s="190">
        <v>-4448</v>
      </c>
      <c r="G11" s="192">
        <v>238046</v>
      </c>
      <c r="H11" s="193">
        <v>0.90800000000000003</v>
      </c>
      <c r="I11" s="194"/>
      <c r="J11" s="194"/>
      <c r="K11" s="195">
        <v>9.3000000000000007</v>
      </c>
      <c r="L11" s="195">
        <v>108.5</v>
      </c>
      <c r="M11" s="196">
        <v>99.4</v>
      </c>
      <c r="N11" s="197">
        <v>59</v>
      </c>
      <c r="O11" s="81">
        <v>168656</v>
      </c>
      <c r="P11" s="81">
        <v>773067</v>
      </c>
      <c r="Q11" s="8">
        <v>166475</v>
      </c>
      <c r="R11" s="72">
        <v>29289</v>
      </c>
      <c r="S11" s="198">
        <v>7176</v>
      </c>
      <c r="T11" s="199">
        <v>130010</v>
      </c>
      <c r="U11" s="49"/>
      <c r="V11" s="49"/>
      <c r="W11" s="49"/>
      <c r="X11" s="49"/>
      <c r="Y11" s="49"/>
      <c r="Z11" s="49"/>
      <c r="AA11" s="49"/>
      <c r="AB11" s="49"/>
      <c r="AC11" s="49"/>
      <c r="AD11" s="49"/>
      <c r="AE11" s="49"/>
      <c r="AF11" s="49"/>
      <c r="AG11" s="49"/>
      <c r="AH11" s="49"/>
      <c r="AI11" s="49"/>
      <c r="AJ11" s="49"/>
      <c r="AK11" s="49"/>
      <c r="AL11" s="49"/>
    </row>
    <row r="12" spans="1:42" ht="18.75" customHeight="1">
      <c r="A12" s="411"/>
      <c r="B12" s="188">
        <v>29</v>
      </c>
      <c r="C12" s="189">
        <v>15792</v>
      </c>
      <c r="D12" s="190">
        <v>3643</v>
      </c>
      <c r="E12" s="191">
        <v>332</v>
      </c>
      <c r="F12" s="190">
        <v>-5417</v>
      </c>
      <c r="G12" s="192">
        <v>274096</v>
      </c>
      <c r="H12" s="193">
        <v>0.91</v>
      </c>
      <c r="I12" s="194"/>
      <c r="J12" s="194"/>
      <c r="K12" s="195">
        <v>8.1999999999999993</v>
      </c>
      <c r="L12" s="195">
        <v>101.1</v>
      </c>
      <c r="M12" s="196">
        <v>98.5</v>
      </c>
      <c r="N12" s="197">
        <v>54</v>
      </c>
      <c r="O12" s="81">
        <v>162246</v>
      </c>
      <c r="P12" s="81">
        <v>770894</v>
      </c>
      <c r="Q12" s="8">
        <v>152967</v>
      </c>
      <c r="R12" s="72">
        <v>25228</v>
      </c>
      <c r="S12" s="198">
        <v>7636</v>
      </c>
      <c r="T12" s="199">
        <v>120103</v>
      </c>
      <c r="U12" s="49"/>
      <c r="V12" s="49"/>
      <c r="W12" s="49"/>
      <c r="X12" s="49"/>
      <c r="Y12" s="49"/>
      <c r="Z12" s="49"/>
      <c r="AA12" s="49"/>
      <c r="AB12" s="49"/>
      <c r="AC12" s="49"/>
      <c r="AD12" s="49"/>
      <c r="AE12" s="49"/>
      <c r="AF12" s="49"/>
      <c r="AG12" s="49"/>
      <c r="AH12" s="49"/>
      <c r="AI12" s="49"/>
      <c r="AJ12" s="49"/>
      <c r="AK12" s="49"/>
      <c r="AL12" s="49"/>
    </row>
    <row r="13" spans="1:42" s="7" customFormat="1" ht="18.75" customHeight="1">
      <c r="A13" s="412"/>
      <c r="B13" s="188">
        <v>30</v>
      </c>
      <c r="C13" s="200">
        <v>13375</v>
      </c>
      <c r="D13" s="201">
        <v>3311</v>
      </c>
      <c r="E13" s="202">
        <v>-331</v>
      </c>
      <c r="F13" s="201">
        <v>-2642</v>
      </c>
      <c r="G13" s="203">
        <v>276713</v>
      </c>
      <c r="H13" s="204">
        <v>0.91</v>
      </c>
      <c r="I13" s="205"/>
      <c r="J13" s="205"/>
      <c r="K13" s="206">
        <v>7.2</v>
      </c>
      <c r="L13" s="207">
        <v>85.5</v>
      </c>
      <c r="M13" s="208">
        <v>97.4</v>
      </c>
      <c r="N13" s="209">
        <v>58.1</v>
      </c>
      <c r="O13" s="82">
        <v>117569</v>
      </c>
      <c r="P13" s="82">
        <v>767573</v>
      </c>
      <c r="Q13" s="76">
        <v>139524</v>
      </c>
      <c r="R13" s="77">
        <v>24694</v>
      </c>
      <c r="S13" s="210">
        <v>7374</v>
      </c>
      <c r="T13" s="211">
        <v>107456</v>
      </c>
      <c r="U13" s="49"/>
      <c r="V13" s="49"/>
      <c r="W13" s="49"/>
      <c r="X13" s="49"/>
      <c r="Y13" s="49"/>
      <c r="Z13" s="49"/>
      <c r="AA13" s="49"/>
      <c r="AB13" s="49"/>
      <c r="AC13" s="49"/>
      <c r="AD13" s="49"/>
      <c r="AE13" s="49"/>
      <c r="AF13" s="49"/>
      <c r="AG13" s="49"/>
      <c r="AH13" s="49"/>
      <c r="AI13" s="49"/>
      <c r="AJ13" s="49"/>
      <c r="AK13" s="49"/>
      <c r="AL13" s="49"/>
    </row>
    <row r="14" spans="1:42" ht="18.75" customHeight="1">
      <c r="A14" s="449" t="s">
        <v>47</v>
      </c>
      <c r="B14" s="175">
        <v>26</v>
      </c>
      <c r="C14" s="178">
        <v>11842</v>
      </c>
      <c r="D14" s="177">
        <v>5839</v>
      </c>
      <c r="E14" s="178">
        <v>-250</v>
      </c>
      <c r="F14" s="177">
        <v>320</v>
      </c>
      <c r="G14" s="179">
        <v>249296</v>
      </c>
      <c r="H14" s="180">
        <v>0.97199999999999998</v>
      </c>
      <c r="I14" s="181"/>
      <c r="J14" s="181"/>
      <c r="K14" s="182">
        <v>5.2</v>
      </c>
      <c r="L14" s="182">
        <v>26.9</v>
      </c>
      <c r="M14" s="183">
        <v>96.7</v>
      </c>
      <c r="N14" s="184">
        <v>61.3</v>
      </c>
      <c r="O14" s="185">
        <v>85584</v>
      </c>
      <c r="P14" s="185">
        <v>434978</v>
      </c>
      <c r="Q14" s="6">
        <v>42912</v>
      </c>
      <c r="R14" s="68">
        <v>18964</v>
      </c>
      <c r="S14" s="186">
        <v>6233</v>
      </c>
      <c r="T14" s="187">
        <v>17715</v>
      </c>
      <c r="U14" s="49"/>
      <c r="V14" s="49"/>
      <c r="W14" s="49"/>
      <c r="X14" s="49"/>
      <c r="Y14" s="49"/>
      <c r="Z14" s="49"/>
      <c r="AA14" s="49"/>
      <c r="AB14" s="49"/>
      <c r="AC14" s="49"/>
      <c r="AD14" s="49"/>
      <c r="AE14" s="49"/>
      <c r="AF14" s="49"/>
      <c r="AG14" s="49"/>
      <c r="AH14" s="49"/>
      <c r="AI14" s="49"/>
      <c r="AJ14" s="49"/>
      <c r="AK14" s="49"/>
      <c r="AL14" s="49"/>
    </row>
    <row r="15" spans="1:42" ht="18.75" customHeight="1">
      <c r="A15" s="411"/>
      <c r="B15" s="188">
        <v>27</v>
      </c>
      <c r="C15" s="191">
        <v>10859.411</v>
      </c>
      <c r="D15" s="190">
        <v>4959.8310000000001</v>
      </c>
      <c r="E15" s="191">
        <v>-879.47199999999998</v>
      </c>
      <c r="F15" s="190">
        <v>-858.21900000000005</v>
      </c>
      <c r="G15" s="192">
        <v>250686.986</v>
      </c>
      <c r="H15" s="193">
        <v>0.97599999999999998</v>
      </c>
      <c r="I15" s="194"/>
      <c r="J15" s="194"/>
      <c r="K15" s="195">
        <v>5</v>
      </c>
      <c r="L15" s="195">
        <v>9.6999999999999993</v>
      </c>
      <c r="M15" s="196">
        <v>95.6</v>
      </c>
      <c r="N15" s="196">
        <v>61.1</v>
      </c>
      <c r="O15" s="81">
        <v>89925.433999999994</v>
      </c>
      <c r="P15" s="81">
        <v>435170.712</v>
      </c>
      <c r="Q15" s="8">
        <v>43689.790999999997</v>
      </c>
      <c r="R15" s="72">
        <v>18985.156999999999</v>
      </c>
      <c r="S15" s="198">
        <v>6248.973</v>
      </c>
      <c r="T15" s="199">
        <v>18455.661</v>
      </c>
      <c r="U15" s="49"/>
      <c r="V15" s="49"/>
      <c r="W15" s="49"/>
      <c r="X15" s="49"/>
      <c r="Y15" s="49"/>
      <c r="Z15" s="49"/>
      <c r="AA15" s="49"/>
      <c r="AB15" s="49"/>
      <c r="AC15" s="49"/>
      <c r="AD15" s="49"/>
      <c r="AE15" s="49"/>
      <c r="AF15" s="49"/>
      <c r="AG15" s="49"/>
      <c r="AH15" s="49"/>
      <c r="AI15" s="49"/>
      <c r="AJ15" s="49"/>
      <c r="AK15" s="49"/>
      <c r="AL15" s="49"/>
    </row>
    <row r="16" spans="1:42" ht="18.75" customHeight="1">
      <c r="A16" s="411"/>
      <c r="B16" s="188">
        <v>28</v>
      </c>
      <c r="C16" s="189">
        <v>10024</v>
      </c>
      <c r="D16" s="190">
        <v>2380</v>
      </c>
      <c r="E16" s="191">
        <v>-2580</v>
      </c>
      <c r="F16" s="190">
        <v>-2242</v>
      </c>
      <c r="G16" s="192">
        <v>255313</v>
      </c>
      <c r="H16" s="193">
        <v>0.97899999999999998</v>
      </c>
      <c r="I16" s="194"/>
      <c r="J16" s="194"/>
      <c r="K16" s="195">
        <v>5</v>
      </c>
      <c r="L16" s="195">
        <v>5.4</v>
      </c>
      <c r="M16" s="196">
        <v>95.7</v>
      </c>
      <c r="N16" s="197">
        <v>61.6</v>
      </c>
      <c r="O16" s="81">
        <v>104768</v>
      </c>
      <c r="P16" s="81">
        <v>432798</v>
      </c>
      <c r="Q16" s="8">
        <v>44435</v>
      </c>
      <c r="R16" s="72">
        <v>18990</v>
      </c>
      <c r="S16" s="198">
        <v>6254</v>
      </c>
      <c r="T16" s="199">
        <v>19191</v>
      </c>
      <c r="U16" s="49"/>
      <c r="V16" s="49"/>
      <c r="W16" s="49"/>
      <c r="X16" s="49"/>
      <c r="Y16" s="49"/>
      <c r="Z16" s="49"/>
      <c r="AA16" s="49"/>
      <c r="AB16" s="49"/>
      <c r="AC16" s="49"/>
      <c r="AD16" s="49"/>
      <c r="AE16" s="49"/>
      <c r="AF16" s="49"/>
      <c r="AG16" s="49"/>
      <c r="AH16" s="49"/>
      <c r="AI16" s="49"/>
      <c r="AJ16" s="49"/>
      <c r="AK16" s="49"/>
      <c r="AL16" s="49"/>
    </row>
    <row r="17" spans="1:38" ht="18.75" customHeight="1">
      <c r="A17" s="411"/>
      <c r="B17" s="188">
        <v>29</v>
      </c>
      <c r="C17" s="189">
        <v>8560</v>
      </c>
      <c r="D17" s="190">
        <v>3776</v>
      </c>
      <c r="E17" s="191">
        <v>1396</v>
      </c>
      <c r="F17" s="190">
        <v>1397</v>
      </c>
      <c r="G17" s="192">
        <v>295599</v>
      </c>
      <c r="H17" s="193">
        <v>0.97799999999999998</v>
      </c>
      <c r="I17" s="194"/>
      <c r="J17" s="194"/>
      <c r="K17" s="195">
        <v>5.0999999999999996</v>
      </c>
      <c r="L17" s="195">
        <v>15.3</v>
      </c>
      <c r="M17" s="196">
        <v>97.5</v>
      </c>
      <c r="N17" s="197">
        <v>54.1</v>
      </c>
      <c r="O17" s="81">
        <v>123349</v>
      </c>
      <c r="P17" s="81">
        <v>447506</v>
      </c>
      <c r="Q17" s="8">
        <v>46338</v>
      </c>
      <c r="R17" s="72">
        <v>18991</v>
      </c>
      <c r="S17" s="198">
        <v>7582</v>
      </c>
      <c r="T17" s="199">
        <v>19765</v>
      </c>
      <c r="U17" s="49"/>
      <c r="V17" s="49"/>
      <c r="W17" s="49"/>
      <c r="X17" s="49"/>
      <c r="Y17" s="49"/>
      <c r="Z17" s="49"/>
      <c r="AA17" s="49"/>
      <c r="AB17" s="49"/>
      <c r="AC17" s="49"/>
      <c r="AD17" s="49"/>
      <c r="AE17" s="49"/>
      <c r="AF17" s="49"/>
      <c r="AG17" s="49"/>
      <c r="AH17" s="49"/>
      <c r="AI17" s="49"/>
      <c r="AJ17" s="49"/>
      <c r="AK17" s="49"/>
      <c r="AL17" s="49"/>
    </row>
    <row r="18" spans="1:38" s="7" customFormat="1" ht="18.75" customHeight="1">
      <c r="A18" s="412"/>
      <c r="B18" s="188">
        <v>30</v>
      </c>
      <c r="C18" s="200">
        <v>6599</v>
      </c>
      <c r="D18" s="201">
        <v>1478</v>
      </c>
      <c r="E18" s="202">
        <v>-2298</v>
      </c>
      <c r="F18" s="201">
        <v>1479</v>
      </c>
      <c r="G18" s="203">
        <v>299298</v>
      </c>
      <c r="H18" s="204">
        <v>0.97799999999999998</v>
      </c>
      <c r="I18" s="205"/>
      <c r="J18" s="205"/>
      <c r="K18" s="206">
        <v>5.0999999999999996</v>
      </c>
      <c r="L18" s="207">
        <v>21.2</v>
      </c>
      <c r="M18" s="208">
        <v>98.7</v>
      </c>
      <c r="N18" s="209">
        <v>59.2</v>
      </c>
      <c r="O18" s="82">
        <v>189089</v>
      </c>
      <c r="P18" s="82">
        <v>458122</v>
      </c>
      <c r="Q18" s="76">
        <v>46141</v>
      </c>
      <c r="R18" s="77">
        <v>22769</v>
      </c>
      <c r="S18" s="210">
        <v>4952</v>
      </c>
      <c r="T18" s="211">
        <v>18420</v>
      </c>
      <c r="U18" s="49"/>
      <c r="V18" s="49"/>
      <c r="W18" s="49"/>
      <c r="X18" s="49"/>
      <c r="Y18" s="49"/>
      <c r="Z18" s="49"/>
      <c r="AA18" s="49"/>
      <c r="AB18" s="49"/>
      <c r="AC18" s="49"/>
      <c r="AD18" s="49"/>
      <c r="AE18" s="49"/>
      <c r="AF18" s="49"/>
      <c r="AG18" s="49"/>
      <c r="AH18" s="49"/>
      <c r="AI18" s="49"/>
      <c r="AJ18" s="49"/>
      <c r="AK18" s="49"/>
      <c r="AL18" s="49"/>
    </row>
    <row r="19" spans="1:38" ht="18.75" customHeight="1">
      <c r="A19" s="449" t="s">
        <v>48</v>
      </c>
      <c r="B19" s="175">
        <v>26</v>
      </c>
      <c r="C19" s="176">
        <v>3279</v>
      </c>
      <c r="D19" s="177">
        <v>2971</v>
      </c>
      <c r="E19" s="178">
        <v>246</v>
      </c>
      <c r="F19" s="177">
        <v>228</v>
      </c>
      <c r="G19" s="179">
        <v>206719</v>
      </c>
      <c r="H19" s="180">
        <v>0.95299999999999996</v>
      </c>
      <c r="I19" s="181"/>
      <c r="J19" s="181"/>
      <c r="K19" s="182">
        <v>18.399999999999999</v>
      </c>
      <c r="L19" s="182">
        <v>231.8</v>
      </c>
      <c r="M19" s="183">
        <v>97.4</v>
      </c>
      <c r="N19" s="184">
        <v>62.7</v>
      </c>
      <c r="O19" s="185">
        <v>88226</v>
      </c>
      <c r="P19" s="185">
        <v>723896</v>
      </c>
      <c r="Q19" s="6">
        <v>14483</v>
      </c>
      <c r="R19" s="68">
        <v>3666</v>
      </c>
      <c r="S19" s="212" t="s">
        <v>21</v>
      </c>
      <c r="T19" s="187">
        <v>10817</v>
      </c>
      <c r="U19" s="49"/>
      <c r="V19" s="49"/>
      <c r="W19" s="49"/>
      <c r="X19" s="49"/>
      <c r="Y19" s="49"/>
      <c r="Z19" s="49"/>
      <c r="AA19" s="49"/>
      <c r="AB19" s="49"/>
      <c r="AC19" s="49"/>
      <c r="AD19" s="49"/>
      <c r="AE19" s="49"/>
      <c r="AF19" s="49"/>
      <c r="AG19" s="49"/>
      <c r="AH19" s="49"/>
      <c r="AI19" s="49"/>
      <c r="AJ19" s="49"/>
      <c r="AK19" s="49"/>
      <c r="AL19" s="49"/>
    </row>
    <row r="20" spans="1:38" ht="18.75" customHeight="1">
      <c r="A20" s="411"/>
      <c r="B20" s="188">
        <v>27</v>
      </c>
      <c r="C20" s="189">
        <v>7587</v>
      </c>
      <c r="D20" s="190">
        <v>4541</v>
      </c>
      <c r="E20" s="191">
        <v>1569</v>
      </c>
      <c r="F20" s="190">
        <v>3346</v>
      </c>
      <c r="G20" s="192">
        <v>210635</v>
      </c>
      <c r="H20" s="193">
        <v>0.95399999999999996</v>
      </c>
      <c r="I20" s="194"/>
      <c r="J20" s="194"/>
      <c r="K20" s="195">
        <v>18</v>
      </c>
      <c r="L20" s="195">
        <v>208.7</v>
      </c>
      <c r="M20" s="196">
        <v>95.7</v>
      </c>
      <c r="N20" s="197">
        <v>60.6</v>
      </c>
      <c r="O20" s="81">
        <v>108718</v>
      </c>
      <c r="P20" s="81">
        <v>715089</v>
      </c>
      <c r="Q20" s="8">
        <v>16839</v>
      </c>
      <c r="R20" s="72">
        <v>5443</v>
      </c>
      <c r="S20" s="150" t="s">
        <v>21</v>
      </c>
      <c r="T20" s="199">
        <v>11396</v>
      </c>
      <c r="U20" s="49"/>
      <c r="V20" s="49"/>
      <c r="W20" s="49"/>
      <c r="X20" s="49"/>
      <c r="Y20" s="49"/>
      <c r="Z20" s="49"/>
      <c r="AA20" s="49"/>
      <c r="AB20" s="49"/>
      <c r="AC20" s="49"/>
      <c r="AD20" s="49"/>
      <c r="AE20" s="49"/>
      <c r="AF20" s="49"/>
      <c r="AG20" s="49"/>
      <c r="AH20" s="49"/>
      <c r="AI20" s="49"/>
      <c r="AJ20" s="49"/>
      <c r="AK20" s="49"/>
      <c r="AL20" s="49"/>
    </row>
    <row r="21" spans="1:38" ht="18.75" customHeight="1">
      <c r="A21" s="411"/>
      <c r="B21" s="188">
        <v>28</v>
      </c>
      <c r="C21" s="189">
        <v>5425</v>
      </c>
      <c r="D21" s="190">
        <v>4827</v>
      </c>
      <c r="E21" s="191">
        <v>287</v>
      </c>
      <c r="F21" s="190">
        <v>1948</v>
      </c>
      <c r="G21" s="192">
        <v>214916</v>
      </c>
      <c r="H21" s="193">
        <v>0.95299999999999996</v>
      </c>
      <c r="I21" s="194"/>
      <c r="J21" s="194"/>
      <c r="K21" s="195">
        <v>17.3</v>
      </c>
      <c r="L21" s="195">
        <v>186.2</v>
      </c>
      <c r="M21" s="196">
        <v>96.1</v>
      </c>
      <c r="N21" s="197">
        <v>61.2</v>
      </c>
      <c r="O21" s="81">
        <v>95265</v>
      </c>
      <c r="P21" s="81">
        <v>708741</v>
      </c>
      <c r="Q21" s="8">
        <v>20241</v>
      </c>
      <c r="R21" s="72">
        <v>7105</v>
      </c>
      <c r="S21" s="150" t="s">
        <v>21</v>
      </c>
      <c r="T21" s="199">
        <v>13136</v>
      </c>
      <c r="U21" s="49"/>
      <c r="V21" s="49"/>
      <c r="W21" s="49"/>
      <c r="X21" s="49"/>
      <c r="Y21" s="49"/>
      <c r="Z21" s="49"/>
      <c r="AA21" s="49"/>
      <c r="AB21" s="49"/>
      <c r="AC21" s="49"/>
      <c r="AD21" s="49"/>
      <c r="AE21" s="49"/>
      <c r="AF21" s="49"/>
      <c r="AG21" s="49"/>
      <c r="AH21" s="49"/>
      <c r="AI21" s="49"/>
      <c r="AJ21" s="49"/>
      <c r="AK21" s="49"/>
      <c r="AL21" s="49"/>
    </row>
    <row r="22" spans="1:38" ht="18.75" customHeight="1">
      <c r="A22" s="411"/>
      <c r="B22" s="188">
        <v>29</v>
      </c>
      <c r="C22" s="189">
        <v>3940</v>
      </c>
      <c r="D22" s="190">
        <v>3150</v>
      </c>
      <c r="E22" s="191">
        <v>-1678</v>
      </c>
      <c r="F22" s="190">
        <v>-1230</v>
      </c>
      <c r="G22" s="192">
        <v>246184</v>
      </c>
      <c r="H22" s="193">
        <v>0.94399999999999995</v>
      </c>
      <c r="I22" s="194"/>
      <c r="J22" s="194"/>
      <c r="K22" s="195">
        <v>15.8</v>
      </c>
      <c r="L22" s="195">
        <v>159.4</v>
      </c>
      <c r="M22" s="196">
        <v>96.9</v>
      </c>
      <c r="N22" s="197">
        <v>55.8</v>
      </c>
      <c r="O22" s="81">
        <v>110455</v>
      </c>
      <c r="P22" s="81">
        <v>701487</v>
      </c>
      <c r="Q22" s="8">
        <v>21084</v>
      </c>
      <c r="R22" s="72">
        <v>7552</v>
      </c>
      <c r="S22" s="150" t="s">
        <v>21</v>
      </c>
      <c r="T22" s="199">
        <v>13532</v>
      </c>
      <c r="U22" s="49"/>
      <c r="V22" s="49"/>
      <c r="W22" s="49"/>
      <c r="X22" s="49"/>
      <c r="Y22" s="49"/>
      <c r="Z22" s="49"/>
      <c r="AA22" s="49"/>
      <c r="AB22" s="49"/>
      <c r="AC22" s="49"/>
      <c r="AD22" s="49"/>
      <c r="AE22" s="49"/>
      <c r="AF22" s="49"/>
      <c r="AG22" s="49"/>
      <c r="AH22" s="49"/>
      <c r="AI22" s="49"/>
      <c r="AJ22" s="49"/>
      <c r="AK22" s="49"/>
      <c r="AL22" s="49"/>
    </row>
    <row r="23" spans="1:38" s="7" customFormat="1" ht="18.75" customHeight="1">
      <c r="A23" s="412"/>
      <c r="B23" s="188">
        <v>30</v>
      </c>
      <c r="C23" s="200">
        <v>3520</v>
      </c>
      <c r="D23" s="201">
        <v>2445</v>
      </c>
      <c r="E23" s="202">
        <v>-704</v>
      </c>
      <c r="F23" s="201">
        <v>-636</v>
      </c>
      <c r="G23" s="203">
        <v>247989</v>
      </c>
      <c r="H23" s="204">
        <v>0.93899999999999995</v>
      </c>
      <c r="I23" s="205"/>
      <c r="J23" s="205"/>
      <c r="K23" s="206">
        <v>13.8</v>
      </c>
      <c r="L23" s="207">
        <v>145.5</v>
      </c>
      <c r="M23" s="208">
        <v>98.6</v>
      </c>
      <c r="N23" s="209">
        <v>59.9</v>
      </c>
      <c r="O23" s="82">
        <v>207124</v>
      </c>
      <c r="P23" s="82">
        <v>694412</v>
      </c>
      <c r="Q23" s="76">
        <v>20087</v>
      </c>
      <c r="R23" s="77">
        <v>7621</v>
      </c>
      <c r="S23" s="150" t="s">
        <v>21</v>
      </c>
      <c r="T23" s="211">
        <v>12466</v>
      </c>
      <c r="U23" s="49"/>
      <c r="V23" s="49"/>
      <c r="W23" s="49"/>
      <c r="X23" s="49"/>
      <c r="Y23" s="49"/>
      <c r="Z23" s="49"/>
      <c r="AA23" s="49"/>
      <c r="AB23" s="49"/>
      <c r="AC23" s="49"/>
      <c r="AD23" s="49"/>
      <c r="AE23" s="49"/>
      <c r="AF23" s="49"/>
      <c r="AG23" s="49"/>
      <c r="AH23" s="49"/>
      <c r="AI23" s="49"/>
      <c r="AJ23" s="49"/>
      <c r="AK23" s="49"/>
      <c r="AL23" s="49"/>
    </row>
    <row r="24" spans="1:38" ht="18.75" customHeight="1">
      <c r="A24" s="449" t="s">
        <v>50</v>
      </c>
      <c r="B24" s="175">
        <v>26</v>
      </c>
      <c r="C24" s="176">
        <v>25764</v>
      </c>
      <c r="D24" s="177">
        <v>10578</v>
      </c>
      <c r="E24" s="178">
        <v>-7623</v>
      </c>
      <c r="F24" s="177">
        <v>-11304</v>
      </c>
      <c r="G24" s="179">
        <v>813258</v>
      </c>
      <c r="H24" s="180">
        <v>0.96399999999999997</v>
      </c>
      <c r="I24" s="181"/>
      <c r="J24" s="181"/>
      <c r="K24" s="182">
        <v>16.899999999999999</v>
      </c>
      <c r="L24" s="182">
        <v>182.5</v>
      </c>
      <c r="M24" s="183">
        <v>97.4</v>
      </c>
      <c r="N24" s="183">
        <v>63.3</v>
      </c>
      <c r="O24" s="185">
        <v>191934</v>
      </c>
      <c r="P24" s="185">
        <v>2346434</v>
      </c>
      <c r="Q24" s="6">
        <v>33700</v>
      </c>
      <c r="R24" s="68">
        <v>18806</v>
      </c>
      <c r="S24" s="212" t="s">
        <v>21</v>
      </c>
      <c r="T24" s="187">
        <v>14894</v>
      </c>
      <c r="U24" s="49"/>
      <c r="V24" s="49"/>
      <c r="W24" s="49"/>
      <c r="X24" s="49"/>
      <c r="Y24" s="49"/>
      <c r="Z24" s="49"/>
      <c r="AA24" s="49"/>
      <c r="AB24" s="49"/>
      <c r="AC24" s="49"/>
      <c r="AD24" s="49"/>
      <c r="AE24" s="49"/>
      <c r="AF24" s="49"/>
      <c r="AG24" s="49"/>
      <c r="AH24" s="49"/>
      <c r="AI24" s="49"/>
      <c r="AJ24" s="49"/>
      <c r="AK24" s="49"/>
      <c r="AL24" s="49"/>
    </row>
    <row r="25" spans="1:38" ht="18.75" customHeight="1">
      <c r="A25" s="411"/>
      <c r="B25" s="188">
        <v>27</v>
      </c>
      <c r="C25" s="189">
        <v>25643</v>
      </c>
      <c r="D25" s="190">
        <v>12974</v>
      </c>
      <c r="E25" s="191">
        <v>2396</v>
      </c>
      <c r="F25" s="190">
        <v>5214</v>
      </c>
      <c r="G25" s="192">
        <v>814375</v>
      </c>
      <c r="H25" s="193">
        <v>0.96699999999999997</v>
      </c>
      <c r="I25" s="194"/>
      <c r="J25" s="194"/>
      <c r="K25" s="195">
        <v>17</v>
      </c>
      <c r="L25" s="195">
        <v>175.6</v>
      </c>
      <c r="M25" s="196">
        <v>95.2</v>
      </c>
      <c r="N25" s="197">
        <v>60.2</v>
      </c>
      <c r="O25" s="81">
        <v>343888</v>
      </c>
      <c r="P25" s="81">
        <v>2362487</v>
      </c>
      <c r="Q25" s="8">
        <v>37967</v>
      </c>
      <c r="R25" s="72">
        <v>23124</v>
      </c>
      <c r="S25" s="150" t="s">
        <v>21</v>
      </c>
      <c r="T25" s="199">
        <v>14842</v>
      </c>
      <c r="U25" s="49"/>
      <c r="V25" s="49"/>
      <c r="W25" s="49"/>
      <c r="X25" s="49"/>
      <c r="Y25" s="49"/>
      <c r="Z25" s="49"/>
      <c r="AA25" s="49"/>
      <c r="AB25" s="49"/>
      <c r="AC25" s="49"/>
      <c r="AD25" s="49"/>
      <c r="AE25" s="49"/>
      <c r="AF25" s="49"/>
      <c r="AG25" s="49"/>
      <c r="AH25" s="49"/>
      <c r="AI25" s="49"/>
      <c r="AJ25" s="49"/>
      <c r="AK25" s="49"/>
      <c r="AL25" s="49"/>
    </row>
    <row r="26" spans="1:38" ht="18.75" customHeight="1">
      <c r="A26" s="411"/>
      <c r="B26" s="188">
        <v>28</v>
      </c>
      <c r="C26" s="189">
        <v>17777</v>
      </c>
      <c r="D26" s="190">
        <v>8222</v>
      </c>
      <c r="E26" s="191">
        <v>-4752</v>
      </c>
      <c r="F26" s="190">
        <v>-13542</v>
      </c>
      <c r="G26" s="192">
        <v>820066</v>
      </c>
      <c r="H26" s="193">
        <v>0.97</v>
      </c>
      <c r="I26" s="194"/>
      <c r="J26" s="194"/>
      <c r="K26" s="195">
        <v>16.5</v>
      </c>
      <c r="L26" s="195">
        <v>160.69999999999999</v>
      </c>
      <c r="M26" s="196">
        <v>98.9</v>
      </c>
      <c r="N26" s="197">
        <v>61.2</v>
      </c>
      <c r="O26" s="81">
        <v>318089</v>
      </c>
      <c r="P26" s="81">
        <v>2358424</v>
      </c>
      <c r="Q26" s="8">
        <v>32003</v>
      </c>
      <c r="R26" s="72">
        <v>17357</v>
      </c>
      <c r="S26" s="150" t="s">
        <v>21</v>
      </c>
      <c r="T26" s="199">
        <v>14646</v>
      </c>
      <c r="U26" s="49"/>
      <c r="V26" s="49"/>
      <c r="W26" s="49"/>
      <c r="X26" s="49"/>
      <c r="Y26" s="49"/>
      <c r="Z26" s="49"/>
      <c r="AA26" s="49"/>
      <c r="AB26" s="49"/>
      <c r="AC26" s="49"/>
      <c r="AD26" s="49"/>
      <c r="AE26" s="49"/>
      <c r="AF26" s="49"/>
      <c r="AG26" s="49"/>
      <c r="AH26" s="49"/>
      <c r="AI26" s="49"/>
      <c r="AJ26" s="49"/>
      <c r="AK26" s="49"/>
      <c r="AL26" s="49"/>
    </row>
    <row r="27" spans="1:38" ht="18.75" customHeight="1">
      <c r="A27" s="411"/>
      <c r="B27" s="188">
        <v>29</v>
      </c>
      <c r="C27" s="189">
        <v>23207</v>
      </c>
      <c r="D27" s="190">
        <v>13056</v>
      </c>
      <c r="E27" s="191">
        <v>4834</v>
      </c>
      <c r="F27" s="190">
        <v>12482</v>
      </c>
      <c r="G27" s="192">
        <v>936031</v>
      </c>
      <c r="H27" s="193">
        <v>0.97</v>
      </c>
      <c r="I27" s="194"/>
      <c r="J27" s="194"/>
      <c r="K27" s="195">
        <v>13.3</v>
      </c>
      <c r="L27" s="195">
        <v>145.6</v>
      </c>
      <c r="M27" s="196">
        <v>97.9</v>
      </c>
      <c r="N27" s="197">
        <v>55.67</v>
      </c>
      <c r="O27" s="81">
        <v>313489</v>
      </c>
      <c r="P27" s="81">
        <v>2364112</v>
      </c>
      <c r="Q27" s="8">
        <v>41613</v>
      </c>
      <c r="R27" s="72">
        <v>26246</v>
      </c>
      <c r="S27" s="150" t="s">
        <v>21</v>
      </c>
      <c r="T27" s="199">
        <v>15367</v>
      </c>
      <c r="U27" s="49"/>
      <c r="V27" s="49"/>
      <c r="W27" s="49"/>
      <c r="X27" s="49"/>
      <c r="Y27" s="49"/>
      <c r="Z27" s="49"/>
      <c r="AA27" s="49"/>
      <c r="AB27" s="49"/>
      <c r="AC27" s="49"/>
      <c r="AD27" s="49"/>
      <c r="AE27" s="49"/>
      <c r="AF27" s="49"/>
      <c r="AG27" s="49"/>
      <c r="AH27" s="49"/>
      <c r="AI27" s="49"/>
      <c r="AJ27" s="49"/>
      <c r="AK27" s="49"/>
      <c r="AL27" s="49"/>
    </row>
    <row r="28" spans="1:38" s="7" customFormat="1" ht="18.75" customHeight="1">
      <c r="A28" s="412"/>
      <c r="B28" s="188">
        <v>30</v>
      </c>
      <c r="C28" s="200">
        <v>17608</v>
      </c>
      <c r="D28" s="201">
        <v>4755</v>
      </c>
      <c r="E28" s="202">
        <v>-8301</v>
      </c>
      <c r="F28" s="201">
        <v>-16496</v>
      </c>
      <c r="G28" s="203">
        <v>940364</v>
      </c>
      <c r="H28" s="204">
        <v>0.96599999999999997</v>
      </c>
      <c r="I28" s="205"/>
      <c r="J28" s="205"/>
      <c r="K28" s="206">
        <v>11.2</v>
      </c>
      <c r="L28" s="207">
        <v>138.5</v>
      </c>
      <c r="M28" s="208">
        <v>97.7</v>
      </c>
      <c r="N28" s="209">
        <v>60.78</v>
      </c>
      <c r="O28" s="82">
        <v>254738</v>
      </c>
      <c r="P28" s="82">
        <v>2379039</v>
      </c>
      <c r="Q28" s="76">
        <v>36220</v>
      </c>
      <c r="R28" s="77">
        <v>21690</v>
      </c>
      <c r="S28" s="150" t="s">
        <v>21</v>
      </c>
      <c r="T28" s="211">
        <v>14530</v>
      </c>
      <c r="U28" s="49"/>
      <c r="V28" s="49"/>
      <c r="W28" s="49"/>
      <c r="X28" s="49"/>
      <c r="Y28" s="49"/>
      <c r="Z28" s="49"/>
      <c r="AA28" s="49"/>
      <c r="AB28" s="49"/>
      <c r="AC28" s="49"/>
      <c r="AD28" s="49"/>
      <c r="AE28" s="49"/>
      <c r="AF28" s="49"/>
      <c r="AG28" s="49"/>
      <c r="AH28" s="49"/>
      <c r="AI28" s="49"/>
      <c r="AJ28" s="49"/>
      <c r="AK28" s="49"/>
      <c r="AL28" s="49"/>
    </row>
    <row r="29" spans="1:38" ht="18.75" customHeight="1">
      <c r="A29" s="449" t="s">
        <v>49</v>
      </c>
      <c r="B29" s="175">
        <v>26</v>
      </c>
      <c r="C29" s="176">
        <v>4893</v>
      </c>
      <c r="D29" s="177">
        <v>425</v>
      </c>
      <c r="E29" s="178">
        <v>-12</v>
      </c>
      <c r="F29" s="177">
        <v>267</v>
      </c>
      <c r="G29" s="179">
        <v>303847</v>
      </c>
      <c r="H29" s="213">
        <v>0.995</v>
      </c>
      <c r="I29" s="181"/>
      <c r="J29" s="181"/>
      <c r="K29" s="182">
        <v>8.1999999999999993</v>
      </c>
      <c r="L29" s="182">
        <v>115.3</v>
      </c>
      <c r="M29" s="183">
        <v>99.7</v>
      </c>
      <c r="N29" s="184">
        <v>63.9</v>
      </c>
      <c r="O29" s="185">
        <v>133420</v>
      </c>
      <c r="P29" s="185">
        <v>852087</v>
      </c>
      <c r="Q29" s="6">
        <v>28238</v>
      </c>
      <c r="R29" s="68">
        <v>2880</v>
      </c>
      <c r="S29" s="186">
        <v>287</v>
      </c>
      <c r="T29" s="187">
        <v>25071</v>
      </c>
      <c r="U29" s="49"/>
      <c r="V29" s="49"/>
      <c r="W29" s="49"/>
      <c r="X29" s="49"/>
      <c r="Y29" s="49"/>
      <c r="Z29" s="49"/>
      <c r="AA29" s="49"/>
      <c r="AB29" s="49"/>
      <c r="AC29" s="49"/>
      <c r="AD29" s="49"/>
      <c r="AE29" s="49"/>
      <c r="AF29" s="49"/>
      <c r="AG29" s="49"/>
      <c r="AH29" s="49"/>
      <c r="AI29" s="49"/>
      <c r="AJ29" s="49"/>
      <c r="AK29" s="49"/>
      <c r="AL29" s="49"/>
    </row>
    <row r="30" spans="1:38" ht="18.75" customHeight="1">
      <c r="A30" s="411"/>
      <c r="B30" s="188">
        <v>27</v>
      </c>
      <c r="C30" s="189">
        <v>3648</v>
      </c>
      <c r="D30" s="190">
        <v>497</v>
      </c>
      <c r="E30" s="191">
        <v>72</v>
      </c>
      <c r="F30" s="190">
        <v>2143</v>
      </c>
      <c r="G30" s="192">
        <v>309070</v>
      </c>
      <c r="H30" s="193">
        <v>0.995</v>
      </c>
      <c r="I30" s="194"/>
      <c r="J30" s="194"/>
      <c r="K30" s="195">
        <v>7.5</v>
      </c>
      <c r="L30" s="195">
        <v>117.2</v>
      </c>
      <c r="M30" s="196">
        <v>97.7</v>
      </c>
      <c r="N30" s="197">
        <v>64</v>
      </c>
      <c r="O30" s="81">
        <v>158008</v>
      </c>
      <c r="P30" s="81">
        <v>844691</v>
      </c>
      <c r="Q30" s="8">
        <v>29164</v>
      </c>
      <c r="R30" s="72">
        <v>5041</v>
      </c>
      <c r="S30" s="198">
        <v>384</v>
      </c>
      <c r="T30" s="199">
        <v>23739</v>
      </c>
      <c r="U30" s="49"/>
      <c r="V30" s="49"/>
      <c r="W30" s="49"/>
      <c r="X30" s="49"/>
      <c r="Y30" s="49"/>
      <c r="Z30" s="49"/>
      <c r="AA30" s="49"/>
      <c r="AB30" s="49"/>
      <c r="AC30" s="49"/>
      <c r="AD30" s="49"/>
      <c r="AE30" s="49"/>
      <c r="AF30" s="49"/>
      <c r="AG30" s="49"/>
      <c r="AH30" s="49"/>
      <c r="AI30" s="49"/>
      <c r="AJ30" s="49"/>
      <c r="AK30" s="49"/>
      <c r="AL30" s="49"/>
    </row>
    <row r="31" spans="1:38" ht="18.75" customHeight="1">
      <c r="A31" s="411"/>
      <c r="B31" s="188">
        <v>28</v>
      </c>
      <c r="C31" s="189">
        <v>4478</v>
      </c>
      <c r="D31" s="190">
        <v>577</v>
      </c>
      <c r="E31" s="191">
        <v>80</v>
      </c>
      <c r="F31" s="190">
        <v>377</v>
      </c>
      <c r="G31" s="192">
        <v>313795</v>
      </c>
      <c r="H31" s="193">
        <v>1</v>
      </c>
      <c r="I31" s="194"/>
      <c r="J31" s="194"/>
      <c r="K31" s="195">
        <v>7.2</v>
      </c>
      <c r="L31" s="195">
        <v>118.3</v>
      </c>
      <c r="M31" s="196">
        <v>100.4</v>
      </c>
      <c r="N31" s="197">
        <v>65.400000000000006</v>
      </c>
      <c r="O31" s="81">
        <v>197486</v>
      </c>
      <c r="P31" s="81">
        <v>832740</v>
      </c>
      <c r="Q31" s="8">
        <v>30643</v>
      </c>
      <c r="R31" s="72">
        <v>5441</v>
      </c>
      <c r="S31" s="198">
        <v>444</v>
      </c>
      <c r="T31" s="199">
        <v>24758</v>
      </c>
      <c r="U31" s="49"/>
      <c r="V31" s="49"/>
      <c r="W31" s="49"/>
      <c r="X31" s="49"/>
      <c r="Y31" s="49"/>
      <c r="Z31" s="49"/>
      <c r="AA31" s="49"/>
      <c r="AB31" s="49"/>
      <c r="AC31" s="49"/>
      <c r="AD31" s="49"/>
      <c r="AE31" s="49"/>
      <c r="AF31" s="49"/>
      <c r="AG31" s="49"/>
      <c r="AH31" s="49"/>
      <c r="AI31" s="49"/>
      <c r="AJ31" s="49"/>
      <c r="AK31" s="49"/>
      <c r="AL31" s="49"/>
    </row>
    <row r="32" spans="1:38" ht="18.75" customHeight="1">
      <c r="A32" s="411"/>
      <c r="B32" s="188">
        <v>29</v>
      </c>
      <c r="C32" s="189">
        <v>3786</v>
      </c>
      <c r="D32" s="190">
        <v>717</v>
      </c>
      <c r="E32" s="191">
        <v>139</v>
      </c>
      <c r="F32" s="190">
        <v>265</v>
      </c>
      <c r="G32" s="192">
        <v>360255</v>
      </c>
      <c r="H32" s="193">
        <v>1</v>
      </c>
      <c r="I32" s="194"/>
      <c r="J32" s="194"/>
      <c r="K32" s="195">
        <v>6.9</v>
      </c>
      <c r="L32" s="195">
        <v>121.7</v>
      </c>
      <c r="M32" s="196">
        <v>100.5</v>
      </c>
      <c r="N32" s="197">
        <v>59.6</v>
      </c>
      <c r="O32" s="81">
        <v>207211</v>
      </c>
      <c r="P32" s="81">
        <v>827963</v>
      </c>
      <c r="Q32" s="8">
        <v>29690</v>
      </c>
      <c r="R32" s="72">
        <v>5663</v>
      </c>
      <c r="S32" s="198">
        <v>742</v>
      </c>
      <c r="T32" s="199">
        <v>23285</v>
      </c>
      <c r="U32" s="49"/>
      <c r="V32" s="49"/>
      <c r="W32" s="49"/>
      <c r="X32" s="49"/>
      <c r="Y32" s="49"/>
      <c r="Z32" s="49"/>
      <c r="AA32" s="49"/>
      <c r="AB32" s="49"/>
      <c r="AC32" s="49"/>
      <c r="AD32" s="49"/>
      <c r="AE32" s="49"/>
      <c r="AF32" s="49"/>
      <c r="AG32" s="49"/>
      <c r="AH32" s="49"/>
      <c r="AI32" s="49"/>
      <c r="AJ32" s="49"/>
      <c r="AK32" s="49"/>
      <c r="AL32" s="49"/>
    </row>
    <row r="33" spans="1:38" s="7" customFormat="1" ht="18.75" customHeight="1">
      <c r="A33" s="412"/>
      <c r="B33" s="188">
        <v>30</v>
      </c>
      <c r="C33" s="200">
        <v>2992</v>
      </c>
      <c r="D33" s="201">
        <v>629</v>
      </c>
      <c r="E33" s="202">
        <v>-88</v>
      </c>
      <c r="F33" s="201">
        <v>271</v>
      </c>
      <c r="G33" s="203">
        <v>368483</v>
      </c>
      <c r="H33" s="204">
        <v>1.0089999999999999</v>
      </c>
      <c r="I33" s="205"/>
      <c r="J33" s="205"/>
      <c r="K33" s="206">
        <v>7.3</v>
      </c>
      <c r="L33" s="207">
        <v>120.4</v>
      </c>
      <c r="M33" s="208">
        <v>99.8</v>
      </c>
      <c r="N33" s="209">
        <v>66</v>
      </c>
      <c r="O33" s="82">
        <v>30015</v>
      </c>
      <c r="P33" s="82">
        <v>814671</v>
      </c>
      <c r="Q33" s="76">
        <v>29275</v>
      </c>
      <c r="R33" s="77">
        <v>6121</v>
      </c>
      <c r="S33" s="210">
        <v>839</v>
      </c>
      <c r="T33" s="211">
        <v>22315</v>
      </c>
      <c r="U33" s="49"/>
      <c r="V33" s="49"/>
      <c r="W33" s="49"/>
      <c r="X33" s="49"/>
      <c r="Y33" s="49"/>
      <c r="Z33" s="49"/>
      <c r="AA33" s="49"/>
      <c r="AB33" s="49"/>
      <c r="AC33" s="49"/>
      <c r="AD33" s="49"/>
      <c r="AE33" s="49"/>
      <c r="AF33" s="49"/>
      <c r="AG33" s="49"/>
      <c r="AH33" s="49"/>
      <c r="AI33" s="49"/>
      <c r="AJ33" s="49"/>
      <c r="AK33" s="49"/>
      <c r="AL33" s="49"/>
    </row>
    <row r="34" spans="1:38" ht="18.75" customHeight="1">
      <c r="A34" s="449" t="s">
        <v>141</v>
      </c>
      <c r="B34" s="175">
        <v>26</v>
      </c>
      <c r="C34" s="176">
        <v>8094</v>
      </c>
      <c r="D34" s="177">
        <v>6825</v>
      </c>
      <c r="E34" s="178">
        <v>-52</v>
      </c>
      <c r="F34" s="177">
        <v>-5102</v>
      </c>
      <c r="G34" s="179">
        <v>138405</v>
      </c>
      <c r="H34" s="213">
        <v>0.94099999999999995</v>
      </c>
      <c r="I34" s="181"/>
      <c r="J34" s="181"/>
      <c r="K34" s="182">
        <v>3.4</v>
      </c>
      <c r="L34" s="182">
        <v>40.200000000000003</v>
      </c>
      <c r="M34" s="183">
        <v>98.1</v>
      </c>
      <c r="N34" s="184">
        <v>56.4</v>
      </c>
      <c r="O34" s="185">
        <v>59679</v>
      </c>
      <c r="P34" s="185">
        <v>261081</v>
      </c>
      <c r="Q34" s="6">
        <v>17528</v>
      </c>
      <c r="R34" s="68">
        <v>12211</v>
      </c>
      <c r="S34" s="186">
        <v>101</v>
      </c>
      <c r="T34" s="187">
        <v>5216</v>
      </c>
      <c r="U34" s="49"/>
      <c r="V34" s="49"/>
      <c r="W34" s="49"/>
      <c r="X34" s="49"/>
      <c r="Y34" s="49"/>
      <c r="Z34" s="49"/>
      <c r="AA34" s="49"/>
      <c r="AB34" s="49"/>
      <c r="AC34" s="49"/>
      <c r="AD34" s="49"/>
      <c r="AE34" s="49"/>
      <c r="AF34" s="49"/>
      <c r="AG34" s="49"/>
      <c r="AH34" s="49"/>
      <c r="AI34" s="49"/>
      <c r="AJ34" s="49"/>
      <c r="AK34" s="49"/>
      <c r="AL34" s="49"/>
    </row>
    <row r="35" spans="1:38" ht="18.75" customHeight="1">
      <c r="A35" s="411"/>
      <c r="B35" s="188">
        <v>27</v>
      </c>
      <c r="C35" s="189">
        <v>8233</v>
      </c>
      <c r="D35" s="190">
        <v>7178</v>
      </c>
      <c r="E35" s="191">
        <v>353</v>
      </c>
      <c r="F35" s="190">
        <v>-4734</v>
      </c>
      <c r="G35" s="192">
        <v>141599</v>
      </c>
      <c r="H35" s="193">
        <v>0.93400000000000005</v>
      </c>
      <c r="I35" s="194"/>
      <c r="J35" s="194"/>
      <c r="K35" s="195">
        <v>3.2</v>
      </c>
      <c r="L35" s="195">
        <v>37.9</v>
      </c>
      <c r="M35" s="196">
        <v>98</v>
      </c>
      <c r="N35" s="197">
        <v>55.6</v>
      </c>
      <c r="O35" s="81">
        <v>62615</v>
      </c>
      <c r="P35" s="81">
        <v>263701</v>
      </c>
      <c r="Q35" s="8">
        <v>16307</v>
      </c>
      <c r="R35" s="72">
        <v>11125</v>
      </c>
      <c r="S35" s="198">
        <v>124</v>
      </c>
      <c r="T35" s="199">
        <v>5058</v>
      </c>
      <c r="U35" s="49"/>
      <c r="V35" s="49"/>
      <c r="W35" s="49"/>
      <c r="X35" s="49"/>
      <c r="Y35" s="49"/>
      <c r="Z35" s="49"/>
      <c r="AA35" s="49"/>
      <c r="AB35" s="49"/>
      <c r="AC35" s="49"/>
      <c r="AD35" s="49"/>
      <c r="AE35" s="49"/>
      <c r="AF35" s="49"/>
      <c r="AG35" s="49"/>
      <c r="AH35" s="49"/>
      <c r="AI35" s="49"/>
      <c r="AJ35" s="49"/>
      <c r="AK35" s="49"/>
      <c r="AL35" s="49"/>
    </row>
    <row r="36" spans="1:38" ht="18.75" customHeight="1">
      <c r="A36" s="411"/>
      <c r="B36" s="188">
        <v>28</v>
      </c>
      <c r="C36" s="189">
        <v>7215</v>
      </c>
      <c r="D36" s="190">
        <v>6332</v>
      </c>
      <c r="E36" s="191">
        <v>-846</v>
      </c>
      <c r="F36" s="190">
        <v>-9038</v>
      </c>
      <c r="G36" s="192">
        <v>141604</v>
      </c>
      <c r="H36" s="193">
        <v>0.92500000000000004</v>
      </c>
      <c r="I36" s="194"/>
      <c r="J36" s="194"/>
      <c r="K36" s="195">
        <v>2.9</v>
      </c>
      <c r="L36" s="195">
        <v>36.5</v>
      </c>
      <c r="M36" s="196">
        <v>102.5</v>
      </c>
      <c r="N36" s="197">
        <v>58.2</v>
      </c>
      <c r="O36" s="81">
        <v>70857</v>
      </c>
      <c r="P36" s="81">
        <v>259875</v>
      </c>
      <c r="Q36" s="8">
        <v>12303</v>
      </c>
      <c r="R36" s="72">
        <v>6933</v>
      </c>
      <c r="S36" s="198">
        <v>156</v>
      </c>
      <c r="T36" s="199">
        <v>5214</v>
      </c>
      <c r="U36" s="49"/>
      <c r="V36" s="49"/>
      <c r="W36" s="49"/>
      <c r="X36" s="49"/>
      <c r="Y36" s="49"/>
      <c r="Z36" s="49"/>
      <c r="AA36" s="49"/>
      <c r="AB36" s="49"/>
      <c r="AC36" s="49"/>
      <c r="AD36" s="49"/>
      <c r="AE36" s="49"/>
      <c r="AF36" s="49"/>
      <c r="AG36" s="49"/>
      <c r="AH36" s="49"/>
      <c r="AI36" s="49"/>
      <c r="AJ36" s="49"/>
      <c r="AK36" s="49"/>
      <c r="AL36" s="49"/>
    </row>
    <row r="37" spans="1:38" ht="18.75" customHeight="1">
      <c r="A37" s="411"/>
      <c r="B37" s="188">
        <v>29</v>
      </c>
      <c r="C37" s="189">
        <v>9011</v>
      </c>
      <c r="D37" s="190">
        <v>7839</v>
      </c>
      <c r="E37" s="191">
        <v>1507</v>
      </c>
      <c r="F37" s="190">
        <v>-3188</v>
      </c>
      <c r="G37" s="192">
        <v>168376</v>
      </c>
      <c r="H37" s="193">
        <v>0.91300000000000003</v>
      </c>
      <c r="I37" s="194"/>
      <c r="J37" s="194"/>
      <c r="K37" s="195">
        <v>2.9</v>
      </c>
      <c r="L37" s="195">
        <v>39</v>
      </c>
      <c r="M37" s="196">
        <v>98.4</v>
      </c>
      <c r="N37" s="197">
        <v>50.6</v>
      </c>
      <c r="O37" s="81">
        <v>50468</v>
      </c>
      <c r="P37" s="81">
        <v>264169</v>
      </c>
      <c r="Q37" s="8">
        <v>8425</v>
      </c>
      <c r="R37" s="72">
        <v>6238</v>
      </c>
      <c r="S37" s="198">
        <v>293</v>
      </c>
      <c r="T37" s="199">
        <v>1894</v>
      </c>
      <c r="U37" s="49"/>
      <c r="V37" s="49"/>
      <c r="W37" s="49"/>
      <c r="X37" s="49"/>
      <c r="Y37" s="49"/>
      <c r="Z37" s="49"/>
      <c r="AA37" s="49"/>
      <c r="AB37" s="49"/>
      <c r="AC37" s="49"/>
      <c r="AD37" s="49"/>
      <c r="AE37" s="49"/>
      <c r="AF37" s="49"/>
      <c r="AG37" s="49"/>
      <c r="AH37" s="49"/>
      <c r="AI37" s="49"/>
      <c r="AJ37" s="49"/>
      <c r="AK37" s="49"/>
      <c r="AL37" s="49"/>
    </row>
    <row r="38" spans="1:38" s="7" customFormat="1" ht="18.75" customHeight="1">
      <c r="A38" s="412"/>
      <c r="B38" s="188">
        <v>30</v>
      </c>
      <c r="C38" s="200">
        <v>9221</v>
      </c>
      <c r="D38" s="201">
        <v>8164</v>
      </c>
      <c r="E38" s="202">
        <v>325</v>
      </c>
      <c r="F38" s="201">
        <v>-2671</v>
      </c>
      <c r="G38" s="203">
        <v>170359</v>
      </c>
      <c r="H38" s="204">
        <v>0.90300000000000002</v>
      </c>
      <c r="I38" s="205"/>
      <c r="J38" s="205"/>
      <c r="K38" s="206">
        <v>2.7</v>
      </c>
      <c r="L38" s="214">
        <v>33.299999999999997</v>
      </c>
      <c r="M38" s="208">
        <v>98.1</v>
      </c>
      <c r="N38" s="209">
        <v>54</v>
      </c>
      <c r="O38" s="82">
        <v>58551</v>
      </c>
      <c r="P38" s="82">
        <v>269917</v>
      </c>
      <c r="Q38" s="76">
        <v>15069</v>
      </c>
      <c r="R38" s="77">
        <v>7342</v>
      </c>
      <c r="S38" s="210">
        <v>334</v>
      </c>
      <c r="T38" s="211">
        <v>7393</v>
      </c>
      <c r="U38" s="49"/>
      <c r="V38" s="49"/>
      <c r="W38" s="49"/>
      <c r="X38" s="49"/>
      <c r="Y38" s="49"/>
      <c r="Z38" s="49"/>
      <c r="AA38" s="49"/>
      <c r="AB38" s="49"/>
      <c r="AC38" s="49"/>
      <c r="AD38" s="49"/>
      <c r="AE38" s="49"/>
      <c r="AF38" s="49"/>
      <c r="AG38" s="49"/>
      <c r="AH38" s="49"/>
      <c r="AI38" s="49"/>
      <c r="AJ38" s="49"/>
      <c r="AK38" s="49"/>
      <c r="AL38" s="49"/>
    </row>
    <row r="39" spans="1:38" ht="18.75" customHeight="1">
      <c r="A39" s="449" t="s">
        <v>89</v>
      </c>
      <c r="B39" s="175">
        <v>26</v>
      </c>
      <c r="C39" s="176">
        <v>2878</v>
      </c>
      <c r="D39" s="177">
        <v>933</v>
      </c>
      <c r="E39" s="178">
        <v>-1070</v>
      </c>
      <c r="F39" s="177">
        <v>-6064</v>
      </c>
      <c r="G39" s="179">
        <v>192015</v>
      </c>
      <c r="H39" s="180">
        <v>0.73299999999999998</v>
      </c>
      <c r="I39" s="181"/>
      <c r="J39" s="181"/>
      <c r="K39" s="182">
        <v>11</v>
      </c>
      <c r="L39" s="182">
        <v>135.1</v>
      </c>
      <c r="M39" s="183">
        <v>94.6</v>
      </c>
      <c r="N39" s="184">
        <v>48.173947777273639</v>
      </c>
      <c r="O39" s="185">
        <v>45080</v>
      </c>
      <c r="P39" s="185">
        <v>539664</v>
      </c>
      <c r="Q39" s="6">
        <v>16467</v>
      </c>
      <c r="R39" s="68">
        <v>9604</v>
      </c>
      <c r="S39" s="212">
        <v>2010</v>
      </c>
      <c r="T39" s="187">
        <v>4853</v>
      </c>
      <c r="U39" s="49"/>
      <c r="V39" s="49"/>
      <c r="W39" s="49"/>
      <c r="X39" s="49"/>
      <c r="Y39" s="49"/>
      <c r="Z39" s="49"/>
      <c r="AA39" s="49"/>
      <c r="AB39" s="49"/>
      <c r="AC39" s="49"/>
      <c r="AD39" s="49"/>
      <c r="AE39" s="49"/>
      <c r="AF39" s="49"/>
      <c r="AG39" s="49"/>
      <c r="AH39" s="49"/>
      <c r="AI39" s="49"/>
      <c r="AJ39" s="49"/>
      <c r="AK39" s="49"/>
      <c r="AL39" s="49"/>
    </row>
    <row r="40" spans="1:38" ht="18.75" customHeight="1">
      <c r="A40" s="411"/>
      <c r="B40" s="188">
        <v>27</v>
      </c>
      <c r="C40" s="189">
        <v>2114</v>
      </c>
      <c r="D40" s="190">
        <v>1081</v>
      </c>
      <c r="E40" s="191">
        <v>148</v>
      </c>
      <c r="F40" s="190">
        <v>-3847</v>
      </c>
      <c r="G40" s="192">
        <v>193592</v>
      </c>
      <c r="H40" s="193">
        <v>0.74299999999999999</v>
      </c>
      <c r="I40" s="194"/>
      <c r="J40" s="194"/>
      <c r="K40" s="195">
        <v>11</v>
      </c>
      <c r="L40" s="195">
        <v>138.9</v>
      </c>
      <c r="M40" s="196">
        <v>94</v>
      </c>
      <c r="N40" s="197">
        <v>46.6</v>
      </c>
      <c r="O40" s="81">
        <v>66015</v>
      </c>
      <c r="P40" s="81">
        <v>558580</v>
      </c>
      <c r="Q40" s="8">
        <v>10396</v>
      </c>
      <c r="R40" s="72">
        <v>5610</v>
      </c>
      <c r="S40" s="150">
        <v>1014</v>
      </c>
      <c r="T40" s="199">
        <v>3772</v>
      </c>
      <c r="U40" s="49"/>
      <c r="V40" s="49"/>
      <c r="W40" s="49"/>
      <c r="X40" s="49"/>
      <c r="Y40" s="49"/>
      <c r="Z40" s="49"/>
      <c r="AA40" s="49"/>
      <c r="AB40" s="49"/>
      <c r="AC40" s="49"/>
      <c r="AD40" s="49"/>
      <c r="AE40" s="49"/>
      <c r="AF40" s="49"/>
      <c r="AG40" s="49"/>
      <c r="AH40" s="49"/>
      <c r="AI40" s="49"/>
      <c r="AJ40" s="49"/>
      <c r="AK40" s="49"/>
      <c r="AL40" s="49"/>
    </row>
    <row r="41" spans="1:38" ht="18.75" customHeight="1">
      <c r="A41" s="411"/>
      <c r="B41" s="188">
        <v>28</v>
      </c>
      <c r="C41" s="189">
        <v>2209</v>
      </c>
      <c r="D41" s="190">
        <v>937</v>
      </c>
      <c r="E41" s="191">
        <v>-144</v>
      </c>
      <c r="F41" s="190">
        <v>-2143</v>
      </c>
      <c r="G41" s="192">
        <v>195004</v>
      </c>
      <c r="H41" s="193">
        <v>0.74299999999999999</v>
      </c>
      <c r="I41" s="194"/>
      <c r="J41" s="194"/>
      <c r="K41" s="195">
        <v>11.1</v>
      </c>
      <c r="L41" s="195">
        <v>139.6</v>
      </c>
      <c r="M41" s="196">
        <v>94.4</v>
      </c>
      <c r="N41" s="197">
        <v>47</v>
      </c>
      <c r="O41" s="81">
        <v>55552</v>
      </c>
      <c r="P41" s="81">
        <v>572533</v>
      </c>
      <c r="Q41" s="8">
        <v>5669</v>
      </c>
      <c r="R41" s="72">
        <v>3611</v>
      </c>
      <c r="S41" s="198">
        <v>19</v>
      </c>
      <c r="T41" s="199">
        <v>2039</v>
      </c>
      <c r="U41" s="49"/>
      <c r="V41" s="49"/>
      <c r="W41" s="49"/>
      <c r="X41" s="49"/>
      <c r="Y41" s="49"/>
      <c r="Z41" s="49"/>
      <c r="AA41" s="49"/>
      <c r="AB41" s="49"/>
      <c r="AC41" s="49"/>
      <c r="AD41" s="49"/>
      <c r="AE41" s="49"/>
      <c r="AF41" s="49"/>
      <c r="AG41" s="49"/>
      <c r="AH41" s="49"/>
      <c r="AI41" s="49"/>
      <c r="AJ41" s="49"/>
      <c r="AK41" s="49"/>
      <c r="AL41" s="49"/>
    </row>
    <row r="42" spans="1:38" ht="18.75" customHeight="1">
      <c r="A42" s="411"/>
      <c r="B42" s="188">
        <v>29</v>
      </c>
      <c r="C42" s="189">
        <v>3310</v>
      </c>
      <c r="D42" s="190">
        <v>3057</v>
      </c>
      <c r="E42" s="191">
        <v>2120</v>
      </c>
      <c r="F42" s="190">
        <v>320</v>
      </c>
      <c r="G42" s="192">
        <v>226767</v>
      </c>
      <c r="H42" s="193">
        <v>0.73</v>
      </c>
      <c r="I42" s="194"/>
      <c r="J42" s="194"/>
      <c r="K42" s="195">
        <v>10.9</v>
      </c>
      <c r="L42" s="195">
        <v>146.1</v>
      </c>
      <c r="M42" s="196">
        <v>92.4</v>
      </c>
      <c r="N42" s="195">
        <v>41</v>
      </c>
      <c r="O42" s="81">
        <v>51786</v>
      </c>
      <c r="P42" s="81">
        <v>600079</v>
      </c>
      <c r="Q42" s="8">
        <v>3378</v>
      </c>
      <c r="R42" s="72">
        <v>1812</v>
      </c>
      <c r="S42" s="198">
        <v>21</v>
      </c>
      <c r="T42" s="199">
        <v>1545</v>
      </c>
      <c r="U42" s="49"/>
      <c r="V42" s="49"/>
      <c r="W42" s="49"/>
      <c r="X42" s="49"/>
      <c r="Y42" s="49"/>
      <c r="Z42" s="49"/>
      <c r="AA42" s="49"/>
      <c r="AB42" s="49"/>
      <c r="AC42" s="49"/>
      <c r="AD42" s="49"/>
      <c r="AE42" s="49"/>
      <c r="AF42" s="49"/>
      <c r="AG42" s="49"/>
      <c r="AH42" s="49"/>
      <c r="AI42" s="49"/>
      <c r="AJ42" s="49"/>
      <c r="AK42" s="49"/>
      <c r="AL42" s="49"/>
    </row>
    <row r="43" spans="1:38" s="7" customFormat="1" ht="18.75" customHeight="1">
      <c r="A43" s="412"/>
      <c r="B43" s="188">
        <v>30</v>
      </c>
      <c r="C43" s="200">
        <v>6183</v>
      </c>
      <c r="D43" s="201">
        <v>4777</v>
      </c>
      <c r="E43" s="202">
        <v>1720</v>
      </c>
      <c r="F43" s="201">
        <v>1920</v>
      </c>
      <c r="G43" s="203">
        <v>230122</v>
      </c>
      <c r="H43" s="204">
        <v>0.71599999999999997</v>
      </c>
      <c r="I43" s="205"/>
      <c r="J43" s="205"/>
      <c r="K43" s="206">
        <v>10.6</v>
      </c>
      <c r="L43" s="214">
        <v>138</v>
      </c>
      <c r="M43" s="208">
        <v>93.6</v>
      </c>
      <c r="N43" s="209">
        <v>50.7</v>
      </c>
      <c r="O43" s="82">
        <v>50596</v>
      </c>
      <c r="P43" s="82">
        <v>612971</v>
      </c>
      <c r="Q43" s="76">
        <v>3675</v>
      </c>
      <c r="R43" s="77">
        <v>2012</v>
      </c>
      <c r="S43" s="210">
        <v>27</v>
      </c>
      <c r="T43" s="211">
        <v>1636</v>
      </c>
      <c r="U43" s="49"/>
      <c r="V43" s="49"/>
      <c r="W43" s="49"/>
      <c r="X43" s="49"/>
      <c r="Y43" s="49"/>
      <c r="Z43" s="49"/>
      <c r="AA43" s="49"/>
      <c r="AB43" s="49"/>
      <c r="AC43" s="49"/>
      <c r="AD43" s="49"/>
      <c r="AE43" s="49"/>
      <c r="AF43" s="49"/>
      <c r="AG43" s="49"/>
      <c r="AH43" s="49"/>
      <c r="AI43" s="49"/>
      <c r="AJ43" s="49"/>
      <c r="AK43" s="49"/>
      <c r="AL43" s="49"/>
    </row>
    <row r="44" spans="1:38" ht="18.75" customHeight="1">
      <c r="A44" s="449" t="s">
        <v>52</v>
      </c>
      <c r="B44" s="175">
        <v>26</v>
      </c>
      <c r="C44" s="338">
        <v>7559</v>
      </c>
      <c r="D44" s="243">
        <v>3963</v>
      </c>
      <c r="E44" s="179">
        <v>-1275</v>
      </c>
      <c r="F44" s="243">
        <v>-1277</v>
      </c>
      <c r="G44" s="179">
        <v>164267</v>
      </c>
      <c r="H44" s="180">
        <v>0.90100000000000002</v>
      </c>
      <c r="I44" s="181"/>
      <c r="J44" s="181"/>
      <c r="K44" s="182">
        <v>9.3000000000000007</v>
      </c>
      <c r="L44" s="182">
        <v>69.900000000000006</v>
      </c>
      <c r="M44" s="339">
        <v>91.9</v>
      </c>
      <c r="N44" s="182">
        <v>56.3</v>
      </c>
      <c r="O44" s="185">
        <v>27074</v>
      </c>
      <c r="P44" s="185">
        <v>417580</v>
      </c>
      <c r="Q44" s="6">
        <v>30929</v>
      </c>
      <c r="R44" s="68">
        <v>8608</v>
      </c>
      <c r="S44" s="186">
        <v>2665</v>
      </c>
      <c r="T44" s="187">
        <v>19656</v>
      </c>
      <c r="U44" s="49"/>
      <c r="V44" s="49"/>
      <c r="W44" s="49"/>
      <c r="X44" s="49"/>
      <c r="Y44" s="49"/>
      <c r="Z44" s="49"/>
      <c r="AA44" s="49"/>
      <c r="AB44" s="49"/>
      <c r="AC44" s="49"/>
      <c r="AD44" s="49"/>
      <c r="AE44" s="49"/>
      <c r="AF44" s="49"/>
      <c r="AG44" s="49"/>
      <c r="AH44" s="49"/>
      <c r="AI44" s="49"/>
      <c r="AJ44" s="49"/>
      <c r="AK44" s="49"/>
      <c r="AL44" s="49"/>
    </row>
    <row r="45" spans="1:38" ht="18.75" customHeight="1">
      <c r="A45" s="417"/>
      <c r="B45" s="188">
        <v>27</v>
      </c>
      <c r="C45" s="340">
        <v>6739</v>
      </c>
      <c r="D45" s="341">
        <v>4207</v>
      </c>
      <c r="E45" s="342">
        <v>244</v>
      </c>
      <c r="F45" s="341">
        <v>226</v>
      </c>
      <c r="G45" s="342">
        <v>165147</v>
      </c>
      <c r="H45" s="193">
        <v>0.91</v>
      </c>
      <c r="I45" s="194"/>
      <c r="J45" s="194"/>
      <c r="K45" s="195">
        <v>8.5</v>
      </c>
      <c r="L45" s="195">
        <v>59.5</v>
      </c>
      <c r="M45" s="343">
        <v>91.3</v>
      </c>
      <c r="N45" s="344">
        <v>54.4</v>
      </c>
      <c r="O45" s="81">
        <v>34115</v>
      </c>
      <c r="P45" s="81">
        <v>418517</v>
      </c>
      <c r="Q45" s="229">
        <v>29977</v>
      </c>
      <c r="R45" s="72">
        <v>8590</v>
      </c>
      <c r="S45" s="198">
        <v>2668</v>
      </c>
      <c r="T45" s="199">
        <v>18718</v>
      </c>
      <c r="U45" s="49"/>
      <c r="V45" s="49"/>
      <c r="W45" s="49"/>
      <c r="X45" s="49"/>
      <c r="Y45" s="49"/>
      <c r="Z45" s="49"/>
      <c r="AA45" s="49"/>
      <c r="AB45" s="49"/>
      <c r="AC45" s="49"/>
      <c r="AD45" s="49"/>
      <c r="AE45" s="49"/>
      <c r="AF45" s="49"/>
      <c r="AG45" s="49"/>
      <c r="AH45" s="49"/>
      <c r="AI45" s="49"/>
      <c r="AJ45" s="49"/>
      <c r="AK45" s="49"/>
      <c r="AL45" s="49"/>
    </row>
    <row r="46" spans="1:38" ht="18.75" customHeight="1">
      <c r="A46" s="417"/>
      <c r="B46" s="188">
        <v>28</v>
      </c>
      <c r="C46" s="340">
        <v>5473</v>
      </c>
      <c r="D46" s="341">
        <v>3396</v>
      </c>
      <c r="E46" s="342">
        <v>-811</v>
      </c>
      <c r="F46" s="341">
        <v>-810</v>
      </c>
      <c r="G46" s="342">
        <v>163647</v>
      </c>
      <c r="H46" s="193">
        <v>0.91600000000000004</v>
      </c>
      <c r="I46" s="194"/>
      <c r="J46" s="194"/>
      <c r="K46" s="195">
        <v>7.9</v>
      </c>
      <c r="L46" s="195">
        <v>46.4</v>
      </c>
      <c r="M46" s="343">
        <v>93.8</v>
      </c>
      <c r="N46" s="345">
        <v>54.1</v>
      </c>
      <c r="O46" s="81">
        <v>31352</v>
      </c>
      <c r="P46" s="81">
        <v>420314</v>
      </c>
      <c r="Q46" s="229">
        <v>29387</v>
      </c>
      <c r="R46" s="72">
        <v>8592</v>
      </c>
      <c r="S46" s="198">
        <v>2669</v>
      </c>
      <c r="T46" s="199">
        <v>18126</v>
      </c>
      <c r="U46" s="49"/>
      <c r="V46" s="49"/>
      <c r="W46" s="49"/>
      <c r="X46" s="49"/>
      <c r="Y46" s="49"/>
      <c r="Z46" s="49"/>
      <c r="AA46" s="49"/>
      <c r="AB46" s="49"/>
      <c r="AC46" s="49"/>
      <c r="AD46" s="49"/>
      <c r="AE46" s="49"/>
      <c r="AF46" s="49"/>
      <c r="AG46" s="49"/>
      <c r="AH46" s="49"/>
      <c r="AI46" s="49"/>
      <c r="AJ46" s="49"/>
      <c r="AK46" s="49"/>
      <c r="AL46" s="49"/>
    </row>
    <row r="47" spans="1:38" ht="18.75" customHeight="1">
      <c r="A47" s="417"/>
      <c r="B47" s="188">
        <v>29</v>
      </c>
      <c r="C47" s="340">
        <v>6726</v>
      </c>
      <c r="D47" s="341">
        <v>4571</v>
      </c>
      <c r="E47" s="342">
        <v>1175</v>
      </c>
      <c r="F47" s="341">
        <v>1176</v>
      </c>
      <c r="G47" s="342">
        <v>186501</v>
      </c>
      <c r="H47" s="193">
        <v>0.91100000000000003</v>
      </c>
      <c r="I47" s="194"/>
      <c r="J47" s="194"/>
      <c r="K47" s="195">
        <v>7.3</v>
      </c>
      <c r="L47" s="195">
        <v>56.9</v>
      </c>
      <c r="M47" s="343">
        <v>94</v>
      </c>
      <c r="N47" s="345">
        <v>48.3</v>
      </c>
      <c r="O47" s="81">
        <v>26145</v>
      </c>
      <c r="P47" s="81">
        <v>426794</v>
      </c>
      <c r="Q47" s="229">
        <v>28845</v>
      </c>
      <c r="R47" s="72">
        <v>8592</v>
      </c>
      <c r="S47" s="198">
        <v>2669</v>
      </c>
      <c r="T47" s="199">
        <v>17584</v>
      </c>
      <c r="U47" s="49"/>
      <c r="V47" s="49"/>
      <c r="W47" s="49"/>
      <c r="X47" s="49"/>
      <c r="Y47" s="49"/>
      <c r="Z47" s="49"/>
      <c r="AA47" s="49"/>
      <c r="AB47" s="49"/>
      <c r="AC47" s="49"/>
      <c r="AD47" s="49"/>
      <c r="AE47" s="49"/>
      <c r="AF47" s="49"/>
      <c r="AG47" s="49"/>
      <c r="AH47" s="49"/>
      <c r="AI47" s="49"/>
      <c r="AJ47" s="49"/>
      <c r="AK47" s="49"/>
      <c r="AL47" s="49"/>
    </row>
    <row r="48" spans="1:38" s="7" customFormat="1" ht="18.75" customHeight="1">
      <c r="A48" s="418"/>
      <c r="B48" s="216">
        <v>30</v>
      </c>
      <c r="C48" s="346">
        <v>8259</v>
      </c>
      <c r="D48" s="347">
        <v>5354</v>
      </c>
      <c r="E48" s="203">
        <v>783</v>
      </c>
      <c r="F48" s="347">
        <v>755</v>
      </c>
      <c r="G48" s="203">
        <v>188209</v>
      </c>
      <c r="H48" s="204">
        <v>0.90300000000000002</v>
      </c>
      <c r="I48" s="205"/>
      <c r="J48" s="205"/>
      <c r="K48" s="207">
        <v>6.7</v>
      </c>
      <c r="L48" s="207">
        <v>48.8</v>
      </c>
      <c r="M48" s="348">
        <v>92.6</v>
      </c>
      <c r="N48" s="349">
        <v>53.4</v>
      </c>
      <c r="O48" s="82">
        <v>27993</v>
      </c>
      <c r="P48" s="82">
        <v>428903</v>
      </c>
      <c r="Q48" s="76">
        <v>28440</v>
      </c>
      <c r="R48" s="77">
        <v>8564</v>
      </c>
      <c r="S48" s="210">
        <v>2670</v>
      </c>
      <c r="T48" s="211">
        <v>17206</v>
      </c>
      <c r="U48" s="49"/>
      <c r="V48" s="49"/>
      <c r="W48" s="49"/>
      <c r="X48" s="49"/>
      <c r="Y48" s="49"/>
      <c r="Z48" s="49"/>
      <c r="AA48" s="49"/>
      <c r="AB48" s="49"/>
      <c r="AC48" s="49"/>
      <c r="AD48" s="49"/>
      <c r="AE48" s="49"/>
      <c r="AF48" s="49"/>
      <c r="AG48" s="49"/>
      <c r="AH48" s="49"/>
      <c r="AI48" s="49"/>
      <c r="AJ48" s="49"/>
      <c r="AK48" s="49"/>
      <c r="AL48" s="49"/>
    </row>
    <row r="49" spans="1:38" ht="18.75" customHeight="1">
      <c r="A49" s="449" t="s">
        <v>90</v>
      </c>
      <c r="B49" s="175">
        <v>26</v>
      </c>
      <c r="C49" s="176">
        <v>10394</v>
      </c>
      <c r="D49" s="177">
        <v>5824</v>
      </c>
      <c r="E49" s="178">
        <v>-789</v>
      </c>
      <c r="F49" s="177">
        <v>-753</v>
      </c>
      <c r="G49" s="179">
        <v>176803</v>
      </c>
      <c r="H49" s="180">
        <v>0.879</v>
      </c>
      <c r="I49" s="181"/>
      <c r="J49" s="181"/>
      <c r="K49" s="182">
        <v>10.199999999999999</v>
      </c>
      <c r="L49" s="357" t="s">
        <v>21</v>
      </c>
      <c r="M49" s="183">
        <v>91.7</v>
      </c>
      <c r="N49" s="183">
        <v>55.6</v>
      </c>
      <c r="O49" s="185">
        <v>68375</v>
      </c>
      <c r="P49" s="185">
        <v>272074</v>
      </c>
      <c r="Q49" s="6">
        <v>45213</v>
      </c>
      <c r="R49" s="68">
        <v>15106</v>
      </c>
      <c r="S49" s="186">
        <v>730</v>
      </c>
      <c r="T49" s="187">
        <v>29377</v>
      </c>
      <c r="U49" s="49"/>
      <c r="V49" s="49"/>
      <c r="W49" s="49"/>
      <c r="X49" s="49"/>
      <c r="Y49" s="49"/>
      <c r="Z49" s="49"/>
      <c r="AA49" s="49"/>
      <c r="AB49" s="49"/>
      <c r="AC49" s="49"/>
      <c r="AD49" s="49"/>
      <c r="AE49" s="49"/>
      <c r="AF49" s="49"/>
      <c r="AG49" s="49"/>
      <c r="AH49" s="49"/>
      <c r="AI49" s="49"/>
      <c r="AJ49" s="49"/>
      <c r="AK49" s="49"/>
      <c r="AL49" s="49"/>
    </row>
    <row r="50" spans="1:38" ht="18.75" customHeight="1">
      <c r="A50" s="396"/>
      <c r="B50" s="188">
        <v>27</v>
      </c>
      <c r="C50" s="189">
        <v>11526</v>
      </c>
      <c r="D50" s="190">
        <v>7643</v>
      </c>
      <c r="E50" s="191">
        <v>1819</v>
      </c>
      <c r="F50" s="190">
        <v>1859</v>
      </c>
      <c r="G50" s="192">
        <v>178067</v>
      </c>
      <c r="H50" s="193">
        <v>0.88800000000000001</v>
      </c>
      <c r="I50" s="194"/>
      <c r="J50" s="194"/>
      <c r="K50" s="195">
        <v>9.1</v>
      </c>
      <c r="L50" s="150" t="s">
        <v>21</v>
      </c>
      <c r="M50" s="196">
        <v>90.3</v>
      </c>
      <c r="N50" s="197">
        <v>54.9</v>
      </c>
      <c r="O50" s="81">
        <v>68284</v>
      </c>
      <c r="P50" s="81">
        <v>264157</v>
      </c>
      <c r="Q50" s="8">
        <v>40579</v>
      </c>
      <c r="R50" s="72">
        <v>15141</v>
      </c>
      <c r="S50" s="198">
        <v>794</v>
      </c>
      <c r="T50" s="199">
        <v>24644</v>
      </c>
      <c r="U50" s="49"/>
      <c r="V50" s="49"/>
      <c r="W50" s="49"/>
      <c r="X50" s="49"/>
      <c r="Y50" s="49"/>
      <c r="Z50" s="49"/>
      <c r="AA50" s="49"/>
      <c r="AB50" s="49"/>
      <c r="AC50" s="49"/>
      <c r="AD50" s="49"/>
      <c r="AE50" s="49"/>
      <c r="AF50" s="49"/>
      <c r="AG50" s="49"/>
      <c r="AH50" s="49"/>
      <c r="AI50" s="49"/>
      <c r="AJ50" s="49"/>
      <c r="AK50" s="49"/>
      <c r="AL50" s="49"/>
    </row>
    <row r="51" spans="1:38" ht="18.75" customHeight="1">
      <c r="A51" s="396"/>
      <c r="B51" s="188">
        <v>28</v>
      </c>
      <c r="C51" s="189">
        <v>9210</v>
      </c>
      <c r="D51" s="190">
        <v>6914</v>
      </c>
      <c r="E51" s="191">
        <v>-729</v>
      </c>
      <c r="F51" s="190">
        <v>-701</v>
      </c>
      <c r="G51" s="192">
        <v>178456</v>
      </c>
      <c r="H51" s="193">
        <v>0.89200000000000002</v>
      </c>
      <c r="I51" s="194"/>
      <c r="J51" s="194"/>
      <c r="K51" s="195">
        <v>8.4</v>
      </c>
      <c r="L51" s="150" t="s">
        <v>21</v>
      </c>
      <c r="M51" s="196">
        <v>93</v>
      </c>
      <c r="N51" s="197">
        <v>54.2</v>
      </c>
      <c r="O51" s="81">
        <v>63349</v>
      </c>
      <c r="P51" s="81">
        <v>257676</v>
      </c>
      <c r="Q51" s="8">
        <v>37429</v>
      </c>
      <c r="R51" s="72">
        <v>15169</v>
      </c>
      <c r="S51" s="198">
        <v>872</v>
      </c>
      <c r="T51" s="199">
        <v>21388</v>
      </c>
      <c r="U51" s="49"/>
      <c r="V51" s="49"/>
      <c r="W51" s="49"/>
      <c r="X51" s="49"/>
      <c r="Y51" s="49"/>
      <c r="Z51" s="49"/>
      <c r="AA51" s="49"/>
      <c r="AB51" s="49"/>
      <c r="AC51" s="49"/>
      <c r="AD51" s="49"/>
      <c r="AE51" s="49"/>
      <c r="AF51" s="49"/>
      <c r="AG51" s="49"/>
      <c r="AH51" s="49"/>
      <c r="AI51" s="49"/>
      <c r="AJ51" s="49"/>
      <c r="AK51" s="49"/>
      <c r="AL51" s="49"/>
    </row>
    <row r="52" spans="1:38" ht="18.75" customHeight="1">
      <c r="A52" s="396"/>
      <c r="B52" s="188">
        <v>29</v>
      </c>
      <c r="C52" s="189">
        <v>8378</v>
      </c>
      <c r="D52" s="190">
        <v>6491</v>
      </c>
      <c r="E52" s="191">
        <v>-423</v>
      </c>
      <c r="F52" s="190">
        <v>-391</v>
      </c>
      <c r="G52" s="192">
        <v>208723</v>
      </c>
      <c r="H52" s="193">
        <v>0.88500000000000001</v>
      </c>
      <c r="I52" s="194"/>
      <c r="J52" s="194"/>
      <c r="K52" s="195">
        <v>7.4</v>
      </c>
      <c r="L52" s="150" t="s">
        <v>21</v>
      </c>
      <c r="M52" s="196">
        <v>91.6</v>
      </c>
      <c r="N52" s="197">
        <v>48.5</v>
      </c>
      <c r="O52" s="81">
        <v>139175</v>
      </c>
      <c r="P52" s="81">
        <v>259383</v>
      </c>
      <c r="Q52" s="8">
        <v>41703</v>
      </c>
      <c r="R52" s="72">
        <v>15200</v>
      </c>
      <c r="S52" s="198">
        <v>950</v>
      </c>
      <c r="T52" s="199">
        <v>25553</v>
      </c>
      <c r="U52" s="49"/>
      <c r="V52" s="49"/>
      <c r="W52" s="49"/>
      <c r="X52" s="49"/>
      <c r="Y52" s="49"/>
      <c r="Z52" s="49"/>
      <c r="AA52" s="49"/>
      <c r="AB52" s="49"/>
      <c r="AC52" s="49"/>
      <c r="AD52" s="49"/>
      <c r="AE52" s="49"/>
      <c r="AF52" s="49"/>
      <c r="AG52" s="49"/>
      <c r="AH52" s="49"/>
      <c r="AI52" s="49"/>
      <c r="AJ52" s="49"/>
      <c r="AK52" s="49"/>
      <c r="AL52" s="49"/>
    </row>
    <row r="53" spans="1:38" s="7" customFormat="1" ht="18.75" customHeight="1">
      <c r="A53" s="397"/>
      <c r="B53" s="216">
        <v>30</v>
      </c>
      <c r="C53" s="200">
        <v>10225</v>
      </c>
      <c r="D53" s="201">
        <v>6025</v>
      </c>
      <c r="E53" s="202">
        <v>-466</v>
      </c>
      <c r="F53" s="201">
        <v>-442</v>
      </c>
      <c r="G53" s="203">
        <v>212828</v>
      </c>
      <c r="H53" s="204">
        <v>0.879</v>
      </c>
      <c r="I53" s="205"/>
      <c r="J53" s="205"/>
      <c r="K53" s="206">
        <v>6.5</v>
      </c>
      <c r="L53" s="149" t="s">
        <v>21</v>
      </c>
      <c r="M53" s="208">
        <v>89.8</v>
      </c>
      <c r="N53" s="209">
        <v>53.6</v>
      </c>
      <c r="O53" s="82">
        <v>144125</v>
      </c>
      <c r="P53" s="82">
        <v>256902</v>
      </c>
      <c r="Q53" s="76">
        <v>46120</v>
      </c>
      <c r="R53" s="77">
        <v>15225</v>
      </c>
      <c r="S53" s="210">
        <v>1031</v>
      </c>
      <c r="T53" s="211">
        <v>29863</v>
      </c>
      <c r="U53" s="49"/>
      <c r="V53" s="49"/>
      <c r="W53" s="49"/>
      <c r="X53" s="49"/>
      <c r="Y53" s="49"/>
      <c r="Z53" s="49"/>
      <c r="AA53" s="49"/>
      <c r="AB53" s="49"/>
      <c r="AC53" s="49"/>
      <c r="AD53" s="49"/>
      <c r="AE53" s="49"/>
      <c r="AF53" s="49"/>
      <c r="AG53" s="49"/>
      <c r="AH53" s="49"/>
      <c r="AI53" s="49"/>
      <c r="AJ53" s="49"/>
      <c r="AK53" s="49"/>
      <c r="AL53" s="49"/>
    </row>
    <row r="54" spans="1:38" ht="18.75" customHeight="1">
      <c r="A54" s="449" t="s">
        <v>54</v>
      </c>
      <c r="B54" s="175">
        <v>26</v>
      </c>
      <c r="C54" s="176">
        <v>7401</v>
      </c>
      <c r="D54" s="177">
        <v>1724</v>
      </c>
      <c r="E54" s="178">
        <v>-35</v>
      </c>
      <c r="F54" s="177">
        <v>-22</v>
      </c>
      <c r="G54" s="179">
        <v>551686</v>
      </c>
      <c r="H54" s="180">
        <v>0.98399999999999999</v>
      </c>
      <c r="I54" s="181"/>
      <c r="J54" s="181"/>
      <c r="K54" s="182">
        <v>13</v>
      </c>
      <c r="L54" s="182">
        <v>153.9</v>
      </c>
      <c r="M54" s="183">
        <v>99.3</v>
      </c>
      <c r="N54" s="217">
        <v>65.900000000000006</v>
      </c>
      <c r="O54" s="185">
        <v>183012</v>
      </c>
      <c r="P54" s="185">
        <v>1596676</v>
      </c>
      <c r="Q54" s="6">
        <v>43441</v>
      </c>
      <c r="R54" s="68">
        <v>14514</v>
      </c>
      <c r="S54" s="186">
        <v>8900</v>
      </c>
      <c r="T54" s="187">
        <v>20027</v>
      </c>
      <c r="U54" s="49"/>
      <c r="V54" s="49"/>
      <c r="W54" s="49"/>
      <c r="X54" s="49"/>
      <c r="Y54" s="49"/>
      <c r="Z54" s="49"/>
      <c r="AA54" s="49"/>
      <c r="AB54" s="49"/>
      <c r="AC54" s="49"/>
      <c r="AD54" s="49"/>
      <c r="AE54" s="49"/>
      <c r="AF54" s="49"/>
      <c r="AG54" s="49"/>
      <c r="AH54" s="49"/>
      <c r="AI54" s="49"/>
      <c r="AJ54" s="49"/>
      <c r="AK54" s="49"/>
      <c r="AL54" s="49"/>
    </row>
    <row r="55" spans="1:38" ht="18.75" customHeight="1">
      <c r="A55" s="411"/>
      <c r="B55" s="188">
        <v>27</v>
      </c>
      <c r="C55" s="189">
        <v>11571</v>
      </c>
      <c r="D55" s="190">
        <v>6157</v>
      </c>
      <c r="E55" s="191">
        <v>4434</v>
      </c>
      <c r="F55" s="190">
        <v>-32</v>
      </c>
      <c r="G55" s="192">
        <v>561312</v>
      </c>
      <c r="H55" s="193">
        <v>0.98499999999999999</v>
      </c>
      <c r="I55" s="194"/>
      <c r="J55" s="194"/>
      <c r="K55" s="195">
        <v>12.7</v>
      </c>
      <c r="L55" s="195">
        <v>147.4</v>
      </c>
      <c r="M55" s="196">
        <v>97.5</v>
      </c>
      <c r="N55" s="215">
        <v>65.900000000000006</v>
      </c>
      <c r="O55" s="81">
        <v>189055</v>
      </c>
      <c r="P55" s="81">
        <v>1539952</v>
      </c>
      <c r="Q55" s="81">
        <v>43205</v>
      </c>
      <c r="R55" s="72">
        <v>10918</v>
      </c>
      <c r="S55" s="198">
        <v>10191</v>
      </c>
      <c r="T55" s="199">
        <v>22096</v>
      </c>
      <c r="U55" s="49"/>
      <c r="V55" s="49"/>
      <c r="W55" s="49"/>
      <c r="X55" s="49"/>
      <c r="Y55" s="49"/>
      <c r="Z55" s="49"/>
      <c r="AA55" s="49"/>
      <c r="AB55" s="49"/>
      <c r="AC55" s="49"/>
      <c r="AD55" s="49"/>
      <c r="AE55" s="49"/>
      <c r="AF55" s="49"/>
      <c r="AG55" s="49"/>
      <c r="AH55" s="49"/>
      <c r="AI55" s="49"/>
      <c r="AJ55" s="49"/>
      <c r="AK55" s="49"/>
      <c r="AL55" s="49"/>
    </row>
    <row r="56" spans="1:38" ht="18.75" customHeight="1">
      <c r="A56" s="411"/>
      <c r="B56" s="188">
        <v>28</v>
      </c>
      <c r="C56" s="189">
        <v>12066</v>
      </c>
      <c r="D56" s="190">
        <v>3025</v>
      </c>
      <c r="E56" s="191">
        <v>-3132</v>
      </c>
      <c r="F56" s="190">
        <v>-1762</v>
      </c>
      <c r="G56" s="192">
        <v>566986</v>
      </c>
      <c r="H56" s="193">
        <v>0.98699999999999999</v>
      </c>
      <c r="I56" s="194"/>
      <c r="J56" s="194"/>
      <c r="K56" s="195">
        <v>11.8</v>
      </c>
      <c r="L56" s="195">
        <v>138.80000000000001</v>
      </c>
      <c r="M56" s="196">
        <v>99.8</v>
      </c>
      <c r="N56" s="218">
        <v>65.400000000000006</v>
      </c>
      <c r="O56" s="81">
        <v>178758</v>
      </c>
      <c r="P56" s="81">
        <v>1489908</v>
      </c>
      <c r="Q56" s="8">
        <v>42406</v>
      </c>
      <c r="R56" s="72">
        <v>14067</v>
      </c>
      <c r="S56" s="198">
        <v>9302</v>
      </c>
      <c r="T56" s="199">
        <v>19037</v>
      </c>
      <c r="U56" s="49"/>
      <c r="V56" s="49"/>
      <c r="W56" s="49"/>
      <c r="X56" s="49"/>
      <c r="Y56" s="49"/>
      <c r="Z56" s="49"/>
      <c r="AA56" s="49"/>
      <c r="AB56" s="49"/>
      <c r="AC56" s="49"/>
      <c r="AD56" s="49"/>
      <c r="AE56" s="49"/>
      <c r="AF56" s="49"/>
      <c r="AG56" s="49"/>
      <c r="AH56" s="49"/>
      <c r="AI56" s="49"/>
      <c r="AJ56" s="49"/>
      <c r="AK56" s="49"/>
      <c r="AL56" s="49"/>
    </row>
    <row r="57" spans="1:38" ht="18.75" customHeight="1">
      <c r="A57" s="411"/>
      <c r="B57" s="188">
        <v>29</v>
      </c>
      <c r="C57" s="189">
        <v>6412</v>
      </c>
      <c r="D57" s="190">
        <v>3134</v>
      </c>
      <c r="E57" s="191">
        <v>109</v>
      </c>
      <c r="F57" s="190">
        <v>1820</v>
      </c>
      <c r="G57" s="192">
        <v>642220</v>
      </c>
      <c r="H57" s="193">
        <v>0.98499999999999999</v>
      </c>
      <c r="I57" s="194"/>
      <c r="J57" s="194"/>
      <c r="K57" s="195">
        <v>10.5</v>
      </c>
      <c r="L57" s="195">
        <v>125</v>
      </c>
      <c r="M57" s="196">
        <v>99.2</v>
      </c>
      <c r="N57" s="197">
        <v>60.4</v>
      </c>
      <c r="O57" s="81">
        <v>176998</v>
      </c>
      <c r="P57" s="81">
        <v>1444060</v>
      </c>
      <c r="Q57" s="8">
        <v>40751</v>
      </c>
      <c r="R57" s="72">
        <v>15667</v>
      </c>
      <c r="S57" s="198">
        <v>8976</v>
      </c>
      <c r="T57" s="199">
        <v>16108</v>
      </c>
      <c r="U57" s="49"/>
      <c r="V57" s="49"/>
      <c r="W57" s="49"/>
      <c r="X57" s="49"/>
      <c r="Y57" s="49"/>
      <c r="Z57" s="49"/>
      <c r="AA57" s="49"/>
      <c r="AB57" s="49"/>
      <c r="AC57" s="49"/>
      <c r="AD57" s="49"/>
      <c r="AE57" s="49"/>
      <c r="AF57" s="49"/>
      <c r="AG57" s="49"/>
      <c r="AH57" s="49"/>
      <c r="AI57" s="49"/>
      <c r="AJ57" s="49"/>
      <c r="AK57" s="49"/>
      <c r="AL57" s="49"/>
    </row>
    <row r="58" spans="1:38" s="7" customFormat="1" ht="18.75" customHeight="1">
      <c r="A58" s="412"/>
      <c r="B58" s="216">
        <v>30</v>
      </c>
      <c r="C58" s="200">
        <v>8419</v>
      </c>
      <c r="D58" s="201">
        <v>4893</v>
      </c>
      <c r="E58" s="202">
        <v>1759</v>
      </c>
      <c r="F58" s="201">
        <v>2066</v>
      </c>
      <c r="G58" s="203">
        <v>644499</v>
      </c>
      <c r="H58" s="204">
        <v>0.98499999999999999</v>
      </c>
      <c r="I58" s="205"/>
      <c r="J58" s="205"/>
      <c r="K58" s="206">
        <v>9.4</v>
      </c>
      <c r="L58" s="214">
        <v>118.2</v>
      </c>
      <c r="M58" s="208">
        <v>98</v>
      </c>
      <c r="N58" s="209">
        <v>64.599999999999994</v>
      </c>
      <c r="O58" s="82">
        <v>178761</v>
      </c>
      <c r="P58" s="82">
        <v>1410359</v>
      </c>
      <c r="Q58" s="76">
        <v>44090</v>
      </c>
      <c r="R58" s="77">
        <v>16688</v>
      </c>
      <c r="S58" s="210">
        <v>8357</v>
      </c>
      <c r="T58" s="211">
        <v>19045</v>
      </c>
      <c r="U58" s="49"/>
      <c r="V58" s="49"/>
      <c r="W58" s="49"/>
      <c r="X58" s="49"/>
      <c r="Y58" s="49"/>
      <c r="Z58" s="49"/>
      <c r="AA58" s="49"/>
      <c r="AB58" s="49"/>
      <c r="AC58" s="49"/>
      <c r="AD58" s="49"/>
      <c r="AE58" s="49"/>
      <c r="AF58" s="49"/>
      <c r="AG58" s="49"/>
      <c r="AH58" s="49"/>
      <c r="AI58" s="49"/>
      <c r="AJ58" s="49"/>
      <c r="AK58" s="49"/>
      <c r="AL58" s="49"/>
    </row>
    <row r="59" spans="1:38" ht="18.75" customHeight="1">
      <c r="A59" s="396" t="s">
        <v>55</v>
      </c>
      <c r="B59" s="188">
        <v>26</v>
      </c>
      <c r="C59" s="189">
        <v>9634</v>
      </c>
      <c r="D59" s="190">
        <v>2108</v>
      </c>
      <c r="E59" s="191">
        <v>117</v>
      </c>
      <c r="F59" s="190">
        <v>-2469</v>
      </c>
      <c r="G59" s="192">
        <v>348859</v>
      </c>
      <c r="H59" s="193">
        <v>0.77500000000000002</v>
      </c>
      <c r="I59" s="194"/>
      <c r="J59" s="194"/>
      <c r="K59" s="195">
        <v>15</v>
      </c>
      <c r="L59" s="195">
        <v>228.9</v>
      </c>
      <c r="M59" s="196">
        <v>99.8</v>
      </c>
      <c r="N59" s="197">
        <v>54.6</v>
      </c>
      <c r="O59" s="81">
        <v>82989</v>
      </c>
      <c r="P59" s="81">
        <v>1283785</v>
      </c>
      <c r="Q59" s="8">
        <v>37598</v>
      </c>
      <c r="R59" s="72">
        <v>500</v>
      </c>
      <c r="S59" s="150" t="s">
        <v>21</v>
      </c>
      <c r="T59" s="199">
        <v>37098</v>
      </c>
      <c r="U59" s="49"/>
      <c r="V59" s="49"/>
      <c r="W59" s="49"/>
      <c r="X59" s="49"/>
      <c r="Y59" s="49"/>
      <c r="Z59" s="49"/>
      <c r="AA59" s="49"/>
      <c r="AB59" s="49"/>
      <c r="AC59" s="49"/>
      <c r="AD59" s="49"/>
      <c r="AE59" s="49"/>
      <c r="AF59" s="49"/>
      <c r="AG59" s="49"/>
      <c r="AH59" s="49"/>
      <c r="AI59" s="49"/>
      <c r="AJ59" s="49"/>
      <c r="AK59" s="49"/>
      <c r="AL59" s="49"/>
    </row>
    <row r="60" spans="1:38" ht="18.75" customHeight="1">
      <c r="A60" s="411"/>
      <c r="B60" s="188">
        <v>27</v>
      </c>
      <c r="C60" s="189">
        <v>5218</v>
      </c>
      <c r="D60" s="190">
        <v>1896</v>
      </c>
      <c r="E60" s="191">
        <v>-212</v>
      </c>
      <c r="F60" s="190">
        <v>-396</v>
      </c>
      <c r="G60" s="192">
        <v>350679</v>
      </c>
      <c r="H60" s="193">
        <v>0.79100000000000004</v>
      </c>
      <c r="I60" s="194"/>
      <c r="J60" s="194"/>
      <c r="K60" s="195">
        <v>15.2</v>
      </c>
      <c r="L60" s="195">
        <v>229.6</v>
      </c>
      <c r="M60" s="196">
        <v>99</v>
      </c>
      <c r="N60" s="197">
        <v>52.5</v>
      </c>
      <c r="O60" s="81">
        <v>152530</v>
      </c>
      <c r="P60" s="81">
        <v>1300993</v>
      </c>
      <c r="Q60" s="8">
        <v>40723</v>
      </c>
      <c r="R60" s="72">
        <v>1374</v>
      </c>
      <c r="S60" s="150" t="s">
        <v>21</v>
      </c>
      <c r="T60" s="199">
        <v>39349</v>
      </c>
      <c r="U60" s="49"/>
      <c r="V60" s="49"/>
      <c r="W60" s="49"/>
      <c r="X60" s="49"/>
      <c r="Y60" s="49"/>
      <c r="Z60" s="49"/>
      <c r="AA60" s="49"/>
      <c r="AB60" s="49"/>
      <c r="AC60" s="49"/>
      <c r="AD60" s="49"/>
      <c r="AE60" s="49"/>
      <c r="AF60" s="49"/>
      <c r="AG60" s="49"/>
      <c r="AH60" s="49"/>
      <c r="AI60" s="49"/>
      <c r="AJ60" s="49"/>
      <c r="AK60" s="49"/>
      <c r="AL60" s="49"/>
    </row>
    <row r="61" spans="1:38" ht="18.75" customHeight="1">
      <c r="A61" s="411"/>
      <c r="B61" s="188">
        <v>28</v>
      </c>
      <c r="C61" s="189">
        <v>2582</v>
      </c>
      <c r="D61" s="190">
        <v>473</v>
      </c>
      <c r="E61" s="191">
        <v>-1424</v>
      </c>
      <c r="F61" s="190">
        <v>-3753</v>
      </c>
      <c r="G61" s="192">
        <v>349955</v>
      </c>
      <c r="H61" s="193">
        <v>0.80700000000000005</v>
      </c>
      <c r="I61" s="194"/>
      <c r="J61" s="194"/>
      <c r="K61" s="195">
        <v>15.2</v>
      </c>
      <c r="L61" s="195">
        <v>226.2</v>
      </c>
      <c r="M61" s="196">
        <v>100.5</v>
      </c>
      <c r="N61" s="197">
        <v>51.3</v>
      </c>
      <c r="O61" s="81">
        <v>147926</v>
      </c>
      <c r="P61" s="81">
        <v>1313405</v>
      </c>
      <c r="Q61" s="8">
        <v>37304</v>
      </c>
      <c r="R61" s="219" t="s">
        <v>21</v>
      </c>
      <c r="S61" s="150" t="s">
        <v>21</v>
      </c>
      <c r="T61" s="199">
        <v>37304</v>
      </c>
      <c r="U61" s="49"/>
      <c r="V61" s="49"/>
      <c r="W61" s="49"/>
      <c r="X61" s="49"/>
      <c r="Y61" s="49"/>
      <c r="Z61" s="49"/>
      <c r="AA61" s="49"/>
      <c r="AB61" s="49"/>
      <c r="AC61" s="49"/>
      <c r="AD61" s="49"/>
      <c r="AE61" s="49"/>
      <c r="AF61" s="49"/>
      <c r="AG61" s="49"/>
      <c r="AH61" s="49"/>
      <c r="AI61" s="49"/>
      <c r="AJ61" s="49"/>
      <c r="AK61" s="49"/>
      <c r="AL61" s="49"/>
    </row>
    <row r="62" spans="1:38" ht="18.75" customHeight="1">
      <c r="A62" s="411"/>
      <c r="B62" s="188">
        <v>29</v>
      </c>
      <c r="C62" s="189">
        <v>2429</v>
      </c>
      <c r="D62" s="190">
        <v>360</v>
      </c>
      <c r="E62" s="191">
        <v>-113</v>
      </c>
      <c r="F62" s="190">
        <v>735</v>
      </c>
      <c r="G62" s="192">
        <v>402633</v>
      </c>
      <c r="H62" s="193">
        <v>0.80600000000000005</v>
      </c>
      <c r="I62" s="194"/>
      <c r="J62" s="194"/>
      <c r="K62" s="195">
        <v>12.8</v>
      </c>
      <c r="L62" s="195">
        <v>197.4</v>
      </c>
      <c r="M62" s="196">
        <v>98.4</v>
      </c>
      <c r="N62" s="197">
        <v>47.2</v>
      </c>
      <c r="O62" s="81">
        <v>140503</v>
      </c>
      <c r="P62" s="81">
        <v>1321248</v>
      </c>
      <c r="Q62" s="8">
        <v>41751</v>
      </c>
      <c r="R62" s="219">
        <v>1318</v>
      </c>
      <c r="S62" s="150" t="s">
        <v>21</v>
      </c>
      <c r="T62" s="199">
        <v>40433</v>
      </c>
      <c r="U62" s="49"/>
      <c r="V62" s="49"/>
      <c r="W62" s="49"/>
      <c r="X62" s="49"/>
      <c r="Y62" s="49"/>
      <c r="Z62" s="49"/>
      <c r="AA62" s="49"/>
      <c r="AB62" s="49"/>
      <c r="AC62" s="49"/>
      <c r="AD62" s="49"/>
      <c r="AE62" s="49"/>
      <c r="AF62" s="49"/>
      <c r="AG62" s="49"/>
      <c r="AH62" s="49"/>
      <c r="AI62" s="49"/>
      <c r="AJ62" s="49"/>
      <c r="AK62" s="49"/>
      <c r="AL62" s="49"/>
    </row>
    <row r="63" spans="1:38" s="7" customFormat="1" ht="18.75" customHeight="1">
      <c r="A63" s="412"/>
      <c r="B63" s="188">
        <v>30</v>
      </c>
      <c r="C63" s="200">
        <v>3638</v>
      </c>
      <c r="D63" s="201">
        <v>346</v>
      </c>
      <c r="E63" s="202">
        <v>-13</v>
      </c>
      <c r="F63" s="201">
        <v>-13</v>
      </c>
      <c r="G63" s="203">
        <v>401859</v>
      </c>
      <c r="H63" s="204">
        <v>0.80400000000000005</v>
      </c>
      <c r="I63" s="205"/>
      <c r="J63" s="205"/>
      <c r="K63" s="206">
        <v>11.4</v>
      </c>
      <c r="L63" s="207">
        <v>191.2</v>
      </c>
      <c r="M63" s="208">
        <v>97.7</v>
      </c>
      <c r="N63" s="209">
        <v>50.2</v>
      </c>
      <c r="O63" s="82">
        <v>93690</v>
      </c>
      <c r="P63" s="82">
        <v>1344696</v>
      </c>
      <c r="Q63" s="76">
        <v>40739</v>
      </c>
      <c r="R63" s="77">
        <v>3557</v>
      </c>
      <c r="S63" s="150" t="s">
        <v>21</v>
      </c>
      <c r="T63" s="211">
        <v>37182</v>
      </c>
      <c r="U63" s="49"/>
      <c r="V63" s="49"/>
      <c r="W63" s="49"/>
      <c r="X63" s="49"/>
      <c r="Y63" s="49"/>
      <c r="Z63" s="49"/>
      <c r="AA63" s="49"/>
      <c r="AB63" s="49"/>
      <c r="AC63" s="49"/>
      <c r="AD63" s="49"/>
      <c r="AE63" s="49"/>
      <c r="AF63" s="49"/>
      <c r="AG63" s="49"/>
      <c r="AH63" s="49"/>
      <c r="AI63" s="49"/>
      <c r="AJ63" s="49"/>
      <c r="AK63" s="49"/>
      <c r="AL63" s="49"/>
    </row>
    <row r="64" spans="1:38" ht="18.75" customHeight="1">
      <c r="A64" s="449" t="s">
        <v>56</v>
      </c>
      <c r="B64" s="175">
        <v>26</v>
      </c>
      <c r="C64" s="176">
        <v>5315</v>
      </c>
      <c r="D64" s="177">
        <v>434</v>
      </c>
      <c r="E64" s="178">
        <v>-23879</v>
      </c>
      <c r="F64" s="177">
        <v>-22376</v>
      </c>
      <c r="G64" s="179">
        <v>759965</v>
      </c>
      <c r="H64" s="213">
        <v>0.91500000000000004</v>
      </c>
      <c r="I64" s="181"/>
      <c r="J64" s="181"/>
      <c r="K64" s="182">
        <v>9.3000000000000007</v>
      </c>
      <c r="L64" s="182">
        <v>141.80000000000001</v>
      </c>
      <c r="M64" s="183">
        <v>98.8</v>
      </c>
      <c r="N64" s="184">
        <v>61.3</v>
      </c>
      <c r="O64" s="185">
        <v>150876</v>
      </c>
      <c r="P64" s="185">
        <v>2473326</v>
      </c>
      <c r="Q64" s="6">
        <v>203674</v>
      </c>
      <c r="R64" s="220">
        <v>161797</v>
      </c>
      <c r="S64" s="186">
        <v>3700</v>
      </c>
      <c r="T64" s="187">
        <v>38177</v>
      </c>
      <c r="U64" s="49"/>
      <c r="V64" s="49"/>
      <c r="W64" s="49"/>
      <c r="X64" s="49"/>
      <c r="Y64" s="49"/>
      <c r="Z64" s="49"/>
      <c r="AA64" s="49"/>
      <c r="AB64" s="49"/>
      <c r="AC64" s="49"/>
      <c r="AD64" s="49"/>
      <c r="AE64" s="49"/>
      <c r="AF64" s="49"/>
      <c r="AG64" s="49"/>
      <c r="AH64" s="49"/>
      <c r="AI64" s="49"/>
      <c r="AJ64" s="49"/>
      <c r="AK64" s="49"/>
      <c r="AL64" s="49"/>
    </row>
    <row r="65" spans="1:38" ht="18.75" customHeight="1">
      <c r="A65" s="411"/>
      <c r="B65" s="188">
        <v>27</v>
      </c>
      <c r="C65" s="189">
        <v>1910</v>
      </c>
      <c r="D65" s="190">
        <v>401</v>
      </c>
      <c r="E65" s="191">
        <v>-33</v>
      </c>
      <c r="F65" s="190">
        <v>6115</v>
      </c>
      <c r="G65" s="192">
        <v>766606</v>
      </c>
      <c r="H65" s="193">
        <v>0.92300000000000004</v>
      </c>
      <c r="I65" s="194"/>
      <c r="J65" s="194"/>
      <c r="K65" s="195">
        <v>9.1999999999999993</v>
      </c>
      <c r="L65" s="195">
        <v>117.1</v>
      </c>
      <c r="M65" s="196">
        <v>97.6</v>
      </c>
      <c r="N65" s="197">
        <v>59.3</v>
      </c>
      <c r="O65" s="81">
        <v>207336</v>
      </c>
      <c r="P65" s="81">
        <v>2327170</v>
      </c>
      <c r="Q65" s="8">
        <v>205043</v>
      </c>
      <c r="R65" s="219">
        <v>167945</v>
      </c>
      <c r="S65" s="150" t="s">
        <v>21</v>
      </c>
      <c r="T65" s="199">
        <v>37098</v>
      </c>
      <c r="U65" s="49"/>
      <c r="V65" s="49"/>
      <c r="W65" s="49"/>
      <c r="X65" s="49"/>
      <c r="Y65" s="49"/>
      <c r="Z65" s="49"/>
      <c r="AA65" s="49"/>
      <c r="AB65" s="49"/>
      <c r="AC65" s="49"/>
      <c r="AD65" s="49"/>
      <c r="AE65" s="49"/>
      <c r="AF65" s="49"/>
      <c r="AG65" s="49"/>
      <c r="AH65" s="49"/>
      <c r="AI65" s="49"/>
      <c r="AJ65" s="49"/>
      <c r="AK65" s="49"/>
      <c r="AL65" s="49"/>
    </row>
    <row r="66" spans="1:38" ht="18.75" customHeight="1">
      <c r="A66" s="411"/>
      <c r="B66" s="188">
        <v>28</v>
      </c>
      <c r="C66" s="189">
        <v>1990</v>
      </c>
      <c r="D66" s="190">
        <v>400</v>
      </c>
      <c r="E66" s="191">
        <v>0</v>
      </c>
      <c r="F66" s="190">
        <v>-1303</v>
      </c>
      <c r="G66" s="192">
        <v>763699</v>
      </c>
      <c r="H66" s="193">
        <v>0.93200000000000005</v>
      </c>
      <c r="I66" s="194"/>
      <c r="J66" s="194"/>
      <c r="K66" s="195">
        <v>7.9</v>
      </c>
      <c r="L66" s="195">
        <v>95.2</v>
      </c>
      <c r="M66" s="196">
        <v>100.1</v>
      </c>
      <c r="N66" s="197">
        <v>59.2</v>
      </c>
      <c r="O66" s="81">
        <v>205878</v>
      </c>
      <c r="P66" s="81">
        <v>2185864</v>
      </c>
      <c r="Q66" s="8">
        <v>203032</v>
      </c>
      <c r="R66" s="221">
        <v>166643</v>
      </c>
      <c r="S66" s="150" t="s">
        <v>21</v>
      </c>
      <c r="T66" s="199">
        <v>36389</v>
      </c>
      <c r="U66" s="49"/>
      <c r="V66" s="49"/>
      <c r="W66" s="49"/>
      <c r="X66" s="49"/>
      <c r="Y66" s="49"/>
      <c r="Z66" s="49"/>
      <c r="AA66" s="49"/>
      <c r="AB66" s="49"/>
      <c r="AC66" s="49"/>
      <c r="AD66" s="49"/>
      <c r="AE66" s="49"/>
      <c r="AF66" s="49"/>
      <c r="AG66" s="49"/>
      <c r="AH66" s="49"/>
      <c r="AI66" s="49"/>
      <c r="AJ66" s="49"/>
      <c r="AK66" s="49"/>
      <c r="AL66" s="49"/>
    </row>
    <row r="67" spans="1:38" ht="18.75" customHeight="1">
      <c r="A67" s="411"/>
      <c r="B67" s="188">
        <v>29</v>
      </c>
      <c r="C67" s="189">
        <v>2004</v>
      </c>
      <c r="D67" s="190">
        <v>420</v>
      </c>
      <c r="E67" s="191">
        <v>19</v>
      </c>
      <c r="F67" s="190">
        <v>-3603</v>
      </c>
      <c r="G67" s="192">
        <v>848687</v>
      </c>
      <c r="H67" s="193">
        <v>0.92700000000000005</v>
      </c>
      <c r="I67" s="194"/>
      <c r="J67" s="194"/>
      <c r="K67" s="195">
        <v>5.7</v>
      </c>
      <c r="L67" s="195">
        <v>65.2</v>
      </c>
      <c r="M67" s="196">
        <v>98.3</v>
      </c>
      <c r="N67" s="197">
        <v>55.2</v>
      </c>
      <c r="O67" s="81">
        <v>205498</v>
      </c>
      <c r="P67" s="81">
        <v>2069777</v>
      </c>
      <c r="Q67" s="8">
        <v>240653</v>
      </c>
      <c r="R67" s="221">
        <v>163020</v>
      </c>
      <c r="S67" s="150">
        <v>11592</v>
      </c>
      <c r="T67" s="199">
        <v>66041</v>
      </c>
      <c r="U67" s="49"/>
      <c r="V67" s="49"/>
      <c r="W67" s="49"/>
      <c r="X67" s="49"/>
      <c r="Y67" s="49"/>
      <c r="Z67" s="49"/>
      <c r="AA67" s="49"/>
      <c r="AB67" s="49"/>
      <c r="AC67" s="49"/>
      <c r="AD67" s="49"/>
      <c r="AE67" s="49"/>
      <c r="AF67" s="49"/>
      <c r="AG67" s="49"/>
      <c r="AH67" s="49"/>
      <c r="AI67" s="49"/>
      <c r="AJ67" s="49"/>
      <c r="AK67" s="49"/>
      <c r="AL67" s="49"/>
    </row>
    <row r="68" spans="1:38" s="7" customFormat="1" ht="18.75" customHeight="1">
      <c r="A68" s="412"/>
      <c r="B68" s="188">
        <v>30</v>
      </c>
      <c r="C68" s="200">
        <v>2566</v>
      </c>
      <c r="D68" s="201">
        <v>429</v>
      </c>
      <c r="E68" s="202">
        <v>9</v>
      </c>
      <c r="F68" s="201">
        <v>-2580</v>
      </c>
      <c r="G68" s="203">
        <v>851858</v>
      </c>
      <c r="H68" s="204">
        <v>0.93200000000000005</v>
      </c>
      <c r="I68" s="205"/>
      <c r="J68" s="205"/>
      <c r="K68" s="206">
        <v>4.2</v>
      </c>
      <c r="L68" s="207">
        <v>46.4</v>
      </c>
      <c r="M68" s="208">
        <v>96.9</v>
      </c>
      <c r="N68" s="209">
        <v>59.6</v>
      </c>
      <c r="O68" s="82">
        <v>227511</v>
      </c>
      <c r="P68" s="82">
        <v>1906256</v>
      </c>
      <c r="Q68" s="76">
        <v>226076</v>
      </c>
      <c r="R68" s="77">
        <v>160431</v>
      </c>
      <c r="S68" s="150" t="s">
        <v>21</v>
      </c>
      <c r="T68" s="211">
        <v>65645</v>
      </c>
      <c r="U68" s="49"/>
      <c r="V68" s="49"/>
      <c r="W68" s="49"/>
      <c r="X68" s="49"/>
      <c r="Y68" s="49"/>
      <c r="Z68" s="49"/>
      <c r="AA68" s="49"/>
      <c r="AB68" s="49"/>
      <c r="AC68" s="49"/>
      <c r="AD68" s="49"/>
      <c r="AE68" s="49"/>
      <c r="AF68" s="49"/>
      <c r="AG68" s="49"/>
      <c r="AH68" s="49"/>
      <c r="AI68" s="49"/>
      <c r="AJ68" s="49"/>
      <c r="AK68" s="49"/>
      <c r="AL68" s="49"/>
    </row>
    <row r="69" spans="1:38" ht="18.75" customHeight="1">
      <c r="A69" s="449" t="s">
        <v>57</v>
      </c>
      <c r="B69" s="175">
        <v>26</v>
      </c>
      <c r="C69" s="176">
        <v>2837</v>
      </c>
      <c r="D69" s="177">
        <v>1740</v>
      </c>
      <c r="E69" s="178">
        <v>148</v>
      </c>
      <c r="F69" s="177">
        <v>152</v>
      </c>
      <c r="G69" s="179">
        <v>189378</v>
      </c>
      <c r="H69" s="213">
        <v>0.83899999999999997</v>
      </c>
      <c r="I69" s="181"/>
      <c r="J69" s="181"/>
      <c r="K69" s="182">
        <v>5.4</v>
      </c>
      <c r="L69" s="182">
        <v>21.9</v>
      </c>
      <c r="M69" s="183">
        <v>95.3</v>
      </c>
      <c r="N69" s="184">
        <v>45.9</v>
      </c>
      <c r="O69" s="185">
        <v>80663</v>
      </c>
      <c r="P69" s="185">
        <v>385678</v>
      </c>
      <c r="Q69" s="6">
        <v>39185</v>
      </c>
      <c r="R69" s="222">
        <v>1809</v>
      </c>
      <c r="S69" s="186">
        <v>4241</v>
      </c>
      <c r="T69" s="187">
        <v>33135</v>
      </c>
      <c r="U69" s="49"/>
      <c r="V69" s="49"/>
      <c r="W69" s="49"/>
      <c r="X69" s="49"/>
      <c r="Y69" s="49"/>
      <c r="Z69" s="49"/>
      <c r="AA69" s="49"/>
      <c r="AB69" s="49"/>
      <c r="AC69" s="49"/>
      <c r="AD69" s="49"/>
      <c r="AE69" s="49"/>
      <c r="AF69" s="49"/>
      <c r="AG69" s="49"/>
      <c r="AH69" s="49"/>
      <c r="AI69" s="49"/>
      <c r="AJ69" s="49"/>
      <c r="AK69" s="49"/>
      <c r="AL69" s="49"/>
    </row>
    <row r="70" spans="1:38" ht="18.75" customHeight="1">
      <c r="A70" s="411"/>
      <c r="B70" s="188">
        <v>27</v>
      </c>
      <c r="C70" s="189">
        <v>3243</v>
      </c>
      <c r="D70" s="190">
        <v>2112</v>
      </c>
      <c r="E70" s="191">
        <v>371</v>
      </c>
      <c r="F70" s="190">
        <v>1707</v>
      </c>
      <c r="G70" s="192">
        <v>187481</v>
      </c>
      <c r="H70" s="223">
        <v>0.84399999999999997</v>
      </c>
      <c r="I70" s="194"/>
      <c r="J70" s="194"/>
      <c r="K70" s="195">
        <v>5.5</v>
      </c>
      <c r="L70" s="195">
        <v>15.6</v>
      </c>
      <c r="M70" s="196">
        <v>96.9</v>
      </c>
      <c r="N70" s="197">
        <v>46.2</v>
      </c>
      <c r="O70" s="81">
        <v>72055</v>
      </c>
      <c r="P70" s="81">
        <v>395079</v>
      </c>
      <c r="Q70" s="8">
        <v>46507</v>
      </c>
      <c r="R70" s="221">
        <v>1813</v>
      </c>
      <c r="S70" s="198">
        <v>4960</v>
      </c>
      <c r="T70" s="199">
        <v>39734</v>
      </c>
      <c r="U70" s="49"/>
      <c r="V70" s="49"/>
      <c r="W70" s="49"/>
      <c r="X70" s="49"/>
      <c r="Y70" s="49"/>
      <c r="Z70" s="49"/>
      <c r="AA70" s="49"/>
      <c r="AB70" s="49"/>
      <c r="AC70" s="49"/>
      <c r="AD70" s="49"/>
      <c r="AE70" s="49"/>
      <c r="AF70" s="49"/>
      <c r="AG70" s="49"/>
      <c r="AH70" s="49"/>
      <c r="AI70" s="49"/>
      <c r="AJ70" s="49"/>
      <c r="AK70" s="49"/>
      <c r="AL70" s="49"/>
    </row>
    <row r="71" spans="1:38" ht="18.75" customHeight="1">
      <c r="A71" s="411"/>
      <c r="B71" s="188">
        <v>28</v>
      </c>
      <c r="C71" s="189">
        <v>3387</v>
      </c>
      <c r="D71" s="190">
        <v>2394</v>
      </c>
      <c r="E71" s="191">
        <v>282</v>
      </c>
      <c r="F71" s="190">
        <v>287</v>
      </c>
      <c r="G71" s="192">
        <v>187911</v>
      </c>
      <c r="H71" s="193">
        <v>0.85</v>
      </c>
      <c r="I71" s="194"/>
      <c r="J71" s="194"/>
      <c r="K71" s="195">
        <v>5.7</v>
      </c>
      <c r="L71" s="195">
        <v>17.5</v>
      </c>
      <c r="M71" s="196">
        <v>97.4</v>
      </c>
      <c r="N71" s="197">
        <v>45.1</v>
      </c>
      <c r="O71" s="81">
        <v>85465</v>
      </c>
      <c r="P71" s="81">
        <v>407737</v>
      </c>
      <c r="Q71" s="8">
        <v>45133.700000000004</v>
      </c>
      <c r="R71" s="221">
        <v>1816.5</v>
      </c>
      <c r="S71" s="198">
        <v>6075.8</v>
      </c>
      <c r="T71" s="199">
        <v>37241.4</v>
      </c>
      <c r="U71" s="49"/>
      <c r="V71" s="49"/>
      <c r="W71" s="49"/>
      <c r="X71" s="49"/>
      <c r="Y71" s="49"/>
      <c r="Z71" s="49"/>
      <c r="AA71" s="49"/>
      <c r="AB71" s="49"/>
      <c r="AC71" s="49"/>
      <c r="AD71" s="49"/>
      <c r="AE71" s="49"/>
      <c r="AF71" s="49"/>
      <c r="AG71" s="49"/>
      <c r="AH71" s="49"/>
      <c r="AI71" s="49"/>
      <c r="AJ71" s="49"/>
      <c r="AK71" s="49"/>
      <c r="AL71" s="49"/>
    </row>
    <row r="72" spans="1:38" ht="18.75" customHeight="1">
      <c r="A72" s="411"/>
      <c r="B72" s="188">
        <v>29</v>
      </c>
      <c r="C72" s="189">
        <v>4434</v>
      </c>
      <c r="D72" s="190">
        <v>2542</v>
      </c>
      <c r="E72" s="191">
        <v>149</v>
      </c>
      <c r="F72" s="190">
        <v>151</v>
      </c>
      <c r="G72" s="192">
        <v>218626</v>
      </c>
      <c r="H72" s="193">
        <v>0.84299999999999997</v>
      </c>
      <c r="I72" s="194"/>
      <c r="J72" s="194"/>
      <c r="K72" s="195">
        <v>5.6</v>
      </c>
      <c r="L72" s="195">
        <v>22.9</v>
      </c>
      <c r="M72" s="196">
        <v>97.7</v>
      </c>
      <c r="N72" s="197">
        <v>40.1</v>
      </c>
      <c r="O72" s="81">
        <v>104801</v>
      </c>
      <c r="P72" s="81">
        <v>428454</v>
      </c>
      <c r="Q72" s="8">
        <v>43169</v>
      </c>
      <c r="R72" s="72">
        <v>1819</v>
      </c>
      <c r="S72" s="198">
        <v>3822</v>
      </c>
      <c r="T72" s="199">
        <v>37528</v>
      </c>
      <c r="U72" s="49"/>
      <c r="V72" s="49"/>
      <c r="W72" s="49"/>
      <c r="X72" s="49"/>
      <c r="Y72" s="49"/>
      <c r="Z72" s="49"/>
      <c r="AA72" s="49"/>
      <c r="AB72" s="49"/>
      <c r="AC72" s="49"/>
      <c r="AD72" s="49"/>
      <c r="AE72" s="49"/>
      <c r="AF72" s="49"/>
      <c r="AG72" s="49"/>
      <c r="AH72" s="49"/>
      <c r="AI72" s="49"/>
      <c r="AJ72" s="49"/>
      <c r="AK72" s="49"/>
      <c r="AL72" s="49"/>
    </row>
    <row r="73" spans="1:38" s="7" customFormat="1" ht="18.75" customHeight="1">
      <c r="A73" s="412"/>
      <c r="B73" s="188">
        <v>30</v>
      </c>
      <c r="C73" s="200">
        <v>3907</v>
      </c>
      <c r="D73" s="201">
        <v>1750</v>
      </c>
      <c r="E73" s="202">
        <v>-792</v>
      </c>
      <c r="F73" s="201">
        <v>-790</v>
      </c>
      <c r="G73" s="203">
        <v>219566</v>
      </c>
      <c r="H73" s="204">
        <v>0.83399999999999996</v>
      </c>
      <c r="I73" s="205"/>
      <c r="J73" s="205"/>
      <c r="K73" s="206">
        <v>5.3</v>
      </c>
      <c r="L73" s="207">
        <v>20.3</v>
      </c>
      <c r="M73" s="208">
        <v>99.5</v>
      </c>
      <c r="N73" s="209">
        <v>44.1</v>
      </c>
      <c r="O73" s="82">
        <v>93652</v>
      </c>
      <c r="P73" s="82">
        <v>449620</v>
      </c>
      <c r="Q73" s="76">
        <v>39787</v>
      </c>
      <c r="R73" s="77">
        <v>1820</v>
      </c>
      <c r="S73" s="210">
        <v>3858</v>
      </c>
      <c r="T73" s="211">
        <v>34109</v>
      </c>
      <c r="U73" s="49"/>
      <c r="V73" s="49"/>
      <c r="W73" s="49"/>
      <c r="X73" s="49"/>
      <c r="Y73" s="49"/>
      <c r="Z73" s="49"/>
      <c r="AA73" s="49"/>
      <c r="AB73" s="49"/>
      <c r="AC73" s="49"/>
      <c r="AD73" s="49"/>
      <c r="AE73" s="49"/>
      <c r="AF73" s="49"/>
      <c r="AG73" s="49"/>
      <c r="AH73" s="49"/>
      <c r="AI73" s="49"/>
      <c r="AJ73" s="49"/>
      <c r="AK73" s="49"/>
      <c r="AL73" s="49"/>
    </row>
    <row r="74" spans="1:38" ht="18.75" customHeight="1">
      <c r="A74" s="449" t="s">
        <v>58</v>
      </c>
      <c r="B74" s="175">
        <v>26</v>
      </c>
      <c r="C74" s="176">
        <v>9268</v>
      </c>
      <c r="D74" s="177">
        <v>1568</v>
      </c>
      <c r="E74" s="178">
        <v>-1055</v>
      </c>
      <c r="F74" s="177">
        <v>1568</v>
      </c>
      <c r="G74" s="179">
        <v>380828</v>
      </c>
      <c r="H74" s="180">
        <v>0.77900000000000003</v>
      </c>
      <c r="I74" s="181"/>
      <c r="J74" s="181"/>
      <c r="K74" s="182">
        <v>8.6999999999999993</v>
      </c>
      <c r="L74" s="182">
        <v>86.1</v>
      </c>
      <c r="M74" s="183">
        <v>96.3</v>
      </c>
      <c r="N74" s="184">
        <v>53.5</v>
      </c>
      <c r="O74" s="185">
        <v>167516</v>
      </c>
      <c r="P74" s="185">
        <v>1122275</v>
      </c>
      <c r="Q74" s="6">
        <v>62352</v>
      </c>
      <c r="R74" s="68">
        <v>11006</v>
      </c>
      <c r="S74" s="186">
        <v>25249</v>
      </c>
      <c r="T74" s="187">
        <v>26097</v>
      </c>
      <c r="U74" s="49"/>
      <c r="V74" s="49"/>
      <c r="W74" s="49"/>
      <c r="X74" s="49"/>
      <c r="Y74" s="49"/>
      <c r="Z74" s="49"/>
      <c r="AA74" s="49"/>
      <c r="AB74" s="49"/>
      <c r="AC74" s="49"/>
      <c r="AD74" s="49"/>
      <c r="AE74" s="49"/>
      <c r="AF74" s="49"/>
      <c r="AG74" s="49"/>
      <c r="AH74" s="49"/>
      <c r="AI74" s="49"/>
      <c r="AJ74" s="49"/>
      <c r="AK74" s="49"/>
      <c r="AL74" s="49"/>
    </row>
    <row r="75" spans="1:38" ht="18.75" customHeight="1">
      <c r="A75" s="411"/>
      <c r="B75" s="188">
        <v>27</v>
      </c>
      <c r="C75" s="189">
        <v>11658</v>
      </c>
      <c r="D75" s="190">
        <v>1256</v>
      </c>
      <c r="E75" s="191">
        <v>-313</v>
      </c>
      <c r="F75" s="190">
        <v>1547</v>
      </c>
      <c r="G75" s="192">
        <v>384449</v>
      </c>
      <c r="H75" s="193">
        <v>0.79100000000000004</v>
      </c>
      <c r="I75" s="194"/>
      <c r="J75" s="194"/>
      <c r="K75" s="195">
        <v>7.9</v>
      </c>
      <c r="L75" s="195">
        <v>80.2</v>
      </c>
      <c r="M75" s="196">
        <v>95.9</v>
      </c>
      <c r="N75" s="197">
        <v>52.3</v>
      </c>
      <c r="O75" s="81">
        <v>152059</v>
      </c>
      <c r="P75" s="81">
        <v>1106190</v>
      </c>
      <c r="Q75" s="8">
        <v>62705</v>
      </c>
      <c r="R75" s="72">
        <v>12866</v>
      </c>
      <c r="S75" s="198">
        <v>24493</v>
      </c>
      <c r="T75" s="199">
        <v>25346</v>
      </c>
      <c r="U75" s="49"/>
      <c r="V75" s="49"/>
      <c r="W75" s="49"/>
      <c r="X75" s="49"/>
      <c r="Y75" s="49"/>
      <c r="Z75" s="49"/>
      <c r="AA75" s="49"/>
      <c r="AB75" s="49"/>
      <c r="AC75" s="49"/>
      <c r="AD75" s="49"/>
      <c r="AE75" s="49"/>
      <c r="AF75" s="49"/>
      <c r="AG75" s="49"/>
      <c r="AH75" s="49"/>
      <c r="AI75" s="49"/>
      <c r="AJ75" s="49"/>
      <c r="AK75" s="49"/>
      <c r="AL75" s="49"/>
    </row>
    <row r="76" spans="1:38" ht="18.75" customHeight="1">
      <c r="A76" s="411"/>
      <c r="B76" s="188">
        <v>28</v>
      </c>
      <c r="C76" s="189">
        <v>12607</v>
      </c>
      <c r="D76" s="190">
        <v>923</v>
      </c>
      <c r="E76" s="191">
        <v>-333</v>
      </c>
      <c r="F76" s="190">
        <v>-301</v>
      </c>
      <c r="G76" s="192">
        <v>384940</v>
      </c>
      <c r="H76" s="193">
        <v>0.80300000000000005</v>
      </c>
      <c r="I76" s="194"/>
      <c r="J76" s="194"/>
      <c r="K76" s="195">
        <v>7.4</v>
      </c>
      <c r="L76" s="195">
        <v>80</v>
      </c>
      <c r="M76" s="196">
        <v>97.9</v>
      </c>
      <c r="N76" s="197">
        <v>53</v>
      </c>
      <c r="O76" s="81">
        <v>151000</v>
      </c>
      <c r="P76" s="81">
        <v>1094263</v>
      </c>
      <c r="Q76" s="8">
        <v>62355</v>
      </c>
      <c r="R76" s="72">
        <v>12897</v>
      </c>
      <c r="S76" s="198">
        <v>24353</v>
      </c>
      <c r="T76" s="199">
        <v>25105</v>
      </c>
      <c r="U76" s="49"/>
      <c r="V76" s="49"/>
      <c r="W76" s="49"/>
      <c r="X76" s="49"/>
      <c r="Y76" s="49"/>
      <c r="Z76" s="49"/>
      <c r="AA76" s="49"/>
      <c r="AB76" s="49"/>
      <c r="AC76" s="49"/>
      <c r="AD76" s="49"/>
      <c r="AE76" s="49"/>
      <c r="AF76" s="49"/>
      <c r="AG76" s="49"/>
      <c r="AH76" s="49"/>
      <c r="AI76" s="49"/>
      <c r="AJ76" s="49"/>
      <c r="AK76" s="49"/>
      <c r="AL76" s="49"/>
    </row>
    <row r="77" spans="1:38" ht="18.75" customHeight="1">
      <c r="A77" s="411"/>
      <c r="B77" s="188">
        <v>29</v>
      </c>
      <c r="C77" s="189">
        <v>8872</v>
      </c>
      <c r="D77" s="190">
        <v>2658</v>
      </c>
      <c r="E77" s="191">
        <v>1735</v>
      </c>
      <c r="F77" s="190">
        <v>1736</v>
      </c>
      <c r="G77" s="192">
        <v>437141</v>
      </c>
      <c r="H77" s="193">
        <v>0.8</v>
      </c>
      <c r="I77" s="194"/>
      <c r="J77" s="194"/>
      <c r="K77" s="195">
        <v>6.6</v>
      </c>
      <c r="L77" s="195">
        <v>78.8</v>
      </c>
      <c r="M77" s="196">
        <v>99.4</v>
      </c>
      <c r="N77" s="197">
        <v>47.8</v>
      </c>
      <c r="O77" s="81">
        <v>155100</v>
      </c>
      <c r="P77" s="81">
        <v>1089328</v>
      </c>
      <c r="Q77" s="8">
        <v>55144</v>
      </c>
      <c r="R77" s="72">
        <v>12898</v>
      </c>
      <c r="S77" s="198">
        <v>23162</v>
      </c>
      <c r="T77" s="199">
        <v>19084</v>
      </c>
      <c r="U77" s="49"/>
      <c r="V77" s="49"/>
      <c r="W77" s="49"/>
      <c r="X77" s="49"/>
      <c r="Y77" s="49"/>
      <c r="Z77" s="49"/>
      <c r="AA77" s="49"/>
      <c r="AB77" s="49"/>
      <c r="AC77" s="49"/>
      <c r="AD77" s="49"/>
      <c r="AE77" s="49"/>
      <c r="AF77" s="49"/>
      <c r="AG77" s="49"/>
      <c r="AH77" s="49"/>
      <c r="AI77" s="49"/>
      <c r="AJ77" s="49"/>
      <c r="AK77" s="49"/>
      <c r="AL77" s="49"/>
    </row>
    <row r="78" spans="1:38" s="7" customFormat="1" ht="18.75" customHeight="1">
      <c r="A78" s="412"/>
      <c r="B78" s="188">
        <v>30</v>
      </c>
      <c r="C78" s="200">
        <v>15023</v>
      </c>
      <c r="D78" s="201">
        <v>2040</v>
      </c>
      <c r="E78" s="202">
        <v>-618</v>
      </c>
      <c r="F78" s="201">
        <v>-617</v>
      </c>
      <c r="G78" s="203">
        <v>438756</v>
      </c>
      <c r="H78" s="204">
        <v>0.79500000000000004</v>
      </c>
      <c r="I78" s="205"/>
      <c r="J78" s="205"/>
      <c r="K78" s="206">
        <v>5.7</v>
      </c>
      <c r="L78" s="214">
        <v>71</v>
      </c>
      <c r="M78" s="208">
        <v>99.1</v>
      </c>
      <c r="N78" s="209">
        <v>50.1</v>
      </c>
      <c r="O78" s="82">
        <v>174542</v>
      </c>
      <c r="P78" s="82">
        <v>1095734</v>
      </c>
      <c r="Q78" s="76">
        <v>54018</v>
      </c>
      <c r="R78" s="77">
        <v>12899</v>
      </c>
      <c r="S78" s="210">
        <v>23059</v>
      </c>
      <c r="T78" s="211">
        <v>18060</v>
      </c>
      <c r="U78" s="49"/>
      <c r="V78" s="49"/>
      <c r="W78" s="49"/>
      <c r="X78" s="49"/>
      <c r="Y78" s="49"/>
      <c r="Z78" s="49"/>
      <c r="AA78" s="49"/>
      <c r="AB78" s="49"/>
      <c r="AC78" s="49"/>
      <c r="AD78" s="49"/>
      <c r="AE78" s="49"/>
      <c r="AF78" s="49"/>
      <c r="AG78" s="49"/>
      <c r="AH78" s="49"/>
      <c r="AI78" s="49"/>
      <c r="AJ78" s="49"/>
      <c r="AK78" s="49"/>
      <c r="AL78" s="49"/>
    </row>
    <row r="79" spans="1:38" ht="18.75" customHeight="1">
      <c r="A79" s="449" t="s">
        <v>136</v>
      </c>
      <c r="B79" s="175">
        <v>26</v>
      </c>
      <c r="C79" s="176">
        <v>10767</v>
      </c>
      <c r="D79" s="177">
        <v>9002</v>
      </c>
      <c r="E79" s="178">
        <v>1792</v>
      </c>
      <c r="F79" s="177">
        <v>-1851</v>
      </c>
      <c r="G79" s="179">
        <v>165727</v>
      </c>
      <c r="H79" s="180">
        <v>0.77600000000000002</v>
      </c>
      <c r="I79" s="181"/>
      <c r="J79" s="181"/>
      <c r="K79" s="182">
        <v>11</v>
      </c>
      <c r="L79" s="182">
        <v>43.4</v>
      </c>
      <c r="M79" s="183">
        <v>87.5</v>
      </c>
      <c r="N79" s="184">
        <v>47.6</v>
      </c>
      <c r="O79" s="185">
        <v>77163</v>
      </c>
      <c r="P79" s="185">
        <v>301269</v>
      </c>
      <c r="Q79" s="6">
        <v>39570</v>
      </c>
      <c r="R79" s="68">
        <v>19013</v>
      </c>
      <c r="S79" s="186">
        <v>1382</v>
      </c>
      <c r="T79" s="187">
        <v>19175</v>
      </c>
      <c r="U79" s="49"/>
      <c r="V79" s="49"/>
      <c r="W79" s="49"/>
      <c r="X79" s="49"/>
      <c r="Y79" s="49"/>
      <c r="Z79" s="49"/>
      <c r="AA79" s="49"/>
      <c r="AB79" s="49"/>
      <c r="AC79" s="49"/>
      <c r="AD79" s="49"/>
      <c r="AE79" s="49"/>
      <c r="AF79" s="49"/>
      <c r="AG79" s="49"/>
      <c r="AH79" s="49"/>
      <c r="AI79" s="49"/>
      <c r="AJ79" s="49"/>
      <c r="AK79" s="49"/>
      <c r="AL79" s="49"/>
    </row>
    <row r="80" spans="1:38" ht="18.75" customHeight="1">
      <c r="A80" s="411"/>
      <c r="B80" s="188">
        <v>27</v>
      </c>
      <c r="C80" s="189">
        <v>9644</v>
      </c>
      <c r="D80" s="190">
        <v>7159</v>
      </c>
      <c r="E80" s="191">
        <v>-1843</v>
      </c>
      <c r="F80" s="190">
        <v>-5729</v>
      </c>
      <c r="G80" s="192">
        <v>165517</v>
      </c>
      <c r="H80" s="193">
        <v>0.79300000000000004</v>
      </c>
      <c r="I80" s="194"/>
      <c r="J80" s="194"/>
      <c r="K80" s="195">
        <v>9.5</v>
      </c>
      <c r="L80" s="195">
        <v>27.7</v>
      </c>
      <c r="M80" s="196">
        <v>87.5</v>
      </c>
      <c r="N80" s="197">
        <v>48.8</v>
      </c>
      <c r="O80" s="81">
        <v>77140</v>
      </c>
      <c r="P80" s="81">
        <v>307410</v>
      </c>
      <c r="Q80" s="8">
        <v>41853</v>
      </c>
      <c r="R80" s="72">
        <v>20427</v>
      </c>
      <c r="S80" s="198">
        <v>1388</v>
      </c>
      <c r="T80" s="199">
        <v>20038</v>
      </c>
      <c r="U80" s="49"/>
      <c r="V80" s="49"/>
      <c r="W80" s="49"/>
      <c r="X80" s="49"/>
      <c r="Y80" s="49"/>
      <c r="Z80" s="49"/>
      <c r="AA80" s="49"/>
      <c r="AB80" s="49"/>
      <c r="AC80" s="49"/>
      <c r="AD80" s="49"/>
      <c r="AE80" s="49"/>
      <c r="AF80" s="49"/>
      <c r="AG80" s="49"/>
      <c r="AH80" s="49"/>
      <c r="AI80" s="49"/>
      <c r="AJ80" s="49"/>
      <c r="AK80" s="49"/>
      <c r="AL80" s="49"/>
    </row>
    <row r="81" spans="1:38" ht="18.75" customHeight="1">
      <c r="A81" s="411"/>
      <c r="B81" s="188">
        <v>28</v>
      </c>
      <c r="C81" s="189">
        <v>9620</v>
      </c>
      <c r="D81" s="190">
        <v>7537</v>
      </c>
      <c r="E81" s="191">
        <v>378</v>
      </c>
      <c r="F81" s="190">
        <v>-4213</v>
      </c>
      <c r="G81" s="192">
        <v>166756</v>
      </c>
      <c r="H81" s="193">
        <v>0.80400000000000005</v>
      </c>
      <c r="I81" s="194"/>
      <c r="J81" s="194"/>
      <c r="K81" s="195">
        <v>8.1</v>
      </c>
      <c r="L81" s="195">
        <v>13.5</v>
      </c>
      <c r="M81" s="196">
        <v>88.1</v>
      </c>
      <c r="N81" s="197">
        <v>49.4</v>
      </c>
      <c r="O81" s="81">
        <v>73106</v>
      </c>
      <c r="P81" s="81">
        <v>312104</v>
      </c>
      <c r="Q81" s="8">
        <v>44452</v>
      </c>
      <c r="R81" s="72">
        <v>20136</v>
      </c>
      <c r="S81" s="198">
        <v>1397</v>
      </c>
      <c r="T81" s="199">
        <v>22919</v>
      </c>
      <c r="U81" s="49"/>
      <c r="V81" s="49"/>
      <c r="W81" s="49"/>
      <c r="X81" s="49"/>
      <c r="Y81" s="49"/>
      <c r="Z81" s="49"/>
      <c r="AA81" s="49"/>
      <c r="AB81" s="49"/>
      <c r="AC81" s="49"/>
      <c r="AD81" s="49"/>
      <c r="AE81" s="49"/>
      <c r="AF81" s="49"/>
      <c r="AG81" s="49"/>
      <c r="AH81" s="49"/>
      <c r="AI81" s="49"/>
      <c r="AJ81" s="49"/>
      <c r="AK81" s="49"/>
      <c r="AL81" s="49"/>
    </row>
    <row r="82" spans="1:38" ht="18.75" customHeight="1">
      <c r="A82" s="411"/>
      <c r="B82" s="188">
        <v>29</v>
      </c>
      <c r="C82" s="189">
        <v>10984</v>
      </c>
      <c r="D82" s="190">
        <v>7652</v>
      </c>
      <c r="E82" s="191">
        <v>115</v>
      </c>
      <c r="F82" s="190">
        <v>-4774</v>
      </c>
      <c r="G82" s="192">
        <v>193596</v>
      </c>
      <c r="H82" s="193">
        <v>0.80400000000000005</v>
      </c>
      <c r="I82" s="194"/>
      <c r="J82" s="194"/>
      <c r="K82" s="195">
        <v>7</v>
      </c>
      <c r="L82" s="195">
        <v>18.3</v>
      </c>
      <c r="M82" s="196">
        <v>89.3</v>
      </c>
      <c r="N82" s="196">
        <v>45.1</v>
      </c>
      <c r="O82" s="81">
        <v>77881</v>
      </c>
      <c r="P82" s="81">
        <v>320722</v>
      </c>
      <c r="Q82" s="8">
        <v>50012</v>
      </c>
      <c r="R82" s="72">
        <v>19744</v>
      </c>
      <c r="S82" s="198">
        <v>1401</v>
      </c>
      <c r="T82" s="199">
        <v>28867</v>
      </c>
      <c r="U82" s="49"/>
      <c r="V82" s="49"/>
      <c r="W82" s="49"/>
      <c r="X82" s="49"/>
      <c r="Y82" s="49"/>
      <c r="Z82" s="49"/>
      <c r="AA82" s="49"/>
      <c r="AB82" s="49"/>
      <c r="AC82" s="49"/>
      <c r="AD82" s="49"/>
      <c r="AE82" s="49"/>
      <c r="AF82" s="49"/>
      <c r="AG82" s="49"/>
      <c r="AH82" s="49"/>
      <c r="AI82" s="49"/>
      <c r="AJ82" s="49"/>
      <c r="AK82" s="49"/>
      <c r="AL82" s="49"/>
    </row>
    <row r="83" spans="1:38" s="7" customFormat="1" ht="18.75" customHeight="1">
      <c r="A83" s="412"/>
      <c r="B83" s="188">
        <v>30</v>
      </c>
      <c r="C83" s="200">
        <v>15941</v>
      </c>
      <c r="D83" s="201">
        <v>9204</v>
      </c>
      <c r="E83" s="202">
        <v>1552</v>
      </c>
      <c r="F83" s="201">
        <v>-2341</v>
      </c>
      <c r="G83" s="203">
        <v>195313</v>
      </c>
      <c r="H83" s="204">
        <v>0.79900000000000004</v>
      </c>
      <c r="I83" s="205"/>
      <c r="J83" s="205"/>
      <c r="K83" s="224">
        <v>6.3</v>
      </c>
      <c r="L83" s="207">
        <v>9.3000000000000007</v>
      </c>
      <c r="M83" s="208">
        <v>89.8</v>
      </c>
      <c r="N83" s="209">
        <v>48.2</v>
      </c>
      <c r="O83" s="82">
        <v>96808</v>
      </c>
      <c r="P83" s="82">
        <v>328992</v>
      </c>
      <c r="Q83" s="76">
        <v>51614</v>
      </c>
      <c r="R83" s="77">
        <v>20050</v>
      </c>
      <c r="S83" s="210">
        <v>1412</v>
      </c>
      <c r="T83" s="211">
        <v>30152</v>
      </c>
      <c r="U83" s="49"/>
      <c r="V83" s="49"/>
      <c r="W83" s="49"/>
      <c r="X83" s="49"/>
      <c r="Y83" s="49"/>
      <c r="Z83" s="49"/>
      <c r="AA83" s="49"/>
      <c r="AB83" s="49"/>
      <c r="AC83" s="49"/>
      <c r="AD83" s="49"/>
      <c r="AE83" s="49"/>
      <c r="AF83" s="49"/>
      <c r="AG83" s="49"/>
      <c r="AH83" s="49"/>
      <c r="AI83" s="49"/>
      <c r="AJ83" s="49"/>
      <c r="AK83" s="49"/>
      <c r="AL83" s="49"/>
    </row>
    <row r="84" spans="1:38" ht="18.75" customHeight="1">
      <c r="A84" s="449" t="s">
        <v>59</v>
      </c>
      <c r="B84" s="175">
        <v>26</v>
      </c>
      <c r="C84" s="176">
        <v>5654</v>
      </c>
      <c r="D84" s="177">
        <v>2382</v>
      </c>
      <c r="E84" s="178">
        <v>37</v>
      </c>
      <c r="F84" s="177">
        <v>-231</v>
      </c>
      <c r="G84" s="179">
        <v>276896</v>
      </c>
      <c r="H84" s="180">
        <v>0.81699999999999995</v>
      </c>
      <c r="I84" s="181"/>
      <c r="J84" s="181"/>
      <c r="K84" s="182">
        <v>15.4</v>
      </c>
      <c r="L84" s="182">
        <v>228</v>
      </c>
      <c r="M84" s="183">
        <v>97.7</v>
      </c>
      <c r="N84" s="184">
        <v>51.5</v>
      </c>
      <c r="O84" s="185">
        <v>84811</v>
      </c>
      <c r="P84" s="185">
        <v>992804</v>
      </c>
      <c r="Q84" s="6">
        <v>15833</v>
      </c>
      <c r="R84" s="68">
        <v>11210</v>
      </c>
      <c r="S84" s="186">
        <v>276</v>
      </c>
      <c r="T84" s="187">
        <v>4347</v>
      </c>
      <c r="U84" s="49"/>
      <c r="V84" s="49"/>
      <c r="W84" s="49"/>
      <c r="X84" s="49"/>
      <c r="Y84" s="49"/>
      <c r="Z84" s="49"/>
      <c r="AA84" s="49"/>
      <c r="AB84" s="49"/>
      <c r="AC84" s="49"/>
      <c r="AD84" s="49"/>
      <c r="AE84" s="49"/>
      <c r="AF84" s="49"/>
      <c r="AG84" s="49"/>
      <c r="AH84" s="49"/>
      <c r="AI84" s="49"/>
      <c r="AJ84" s="49"/>
      <c r="AK84" s="49"/>
      <c r="AL84" s="49"/>
    </row>
    <row r="85" spans="1:38" ht="18.75" customHeight="1">
      <c r="A85" s="411"/>
      <c r="B85" s="188">
        <v>27</v>
      </c>
      <c r="C85" s="189">
        <v>5989</v>
      </c>
      <c r="D85" s="190">
        <v>2421</v>
      </c>
      <c r="E85" s="191">
        <v>39</v>
      </c>
      <c r="F85" s="190">
        <v>-2020</v>
      </c>
      <c r="G85" s="192">
        <v>280534</v>
      </c>
      <c r="H85" s="193">
        <v>0.83099999999999996</v>
      </c>
      <c r="I85" s="194"/>
      <c r="J85" s="194"/>
      <c r="K85" s="195">
        <v>15</v>
      </c>
      <c r="L85" s="195">
        <v>223.9</v>
      </c>
      <c r="M85" s="196">
        <v>97.4</v>
      </c>
      <c r="N85" s="197">
        <v>50.1</v>
      </c>
      <c r="O85" s="81">
        <v>85766</v>
      </c>
      <c r="P85" s="81">
        <v>1001193</v>
      </c>
      <c r="Q85" s="8">
        <v>13850</v>
      </c>
      <c r="R85" s="72">
        <v>9152</v>
      </c>
      <c r="S85" s="150" t="s">
        <v>21</v>
      </c>
      <c r="T85" s="199">
        <v>4698</v>
      </c>
      <c r="U85" s="49"/>
      <c r="V85" s="49"/>
      <c r="W85" s="49"/>
      <c r="X85" s="49"/>
      <c r="Y85" s="49"/>
      <c r="Z85" s="49"/>
      <c r="AA85" s="49"/>
      <c r="AB85" s="49"/>
      <c r="AC85" s="49"/>
      <c r="AD85" s="49"/>
      <c r="AE85" s="49"/>
      <c r="AF85" s="49"/>
      <c r="AG85" s="49"/>
      <c r="AH85" s="49"/>
      <c r="AI85" s="49"/>
      <c r="AJ85" s="49"/>
      <c r="AK85" s="49"/>
      <c r="AL85" s="49"/>
    </row>
    <row r="86" spans="1:38" ht="18.75" customHeight="1">
      <c r="A86" s="411"/>
      <c r="B86" s="188">
        <v>28</v>
      </c>
      <c r="C86" s="189">
        <v>4333</v>
      </c>
      <c r="D86" s="190">
        <v>2449</v>
      </c>
      <c r="E86" s="191">
        <v>28</v>
      </c>
      <c r="F86" s="190">
        <v>-4468</v>
      </c>
      <c r="G86" s="192">
        <v>283366</v>
      </c>
      <c r="H86" s="193">
        <v>0.83799999999999997</v>
      </c>
      <c r="I86" s="194"/>
      <c r="J86" s="194"/>
      <c r="K86" s="195">
        <v>14.7</v>
      </c>
      <c r="L86" s="195">
        <v>222.8</v>
      </c>
      <c r="M86" s="196">
        <v>98.6</v>
      </c>
      <c r="N86" s="197">
        <v>50.6</v>
      </c>
      <c r="O86" s="81">
        <v>85354</v>
      </c>
      <c r="P86" s="81">
        <v>1005395</v>
      </c>
      <c r="Q86" s="8">
        <v>9704</v>
      </c>
      <c r="R86" s="72">
        <v>4656</v>
      </c>
      <c r="S86" s="150" t="s">
        <v>21</v>
      </c>
      <c r="T86" s="199">
        <v>5048</v>
      </c>
      <c r="U86" s="49"/>
      <c r="V86" s="49"/>
      <c r="W86" s="49"/>
      <c r="X86" s="49"/>
      <c r="Y86" s="49"/>
      <c r="Z86" s="49"/>
      <c r="AA86" s="49"/>
      <c r="AB86" s="49"/>
      <c r="AC86" s="49"/>
      <c r="AD86" s="49"/>
      <c r="AE86" s="49"/>
      <c r="AF86" s="49"/>
      <c r="AG86" s="49"/>
      <c r="AH86" s="49"/>
      <c r="AI86" s="49"/>
      <c r="AJ86" s="49"/>
      <c r="AK86" s="49"/>
      <c r="AL86" s="49"/>
    </row>
    <row r="87" spans="1:38" ht="18.75" customHeight="1">
      <c r="A87" s="411"/>
      <c r="B87" s="188">
        <v>29</v>
      </c>
      <c r="C87" s="189">
        <v>3882</v>
      </c>
      <c r="D87" s="190">
        <v>2503</v>
      </c>
      <c r="E87" s="191">
        <v>54</v>
      </c>
      <c r="F87" s="190">
        <v>-430</v>
      </c>
      <c r="G87" s="192">
        <v>325708</v>
      </c>
      <c r="H87" s="193">
        <v>0.83599999999999997</v>
      </c>
      <c r="I87" s="194"/>
      <c r="J87" s="194"/>
      <c r="K87" s="195">
        <v>13.8</v>
      </c>
      <c r="L87" s="195">
        <v>199.6</v>
      </c>
      <c r="M87" s="196">
        <v>98.2</v>
      </c>
      <c r="N87" s="197">
        <v>45.5</v>
      </c>
      <c r="O87" s="81">
        <v>115942</v>
      </c>
      <c r="P87" s="81">
        <v>1018043</v>
      </c>
      <c r="Q87" s="8">
        <v>9461</v>
      </c>
      <c r="R87" s="72">
        <v>4172</v>
      </c>
      <c r="S87" s="150" t="s">
        <v>21</v>
      </c>
      <c r="T87" s="199">
        <v>5289</v>
      </c>
      <c r="U87" s="49"/>
      <c r="V87" s="49"/>
      <c r="W87" s="49"/>
      <c r="X87" s="49"/>
      <c r="Y87" s="49"/>
      <c r="Z87" s="49"/>
      <c r="AA87" s="49"/>
      <c r="AB87" s="49"/>
      <c r="AC87" s="49"/>
      <c r="AD87" s="49"/>
      <c r="AE87" s="49"/>
      <c r="AF87" s="49"/>
      <c r="AG87" s="49"/>
      <c r="AH87" s="49"/>
      <c r="AI87" s="49"/>
      <c r="AJ87" s="49"/>
      <c r="AK87" s="49"/>
      <c r="AL87" s="49"/>
    </row>
    <row r="88" spans="1:38" s="7" customFormat="1" ht="18.75" customHeight="1">
      <c r="A88" s="412"/>
      <c r="B88" s="188">
        <v>30</v>
      </c>
      <c r="C88" s="200">
        <v>3584</v>
      </c>
      <c r="D88" s="201">
        <v>1998</v>
      </c>
      <c r="E88" s="202">
        <v>-505</v>
      </c>
      <c r="F88" s="201">
        <v>-1226</v>
      </c>
      <c r="G88" s="203">
        <v>327147</v>
      </c>
      <c r="H88" s="204">
        <v>0.83199999999999996</v>
      </c>
      <c r="I88" s="205"/>
      <c r="J88" s="205"/>
      <c r="K88" s="206">
        <v>13.1</v>
      </c>
      <c r="L88" s="207">
        <v>190.4</v>
      </c>
      <c r="M88" s="208">
        <v>98.1</v>
      </c>
      <c r="N88" s="209">
        <v>49.2</v>
      </c>
      <c r="O88" s="82">
        <v>117470</v>
      </c>
      <c r="P88" s="82">
        <v>1032554</v>
      </c>
      <c r="Q88" s="76">
        <v>8579</v>
      </c>
      <c r="R88" s="77">
        <v>3451</v>
      </c>
      <c r="S88" s="150" t="s">
        <v>21</v>
      </c>
      <c r="T88" s="211">
        <v>5128</v>
      </c>
      <c r="U88" s="49"/>
      <c r="V88" s="49"/>
      <c r="W88" s="49"/>
      <c r="X88" s="49"/>
      <c r="Y88" s="49"/>
      <c r="Z88" s="49"/>
      <c r="AA88" s="49"/>
      <c r="AB88" s="49"/>
      <c r="AC88" s="49"/>
      <c r="AD88" s="49"/>
      <c r="AE88" s="49"/>
      <c r="AF88" s="49"/>
      <c r="AG88" s="49"/>
      <c r="AH88" s="49"/>
      <c r="AI88" s="49"/>
      <c r="AJ88" s="49"/>
      <c r="AK88" s="49"/>
      <c r="AL88" s="49"/>
    </row>
    <row r="89" spans="1:38" ht="18.75" customHeight="1">
      <c r="A89" s="449" t="s">
        <v>60</v>
      </c>
      <c r="B89" s="175">
        <v>26</v>
      </c>
      <c r="C89" s="176">
        <v>6250</v>
      </c>
      <c r="D89" s="177">
        <v>2324</v>
      </c>
      <c r="E89" s="178">
        <v>163</v>
      </c>
      <c r="F89" s="177">
        <v>886</v>
      </c>
      <c r="G89" s="179">
        <v>249477</v>
      </c>
      <c r="H89" s="213">
        <v>0.70599999999999996</v>
      </c>
      <c r="I89" s="181"/>
      <c r="J89" s="181"/>
      <c r="K89" s="182">
        <v>11.8</v>
      </c>
      <c r="L89" s="182">
        <v>174.3</v>
      </c>
      <c r="M89" s="183">
        <v>96.9</v>
      </c>
      <c r="N89" s="184">
        <v>49.4</v>
      </c>
      <c r="O89" s="185">
        <v>52173</v>
      </c>
      <c r="P89" s="185">
        <v>921432</v>
      </c>
      <c r="Q89" s="6">
        <v>38974</v>
      </c>
      <c r="R89" s="68">
        <v>10128</v>
      </c>
      <c r="S89" s="186">
        <v>12113</v>
      </c>
      <c r="T89" s="187">
        <v>16733</v>
      </c>
      <c r="U89" s="49"/>
      <c r="V89" s="49"/>
      <c r="W89" s="49"/>
      <c r="X89" s="49"/>
      <c r="Y89" s="49"/>
      <c r="Z89" s="49"/>
      <c r="AA89" s="49"/>
      <c r="AB89" s="49"/>
      <c r="AC89" s="49"/>
      <c r="AD89" s="49"/>
      <c r="AE89" s="49"/>
      <c r="AF89" s="49"/>
      <c r="AG89" s="49"/>
      <c r="AH89" s="49"/>
      <c r="AI89" s="49"/>
      <c r="AJ89" s="49"/>
      <c r="AK89" s="49"/>
      <c r="AL89" s="49"/>
    </row>
    <row r="90" spans="1:38" ht="18.75" customHeight="1">
      <c r="A90" s="411"/>
      <c r="B90" s="188">
        <v>27</v>
      </c>
      <c r="C90" s="189">
        <v>4639</v>
      </c>
      <c r="D90" s="190">
        <v>2006</v>
      </c>
      <c r="E90" s="191">
        <v>-318</v>
      </c>
      <c r="F90" s="190">
        <v>1520</v>
      </c>
      <c r="G90" s="192">
        <v>248705</v>
      </c>
      <c r="H90" s="193">
        <v>0.72</v>
      </c>
      <c r="I90" s="194"/>
      <c r="J90" s="194"/>
      <c r="K90" s="195">
        <v>12.6</v>
      </c>
      <c r="L90" s="195">
        <v>188.3</v>
      </c>
      <c r="M90" s="196">
        <v>95.7</v>
      </c>
      <c r="N90" s="197">
        <v>44.8</v>
      </c>
      <c r="O90" s="81">
        <v>55199</v>
      </c>
      <c r="P90" s="81">
        <v>970004</v>
      </c>
      <c r="Q90" s="8">
        <v>41919</v>
      </c>
      <c r="R90" s="72">
        <v>11966</v>
      </c>
      <c r="S90" s="198">
        <v>11904</v>
      </c>
      <c r="T90" s="199">
        <v>18049</v>
      </c>
      <c r="U90" s="49"/>
      <c r="V90" s="49"/>
      <c r="W90" s="49"/>
      <c r="X90" s="49"/>
      <c r="Y90" s="49"/>
      <c r="Z90" s="49"/>
      <c r="AA90" s="49"/>
      <c r="AB90" s="49"/>
      <c r="AC90" s="49"/>
      <c r="AD90" s="49"/>
      <c r="AE90" s="49"/>
      <c r="AF90" s="49"/>
      <c r="AG90" s="49"/>
      <c r="AH90" s="49"/>
      <c r="AI90" s="49"/>
      <c r="AJ90" s="49"/>
      <c r="AK90" s="49"/>
      <c r="AL90" s="49"/>
    </row>
    <row r="91" spans="1:38" ht="18.75" customHeight="1">
      <c r="A91" s="411"/>
      <c r="B91" s="188">
        <v>28</v>
      </c>
      <c r="C91" s="189">
        <v>3934</v>
      </c>
      <c r="D91" s="190">
        <v>1535</v>
      </c>
      <c r="E91" s="191">
        <v>-338</v>
      </c>
      <c r="F91" s="190">
        <v>-2528</v>
      </c>
      <c r="G91" s="192">
        <v>245993</v>
      </c>
      <c r="H91" s="193">
        <v>0.73</v>
      </c>
      <c r="I91" s="194"/>
      <c r="J91" s="194"/>
      <c r="K91" s="195">
        <v>13.7</v>
      </c>
      <c r="L91" s="195">
        <v>187.9</v>
      </c>
      <c r="M91" s="196">
        <v>99.6</v>
      </c>
      <c r="N91" s="197">
        <v>48.1</v>
      </c>
      <c r="O91" s="81">
        <v>50644</v>
      </c>
      <c r="P91" s="81">
        <v>980962</v>
      </c>
      <c r="Q91" s="8">
        <v>40608</v>
      </c>
      <c r="R91" s="72">
        <v>9776</v>
      </c>
      <c r="S91" s="198">
        <v>11860</v>
      </c>
      <c r="T91" s="199">
        <v>18972</v>
      </c>
      <c r="U91" s="49"/>
      <c r="V91" s="49"/>
      <c r="W91" s="49"/>
      <c r="X91" s="49"/>
      <c r="Y91" s="49"/>
      <c r="Z91" s="49"/>
      <c r="AA91" s="49"/>
      <c r="AB91" s="49"/>
      <c r="AC91" s="49"/>
      <c r="AD91" s="49"/>
      <c r="AE91" s="49"/>
      <c r="AF91" s="49"/>
      <c r="AG91" s="49"/>
      <c r="AH91" s="49"/>
      <c r="AI91" s="49"/>
      <c r="AJ91" s="49"/>
      <c r="AK91" s="49"/>
      <c r="AL91" s="49"/>
    </row>
    <row r="92" spans="1:38" ht="18.75" customHeight="1">
      <c r="A92" s="411"/>
      <c r="B92" s="188">
        <v>29</v>
      </c>
      <c r="C92" s="189">
        <v>4392</v>
      </c>
      <c r="D92" s="190">
        <v>2114</v>
      </c>
      <c r="E92" s="191">
        <v>580</v>
      </c>
      <c r="F92" s="190">
        <v>523</v>
      </c>
      <c r="G92" s="192">
        <v>279712</v>
      </c>
      <c r="H92" s="193">
        <v>0.72799999999999998</v>
      </c>
      <c r="I92" s="194"/>
      <c r="J92" s="194"/>
      <c r="K92" s="195">
        <v>12.2</v>
      </c>
      <c r="L92" s="195">
        <v>175.6</v>
      </c>
      <c r="M92" s="196">
        <v>99.4</v>
      </c>
      <c r="N92" s="197">
        <v>44</v>
      </c>
      <c r="O92" s="81">
        <v>47462</v>
      </c>
      <c r="P92" s="81">
        <v>995173</v>
      </c>
      <c r="Q92" s="8">
        <v>39975</v>
      </c>
      <c r="R92" s="72">
        <v>9719</v>
      </c>
      <c r="S92" s="198">
        <v>11929</v>
      </c>
      <c r="T92" s="199">
        <v>18327</v>
      </c>
      <c r="U92" s="49"/>
      <c r="V92" s="49"/>
      <c r="W92" s="49"/>
      <c r="X92" s="49"/>
      <c r="Y92" s="49"/>
      <c r="Z92" s="49"/>
      <c r="AA92" s="49"/>
      <c r="AB92" s="49"/>
      <c r="AC92" s="49"/>
      <c r="AD92" s="49"/>
      <c r="AE92" s="49"/>
      <c r="AF92" s="49"/>
      <c r="AG92" s="49"/>
      <c r="AH92" s="49"/>
      <c r="AI92" s="49"/>
      <c r="AJ92" s="49"/>
      <c r="AK92" s="49"/>
      <c r="AL92" s="49"/>
    </row>
    <row r="93" spans="1:38" s="7" customFormat="1" ht="18.75" customHeight="1">
      <c r="A93" s="412"/>
      <c r="B93" s="216">
        <v>30</v>
      </c>
      <c r="C93" s="200">
        <v>4288</v>
      </c>
      <c r="D93" s="201">
        <v>1899</v>
      </c>
      <c r="E93" s="202">
        <v>-216</v>
      </c>
      <c r="F93" s="201">
        <v>-1299</v>
      </c>
      <c r="G93" s="203">
        <v>279699</v>
      </c>
      <c r="H93" s="204">
        <v>0.72199999999999998</v>
      </c>
      <c r="I93" s="205"/>
      <c r="J93" s="205"/>
      <c r="K93" s="206">
        <v>11.2</v>
      </c>
      <c r="L93" s="207">
        <v>171.7</v>
      </c>
      <c r="M93" s="208">
        <v>99.8</v>
      </c>
      <c r="N93" s="209">
        <v>45.8</v>
      </c>
      <c r="O93" s="82">
        <v>47936</v>
      </c>
      <c r="P93" s="82">
        <v>1011130</v>
      </c>
      <c r="Q93" s="76">
        <v>38789</v>
      </c>
      <c r="R93" s="77">
        <v>8636</v>
      </c>
      <c r="S93" s="210">
        <v>12388</v>
      </c>
      <c r="T93" s="211">
        <v>17765</v>
      </c>
      <c r="U93" s="49"/>
      <c r="V93" s="49"/>
      <c r="W93" s="49"/>
      <c r="X93" s="49"/>
      <c r="Y93" s="49"/>
      <c r="Z93" s="49"/>
      <c r="AA93" s="49"/>
      <c r="AB93" s="49"/>
      <c r="AC93" s="49"/>
      <c r="AD93" s="49"/>
      <c r="AE93" s="49"/>
      <c r="AF93" s="49"/>
      <c r="AG93" s="49"/>
      <c r="AH93" s="49"/>
      <c r="AI93" s="49"/>
      <c r="AJ93" s="49"/>
      <c r="AK93" s="49"/>
      <c r="AL93" s="49"/>
    </row>
    <row r="94" spans="1:38" ht="18.75" customHeight="1">
      <c r="A94" s="449" t="s">
        <v>61</v>
      </c>
      <c r="B94" s="175">
        <v>26</v>
      </c>
      <c r="C94" s="176">
        <v>12030.843999999999</v>
      </c>
      <c r="D94" s="177">
        <v>7721.2879999999996</v>
      </c>
      <c r="E94" s="178">
        <v>-1555.5730000000001</v>
      </c>
      <c r="F94" s="177">
        <v>-1422.675</v>
      </c>
      <c r="G94" s="179">
        <v>355236.15399999998</v>
      </c>
      <c r="H94" s="180">
        <v>0.86399999999999999</v>
      </c>
      <c r="I94" s="181"/>
      <c r="J94" s="181"/>
      <c r="K94" s="182">
        <v>12.6</v>
      </c>
      <c r="L94" s="182">
        <v>168</v>
      </c>
      <c r="M94" s="183">
        <v>93.3</v>
      </c>
      <c r="N94" s="184">
        <v>61.096203147243401</v>
      </c>
      <c r="O94" s="185">
        <v>159345.769</v>
      </c>
      <c r="P94" s="185">
        <v>1246108.0290000001</v>
      </c>
      <c r="Q94" s="6">
        <v>43137</v>
      </c>
      <c r="R94" s="68">
        <v>19977</v>
      </c>
      <c r="S94" s="186">
        <v>5208</v>
      </c>
      <c r="T94" s="187">
        <v>17952</v>
      </c>
      <c r="U94" s="49"/>
      <c r="V94" s="49"/>
      <c r="W94" s="49"/>
      <c r="X94" s="49"/>
      <c r="Y94" s="49"/>
      <c r="Z94" s="49"/>
      <c r="AA94" s="49"/>
      <c r="AB94" s="49"/>
      <c r="AC94" s="49"/>
      <c r="AD94" s="49"/>
      <c r="AE94" s="49"/>
      <c r="AF94" s="49"/>
      <c r="AG94" s="49"/>
      <c r="AH94" s="49"/>
      <c r="AI94" s="49"/>
      <c r="AJ94" s="49"/>
      <c r="AK94" s="49"/>
      <c r="AL94" s="49"/>
    </row>
    <row r="95" spans="1:38" ht="18.75" customHeight="1">
      <c r="A95" s="411"/>
      <c r="B95" s="188">
        <v>27</v>
      </c>
      <c r="C95" s="189">
        <v>14309</v>
      </c>
      <c r="D95" s="190">
        <v>10692</v>
      </c>
      <c r="E95" s="191">
        <v>3282</v>
      </c>
      <c r="F95" s="190">
        <v>5683</v>
      </c>
      <c r="G95" s="192">
        <v>357653</v>
      </c>
      <c r="H95" s="193">
        <v>0.879</v>
      </c>
      <c r="I95" s="194"/>
      <c r="J95" s="194"/>
      <c r="K95" s="195">
        <v>12.4</v>
      </c>
      <c r="L95" s="195">
        <v>162.4</v>
      </c>
      <c r="M95" s="196">
        <v>92.5</v>
      </c>
      <c r="N95" s="197">
        <v>59.1</v>
      </c>
      <c r="O95" s="81">
        <v>167042</v>
      </c>
      <c r="P95" s="81">
        <v>1238607</v>
      </c>
      <c r="Q95" s="8">
        <v>50148</v>
      </c>
      <c r="R95" s="72">
        <v>22377</v>
      </c>
      <c r="S95" s="198">
        <v>5259</v>
      </c>
      <c r="T95" s="199">
        <v>22512</v>
      </c>
      <c r="U95" s="49"/>
      <c r="V95" s="49"/>
      <c r="W95" s="49"/>
      <c r="X95" s="49"/>
      <c r="Y95" s="49"/>
      <c r="Z95" s="49"/>
      <c r="AA95" s="49"/>
      <c r="AB95" s="49"/>
      <c r="AC95" s="49"/>
      <c r="AD95" s="49"/>
      <c r="AE95" s="49"/>
      <c r="AF95" s="49"/>
      <c r="AG95" s="49"/>
      <c r="AH95" s="49"/>
      <c r="AI95" s="49"/>
      <c r="AJ95" s="49"/>
      <c r="AK95" s="49"/>
      <c r="AL95" s="49"/>
    </row>
    <row r="96" spans="1:38" ht="18.75" customHeight="1">
      <c r="A96" s="411"/>
      <c r="B96" s="188">
        <v>28</v>
      </c>
      <c r="C96" s="189">
        <v>14388.537</v>
      </c>
      <c r="D96" s="190">
        <v>9450.5480000000007</v>
      </c>
      <c r="E96" s="191">
        <v>-1241.4369999999999</v>
      </c>
      <c r="F96" s="190">
        <v>582.68600000000004</v>
      </c>
      <c r="G96" s="192">
        <v>360350.30099999998</v>
      </c>
      <c r="H96" s="193">
        <v>0.89</v>
      </c>
      <c r="I96" s="194"/>
      <c r="J96" s="194"/>
      <c r="K96" s="195">
        <v>12.2</v>
      </c>
      <c r="L96" s="195">
        <v>152.69999999999999</v>
      </c>
      <c r="M96" s="196">
        <v>94.3</v>
      </c>
      <c r="N96" s="197">
        <v>59.613250311298231</v>
      </c>
      <c r="O96" s="81">
        <v>176987.024</v>
      </c>
      <c r="P96" s="81">
        <v>1226610.247</v>
      </c>
      <c r="Q96" s="8">
        <v>59111</v>
      </c>
      <c r="R96" s="72">
        <v>24202</v>
      </c>
      <c r="S96" s="198">
        <v>5309</v>
      </c>
      <c r="T96" s="199">
        <v>29600</v>
      </c>
      <c r="U96" s="49"/>
      <c r="V96" s="49"/>
      <c r="W96" s="49"/>
      <c r="X96" s="49"/>
      <c r="Y96" s="49"/>
      <c r="Z96" s="49"/>
      <c r="AA96" s="49"/>
      <c r="AB96" s="49"/>
      <c r="AC96" s="49"/>
      <c r="AD96" s="49"/>
      <c r="AE96" s="49"/>
      <c r="AF96" s="49"/>
      <c r="AG96" s="49"/>
      <c r="AH96" s="49"/>
      <c r="AI96" s="49"/>
      <c r="AJ96" s="49"/>
      <c r="AK96" s="49"/>
      <c r="AL96" s="49"/>
    </row>
    <row r="97" spans="1:38" ht="18.75" customHeight="1">
      <c r="A97" s="411"/>
      <c r="B97" s="188">
        <v>29</v>
      </c>
      <c r="C97" s="189">
        <v>13291.341</v>
      </c>
      <c r="D97" s="190">
        <v>9054.4069999999992</v>
      </c>
      <c r="E97" s="191">
        <v>-396.14100000000002</v>
      </c>
      <c r="F97" s="190">
        <v>3209.491</v>
      </c>
      <c r="G97" s="192">
        <v>414380.72899999999</v>
      </c>
      <c r="H97" s="193">
        <v>0.88700000000000001</v>
      </c>
      <c r="I97" s="194"/>
      <c r="J97" s="194"/>
      <c r="K97" s="195">
        <v>11.7</v>
      </c>
      <c r="L97" s="195">
        <v>135.5</v>
      </c>
      <c r="M97" s="196">
        <v>92.5</v>
      </c>
      <c r="N97" s="197">
        <v>54.726400304819357</v>
      </c>
      <c r="O97" s="81">
        <v>192393.038</v>
      </c>
      <c r="P97" s="81">
        <v>1220520.7169999999</v>
      </c>
      <c r="Q97" s="8">
        <v>62048</v>
      </c>
      <c r="R97" s="72">
        <v>27808</v>
      </c>
      <c r="S97" s="198">
        <v>5359</v>
      </c>
      <c r="T97" s="199">
        <v>28881</v>
      </c>
      <c r="U97" s="49"/>
      <c r="V97" s="49"/>
      <c r="W97" s="49"/>
      <c r="X97" s="49"/>
      <c r="Y97" s="49"/>
      <c r="Z97" s="49"/>
      <c r="AA97" s="49"/>
      <c r="AB97" s="49"/>
      <c r="AC97" s="49"/>
      <c r="AD97" s="49"/>
      <c r="AE97" s="49"/>
      <c r="AF97" s="49"/>
      <c r="AG97" s="49"/>
      <c r="AH97" s="49"/>
      <c r="AI97" s="49"/>
      <c r="AJ97" s="49"/>
      <c r="AK97" s="49"/>
      <c r="AL97" s="49"/>
    </row>
    <row r="98" spans="1:38" s="7" customFormat="1" ht="18.75" customHeight="1">
      <c r="A98" s="412"/>
      <c r="B98" s="188">
        <v>30</v>
      </c>
      <c r="C98" s="200">
        <v>14008</v>
      </c>
      <c r="D98" s="201">
        <v>9971</v>
      </c>
      <c r="E98" s="202">
        <v>916</v>
      </c>
      <c r="F98" s="201">
        <v>4897</v>
      </c>
      <c r="G98" s="203">
        <v>419058</v>
      </c>
      <c r="H98" s="204">
        <v>0.88900000000000001</v>
      </c>
      <c r="I98" s="205"/>
      <c r="J98" s="205"/>
      <c r="K98" s="224">
        <v>11</v>
      </c>
      <c r="L98" s="207">
        <v>123.2</v>
      </c>
      <c r="M98" s="208">
        <v>91.9</v>
      </c>
      <c r="N98" s="209">
        <v>58.2</v>
      </c>
      <c r="O98" s="82">
        <v>198652</v>
      </c>
      <c r="P98" s="82">
        <v>1211030</v>
      </c>
      <c r="Q98" s="76">
        <v>68528</v>
      </c>
      <c r="R98" s="77">
        <v>31788</v>
      </c>
      <c r="S98" s="210">
        <v>5408</v>
      </c>
      <c r="T98" s="211">
        <v>31332</v>
      </c>
      <c r="U98" s="49"/>
      <c r="V98" s="49"/>
      <c r="W98" s="49"/>
      <c r="X98" s="49"/>
      <c r="Y98" s="49"/>
      <c r="Z98" s="49"/>
      <c r="AA98" s="49"/>
      <c r="AB98" s="49"/>
      <c r="AC98" s="49"/>
      <c r="AD98" s="49"/>
      <c r="AE98" s="49"/>
      <c r="AF98" s="49"/>
      <c r="AG98" s="49"/>
      <c r="AH98" s="49"/>
      <c r="AI98" s="49"/>
      <c r="AJ98" s="49"/>
      <c r="AK98" s="49"/>
      <c r="AL98" s="49"/>
    </row>
    <row r="99" spans="1:38" ht="18.75" customHeight="1">
      <c r="A99" s="449" t="s">
        <v>146</v>
      </c>
      <c r="B99" s="175">
        <v>26</v>
      </c>
      <c r="C99" s="176">
        <v>5808</v>
      </c>
      <c r="D99" s="177">
        <v>3007</v>
      </c>
      <c r="E99" s="178">
        <v>-422</v>
      </c>
      <c r="F99" s="177">
        <v>-406</v>
      </c>
      <c r="G99" s="179">
        <v>160525</v>
      </c>
      <c r="H99" s="180">
        <v>0.69699999999999995</v>
      </c>
      <c r="I99" s="181"/>
      <c r="J99" s="181"/>
      <c r="K99" s="182">
        <v>9.9</v>
      </c>
      <c r="L99" s="182">
        <v>122.4</v>
      </c>
      <c r="M99" s="183">
        <v>90.6</v>
      </c>
      <c r="N99" s="184">
        <v>43.6</v>
      </c>
      <c r="O99" s="185">
        <v>63717</v>
      </c>
      <c r="P99" s="185">
        <v>349664</v>
      </c>
      <c r="Q99" s="6">
        <v>13770</v>
      </c>
      <c r="R99" s="68">
        <v>10058</v>
      </c>
      <c r="S99" s="186">
        <v>687</v>
      </c>
      <c r="T99" s="187">
        <v>3025</v>
      </c>
      <c r="U99" s="49"/>
      <c r="V99" s="49"/>
      <c r="W99" s="49"/>
      <c r="X99" s="49"/>
      <c r="Y99" s="49"/>
      <c r="Z99" s="49"/>
      <c r="AA99" s="49"/>
      <c r="AB99" s="49"/>
      <c r="AC99" s="49"/>
      <c r="AD99" s="49"/>
      <c r="AE99" s="49"/>
      <c r="AF99" s="49"/>
      <c r="AG99" s="49"/>
      <c r="AH99" s="49"/>
      <c r="AI99" s="49"/>
      <c r="AJ99" s="49"/>
      <c r="AK99" s="49"/>
      <c r="AL99" s="49"/>
    </row>
    <row r="100" spans="1:38" ht="18.75" customHeight="1">
      <c r="A100" s="411"/>
      <c r="B100" s="188">
        <v>27</v>
      </c>
      <c r="C100" s="189">
        <v>5356</v>
      </c>
      <c r="D100" s="190">
        <v>4098</v>
      </c>
      <c r="E100" s="191">
        <v>1091</v>
      </c>
      <c r="F100" s="190">
        <v>1146</v>
      </c>
      <c r="G100" s="192">
        <v>159091</v>
      </c>
      <c r="H100" s="193">
        <v>0.71399999999999997</v>
      </c>
      <c r="I100" s="194"/>
      <c r="J100" s="194"/>
      <c r="K100" s="195">
        <v>9.6</v>
      </c>
      <c r="L100" s="195">
        <v>125.5</v>
      </c>
      <c r="M100" s="196">
        <v>90.9</v>
      </c>
      <c r="N100" s="197">
        <v>41.6</v>
      </c>
      <c r="O100" s="81">
        <v>52325</v>
      </c>
      <c r="P100" s="81">
        <v>365993</v>
      </c>
      <c r="Q100" s="8">
        <v>13561</v>
      </c>
      <c r="R100" s="72">
        <v>10075</v>
      </c>
      <c r="S100" s="198">
        <v>687</v>
      </c>
      <c r="T100" s="199">
        <v>2799</v>
      </c>
      <c r="U100" s="49"/>
      <c r="V100" s="49"/>
      <c r="W100" s="49"/>
      <c r="X100" s="49"/>
      <c r="Y100" s="49"/>
      <c r="Z100" s="49"/>
      <c r="AA100" s="49"/>
      <c r="AB100" s="49"/>
      <c r="AC100" s="49"/>
      <c r="AD100" s="49"/>
      <c r="AE100" s="49"/>
      <c r="AF100" s="49"/>
      <c r="AG100" s="49"/>
      <c r="AH100" s="49"/>
      <c r="AI100" s="49"/>
      <c r="AJ100" s="49"/>
      <c r="AK100" s="49"/>
      <c r="AL100" s="49"/>
    </row>
    <row r="101" spans="1:38" ht="18.75" customHeight="1">
      <c r="A101" s="411"/>
      <c r="B101" s="188">
        <v>28</v>
      </c>
      <c r="C101" s="189">
        <v>10934</v>
      </c>
      <c r="D101" s="190">
        <v>5087</v>
      </c>
      <c r="E101" s="191">
        <v>989</v>
      </c>
      <c r="F101" s="190">
        <v>-1997</v>
      </c>
      <c r="G101" s="192">
        <v>161218</v>
      </c>
      <c r="H101" s="193">
        <v>0.72299999999999998</v>
      </c>
      <c r="I101" s="194"/>
      <c r="J101" s="194"/>
      <c r="K101" s="195">
        <v>9.3000000000000007</v>
      </c>
      <c r="L101" s="195">
        <v>124</v>
      </c>
      <c r="M101" s="196">
        <v>92.4</v>
      </c>
      <c r="N101" s="197">
        <v>35.6</v>
      </c>
      <c r="O101" s="81">
        <v>82076</v>
      </c>
      <c r="P101" s="81">
        <v>397939</v>
      </c>
      <c r="Q101" s="8">
        <v>17095</v>
      </c>
      <c r="R101" s="72">
        <v>7090</v>
      </c>
      <c r="S101" s="198">
        <v>5387</v>
      </c>
      <c r="T101" s="199">
        <v>4618</v>
      </c>
      <c r="U101" s="49"/>
      <c r="V101" s="49"/>
      <c r="W101" s="49"/>
      <c r="X101" s="49"/>
      <c r="Y101" s="49"/>
      <c r="Z101" s="49"/>
      <c r="AA101" s="49"/>
      <c r="AB101" s="49"/>
      <c r="AC101" s="49"/>
      <c r="AD101" s="49"/>
      <c r="AE101" s="49"/>
      <c r="AF101" s="49"/>
      <c r="AG101" s="49"/>
      <c r="AH101" s="49"/>
      <c r="AI101" s="49"/>
      <c r="AJ101" s="49"/>
      <c r="AK101" s="49"/>
      <c r="AL101" s="49"/>
    </row>
    <row r="102" spans="1:38" ht="18.75" customHeight="1">
      <c r="A102" s="411"/>
      <c r="B102" s="188">
        <v>29</v>
      </c>
      <c r="C102" s="189">
        <v>12697</v>
      </c>
      <c r="D102" s="190">
        <v>6258</v>
      </c>
      <c r="E102" s="191">
        <v>1171</v>
      </c>
      <c r="F102" s="190">
        <v>-1144</v>
      </c>
      <c r="G102" s="192">
        <v>189205</v>
      </c>
      <c r="H102" s="193">
        <v>0.72199999999999998</v>
      </c>
      <c r="I102" s="194"/>
      <c r="J102" s="194"/>
      <c r="K102" s="195">
        <v>8.8000000000000007</v>
      </c>
      <c r="L102" s="195">
        <v>127.8</v>
      </c>
      <c r="M102" s="196">
        <v>92.2</v>
      </c>
      <c r="N102" s="197">
        <v>33.299999999999997</v>
      </c>
      <c r="O102" s="81">
        <v>71122</v>
      </c>
      <c r="P102" s="81">
        <v>432065</v>
      </c>
      <c r="Q102" s="8">
        <v>18799</v>
      </c>
      <c r="R102" s="72">
        <v>4775</v>
      </c>
      <c r="S102" s="198">
        <v>5387</v>
      </c>
      <c r="T102" s="199">
        <v>8637</v>
      </c>
      <c r="U102" s="49"/>
      <c r="V102" s="49"/>
      <c r="W102" s="49"/>
      <c r="X102" s="49"/>
      <c r="Y102" s="49"/>
      <c r="Z102" s="49"/>
      <c r="AA102" s="49"/>
      <c r="AB102" s="49"/>
      <c r="AC102" s="49"/>
      <c r="AD102" s="49"/>
      <c r="AE102" s="49"/>
      <c r="AF102" s="49"/>
      <c r="AG102" s="49"/>
      <c r="AH102" s="49"/>
      <c r="AI102" s="49"/>
      <c r="AJ102" s="49"/>
      <c r="AK102" s="49"/>
      <c r="AL102" s="49"/>
    </row>
    <row r="103" spans="1:38" s="7" customFormat="1" ht="18.75" customHeight="1">
      <c r="A103" s="412"/>
      <c r="B103" s="188">
        <v>30</v>
      </c>
      <c r="C103" s="200">
        <v>10820</v>
      </c>
      <c r="D103" s="201">
        <v>6421</v>
      </c>
      <c r="E103" s="202">
        <v>164</v>
      </c>
      <c r="F103" s="201">
        <v>169</v>
      </c>
      <c r="G103" s="203">
        <v>191297</v>
      </c>
      <c r="H103" s="204">
        <v>0.71</v>
      </c>
      <c r="I103" s="205"/>
      <c r="J103" s="205"/>
      <c r="K103" s="206">
        <v>7.7</v>
      </c>
      <c r="L103" s="207">
        <v>116.6</v>
      </c>
      <c r="M103" s="208">
        <v>90</v>
      </c>
      <c r="N103" s="209">
        <v>37.9</v>
      </c>
      <c r="O103" s="82">
        <v>88295</v>
      </c>
      <c r="P103" s="82">
        <v>454325</v>
      </c>
      <c r="Q103" s="76">
        <v>454325</v>
      </c>
      <c r="R103" s="77">
        <v>4780</v>
      </c>
      <c r="S103" s="210">
        <v>5387</v>
      </c>
      <c r="T103" s="211">
        <v>444158</v>
      </c>
      <c r="U103" s="49"/>
      <c r="V103" s="49"/>
      <c r="W103" s="49"/>
      <c r="X103" s="49"/>
      <c r="Y103" s="49"/>
      <c r="Z103" s="49"/>
      <c r="AA103" s="49"/>
      <c r="AB103" s="49"/>
      <c r="AC103" s="49"/>
      <c r="AD103" s="49"/>
      <c r="AE103" s="49"/>
      <c r="AF103" s="49"/>
      <c r="AG103" s="49"/>
      <c r="AH103" s="49"/>
      <c r="AI103" s="49"/>
      <c r="AJ103" s="49"/>
      <c r="AK103" s="49"/>
      <c r="AL103" s="49"/>
    </row>
    <row r="104" spans="1:38" ht="17.25" customHeight="1">
      <c r="A104" s="225" t="s">
        <v>311</v>
      </c>
      <c r="B104" s="5"/>
      <c r="C104" s="226"/>
      <c r="D104" s="226"/>
      <c r="E104" s="6"/>
      <c r="F104" s="6"/>
      <c r="G104" s="6"/>
      <c r="H104" s="6"/>
      <c r="I104" s="152"/>
      <c r="J104" s="152"/>
      <c r="K104" s="226"/>
      <c r="L104" s="226"/>
      <c r="M104" s="226"/>
      <c r="N104" s="226"/>
      <c r="O104" s="6"/>
      <c r="P104" s="6"/>
      <c r="Q104" s="6"/>
      <c r="R104" s="6"/>
      <c r="S104" s="6"/>
      <c r="T104" s="6"/>
    </row>
    <row r="105" spans="1:38" ht="17.25" customHeight="1">
      <c r="A105" s="228" t="s">
        <v>310</v>
      </c>
      <c r="B105" s="227"/>
      <c r="C105" s="7"/>
      <c r="D105" s="7"/>
      <c r="E105" s="8"/>
      <c r="F105" s="8"/>
      <c r="G105" s="8"/>
      <c r="H105" s="8"/>
      <c r="I105" s="8"/>
      <c r="J105" s="152"/>
      <c r="K105" s="7"/>
      <c r="L105" s="7"/>
      <c r="M105" s="7"/>
      <c r="N105" s="7"/>
      <c r="O105" s="8"/>
      <c r="P105" s="8"/>
      <c r="Q105" s="8"/>
      <c r="R105" s="8"/>
      <c r="S105" s="8"/>
      <c r="T105" s="8"/>
    </row>
    <row r="106" spans="1:38" ht="17.25" customHeight="1">
      <c r="A106" s="152"/>
      <c r="B106" s="227"/>
      <c r="C106" s="7"/>
      <c r="D106" s="7"/>
      <c r="E106" s="8"/>
      <c r="F106" s="8"/>
      <c r="G106" s="8"/>
      <c r="H106" s="8"/>
      <c r="I106" s="8"/>
      <c r="J106" s="8"/>
      <c r="K106" s="7"/>
      <c r="L106" s="7"/>
      <c r="M106" s="7"/>
      <c r="N106" s="7"/>
      <c r="O106" s="8"/>
      <c r="P106" s="8"/>
      <c r="Q106" s="8"/>
      <c r="R106" s="8"/>
      <c r="S106" s="8"/>
      <c r="T106" s="8"/>
    </row>
    <row r="107" spans="1:38" ht="18" customHeight="1">
      <c r="A107" s="152"/>
    </row>
    <row r="108" spans="1:38" ht="18" customHeight="1">
      <c r="A108" s="152"/>
    </row>
  </sheetData>
  <customSheetViews>
    <customSheetView guid="{9CD6CDFB-0526-4987-BB9B-F12261C08409}" scale="85" showPageBreaks="1" showGridLines="0" view="pageBreakPreview">
      <pane xSplit="1" ySplit="3" topLeftCell="B13" activePane="bottomRight" state="frozen"/>
      <selection pane="bottomRight" activeCell="H83" sqref="H83:J83"/>
      <rowBreaks count="1" manualBreakCount="1">
        <brk id="58" max="19" man="1"/>
      </rowBreaks>
      <pageMargins left="0.59055118110236227" right="0.59055118110236227" top="0.6692913385826772" bottom="0.31496062992125984" header="0.51181102362204722" footer="0.51181102362204722"/>
      <pageSetup paperSize="9" scale="52" firstPageNumber="8" orientation="landscape" useFirstPageNumber="1" r:id="rId1"/>
      <headerFooter alignWithMargins="0"/>
    </customSheetView>
    <customSheetView guid="{47FE580C-1B40-484B-A27C-9C582BD9B048}" scale="85" showPageBreaks="1" showGridLines="0" printArea="1" view="pageBreakPreview">
      <pane xSplit="1" ySplit="3" topLeftCell="B46" activePane="bottomRight" state="frozen"/>
      <selection pane="bottomRight" activeCell="B60" sqref="B60"/>
      <rowBreaks count="1" manualBreakCount="1">
        <brk id="58" max="19" man="1"/>
      </rowBreaks>
      <pageMargins left="0.59055118110236227" right="0.59055118110236227" top="0.6692913385826772" bottom="0.31496062992125984" header="0.51181102362204722" footer="0.51181102362204722"/>
      <pageSetup paperSize="9" scale="52" firstPageNumber="8" orientation="landscape" useFirstPageNumber="1" r:id="rId2"/>
      <headerFooter alignWithMargins="0"/>
    </customSheetView>
    <customSheetView guid="{B07D689D-A88D-4FD6-A5A1-1BAAB5F2B100}" scale="85" showPageBreaks="1" showGridLines="0" printArea="1" view="pageBreakPreview">
      <pane xSplit="2" ySplit="3" topLeftCell="C82" activePane="bottomRight" state="frozen"/>
      <selection pane="bottomRight" activeCell="M92" sqref="M92"/>
      <rowBreaks count="1" manualBreakCount="1">
        <brk id="58" max="19" man="1"/>
      </rowBreaks>
      <pageMargins left="0.59055118110236227" right="0.59055118110236227" top="0.6692913385826772" bottom="0.31496062992125984" header="0.51181102362204722" footer="0.51181102362204722"/>
      <pageSetup paperSize="9" scale="52" firstPageNumber="8" orientation="landscape" useFirstPageNumber="1" r:id="rId3"/>
      <headerFooter alignWithMargins="0"/>
    </customSheetView>
  </customSheetViews>
  <mergeCells count="38">
    <mergeCell ref="P2:P3"/>
    <mergeCell ref="A34:A38"/>
    <mergeCell ref="A29:A33"/>
    <mergeCell ref="S1:T1"/>
    <mergeCell ref="H2:H3"/>
    <mergeCell ref="I2:I3"/>
    <mergeCell ref="F2:F3"/>
    <mergeCell ref="Q2:Q3"/>
    <mergeCell ref="J2:J3"/>
    <mergeCell ref="K2:K3"/>
    <mergeCell ref="L2:L3"/>
    <mergeCell ref="C2:C3"/>
    <mergeCell ref="O2:O3"/>
    <mergeCell ref="N2:N3"/>
    <mergeCell ref="M2:M3"/>
    <mergeCell ref="D2:D3"/>
    <mergeCell ref="E2:E3"/>
    <mergeCell ref="G2:G3"/>
    <mergeCell ref="A19:A23"/>
    <mergeCell ref="A89:A93"/>
    <mergeCell ref="A94:A98"/>
    <mergeCell ref="A59:A63"/>
    <mergeCell ref="A64:A68"/>
    <mergeCell ref="A74:A78"/>
    <mergeCell ref="A84:A88"/>
    <mergeCell ref="A69:A73"/>
    <mergeCell ref="A54:A58"/>
    <mergeCell ref="A44:A48"/>
    <mergeCell ref="A99:A103"/>
    <mergeCell ref="A24:A28"/>
    <mergeCell ref="A79:A83"/>
    <mergeCell ref="A2:A3"/>
    <mergeCell ref="B2:B3"/>
    <mergeCell ref="A4:A8"/>
    <mergeCell ref="A9:A13"/>
    <mergeCell ref="A39:A43"/>
    <mergeCell ref="A49:A53"/>
    <mergeCell ref="A14:A18"/>
  </mergeCells>
  <phoneticPr fontId="2"/>
  <printOptions horizontalCentered="1"/>
  <pageMargins left="0.31496062992125984" right="0.31496062992125984" top="0.31496062992125984" bottom="0.29527559055118113" header="0.51181102362204722" footer="0.51181102362204722"/>
  <pageSetup paperSize="9" scale="59" firstPageNumber="8" fitToHeight="3" orientation="landscape" useFirstPageNumber="1" r:id="rId4"/>
  <headerFooter alignWithMargins="0"/>
  <rowBreaks count="1" manualBreakCount="1">
    <brk id="53" max="19"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X330"/>
  <sheetViews>
    <sheetView showGridLines="0" showZeros="0" zoomScale="70" zoomScaleNormal="70" zoomScaleSheetLayoutView="70" workbookViewId="0">
      <pane xSplit="3" ySplit="4" topLeftCell="D5" activePane="bottomRight" state="frozen"/>
      <selection pane="topRight" activeCell="D1" sqref="D1"/>
      <selection pane="bottomLeft" activeCell="A5" sqref="A5"/>
      <selection pane="bottomRight" activeCell="D5" sqref="D5"/>
    </sheetView>
  </sheetViews>
  <sheetFormatPr defaultRowHeight="17.25"/>
  <cols>
    <col min="1" max="1" width="14.625" style="120" customWidth="1"/>
    <col min="2" max="2" width="12.125" style="120" customWidth="1"/>
    <col min="3" max="3" width="7.75" style="120" bestFit="1" customWidth="1"/>
    <col min="4" max="22" width="14.125" style="120" customWidth="1"/>
    <col min="23" max="23" width="14.125" style="38" customWidth="1"/>
    <col min="24" max="24" width="14.125" style="120" customWidth="1"/>
    <col min="25" max="16384" width="9" style="120"/>
  </cols>
  <sheetData>
    <row r="1" spans="1:24" ht="24" customHeight="1">
      <c r="A1" s="119" t="s">
        <v>245</v>
      </c>
    </row>
    <row r="2" spans="1:24" ht="24" customHeight="1">
      <c r="A2" s="120" t="s">
        <v>1</v>
      </c>
      <c r="U2" s="121"/>
      <c r="V2" s="121"/>
      <c r="W2" s="474" t="s">
        <v>190</v>
      </c>
      <c r="X2" s="474"/>
    </row>
    <row r="3" spans="1:24" ht="17.25" customHeight="1">
      <c r="A3" s="475" t="s">
        <v>7</v>
      </c>
      <c r="B3" s="455" t="s">
        <v>313</v>
      </c>
      <c r="C3" s="456"/>
      <c r="D3" s="477" t="s">
        <v>246</v>
      </c>
      <c r="E3" s="478"/>
      <c r="F3" s="478"/>
      <c r="G3" s="478"/>
      <c r="H3" s="478"/>
      <c r="I3" s="478"/>
      <c r="J3" s="478"/>
      <c r="K3" s="478"/>
      <c r="L3" s="478"/>
      <c r="M3" s="478"/>
      <c r="N3" s="478"/>
      <c r="O3" s="478"/>
      <c r="P3" s="479"/>
      <c r="Q3" s="477" t="s">
        <v>247</v>
      </c>
      <c r="R3" s="478"/>
      <c r="S3" s="478"/>
      <c r="T3" s="478"/>
      <c r="U3" s="478"/>
      <c r="V3" s="478"/>
      <c r="W3" s="478"/>
      <c r="X3" s="479"/>
    </row>
    <row r="4" spans="1:24" ht="43.5" customHeight="1">
      <c r="A4" s="476"/>
      <c r="B4" s="457"/>
      <c r="C4" s="458"/>
      <c r="D4" s="350" t="s">
        <v>191</v>
      </c>
      <c r="E4" s="122" t="s">
        <v>193</v>
      </c>
      <c r="F4" s="122" t="s">
        <v>194</v>
      </c>
      <c r="G4" s="122" t="s">
        <v>195</v>
      </c>
      <c r="H4" s="122" t="s">
        <v>196</v>
      </c>
      <c r="I4" s="123" t="s">
        <v>197</v>
      </c>
      <c r="J4" s="122" t="s">
        <v>198</v>
      </c>
      <c r="K4" s="122" t="s">
        <v>199</v>
      </c>
      <c r="L4" s="122" t="s">
        <v>200</v>
      </c>
      <c r="M4" s="122" t="s">
        <v>201</v>
      </c>
      <c r="N4" s="122" t="s">
        <v>202</v>
      </c>
      <c r="O4" s="351" t="s">
        <v>204</v>
      </c>
      <c r="P4" s="124" t="s">
        <v>205</v>
      </c>
      <c r="Q4" s="125" t="s">
        <v>206</v>
      </c>
      <c r="R4" s="122" t="s">
        <v>207</v>
      </c>
      <c r="S4" s="122" t="s">
        <v>208</v>
      </c>
      <c r="T4" s="122" t="s">
        <v>209</v>
      </c>
      <c r="U4" s="122" t="s">
        <v>196</v>
      </c>
      <c r="V4" s="156" t="s">
        <v>197</v>
      </c>
      <c r="W4" s="157" t="s">
        <v>210</v>
      </c>
      <c r="X4" s="124" t="s">
        <v>205</v>
      </c>
    </row>
    <row r="5" spans="1:24" ht="24" customHeight="1">
      <c r="A5" s="461" t="s">
        <v>19</v>
      </c>
      <c r="B5" s="464" t="s">
        <v>214</v>
      </c>
      <c r="C5" s="465"/>
      <c r="D5" s="126">
        <v>0</v>
      </c>
      <c r="E5" s="127">
        <v>100</v>
      </c>
      <c r="F5" s="127">
        <v>0</v>
      </c>
      <c r="G5" s="127">
        <v>100</v>
      </c>
      <c r="H5" s="127">
        <v>0</v>
      </c>
      <c r="I5" s="158">
        <v>100</v>
      </c>
      <c r="J5" s="127">
        <v>0</v>
      </c>
      <c r="K5" s="127">
        <v>100</v>
      </c>
      <c r="L5" s="127">
        <v>0</v>
      </c>
      <c r="M5" s="127">
        <v>100</v>
      </c>
      <c r="N5" s="127">
        <v>0</v>
      </c>
      <c r="O5" s="128">
        <v>100</v>
      </c>
      <c r="P5" s="358">
        <f>SUM(D5:O5)</f>
        <v>600</v>
      </c>
      <c r="Q5" s="126">
        <v>0</v>
      </c>
      <c r="R5" s="127">
        <v>200</v>
      </c>
      <c r="S5" s="127">
        <v>0</v>
      </c>
      <c r="T5" s="127">
        <v>200</v>
      </c>
      <c r="U5" s="127">
        <v>0</v>
      </c>
      <c r="V5" s="151">
        <v>200</v>
      </c>
      <c r="W5" s="129">
        <v>300</v>
      </c>
      <c r="X5" s="358">
        <f t="shared" ref="X5:X31" si="0">SUM(Q5:W5)</f>
        <v>900</v>
      </c>
    </row>
    <row r="6" spans="1:24" ht="24" customHeight="1">
      <c r="A6" s="462"/>
      <c r="B6" s="466" t="s">
        <v>213</v>
      </c>
      <c r="C6" s="467"/>
      <c r="D6" s="276">
        <v>200</v>
      </c>
      <c r="E6" s="277">
        <v>0</v>
      </c>
      <c r="F6" s="277">
        <v>200</v>
      </c>
      <c r="G6" s="277">
        <v>0</v>
      </c>
      <c r="H6" s="277">
        <v>200</v>
      </c>
      <c r="I6" s="278">
        <v>0</v>
      </c>
      <c r="J6" s="277">
        <v>200</v>
      </c>
      <c r="K6" s="277">
        <v>0</v>
      </c>
      <c r="L6" s="277">
        <v>200</v>
      </c>
      <c r="M6" s="277">
        <v>0</v>
      </c>
      <c r="N6" s="277">
        <v>200</v>
      </c>
      <c r="O6" s="279">
        <v>0</v>
      </c>
      <c r="P6" s="359">
        <f t="shared" ref="P6:P13" si="1">SUM(D6:O6)</f>
        <v>1200</v>
      </c>
      <c r="Q6" s="276">
        <v>100</v>
      </c>
      <c r="R6" s="277">
        <v>0</v>
      </c>
      <c r="S6" s="277">
        <v>200</v>
      </c>
      <c r="T6" s="277">
        <v>0</v>
      </c>
      <c r="U6" s="277">
        <v>200</v>
      </c>
      <c r="V6" s="277">
        <v>0</v>
      </c>
      <c r="W6" s="280">
        <v>600</v>
      </c>
      <c r="X6" s="359">
        <f t="shared" si="0"/>
        <v>1100</v>
      </c>
    </row>
    <row r="7" spans="1:24" ht="24" customHeight="1">
      <c r="A7" s="462"/>
      <c r="B7" s="468" t="s">
        <v>250</v>
      </c>
      <c r="C7" s="471"/>
      <c r="D7" s="276">
        <f>SUM(D8:D11)</f>
        <v>0</v>
      </c>
      <c r="E7" s="277">
        <f t="shared" ref="E7:O7" si="2">SUM(E8:E11)</f>
        <v>0</v>
      </c>
      <c r="F7" s="277">
        <f t="shared" si="2"/>
        <v>550</v>
      </c>
      <c r="G7" s="277">
        <f t="shared" si="2"/>
        <v>0</v>
      </c>
      <c r="H7" s="277">
        <f t="shared" si="2"/>
        <v>0</v>
      </c>
      <c r="I7" s="278">
        <f t="shared" si="2"/>
        <v>200</v>
      </c>
      <c r="J7" s="277">
        <f t="shared" si="2"/>
        <v>0</v>
      </c>
      <c r="K7" s="277">
        <f t="shared" si="2"/>
        <v>0</v>
      </c>
      <c r="L7" s="277">
        <f t="shared" si="2"/>
        <v>200</v>
      </c>
      <c r="M7" s="277">
        <f t="shared" si="2"/>
        <v>0</v>
      </c>
      <c r="N7" s="277">
        <f t="shared" si="2"/>
        <v>0</v>
      </c>
      <c r="O7" s="279">
        <f t="shared" si="2"/>
        <v>0</v>
      </c>
      <c r="P7" s="359">
        <f t="shared" si="1"/>
        <v>950</v>
      </c>
      <c r="Q7" s="276">
        <f t="shared" ref="Q7" si="3">SUM(Q8:Q11)</f>
        <v>0</v>
      </c>
      <c r="R7" s="277">
        <f t="shared" ref="R7" si="4">SUM(R8:R11)</f>
        <v>0</v>
      </c>
      <c r="S7" s="277">
        <f t="shared" ref="S7" si="5">SUM(S8:S11)</f>
        <v>200</v>
      </c>
      <c r="T7" s="277">
        <f t="shared" ref="T7" si="6">SUM(T8:T11)</f>
        <v>0</v>
      </c>
      <c r="U7" s="277">
        <f t="shared" ref="U7" si="7">SUM(U8:U11)</f>
        <v>0</v>
      </c>
      <c r="V7" s="279">
        <f t="shared" ref="V7" si="8">SUM(V8:V11)</f>
        <v>220</v>
      </c>
      <c r="W7" s="280">
        <f t="shared" ref="W7" si="9">SUM(W8:W11)</f>
        <v>0</v>
      </c>
      <c r="X7" s="359">
        <f t="shared" si="0"/>
        <v>420</v>
      </c>
    </row>
    <row r="8" spans="1:24" ht="24" customHeight="1">
      <c r="A8" s="462"/>
      <c r="B8" s="470"/>
      <c r="C8" s="360" t="s">
        <v>217</v>
      </c>
      <c r="D8" s="276">
        <v>0</v>
      </c>
      <c r="E8" s="277">
        <v>0</v>
      </c>
      <c r="F8" s="277">
        <v>0</v>
      </c>
      <c r="G8" s="277">
        <v>0</v>
      </c>
      <c r="H8" s="277">
        <v>0</v>
      </c>
      <c r="I8" s="278">
        <v>0</v>
      </c>
      <c r="J8" s="277">
        <v>0</v>
      </c>
      <c r="K8" s="277">
        <v>0</v>
      </c>
      <c r="L8" s="277">
        <v>0</v>
      </c>
      <c r="M8" s="277">
        <v>0</v>
      </c>
      <c r="N8" s="277">
        <v>0</v>
      </c>
      <c r="O8" s="279">
        <v>0</v>
      </c>
      <c r="P8" s="359">
        <f t="shared" si="1"/>
        <v>0</v>
      </c>
      <c r="Q8" s="276">
        <v>0</v>
      </c>
      <c r="R8" s="277">
        <v>0</v>
      </c>
      <c r="S8" s="277">
        <v>0</v>
      </c>
      <c r="T8" s="277">
        <v>0</v>
      </c>
      <c r="U8" s="277">
        <v>0</v>
      </c>
      <c r="V8" s="279">
        <v>0</v>
      </c>
      <c r="W8" s="280">
        <v>0</v>
      </c>
      <c r="X8" s="359">
        <f t="shared" si="0"/>
        <v>0</v>
      </c>
    </row>
    <row r="9" spans="1:24" ht="24" customHeight="1">
      <c r="A9" s="462"/>
      <c r="B9" s="470"/>
      <c r="C9" s="360" t="s">
        <v>212</v>
      </c>
      <c r="D9" s="276">
        <v>0</v>
      </c>
      <c r="E9" s="277">
        <v>0</v>
      </c>
      <c r="F9" s="277">
        <v>300</v>
      </c>
      <c r="G9" s="277">
        <v>0</v>
      </c>
      <c r="H9" s="277">
        <v>0</v>
      </c>
      <c r="I9" s="278">
        <v>200</v>
      </c>
      <c r="J9" s="277">
        <v>0</v>
      </c>
      <c r="K9" s="277">
        <v>0</v>
      </c>
      <c r="L9" s="277">
        <v>100</v>
      </c>
      <c r="M9" s="277">
        <v>0</v>
      </c>
      <c r="N9" s="277">
        <v>0</v>
      </c>
      <c r="O9" s="279">
        <v>0</v>
      </c>
      <c r="P9" s="359">
        <f t="shared" si="1"/>
        <v>600</v>
      </c>
      <c r="Q9" s="276">
        <v>0</v>
      </c>
      <c r="R9" s="277">
        <v>0</v>
      </c>
      <c r="S9" s="277">
        <v>200</v>
      </c>
      <c r="T9" s="277">
        <v>0</v>
      </c>
      <c r="U9" s="277">
        <v>0</v>
      </c>
      <c r="V9" s="279">
        <v>220</v>
      </c>
      <c r="W9" s="280">
        <v>0</v>
      </c>
      <c r="X9" s="359">
        <f t="shared" si="0"/>
        <v>420</v>
      </c>
    </row>
    <row r="10" spans="1:24" ht="24" customHeight="1">
      <c r="A10" s="462"/>
      <c r="B10" s="470"/>
      <c r="C10" s="360" t="s">
        <v>216</v>
      </c>
      <c r="D10" s="276">
        <v>0</v>
      </c>
      <c r="E10" s="277">
        <v>0</v>
      </c>
      <c r="F10" s="277">
        <v>0</v>
      </c>
      <c r="G10" s="277">
        <v>0</v>
      </c>
      <c r="H10" s="277">
        <v>0</v>
      </c>
      <c r="I10" s="278">
        <v>0</v>
      </c>
      <c r="J10" s="277">
        <v>0</v>
      </c>
      <c r="K10" s="277">
        <v>0</v>
      </c>
      <c r="L10" s="277">
        <v>0</v>
      </c>
      <c r="M10" s="277">
        <v>0</v>
      </c>
      <c r="N10" s="277">
        <v>0</v>
      </c>
      <c r="O10" s="279">
        <v>0</v>
      </c>
      <c r="P10" s="359">
        <f t="shared" si="1"/>
        <v>0</v>
      </c>
      <c r="Q10" s="276">
        <v>0</v>
      </c>
      <c r="R10" s="277">
        <v>0</v>
      </c>
      <c r="S10" s="277">
        <v>0</v>
      </c>
      <c r="T10" s="277">
        <v>0</v>
      </c>
      <c r="U10" s="277">
        <v>0</v>
      </c>
      <c r="V10" s="279">
        <v>0</v>
      </c>
      <c r="W10" s="280">
        <v>0</v>
      </c>
      <c r="X10" s="359">
        <f t="shared" si="0"/>
        <v>0</v>
      </c>
    </row>
    <row r="11" spans="1:24" ht="24" customHeight="1">
      <c r="A11" s="462"/>
      <c r="B11" s="470"/>
      <c r="C11" s="360" t="s">
        <v>211</v>
      </c>
      <c r="D11" s="276">
        <v>0</v>
      </c>
      <c r="E11" s="277">
        <v>0</v>
      </c>
      <c r="F11" s="277">
        <v>250</v>
      </c>
      <c r="G11" s="277">
        <v>0</v>
      </c>
      <c r="H11" s="277">
        <v>0</v>
      </c>
      <c r="I11" s="278">
        <v>0</v>
      </c>
      <c r="J11" s="277">
        <v>0</v>
      </c>
      <c r="K11" s="277">
        <v>0</v>
      </c>
      <c r="L11" s="277">
        <v>100</v>
      </c>
      <c r="M11" s="277">
        <v>0</v>
      </c>
      <c r="N11" s="277">
        <v>0</v>
      </c>
      <c r="O11" s="279">
        <v>0</v>
      </c>
      <c r="P11" s="359">
        <f t="shared" si="1"/>
        <v>350</v>
      </c>
      <c r="Q11" s="276">
        <v>0</v>
      </c>
      <c r="R11" s="277">
        <v>0</v>
      </c>
      <c r="S11" s="277">
        <v>0</v>
      </c>
      <c r="T11" s="277">
        <v>0</v>
      </c>
      <c r="U11" s="277">
        <v>0</v>
      </c>
      <c r="V11" s="279">
        <v>0</v>
      </c>
      <c r="W11" s="280">
        <v>0</v>
      </c>
      <c r="X11" s="359">
        <f t="shared" si="0"/>
        <v>0</v>
      </c>
    </row>
    <row r="12" spans="1:24" ht="24" customHeight="1">
      <c r="A12" s="462"/>
      <c r="B12" s="466" t="s">
        <v>249</v>
      </c>
      <c r="C12" s="467"/>
      <c r="D12" s="276">
        <v>0</v>
      </c>
      <c r="E12" s="277">
        <v>0</v>
      </c>
      <c r="F12" s="277">
        <v>0</v>
      </c>
      <c r="G12" s="277">
        <v>0</v>
      </c>
      <c r="H12" s="277">
        <v>0</v>
      </c>
      <c r="I12" s="278">
        <v>0</v>
      </c>
      <c r="J12" s="277">
        <v>0</v>
      </c>
      <c r="K12" s="277">
        <v>0</v>
      </c>
      <c r="L12" s="277">
        <v>0</v>
      </c>
      <c r="M12" s="277">
        <v>0</v>
      </c>
      <c r="N12" s="277">
        <v>0</v>
      </c>
      <c r="O12" s="279">
        <v>0</v>
      </c>
      <c r="P12" s="359">
        <f t="shared" si="1"/>
        <v>0</v>
      </c>
      <c r="Q12" s="276">
        <v>0</v>
      </c>
      <c r="R12" s="277">
        <v>0</v>
      </c>
      <c r="S12" s="277">
        <v>0</v>
      </c>
      <c r="T12" s="277">
        <v>0</v>
      </c>
      <c r="U12" s="277">
        <v>0</v>
      </c>
      <c r="V12" s="279">
        <v>0</v>
      </c>
      <c r="W12" s="280">
        <v>0</v>
      </c>
      <c r="X12" s="359">
        <f t="shared" si="0"/>
        <v>0</v>
      </c>
    </row>
    <row r="13" spans="1:24" ht="24" customHeight="1">
      <c r="A13" s="463"/>
      <c r="B13" s="459" t="s">
        <v>215</v>
      </c>
      <c r="C13" s="460"/>
      <c r="D13" s="131">
        <v>0</v>
      </c>
      <c r="E13" s="132">
        <v>0</v>
      </c>
      <c r="F13" s="132">
        <v>0</v>
      </c>
      <c r="G13" s="132">
        <v>0</v>
      </c>
      <c r="H13" s="132">
        <v>0</v>
      </c>
      <c r="I13" s="133">
        <v>0</v>
      </c>
      <c r="J13" s="132">
        <v>0</v>
      </c>
      <c r="K13" s="132">
        <v>0</v>
      </c>
      <c r="L13" s="132">
        <v>0</v>
      </c>
      <c r="M13" s="132">
        <v>0</v>
      </c>
      <c r="N13" s="132">
        <v>0</v>
      </c>
      <c r="O13" s="134">
        <v>0</v>
      </c>
      <c r="P13" s="361">
        <f t="shared" si="1"/>
        <v>0</v>
      </c>
      <c r="Q13" s="131">
        <v>0</v>
      </c>
      <c r="R13" s="132">
        <v>0</v>
      </c>
      <c r="S13" s="132">
        <v>0</v>
      </c>
      <c r="T13" s="132">
        <v>0</v>
      </c>
      <c r="U13" s="132">
        <v>0</v>
      </c>
      <c r="V13" s="134">
        <v>0</v>
      </c>
      <c r="W13" s="135">
        <v>200</v>
      </c>
      <c r="X13" s="362">
        <f t="shared" si="0"/>
        <v>200</v>
      </c>
    </row>
    <row r="14" spans="1:24" ht="24" customHeight="1">
      <c r="A14" s="461" t="s">
        <v>251</v>
      </c>
      <c r="B14" s="464" t="s">
        <v>214</v>
      </c>
      <c r="C14" s="465"/>
      <c r="D14" s="126">
        <v>0</v>
      </c>
      <c r="E14" s="127">
        <v>0</v>
      </c>
      <c r="F14" s="127">
        <v>0</v>
      </c>
      <c r="G14" s="127">
        <v>100</v>
      </c>
      <c r="H14" s="127">
        <v>0</v>
      </c>
      <c r="I14" s="158">
        <v>0</v>
      </c>
      <c r="J14" s="127">
        <v>0</v>
      </c>
      <c r="K14" s="127">
        <v>0</v>
      </c>
      <c r="L14" s="127">
        <v>0</v>
      </c>
      <c r="M14" s="127">
        <v>0</v>
      </c>
      <c r="N14" s="127">
        <v>0</v>
      </c>
      <c r="O14" s="128">
        <v>0</v>
      </c>
      <c r="P14" s="358">
        <f>SUM(D14:O14)</f>
        <v>100</v>
      </c>
      <c r="Q14" s="126">
        <v>0</v>
      </c>
      <c r="R14" s="127">
        <v>0</v>
      </c>
      <c r="S14" s="127">
        <v>100</v>
      </c>
      <c r="T14" s="127">
        <v>0</v>
      </c>
      <c r="U14" s="127">
        <v>0</v>
      </c>
      <c r="V14" s="151">
        <v>0</v>
      </c>
      <c r="W14" s="129">
        <v>0</v>
      </c>
      <c r="X14" s="358">
        <f t="shared" si="0"/>
        <v>100</v>
      </c>
    </row>
    <row r="15" spans="1:24" ht="24" customHeight="1">
      <c r="A15" s="462"/>
      <c r="B15" s="466" t="s">
        <v>213</v>
      </c>
      <c r="C15" s="467"/>
      <c r="D15" s="276">
        <v>0</v>
      </c>
      <c r="E15" s="277">
        <v>0</v>
      </c>
      <c r="F15" s="277">
        <v>100</v>
      </c>
      <c r="G15" s="277">
        <v>0</v>
      </c>
      <c r="H15" s="277">
        <v>0</v>
      </c>
      <c r="I15" s="278">
        <v>100</v>
      </c>
      <c r="J15" s="277">
        <v>0</v>
      </c>
      <c r="K15" s="277">
        <v>0</v>
      </c>
      <c r="L15" s="277">
        <v>0</v>
      </c>
      <c r="M15" s="277">
        <v>0</v>
      </c>
      <c r="N15" s="277">
        <v>0</v>
      </c>
      <c r="O15" s="279">
        <v>0</v>
      </c>
      <c r="P15" s="359">
        <f t="shared" ref="P15:P22" si="10">SUM(D15:O15)</f>
        <v>200</v>
      </c>
      <c r="Q15" s="276">
        <v>0</v>
      </c>
      <c r="R15" s="277">
        <v>0</v>
      </c>
      <c r="S15" s="277">
        <v>0</v>
      </c>
      <c r="T15" s="277">
        <v>100</v>
      </c>
      <c r="U15" s="277">
        <v>0</v>
      </c>
      <c r="V15" s="277">
        <v>0</v>
      </c>
      <c r="W15" s="280">
        <v>100</v>
      </c>
      <c r="X15" s="359">
        <f t="shared" si="0"/>
        <v>200</v>
      </c>
    </row>
    <row r="16" spans="1:24" ht="24" customHeight="1">
      <c r="A16" s="462"/>
      <c r="B16" s="468" t="s">
        <v>250</v>
      </c>
      <c r="C16" s="469"/>
      <c r="D16" s="276">
        <f>SUM(D17:D20)</f>
        <v>0</v>
      </c>
      <c r="E16" s="277">
        <f t="shared" ref="E16" si="11">SUM(E17:E20)</f>
        <v>0</v>
      </c>
      <c r="F16" s="277">
        <f t="shared" ref="F16" si="12">SUM(F17:F20)</f>
        <v>0</v>
      </c>
      <c r="G16" s="277">
        <f t="shared" ref="G16" si="13">SUM(G17:G20)</f>
        <v>0</v>
      </c>
      <c r="H16" s="277">
        <f t="shared" ref="H16" si="14">SUM(H17:H20)</f>
        <v>100</v>
      </c>
      <c r="I16" s="278">
        <f t="shared" ref="I16" si="15">SUM(I17:I20)</f>
        <v>0</v>
      </c>
      <c r="J16" s="277">
        <f t="shared" ref="J16" si="16">SUM(J17:J20)</f>
        <v>0</v>
      </c>
      <c r="K16" s="277">
        <f t="shared" ref="K16" si="17">SUM(K17:K20)</f>
        <v>0</v>
      </c>
      <c r="L16" s="277">
        <f t="shared" ref="L16" si="18">SUM(L17:L20)</f>
        <v>100</v>
      </c>
      <c r="M16" s="277">
        <f t="shared" ref="M16" si="19">SUM(M17:M20)</f>
        <v>0</v>
      </c>
      <c r="N16" s="277">
        <f t="shared" ref="N16" si="20">SUM(N17:N20)</f>
        <v>100</v>
      </c>
      <c r="O16" s="279">
        <f t="shared" ref="O16" si="21">SUM(O17:O20)</f>
        <v>0</v>
      </c>
      <c r="P16" s="359">
        <f t="shared" si="10"/>
        <v>300</v>
      </c>
      <c r="Q16" s="276">
        <f t="shared" ref="Q16" si="22">SUM(Q17:Q20)</f>
        <v>0</v>
      </c>
      <c r="R16" s="277">
        <f t="shared" ref="R16" si="23">SUM(R17:R20)</f>
        <v>0</v>
      </c>
      <c r="S16" s="277">
        <f t="shared" ref="S16" si="24">SUM(S17:S20)</f>
        <v>0</v>
      </c>
      <c r="T16" s="277">
        <f t="shared" ref="T16" si="25">SUM(T17:T20)</f>
        <v>0</v>
      </c>
      <c r="U16" s="277">
        <f t="shared" ref="U16" si="26">SUM(U17:U20)</f>
        <v>150</v>
      </c>
      <c r="V16" s="279">
        <f t="shared" ref="V16" si="27">SUM(V17:V20)</f>
        <v>0</v>
      </c>
      <c r="W16" s="280">
        <f t="shared" ref="W16" si="28">SUM(W17:W20)</f>
        <v>0</v>
      </c>
      <c r="X16" s="359">
        <f t="shared" ref="X16" si="29">SUM(Q16:W16)</f>
        <v>150</v>
      </c>
    </row>
    <row r="17" spans="1:24" ht="24" customHeight="1">
      <c r="A17" s="462"/>
      <c r="B17" s="470"/>
      <c r="C17" s="360" t="s">
        <v>217</v>
      </c>
      <c r="D17" s="276">
        <v>0</v>
      </c>
      <c r="E17" s="277">
        <v>0</v>
      </c>
      <c r="F17" s="277">
        <v>0</v>
      </c>
      <c r="G17" s="277">
        <v>0</v>
      </c>
      <c r="H17" s="277">
        <v>0</v>
      </c>
      <c r="I17" s="278">
        <v>0</v>
      </c>
      <c r="J17" s="277">
        <v>0</v>
      </c>
      <c r="K17" s="277">
        <v>0</v>
      </c>
      <c r="L17" s="277">
        <v>0</v>
      </c>
      <c r="M17" s="277">
        <v>0</v>
      </c>
      <c r="N17" s="277">
        <v>0</v>
      </c>
      <c r="O17" s="279">
        <v>0</v>
      </c>
      <c r="P17" s="359">
        <f t="shared" si="10"/>
        <v>0</v>
      </c>
      <c r="Q17" s="276">
        <v>0</v>
      </c>
      <c r="R17" s="277">
        <v>0</v>
      </c>
      <c r="S17" s="277">
        <v>0</v>
      </c>
      <c r="T17" s="277">
        <v>0</v>
      </c>
      <c r="U17" s="277">
        <v>0</v>
      </c>
      <c r="V17" s="279">
        <v>0</v>
      </c>
      <c r="W17" s="280">
        <v>0</v>
      </c>
      <c r="X17" s="359">
        <f t="shared" si="0"/>
        <v>0</v>
      </c>
    </row>
    <row r="18" spans="1:24" ht="24" customHeight="1">
      <c r="A18" s="462"/>
      <c r="B18" s="470"/>
      <c r="C18" s="360" t="s">
        <v>212</v>
      </c>
      <c r="D18" s="276">
        <v>0</v>
      </c>
      <c r="E18" s="277">
        <v>0</v>
      </c>
      <c r="F18" s="277">
        <v>0</v>
      </c>
      <c r="G18" s="277">
        <v>0</v>
      </c>
      <c r="H18" s="277">
        <v>100</v>
      </c>
      <c r="I18" s="278">
        <v>0</v>
      </c>
      <c r="J18" s="277">
        <v>0</v>
      </c>
      <c r="K18" s="277">
        <v>0</v>
      </c>
      <c r="L18" s="277">
        <v>0</v>
      </c>
      <c r="M18" s="277">
        <v>0</v>
      </c>
      <c r="N18" s="277">
        <v>100</v>
      </c>
      <c r="O18" s="279">
        <v>0</v>
      </c>
      <c r="P18" s="359">
        <f t="shared" si="10"/>
        <v>200</v>
      </c>
      <c r="Q18" s="276">
        <v>0</v>
      </c>
      <c r="R18" s="277">
        <v>0</v>
      </c>
      <c r="S18" s="277">
        <v>0</v>
      </c>
      <c r="T18" s="277">
        <v>0</v>
      </c>
      <c r="U18" s="277">
        <v>150</v>
      </c>
      <c r="V18" s="279">
        <v>0</v>
      </c>
      <c r="W18" s="280">
        <v>0</v>
      </c>
      <c r="X18" s="359">
        <f t="shared" si="0"/>
        <v>150</v>
      </c>
    </row>
    <row r="19" spans="1:24" ht="24" customHeight="1">
      <c r="A19" s="462"/>
      <c r="B19" s="470"/>
      <c r="C19" s="360" t="s">
        <v>216</v>
      </c>
      <c r="D19" s="276">
        <v>0</v>
      </c>
      <c r="E19" s="277">
        <v>0</v>
      </c>
      <c r="F19" s="277">
        <v>0</v>
      </c>
      <c r="G19" s="277">
        <v>0</v>
      </c>
      <c r="H19" s="277">
        <v>0</v>
      </c>
      <c r="I19" s="278">
        <v>0</v>
      </c>
      <c r="J19" s="277">
        <v>0</v>
      </c>
      <c r="K19" s="277">
        <v>0</v>
      </c>
      <c r="L19" s="277">
        <v>0</v>
      </c>
      <c r="M19" s="277">
        <v>0</v>
      </c>
      <c r="N19" s="277">
        <v>0</v>
      </c>
      <c r="O19" s="279">
        <v>0</v>
      </c>
      <c r="P19" s="359">
        <f t="shared" si="10"/>
        <v>0</v>
      </c>
      <c r="Q19" s="276">
        <v>0</v>
      </c>
      <c r="R19" s="277">
        <v>0</v>
      </c>
      <c r="S19" s="277">
        <v>0</v>
      </c>
      <c r="T19" s="277">
        <v>0</v>
      </c>
      <c r="U19" s="277">
        <v>0</v>
      </c>
      <c r="V19" s="279">
        <v>0</v>
      </c>
      <c r="W19" s="280">
        <v>0</v>
      </c>
      <c r="X19" s="359">
        <f t="shared" si="0"/>
        <v>0</v>
      </c>
    </row>
    <row r="20" spans="1:24" ht="24" customHeight="1">
      <c r="A20" s="462"/>
      <c r="B20" s="470"/>
      <c r="C20" s="360" t="s">
        <v>211</v>
      </c>
      <c r="D20" s="276">
        <v>0</v>
      </c>
      <c r="E20" s="277">
        <v>0</v>
      </c>
      <c r="F20" s="277">
        <v>0</v>
      </c>
      <c r="G20" s="277">
        <v>0</v>
      </c>
      <c r="H20" s="277">
        <v>0</v>
      </c>
      <c r="I20" s="278">
        <v>0</v>
      </c>
      <c r="J20" s="277">
        <v>0</v>
      </c>
      <c r="K20" s="277">
        <v>0</v>
      </c>
      <c r="L20" s="277">
        <v>100</v>
      </c>
      <c r="M20" s="277">
        <v>0</v>
      </c>
      <c r="N20" s="277">
        <v>0</v>
      </c>
      <c r="O20" s="279">
        <v>0</v>
      </c>
      <c r="P20" s="359">
        <f t="shared" si="10"/>
        <v>100</v>
      </c>
      <c r="Q20" s="276">
        <v>0</v>
      </c>
      <c r="R20" s="277">
        <v>0</v>
      </c>
      <c r="S20" s="277">
        <v>0</v>
      </c>
      <c r="T20" s="277">
        <v>0</v>
      </c>
      <c r="U20" s="277">
        <v>0</v>
      </c>
      <c r="V20" s="279">
        <v>0</v>
      </c>
      <c r="W20" s="280">
        <v>0</v>
      </c>
      <c r="X20" s="359">
        <f t="shared" si="0"/>
        <v>0</v>
      </c>
    </row>
    <row r="21" spans="1:24" ht="24" customHeight="1">
      <c r="A21" s="462"/>
      <c r="B21" s="466" t="s">
        <v>249</v>
      </c>
      <c r="C21" s="467"/>
      <c r="D21" s="276">
        <v>0</v>
      </c>
      <c r="E21" s="277">
        <v>0</v>
      </c>
      <c r="F21" s="277">
        <v>0</v>
      </c>
      <c r="G21" s="277">
        <v>0</v>
      </c>
      <c r="H21" s="277">
        <v>0</v>
      </c>
      <c r="I21" s="278">
        <v>0</v>
      </c>
      <c r="J21" s="277">
        <v>0</v>
      </c>
      <c r="K21" s="277">
        <v>0</v>
      </c>
      <c r="L21" s="277">
        <v>0</v>
      </c>
      <c r="M21" s="277">
        <v>0</v>
      </c>
      <c r="N21" s="277">
        <v>0</v>
      </c>
      <c r="O21" s="279">
        <v>0</v>
      </c>
      <c r="P21" s="359">
        <f t="shared" si="10"/>
        <v>0</v>
      </c>
      <c r="Q21" s="276">
        <v>0</v>
      </c>
      <c r="R21" s="277">
        <v>0</v>
      </c>
      <c r="S21" s="277">
        <v>0</v>
      </c>
      <c r="T21" s="277">
        <v>0</v>
      </c>
      <c r="U21" s="277">
        <v>0</v>
      </c>
      <c r="V21" s="279">
        <v>0</v>
      </c>
      <c r="W21" s="280">
        <v>0</v>
      </c>
      <c r="X21" s="359">
        <f t="shared" si="0"/>
        <v>0</v>
      </c>
    </row>
    <row r="22" spans="1:24" ht="24" customHeight="1">
      <c r="A22" s="463"/>
      <c r="B22" s="459" t="s">
        <v>215</v>
      </c>
      <c r="C22" s="460"/>
      <c r="D22" s="287">
        <v>0</v>
      </c>
      <c r="E22" s="288">
        <v>0</v>
      </c>
      <c r="F22" s="288">
        <v>0</v>
      </c>
      <c r="G22" s="288">
        <v>0</v>
      </c>
      <c r="H22" s="288">
        <v>0</v>
      </c>
      <c r="I22" s="289">
        <v>0</v>
      </c>
      <c r="J22" s="288">
        <v>0</v>
      </c>
      <c r="K22" s="288">
        <v>0</v>
      </c>
      <c r="L22" s="288">
        <v>0</v>
      </c>
      <c r="M22" s="288">
        <v>0</v>
      </c>
      <c r="N22" s="288">
        <v>0</v>
      </c>
      <c r="O22" s="290">
        <v>0</v>
      </c>
      <c r="P22" s="363">
        <f t="shared" si="10"/>
        <v>0</v>
      </c>
      <c r="Q22" s="287">
        <v>0</v>
      </c>
      <c r="R22" s="288">
        <v>0</v>
      </c>
      <c r="S22" s="288">
        <v>0</v>
      </c>
      <c r="T22" s="288">
        <v>0</v>
      </c>
      <c r="U22" s="288">
        <v>0</v>
      </c>
      <c r="V22" s="290">
        <v>0</v>
      </c>
      <c r="W22" s="291">
        <v>250</v>
      </c>
      <c r="X22" s="364">
        <f t="shared" si="0"/>
        <v>250</v>
      </c>
    </row>
    <row r="23" spans="1:24" ht="24" customHeight="1">
      <c r="A23" s="461" t="s">
        <v>252</v>
      </c>
      <c r="B23" s="464" t="s">
        <v>214</v>
      </c>
      <c r="C23" s="465"/>
      <c r="D23" s="292">
        <v>0</v>
      </c>
      <c r="E23" s="293">
        <v>0</v>
      </c>
      <c r="F23" s="293">
        <v>0</v>
      </c>
      <c r="G23" s="293">
        <v>0</v>
      </c>
      <c r="H23" s="293">
        <v>0</v>
      </c>
      <c r="I23" s="294">
        <v>0</v>
      </c>
      <c r="J23" s="293">
        <v>0</v>
      </c>
      <c r="K23" s="293">
        <v>0</v>
      </c>
      <c r="L23" s="293">
        <v>0</v>
      </c>
      <c r="M23" s="293">
        <v>0</v>
      </c>
      <c r="N23" s="293">
        <v>0</v>
      </c>
      <c r="O23" s="295">
        <v>0</v>
      </c>
      <c r="P23" s="365">
        <f>SUM(D23:O23)</f>
        <v>0</v>
      </c>
      <c r="Q23" s="292">
        <v>0</v>
      </c>
      <c r="R23" s="293">
        <v>0</v>
      </c>
      <c r="S23" s="293">
        <v>0</v>
      </c>
      <c r="T23" s="293">
        <v>0</v>
      </c>
      <c r="U23" s="293">
        <v>0</v>
      </c>
      <c r="V23" s="296">
        <v>0</v>
      </c>
      <c r="W23" s="297">
        <v>0</v>
      </c>
      <c r="X23" s="365">
        <f t="shared" si="0"/>
        <v>0</v>
      </c>
    </row>
    <row r="24" spans="1:24" ht="24" customHeight="1">
      <c r="A24" s="462"/>
      <c r="B24" s="466" t="s">
        <v>213</v>
      </c>
      <c r="C24" s="467"/>
      <c r="D24" s="276">
        <v>0</v>
      </c>
      <c r="E24" s="277">
        <v>0</v>
      </c>
      <c r="F24" s="277">
        <v>0</v>
      </c>
      <c r="G24" s="277">
        <v>0</v>
      </c>
      <c r="H24" s="277">
        <v>0</v>
      </c>
      <c r="I24" s="278">
        <v>0</v>
      </c>
      <c r="J24" s="277">
        <v>0</v>
      </c>
      <c r="K24" s="277">
        <v>0</v>
      </c>
      <c r="L24" s="277">
        <v>0</v>
      </c>
      <c r="M24" s="277">
        <v>0</v>
      </c>
      <c r="N24" s="277">
        <v>0</v>
      </c>
      <c r="O24" s="279">
        <v>100</v>
      </c>
      <c r="P24" s="359">
        <f t="shared" ref="P24:P31" si="30">SUM(D24:O24)</f>
        <v>100</v>
      </c>
      <c r="Q24" s="276">
        <v>0</v>
      </c>
      <c r="R24" s="277">
        <v>0</v>
      </c>
      <c r="S24" s="277">
        <v>0</v>
      </c>
      <c r="T24" s="277">
        <v>0</v>
      </c>
      <c r="U24" s="277">
        <v>0</v>
      </c>
      <c r="V24" s="277">
        <v>0</v>
      </c>
      <c r="W24" s="280">
        <v>100</v>
      </c>
      <c r="X24" s="359">
        <f t="shared" si="0"/>
        <v>100</v>
      </c>
    </row>
    <row r="25" spans="1:24" ht="24" customHeight="1">
      <c r="A25" s="462"/>
      <c r="B25" s="468" t="s">
        <v>250</v>
      </c>
      <c r="C25" s="469"/>
      <c r="D25" s="276">
        <f>SUM(D26:D29)</f>
        <v>0</v>
      </c>
      <c r="E25" s="277">
        <f t="shared" ref="E25" si="31">SUM(E26:E29)</f>
        <v>0</v>
      </c>
      <c r="F25" s="277">
        <f t="shared" ref="F25" si="32">SUM(F26:F29)</f>
        <v>0</v>
      </c>
      <c r="G25" s="277">
        <f t="shared" ref="G25" si="33">SUM(G26:G29)</f>
        <v>0</v>
      </c>
      <c r="H25" s="277">
        <f t="shared" ref="H25" si="34">SUM(H26:H29)</f>
        <v>0</v>
      </c>
      <c r="I25" s="278">
        <f t="shared" ref="I25" si="35">SUM(I26:I29)</f>
        <v>0</v>
      </c>
      <c r="J25" s="277">
        <f t="shared" ref="J25" si="36">SUM(J26:J29)</f>
        <v>0</v>
      </c>
      <c r="K25" s="277">
        <f t="shared" ref="K25" si="37">SUM(K26:K29)</f>
        <v>0</v>
      </c>
      <c r="L25" s="277">
        <f t="shared" ref="L25" si="38">SUM(L26:L29)</f>
        <v>0</v>
      </c>
      <c r="M25" s="277">
        <f t="shared" ref="M25" si="39">SUM(M26:M29)</f>
        <v>0</v>
      </c>
      <c r="N25" s="277">
        <f t="shared" ref="N25" si="40">SUM(N26:N29)</f>
        <v>0</v>
      </c>
      <c r="O25" s="279">
        <f t="shared" ref="O25" si="41">SUM(O26:O29)</f>
        <v>0</v>
      </c>
      <c r="P25" s="359">
        <f t="shared" si="30"/>
        <v>0</v>
      </c>
      <c r="Q25" s="276">
        <f t="shared" ref="Q25" si="42">SUM(Q26:Q29)</f>
        <v>0</v>
      </c>
      <c r="R25" s="277">
        <f t="shared" ref="R25" si="43">SUM(R26:R29)</f>
        <v>0</v>
      </c>
      <c r="S25" s="277">
        <f t="shared" ref="S25" si="44">SUM(S26:S29)</f>
        <v>0</v>
      </c>
      <c r="T25" s="277">
        <f t="shared" ref="T25" si="45">SUM(T26:T29)</f>
        <v>0</v>
      </c>
      <c r="U25" s="277">
        <f t="shared" ref="U25" si="46">SUM(U26:U29)</f>
        <v>0</v>
      </c>
      <c r="V25" s="279">
        <f t="shared" ref="V25" si="47">SUM(V26:V29)</f>
        <v>0</v>
      </c>
      <c r="W25" s="280">
        <f t="shared" ref="W25" si="48">SUM(W26:W29)</f>
        <v>0</v>
      </c>
      <c r="X25" s="359">
        <f t="shared" si="0"/>
        <v>0</v>
      </c>
    </row>
    <row r="26" spans="1:24" ht="24" customHeight="1">
      <c r="A26" s="462"/>
      <c r="B26" s="470"/>
      <c r="C26" s="360" t="s">
        <v>217</v>
      </c>
      <c r="D26" s="276">
        <v>0</v>
      </c>
      <c r="E26" s="277">
        <v>0</v>
      </c>
      <c r="F26" s="277">
        <v>0</v>
      </c>
      <c r="G26" s="277">
        <v>0</v>
      </c>
      <c r="H26" s="277">
        <v>0</v>
      </c>
      <c r="I26" s="278">
        <v>0</v>
      </c>
      <c r="J26" s="277">
        <v>0</v>
      </c>
      <c r="K26" s="277">
        <v>0</v>
      </c>
      <c r="L26" s="277">
        <v>0</v>
      </c>
      <c r="M26" s="277">
        <v>0</v>
      </c>
      <c r="N26" s="277">
        <v>0</v>
      </c>
      <c r="O26" s="279">
        <v>0</v>
      </c>
      <c r="P26" s="359">
        <f t="shared" si="30"/>
        <v>0</v>
      </c>
      <c r="Q26" s="276">
        <v>0</v>
      </c>
      <c r="R26" s="277">
        <v>0</v>
      </c>
      <c r="S26" s="277">
        <v>0</v>
      </c>
      <c r="T26" s="277">
        <v>0</v>
      </c>
      <c r="U26" s="277">
        <v>0</v>
      </c>
      <c r="V26" s="279">
        <v>0</v>
      </c>
      <c r="W26" s="280">
        <v>0</v>
      </c>
      <c r="X26" s="359">
        <f t="shared" si="0"/>
        <v>0</v>
      </c>
    </row>
    <row r="27" spans="1:24" ht="24" customHeight="1">
      <c r="A27" s="462"/>
      <c r="B27" s="470"/>
      <c r="C27" s="360" t="s">
        <v>212</v>
      </c>
      <c r="D27" s="276">
        <v>0</v>
      </c>
      <c r="E27" s="277">
        <v>0</v>
      </c>
      <c r="F27" s="277">
        <v>0</v>
      </c>
      <c r="G27" s="277">
        <v>0</v>
      </c>
      <c r="H27" s="277">
        <v>0</v>
      </c>
      <c r="I27" s="278">
        <v>0</v>
      </c>
      <c r="J27" s="277">
        <v>0</v>
      </c>
      <c r="K27" s="277">
        <v>0</v>
      </c>
      <c r="L27" s="277">
        <v>0</v>
      </c>
      <c r="M27" s="277">
        <v>0</v>
      </c>
      <c r="N27" s="277">
        <v>0</v>
      </c>
      <c r="O27" s="279">
        <v>0</v>
      </c>
      <c r="P27" s="359">
        <f t="shared" si="30"/>
        <v>0</v>
      </c>
      <c r="Q27" s="276">
        <v>0</v>
      </c>
      <c r="R27" s="277">
        <v>0</v>
      </c>
      <c r="S27" s="277">
        <v>0</v>
      </c>
      <c r="T27" s="277">
        <v>0</v>
      </c>
      <c r="U27" s="277">
        <v>0</v>
      </c>
      <c r="V27" s="279">
        <v>0</v>
      </c>
      <c r="W27" s="280">
        <v>0</v>
      </c>
      <c r="X27" s="359">
        <f t="shared" si="0"/>
        <v>0</v>
      </c>
    </row>
    <row r="28" spans="1:24" ht="24" customHeight="1">
      <c r="A28" s="462"/>
      <c r="B28" s="470"/>
      <c r="C28" s="360" t="s">
        <v>216</v>
      </c>
      <c r="D28" s="276">
        <v>0</v>
      </c>
      <c r="E28" s="277">
        <v>0</v>
      </c>
      <c r="F28" s="277">
        <v>0</v>
      </c>
      <c r="G28" s="277">
        <v>0</v>
      </c>
      <c r="H28" s="277">
        <v>0</v>
      </c>
      <c r="I28" s="278">
        <v>0</v>
      </c>
      <c r="J28" s="277">
        <v>0</v>
      </c>
      <c r="K28" s="277">
        <v>0</v>
      </c>
      <c r="L28" s="277">
        <v>0</v>
      </c>
      <c r="M28" s="277">
        <v>0</v>
      </c>
      <c r="N28" s="277">
        <v>0</v>
      </c>
      <c r="O28" s="279">
        <v>0</v>
      </c>
      <c r="P28" s="359">
        <f t="shared" si="30"/>
        <v>0</v>
      </c>
      <c r="Q28" s="276">
        <v>0</v>
      </c>
      <c r="R28" s="277">
        <v>0</v>
      </c>
      <c r="S28" s="277">
        <v>0</v>
      </c>
      <c r="T28" s="277">
        <v>0</v>
      </c>
      <c r="U28" s="277">
        <v>0</v>
      </c>
      <c r="V28" s="279">
        <v>0</v>
      </c>
      <c r="W28" s="280">
        <v>0</v>
      </c>
      <c r="X28" s="359">
        <f t="shared" si="0"/>
        <v>0</v>
      </c>
    </row>
    <row r="29" spans="1:24" ht="24" customHeight="1">
      <c r="A29" s="462"/>
      <c r="B29" s="470"/>
      <c r="C29" s="360" t="s">
        <v>211</v>
      </c>
      <c r="D29" s="276">
        <v>0</v>
      </c>
      <c r="E29" s="277">
        <v>0</v>
      </c>
      <c r="F29" s="277">
        <v>0</v>
      </c>
      <c r="G29" s="277">
        <v>0</v>
      </c>
      <c r="H29" s="277">
        <v>0</v>
      </c>
      <c r="I29" s="278">
        <v>0</v>
      </c>
      <c r="J29" s="277">
        <v>0</v>
      </c>
      <c r="K29" s="277">
        <v>0</v>
      </c>
      <c r="L29" s="277">
        <v>0</v>
      </c>
      <c r="M29" s="277">
        <v>0</v>
      </c>
      <c r="N29" s="277">
        <v>0</v>
      </c>
      <c r="O29" s="279">
        <v>0</v>
      </c>
      <c r="P29" s="359">
        <f t="shared" si="30"/>
        <v>0</v>
      </c>
      <c r="Q29" s="276">
        <v>0</v>
      </c>
      <c r="R29" s="277">
        <v>0</v>
      </c>
      <c r="S29" s="277">
        <v>0</v>
      </c>
      <c r="T29" s="277">
        <v>0</v>
      </c>
      <c r="U29" s="277">
        <v>0</v>
      </c>
      <c r="V29" s="279">
        <v>0</v>
      </c>
      <c r="W29" s="280">
        <v>0</v>
      </c>
      <c r="X29" s="359">
        <f t="shared" si="0"/>
        <v>0</v>
      </c>
    </row>
    <row r="30" spans="1:24" ht="24" customHeight="1">
      <c r="A30" s="462"/>
      <c r="B30" s="466" t="s">
        <v>249</v>
      </c>
      <c r="C30" s="467"/>
      <c r="D30" s="276">
        <v>0</v>
      </c>
      <c r="E30" s="277">
        <v>0</v>
      </c>
      <c r="F30" s="277">
        <v>0</v>
      </c>
      <c r="G30" s="277">
        <v>0</v>
      </c>
      <c r="H30" s="277">
        <v>0</v>
      </c>
      <c r="I30" s="278">
        <v>0</v>
      </c>
      <c r="J30" s="277">
        <v>0</v>
      </c>
      <c r="K30" s="277">
        <v>0</v>
      </c>
      <c r="L30" s="277">
        <v>0</v>
      </c>
      <c r="M30" s="277">
        <v>0</v>
      </c>
      <c r="N30" s="277">
        <v>0</v>
      </c>
      <c r="O30" s="279">
        <v>0</v>
      </c>
      <c r="P30" s="359">
        <f t="shared" si="30"/>
        <v>0</v>
      </c>
      <c r="Q30" s="276">
        <v>0</v>
      </c>
      <c r="R30" s="277">
        <v>0</v>
      </c>
      <c r="S30" s="277">
        <v>0</v>
      </c>
      <c r="T30" s="277">
        <v>0</v>
      </c>
      <c r="U30" s="277">
        <v>0</v>
      </c>
      <c r="V30" s="279">
        <v>0</v>
      </c>
      <c r="W30" s="280">
        <v>0</v>
      </c>
      <c r="X30" s="359">
        <f t="shared" si="0"/>
        <v>0</v>
      </c>
    </row>
    <row r="31" spans="1:24" ht="24" customHeight="1">
      <c r="A31" s="463"/>
      <c r="B31" s="459" t="s">
        <v>215</v>
      </c>
      <c r="C31" s="460"/>
      <c r="D31" s="287">
        <v>0</v>
      </c>
      <c r="E31" s="288">
        <v>0</v>
      </c>
      <c r="F31" s="288">
        <v>0</v>
      </c>
      <c r="G31" s="288">
        <v>0</v>
      </c>
      <c r="H31" s="288">
        <v>0</v>
      </c>
      <c r="I31" s="289">
        <v>0</v>
      </c>
      <c r="J31" s="288">
        <v>0</v>
      </c>
      <c r="K31" s="288">
        <v>0</v>
      </c>
      <c r="L31" s="288">
        <v>0</v>
      </c>
      <c r="M31" s="288">
        <v>0</v>
      </c>
      <c r="N31" s="288">
        <v>0</v>
      </c>
      <c r="O31" s="290">
        <v>0</v>
      </c>
      <c r="P31" s="363">
        <f t="shared" si="30"/>
        <v>0</v>
      </c>
      <c r="Q31" s="287">
        <v>0</v>
      </c>
      <c r="R31" s="288">
        <v>0</v>
      </c>
      <c r="S31" s="288">
        <v>0</v>
      </c>
      <c r="T31" s="288">
        <v>0</v>
      </c>
      <c r="U31" s="288">
        <v>0</v>
      </c>
      <c r="V31" s="290">
        <v>0</v>
      </c>
      <c r="W31" s="291">
        <v>0</v>
      </c>
      <c r="X31" s="364">
        <f t="shared" si="0"/>
        <v>0</v>
      </c>
    </row>
    <row r="32" spans="1:24" ht="24" customHeight="1">
      <c r="A32" s="461" t="s">
        <v>253</v>
      </c>
      <c r="B32" s="464" t="s">
        <v>214</v>
      </c>
      <c r="C32" s="465"/>
      <c r="D32" s="292">
        <v>0</v>
      </c>
      <c r="E32" s="293">
        <v>0</v>
      </c>
      <c r="F32" s="293">
        <v>0</v>
      </c>
      <c r="G32" s="293">
        <v>0</v>
      </c>
      <c r="H32" s="293">
        <v>0</v>
      </c>
      <c r="I32" s="294">
        <v>0</v>
      </c>
      <c r="J32" s="293">
        <v>0</v>
      </c>
      <c r="K32" s="293">
        <v>0</v>
      </c>
      <c r="L32" s="293">
        <v>0</v>
      </c>
      <c r="M32" s="293">
        <v>0</v>
      </c>
      <c r="N32" s="293">
        <v>100</v>
      </c>
      <c r="O32" s="295">
        <v>0</v>
      </c>
      <c r="P32" s="365">
        <f>SUM(D32:O32)</f>
        <v>100</v>
      </c>
      <c r="Q32" s="292">
        <v>0</v>
      </c>
      <c r="R32" s="293">
        <v>0</v>
      </c>
      <c r="S32" s="293">
        <v>0</v>
      </c>
      <c r="T32" s="293">
        <v>0</v>
      </c>
      <c r="U32" s="293">
        <v>0</v>
      </c>
      <c r="V32" s="296">
        <v>0</v>
      </c>
      <c r="W32" s="297">
        <v>100</v>
      </c>
      <c r="X32" s="365">
        <f t="shared" ref="X32:X95" si="49">SUM(Q32:W32)</f>
        <v>100</v>
      </c>
    </row>
    <row r="33" spans="1:24" ht="24" customHeight="1">
      <c r="A33" s="462"/>
      <c r="B33" s="466" t="s">
        <v>213</v>
      </c>
      <c r="C33" s="467"/>
      <c r="D33" s="276">
        <v>0</v>
      </c>
      <c r="E33" s="277">
        <v>0</v>
      </c>
      <c r="F33" s="277">
        <v>0</v>
      </c>
      <c r="G33" s="277">
        <v>0</v>
      </c>
      <c r="H33" s="277">
        <v>0</v>
      </c>
      <c r="I33" s="278">
        <v>0</v>
      </c>
      <c r="J33" s="277">
        <v>0</v>
      </c>
      <c r="K33" s="277">
        <v>200</v>
      </c>
      <c r="L33" s="277">
        <v>0</v>
      </c>
      <c r="M33" s="277">
        <v>0</v>
      </c>
      <c r="N33" s="277">
        <v>0</v>
      </c>
      <c r="O33" s="279">
        <v>0</v>
      </c>
      <c r="P33" s="359">
        <f t="shared" ref="P33:P40" si="50">SUM(D33:O33)</f>
        <v>200</v>
      </c>
      <c r="Q33" s="276">
        <v>0</v>
      </c>
      <c r="R33" s="277">
        <v>0</v>
      </c>
      <c r="S33" s="277">
        <v>0</v>
      </c>
      <c r="T33" s="277">
        <v>0</v>
      </c>
      <c r="U33" s="277">
        <v>0</v>
      </c>
      <c r="V33" s="277">
        <v>0</v>
      </c>
      <c r="W33" s="280">
        <v>200</v>
      </c>
      <c r="X33" s="359">
        <f t="shared" si="49"/>
        <v>200</v>
      </c>
    </row>
    <row r="34" spans="1:24" ht="24" customHeight="1">
      <c r="A34" s="462"/>
      <c r="B34" s="468" t="s">
        <v>250</v>
      </c>
      <c r="C34" s="469"/>
      <c r="D34" s="276">
        <f>SUM(D35:D38)</f>
        <v>0</v>
      </c>
      <c r="E34" s="277">
        <f t="shared" ref="E34" si="51">SUM(E35:E38)</f>
        <v>0</v>
      </c>
      <c r="F34" s="277">
        <f t="shared" ref="F34" si="52">SUM(F35:F38)</f>
        <v>0</v>
      </c>
      <c r="G34" s="277">
        <f t="shared" ref="G34" si="53">SUM(G35:G38)</f>
        <v>0</v>
      </c>
      <c r="H34" s="277">
        <f t="shared" ref="H34" si="54">SUM(H35:H38)</f>
        <v>0</v>
      </c>
      <c r="I34" s="278">
        <f t="shared" ref="I34" si="55">SUM(I35:I38)</f>
        <v>0</v>
      </c>
      <c r="J34" s="277">
        <f t="shared" ref="J34" si="56">SUM(J35:J38)</f>
        <v>0</v>
      </c>
      <c r="K34" s="277">
        <f t="shared" ref="K34" si="57">SUM(K35:K38)</f>
        <v>0</v>
      </c>
      <c r="L34" s="277">
        <f t="shared" ref="L34" si="58">SUM(L35:L38)</f>
        <v>0</v>
      </c>
      <c r="M34" s="277">
        <f t="shared" ref="M34" si="59">SUM(M35:M38)</f>
        <v>0</v>
      </c>
      <c r="N34" s="277">
        <f t="shared" ref="N34" si="60">SUM(N35:N38)</f>
        <v>0</v>
      </c>
      <c r="O34" s="279">
        <f t="shared" ref="O34" si="61">SUM(O35:O38)</f>
        <v>0</v>
      </c>
      <c r="P34" s="359">
        <f t="shared" si="50"/>
        <v>0</v>
      </c>
      <c r="Q34" s="276">
        <f t="shared" ref="Q34" si="62">SUM(Q35:Q38)</f>
        <v>0</v>
      </c>
      <c r="R34" s="277">
        <f t="shared" ref="R34" si="63">SUM(R35:R38)</f>
        <v>0</v>
      </c>
      <c r="S34" s="277">
        <f t="shared" ref="S34" si="64">SUM(S35:S38)</f>
        <v>0</v>
      </c>
      <c r="T34" s="277">
        <f t="shared" ref="T34" si="65">SUM(T35:T38)</f>
        <v>0</v>
      </c>
      <c r="U34" s="277">
        <f t="shared" ref="U34" si="66">SUM(U35:U38)</f>
        <v>0</v>
      </c>
      <c r="V34" s="279">
        <f t="shared" ref="V34" si="67">SUM(V35:V38)</f>
        <v>0</v>
      </c>
      <c r="W34" s="280">
        <f t="shared" ref="W34" si="68">SUM(W35:W38)</f>
        <v>0</v>
      </c>
      <c r="X34" s="359">
        <f t="shared" si="49"/>
        <v>0</v>
      </c>
    </row>
    <row r="35" spans="1:24" ht="24" customHeight="1">
      <c r="A35" s="462"/>
      <c r="B35" s="470"/>
      <c r="C35" s="360" t="s">
        <v>217</v>
      </c>
      <c r="D35" s="276">
        <v>0</v>
      </c>
      <c r="E35" s="277">
        <v>0</v>
      </c>
      <c r="F35" s="277">
        <v>0</v>
      </c>
      <c r="G35" s="277">
        <v>0</v>
      </c>
      <c r="H35" s="277">
        <v>0</v>
      </c>
      <c r="I35" s="278">
        <v>0</v>
      </c>
      <c r="J35" s="277">
        <v>0</v>
      </c>
      <c r="K35" s="277">
        <v>0</v>
      </c>
      <c r="L35" s="277">
        <v>0</v>
      </c>
      <c r="M35" s="277">
        <v>0</v>
      </c>
      <c r="N35" s="277">
        <v>0</v>
      </c>
      <c r="O35" s="279">
        <v>0</v>
      </c>
      <c r="P35" s="359">
        <f t="shared" si="50"/>
        <v>0</v>
      </c>
      <c r="Q35" s="276">
        <v>0</v>
      </c>
      <c r="R35" s="277">
        <v>0</v>
      </c>
      <c r="S35" s="277">
        <v>0</v>
      </c>
      <c r="T35" s="277">
        <v>0</v>
      </c>
      <c r="U35" s="277">
        <v>0</v>
      </c>
      <c r="V35" s="279">
        <v>0</v>
      </c>
      <c r="W35" s="280">
        <v>0</v>
      </c>
      <c r="X35" s="359">
        <f t="shared" si="49"/>
        <v>0</v>
      </c>
    </row>
    <row r="36" spans="1:24" ht="24" customHeight="1">
      <c r="A36" s="462"/>
      <c r="B36" s="470"/>
      <c r="C36" s="360" t="s">
        <v>212</v>
      </c>
      <c r="D36" s="276">
        <v>0</v>
      </c>
      <c r="E36" s="277">
        <v>0</v>
      </c>
      <c r="F36" s="277">
        <v>0</v>
      </c>
      <c r="G36" s="277">
        <v>0</v>
      </c>
      <c r="H36" s="277">
        <v>0</v>
      </c>
      <c r="I36" s="278">
        <v>0</v>
      </c>
      <c r="J36" s="277">
        <v>0</v>
      </c>
      <c r="K36" s="277">
        <v>0</v>
      </c>
      <c r="L36" s="277">
        <v>0</v>
      </c>
      <c r="M36" s="277">
        <v>0</v>
      </c>
      <c r="N36" s="277">
        <v>0</v>
      </c>
      <c r="O36" s="279">
        <v>0</v>
      </c>
      <c r="P36" s="359">
        <f t="shared" si="50"/>
        <v>0</v>
      </c>
      <c r="Q36" s="276">
        <v>0</v>
      </c>
      <c r="R36" s="277">
        <v>0</v>
      </c>
      <c r="S36" s="277">
        <v>0</v>
      </c>
      <c r="T36" s="277">
        <v>0</v>
      </c>
      <c r="U36" s="277">
        <v>0</v>
      </c>
      <c r="V36" s="279">
        <v>0</v>
      </c>
      <c r="W36" s="280">
        <v>0</v>
      </c>
      <c r="X36" s="359">
        <f t="shared" si="49"/>
        <v>0</v>
      </c>
    </row>
    <row r="37" spans="1:24" ht="24" customHeight="1">
      <c r="A37" s="462"/>
      <c r="B37" s="470"/>
      <c r="C37" s="360" t="s">
        <v>216</v>
      </c>
      <c r="D37" s="276">
        <v>0</v>
      </c>
      <c r="E37" s="277">
        <v>0</v>
      </c>
      <c r="F37" s="277">
        <v>0</v>
      </c>
      <c r="G37" s="277">
        <v>0</v>
      </c>
      <c r="H37" s="277">
        <v>0</v>
      </c>
      <c r="I37" s="278">
        <v>0</v>
      </c>
      <c r="J37" s="277">
        <v>0</v>
      </c>
      <c r="K37" s="277">
        <v>0</v>
      </c>
      <c r="L37" s="277">
        <v>0</v>
      </c>
      <c r="M37" s="277">
        <v>0</v>
      </c>
      <c r="N37" s="277">
        <v>0</v>
      </c>
      <c r="O37" s="279">
        <v>0</v>
      </c>
      <c r="P37" s="359">
        <f t="shared" si="50"/>
        <v>0</v>
      </c>
      <c r="Q37" s="276">
        <v>0</v>
      </c>
      <c r="R37" s="277">
        <v>0</v>
      </c>
      <c r="S37" s="277">
        <v>0</v>
      </c>
      <c r="T37" s="277">
        <v>0</v>
      </c>
      <c r="U37" s="277">
        <v>0</v>
      </c>
      <c r="V37" s="279">
        <v>0</v>
      </c>
      <c r="W37" s="280">
        <v>0</v>
      </c>
      <c r="X37" s="359">
        <f t="shared" si="49"/>
        <v>0</v>
      </c>
    </row>
    <row r="38" spans="1:24" ht="24" customHeight="1">
      <c r="A38" s="462"/>
      <c r="B38" s="470"/>
      <c r="C38" s="360" t="s">
        <v>211</v>
      </c>
      <c r="D38" s="276">
        <v>0</v>
      </c>
      <c r="E38" s="277">
        <v>0</v>
      </c>
      <c r="F38" s="277">
        <v>0</v>
      </c>
      <c r="G38" s="277">
        <v>0</v>
      </c>
      <c r="H38" s="277">
        <v>0</v>
      </c>
      <c r="I38" s="278">
        <v>0</v>
      </c>
      <c r="J38" s="277">
        <v>0</v>
      </c>
      <c r="K38" s="277">
        <v>0</v>
      </c>
      <c r="L38" s="277">
        <v>0</v>
      </c>
      <c r="M38" s="277">
        <v>0</v>
      </c>
      <c r="N38" s="277">
        <v>0</v>
      </c>
      <c r="O38" s="279">
        <v>0</v>
      </c>
      <c r="P38" s="359">
        <f t="shared" si="50"/>
        <v>0</v>
      </c>
      <c r="Q38" s="276">
        <v>0</v>
      </c>
      <c r="R38" s="277">
        <v>0</v>
      </c>
      <c r="S38" s="277">
        <v>0</v>
      </c>
      <c r="T38" s="277">
        <v>0</v>
      </c>
      <c r="U38" s="277">
        <v>0</v>
      </c>
      <c r="V38" s="279">
        <v>0</v>
      </c>
      <c r="W38" s="280">
        <v>0</v>
      </c>
      <c r="X38" s="359">
        <f t="shared" si="49"/>
        <v>0</v>
      </c>
    </row>
    <row r="39" spans="1:24" ht="24" customHeight="1">
      <c r="A39" s="462"/>
      <c r="B39" s="466" t="s">
        <v>249</v>
      </c>
      <c r="C39" s="467"/>
      <c r="D39" s="276">
        <v>0</v>
      </c>
      <c r="E39" s="277">
        <v>0</v>
      </c>
      <c r="F39" s="277">
        <v>0</v>
      </c>
      <c r="G39" s="277">
        <v>0</v>
      </c>
      <c r="H39" s="277">
        <v>0</v>
      </c>
      <c r="I39" s="278">
        <v>0</v>
      </c>
      <c r="J39" s="277">
        <v>0</v>
      </c>
      <c r="K39" s="277">
        <v>0</v>
      </c>
      <c r="L39" s="277">
        <v>0</v>
      </c>
      <c r="M39" s="277">
        <v>0</v>
      </c>
      <c r="N39" s="277">
        <v>0</v>
      </c>
      <c r="O39" s="279">
        <v>0</v>
      </c>
      <c r="P39" s="359">
        <f t="shared" si="50"/>
        <v>0</v>
      </c>
      <c r="Q39" s="276">
        <v>0</v>
      </c>
      <c r="R39" s="277">
        <v>0</v>
      </c>
      <c r="S39" s="277">
        <v>0</v>
      </c>
      <c r="T39" s="277">
        <v>0</v>
      </c>
      <c r="U39" s="277">
        <v>0</v>
      </c>
      <c r="V39" s="279">
        <v>0</v>
      </c>
      <c r="W39" s="280">
        <v>0</v>
      </c>
      <c r="X39" s="359">
        <f t="shared" si="49"/>
        <v>0</v>
      </c>
    </row>
    <row r="40" spans="1:24" ht="24" customHeight="1">
      <c r="A40" s="463"/>
      <c r="B40" s="459" t="s">
        <v>215</v>
      </c>
      <c r="C40" s="460"/>
      <c r="D40" s="287">
        <v>0</v>
      </c>
      <c r="E40" s="288">
        <v>0</v>
      </c>
      <c r="F40" s="288">
        <v>0</v>
      </c>
      <c r="G40" s="288">
        <v>0</v>
      </c>
      <c r="H40" s="288">
        <v>0</v>
      </c>
      <c r="I40" s="289">
        <v>0</v>
      </c>
      <c r="J40" s="288">
        <v>0</v>
      </c>
      <c r="K40" s="288">
        <v>0</v>
      </c>
      <c r="L40" s="288">
        <v>0</v>
      </c>
      <c r="M40" s="288">
        <v>0</v>
      </c>
      <c r="N40" s="288">
        <v>0</v>
      </c>
      <c r="O40" s="290">
        <v>0</v>
      </c>
      <c r="P40" s="363">
        <f t="shared" si="50"/>
        <v>0</v>
      </c>
      <c r="Q40" s="287">
        <v>0</v>
      </c>
      <c r="R40" s="288">
        <v>0</v>
      </c>
      <c r="S40" s="288">
        <v>0</v>
      </c>
      <c r="T40" s="288">
        <v>0</v>
      </c>
      <c r="U40" s="288">
        <v>0</v>
      </c>
      <c r="V40" s="290">
        <v>0</v>
      </c>
      <c r="W40" s="291">
        <v>0</v>
      </c>
      <c r="X40" s="364">
        <f t="shared" si="49"/>
        <v>0</v>
      </c>
    </row>
    <row r="41" spans="1:24" ht="24" customHeight="1">
      <c r="A41" s="461" t="s">
        <v>254</v>
      </c>
      <c r="B41" s="464" t="s">
        <v>214</v>
      </c>
      <c r="C41" s="465"/>
      <c r="D41" s="292">
        <v>0</v>
      </c>
      <c r="E41" s="293">
        <v>0</v>
      </c>
      <c r="F41" s="293">
        <v>0</v>
      </c>
      <c r="G41" s="293">
        <v>0</v>
      </c>
      <c r="H41" s="293">
        <v>100</v>
      </c>
      <c r="I41" s="294">
        <v>0</v>
      </c>
      <c r="J41" s="293">
        <v>0</v>
      </c>
      <c r="K41" s="293">
        <v>0</v>
      </c>
      <c r="L41" s="293">
        <v>0</v>
      </c>
      <c r="M41" s="293">
        <v>0</v>
      </c>
      <c r="N41" s="293">
        <v>0</v>
      </c>
      <c r="O41" s="295">
        <v>0</v>
      </c>
      <c r="P41" s="365">
        <f>SUM(D41:O41)</f>
        <v>100</v>
      </c>
      <c r="Q41" s="292">
        <v>0</v>
      </c>
      <c r="R41" s="293">
        <v>0</v>
      </c>
      <c r="S41" s="293">
        <v>0</v>
      </c>
      <c r="T41" s="293">
        <v>0</v>
      </c>
      <c r="U41" s="293">
        <v>100</v>
      </c>
      <c r="V41" s="296">
        <v>0</v>
      </c>
      <c r="W41" s="297">
        <v>0</v>
      </c>
      <c r="X41" s="365">
        <f t="shared" si="49"/>
        <v>100</v>
      </c>
    </row>
    <row r="42" spans="1:24" ht="24" customHeight="1">
      <c r="A42" s="462"/>
      <c r="B42" s="466" t="s">
        <v>213</v>
      </c>
      <c r="C42" s="467"/>
      <c r="D42" s="276">
        <v>0</v>
      </c>
      <c r="E42" s="277">
        <v>0</v>
      </c>
      <c r="F42" s="277">
        <v>100</v>
      </c>
      <c r="G42" s="277">
        <v>0</v>
      </c>
      <c r="H42" s="277">
        <v>0</v>
      </c>
      <c r="I42" s="278">
        <v>0</v>
      </c>
      <c r="J42" s="277">
        <v>0</v>
      </c>
      <c r="K42" s="277">
        <v>0</v>
      </c>
      <c r="L42" s="277">
        <v>0</v>
      </c>
      <c r="M42" s="277">
        <v>0</v>
      </c>
      <c r="N42" s="277">
        <v>0</v>
      </c>
      <c r="O42" s="279">
        <v>0</v>
      </c>
      <c r="P42" s="359">
        <f t="shared" ref="P42:P49" si="69">SUM(D42:O42)</f>
        <v>100</v>
      </c>
      <c r="Q42" s="276">
        <v>0</v>
      </c>
      <c r="R42" s="277">
        <v>0</v>
      </c>
      <c r="S42" s="277">
        <v>100</v>
      </c>
      <c r="T42" s="277">
        <v>0</v>
      </c>
      <c r="U42" s="277">
        <v>0</v>
      </c>
      <c r="V42" s="277">
        <v>100</v>
      </c>
      <c r="W42" s="280">
        <v>0</v>
      </c>
      <c r="X42" s="359">
        <f t="shared" si="49"/>
        <v>200</v>
      </c>
    </row>
    <row r="43" spans="1:24" ht="24" customHeight="1">
      <c r="A43" s="462"/>
      <c r="B43" s="468" t="s">
        <v>250</v>
      </c>
      <c r="C43" s="469"/>
      <c r="D43" s="276">
        <f>SUM(D44:D47)</f>
        <v>0</v>
      </c>
      <c r="E43" s="277">
        <f t="shared" ref="E43" si="70">SUM(E44:E47)</f>
        <v>0</v>
      </c>
      <c r="F43" s="277">
        <f t="shared" ref="F43" si="71">SUM(F44:F47)</f>
        <v>0</v>
      </c>
      <c r="G43" s="277">
        <f t="shared" ref="G43" si="72">SUM(G44:G47)</f>
        <v>200</v>
      </c>
      <c r="H43" s="277">
        <f t="shared" ref="H43" si="73">SUM(H44:H47)</f>
        <v>0</v>
      </c>
      <c r="I43" s="278">
        <f t="shared" ref="I43" si="74">SUM(I44:I47)</f>
        <v>0</v>
      </c>
      <c r="J43" s="277">
        <f t="shared" ref="J43" si="75">SUM(J44:J47)</f>
        <v>0</v>
      </c>
      <c r="K43" s="277">
        <f t="shared" ref="K43" si="76">SUM(K44:K47)</f>
        <v>0</v>
      </c>
      <c r="L43" s="277">
        <f t="shared" ref="L43" si="77">SUM(L44:L47)</f>
        <v>0</v>
      </c>
      <c r="M43" s="277">
        <f t="shared" ref="M43" si="78">SUM(M44:M47)</f>
        <v>0</v>
      </c>
      <c r="N43" s="277">
        <f t="shared" ref="N43" si="79">SUM(N44:N47)</f>
        <v>0</v>
      </c>
      <c r="O43" s="279">
        <f t="shared" ref="O43" si="80">SUM(O44:O47)</f>
        <v>0</v>
      </c>
      <c r="P43" s="359">
        <f t="shared" si="69"/>
        <v>200</v>
      </c>
      <c r="Q43" s="276">
        <f t="shared" ref="Q43" si="81">SUM(Q44:Q47)</f>
        <v>0</v>
      </c>
      <c r="R43" s="277">
        <f t="shared" ref="R43" si="82">SUM(R44:R47)</f>
        <v>0</v>
      </c>
      <c r="S43" s="277">
        <f t="shared" ref="S43" si="83">SUM(S44:S47)</f>
        <v>0</v>
      </c>
      <c r="T43" s="277">
        <f t="shared" ref="T43" si="84">SUM(T44:T47)</f>
        <v>100</v>
      </c>
      <c r="U43" s="277">
        <f t="shared" ref="U43" si="85">SUM(U44:U47)</f>
        <v>0</v>
      </c>
      <c r="V43" s="279">
        <f t="shared" ref="V43" si="86">SUM(V44:V47)</f>
        <v>0</v>
      </c>
      <c r="W43" s="280">
        <f t="shared" ref="W43" si="87">SUM(W44:W47)</f>
        <v>0</v>
      </c>
      <c r="X43" s="359">
        <f t="shared" ref="X43" si="88">SUM(Q43:W43)</f>
        <v>100</v>
      </c>
    </row>
    <row r="44" spans="1:24" ht="24" customHeight="1">
      <c r="A44" s="462"/>
      <c r="B44" s="470"/>
      <c r="C44" s="360" t="s">
        <v>217</v>
      </c>
      <c r="D44" s="276">
        <v>0</v>
      </c>
      <c r="E44" s="277">
        <v>0</v>
      </c>
      <c r="F44" s="277">
        <v>0</v>
      </c>
      <c r="G44" s="277">
        <v>0</v>
      </c>
      <c r="H44" s="277">
        <v>0</v>
      </c>
      <c r="I44" s="278">
        <v>0</v>
      </c>
      <c r="J44" s="277">
        <v>0</v>
      </c>
      <c r="K44" s="277">
        <v>0</v>
      </c>
      <c r="L44" s="277">
        <v>0</v>
      </c>
      <c r="M44" s="277">
        <v>0</v>
      </c>
      <c r="N44" s="277">
        <v>0</v>
      </c>
      <c r="O44" s="279">
        <v>0</v>
      </c>
      <c r="P44" s="359">
        <f t="shared" si="69"/>
        <v>0</v>
      </c>
      <c r="Q44" s="276">
        <v>0</v>
      </c>
      <c r="R44" s="277">
        <v>0</v>
      </c>
      <c r="S44" s="277">
        <v>0</v>
      </c>
      <c r="T44" s="277">
        <v>0</v>
      </c>
      <c r="U44" s="277">
        <v>0</v>
      </c>
      <c r="V44" s="279">
        <v>0</v>
      </c>
      <c r="W44" s="280">
        <v>0</v>
      </c>
      <c r="X44" s="359">
        <f t="shared" si="49"/>
        <v>0</v>
      </c>
    </row>
    <row r="45" spans="1:24" ht="24" customHeight="1">
      <c r="A45" s="462"/>
      <c r="B45" s="470"/>
      <c r="C45" s="360" t="s">
        <v>212</v>
      </c>
      <c r="D45" s="276">
        <v>0</v>
      </c>
      <c r="E45" s="277">
        <v>0</v>
      </c>
      <c r="F45" s="277">
        <v>0</v>
      </c>
      <c r="G45" s="277">
        <v>200</v>
      </c>
      <c r="H45" s="277">
        <v>0</v>
      </c>
      <c r="I45" s="278">
        <v>0</v>
      </c>
      <c r="J45" s="277">
        <v>0</v>
      </c>
      <c r="K45" s="277">
        <v>0</v>
      </c>
      <c r="L45" s="277">
        <v>0</v>
      </c>
      <c r="M45" s="277">
        <v>0</v>
      </c>
      <c r="N45" s="277">
        <v>0</v>
      </c>
      <c r="O45" s="279">
        <v>0</v>
      </c>
      <c r="P45" s="359">
        <f t="shared" si="69"/>
        <v>200</v>
      </c>
      <c r="Q45" s="276">
        <v>0</v>
      </c>
      <c r="R45" s="277">
        <v>0</v>
      </c>
      <c r="S45" s="277">
        <v>0</v>
      </c>
      <c r="T45" s="277">
        <v>100</v>
      </c>
      <c r="U45" s="277">
        <v>0</v>
      </c>
      <c r="V45" s="279">
        <v>0</v>
      </c>
      <c r="W45" s="280">
        <v>0</v>
      </c>
      <c r="X45" s="359">
        <f t="shared" si="49"/>
        <v>100</v>
      </c>
    </row>
    <row r="46" spans="1:24" ht="24" customHeight="1">
      <c r="A46" s="462"/>
      <c r="B46" s="470"/>
      <c r="C46" s="360" t="s">
        <v>216</v>
      </c>
      <c r="D46" s="276">
        <v>0</v>
      </c>
      <c r="E46" s="277">
        <v>0</v>
      </c>
      <c r="F46" s="277">
        <v>0</v>
      </c>
      <c r="G46" s="277">
        <v>0</v>
      </c>
      <c r="H46" s="277">
        <v>0</v>
      </c>
      <c r="I46" s="278">
        <v>0</v>
      </c>
      <c r="J46" s="277">
        <v>0</v>
      </c>
      <c r="K46" s="277">
        <v>0</v>
      </c>
      <c r="L46" s="277">
        <v>0</v>
      </c>
      <c r="M46" s="277">
        <v>0</v>
      </c>
      <c r="N46" s="277">
        <v>0</v>
      </c>
      <c r="O46" s="279">
        <v>0</v>
      </c>
      <c r="P46" s="359">
        <f t="shared" si="69"/>
        <v>0</v>
      </c>
      <c r="Q46" s="276">
        <v>0</v>
      </c>
      <c r="R46" s="277">
        <v>0</v>
      </c>
      <c r="S46" s="277">
        <v>0</v>
      </c>
      <c r="T46" s="277">
        <v>0</v>
      </c>
      <c r="U46" s="277">
        <v>0</v>
      </c>
      <c r="V46" s="279">
        <v>0</v>
      </c>
      <c r="W46" s="280">
        <v>0</v>
      </c>
      <c r="X46" s="359">
        <f t="shared" si="49"/>
        <v>0</v>
      </c>
    </row>
    <row r="47" spans="1:24" ht="24" customHeight="1">
      <c r="A47" s="462"/>
      <c r="B47" s="470"/>
      <c r="C47" s="360" t="s">
        <v>211</v>
      </c>
      <c r="D47" s="276">
        <v>0</v>
      </c>
      <c r="E47" s="277">
        <v>0</v>
      </c>
      <c r="F47" s="277">
        <v>0</v>
      </c>
      <c r="G47" s="277">
        <v>0</v>
      </c>
      <c r="H47" s="277">
        <v>0</v>
      </c>
      <c r="I47" s="278">
        <v>0</v>
      </c>
      <c r="J47" s="277">
        <v>0</v>
      </c>
      <c r="K47" s="277">
        <v>0</v>
      </c>
      <c r="L47" s="277">
        <v>0</v>
      </c>
      <c r="M47" s="277">
        <v>0</v>
      </c>
      <c r="N47" s="277">
        <v>0</v>
      </c>
      <c r="O47" s="279">
        <v>0</v>
      </c>
      <c r="P47" s="359">
        <f t="shared" si="69"/>
        <v>0</v>
      </c>
      <c r="Q47" s="276">
        <v>0</v>
      </c>
      <c r="R47" s="277">
        <v>0</v>
      </c>
      <c r="S47" s="277">
        <v>0</v>
      </c>
      <c r="T47" s="277">
        <v>0</v>
      </c>
      <c r="U47" s="277">
        <v>0</v>
      </c>
      <c r="V47" s="279">
        <v>0</v>
      </c>
      <c r="W47" s="280">
        <v>0</v>
      </c>
      <c r="X47" s="359">
        <f t="shared" si="49"/>
        <v>0</v>
      </c>
    </row>
    <row r="48" spans="1:24" ht="24" customHeight="1">
      <c r="A48" s="462"/>
      <c r="B48" s="466" t="s">
        <v>249</v>
      </c>
      <c r="C48" s="467"/>
      <c r="D48" s="276">
        <v>0</v>
      </c>
      <c r="E48" s="277">
        <v>0</v>
      </c>
      <c r="F48" s="277">
        <v>0</v>
      </c>
      <c r="G48" s="277">
        <v>0</v>
      </c>
      <c r="H48" s="277">
        <v>0</v>
      </c>
      <c r="I48" s="278">
        <v>0</v>
      </c>
      <c r="J48" s="277">
        <v>0</v>
      </c>
      <c r="K48" s="277">
        <v>0</v>
      </c>
      <c r="L48" s="277">
        <v>0</v>
      </c>
      <c r="M48" s="277">
        <v>0</v>
      </c>
      <c r="N48" s="277">
        <v>0</v>
      </c>
      <c r="O48" s="279">
        <v>0</v>
      </c>
      <c r="P48" s="359">
        <f t="shared" si="69"/>
        <v>0</v>
      </c>
      <c r="Q48" s="276">
        <v>0</v>
      </c>
      <c r="R48" s="277">
        <v>0</v>
      </c>
      <c r="S48" s="277">
        <v>0</v>
      </c>
      <c r="T48" s="277">
        <v>0</v>
      </c>
      <c r="U48" s="277">
        <v>0</v>
      </c>
      <c r="V48" s="279">
        <v>0</v>
      </c>
      <c r="W48" s="280">
        <v>0</v>
      </c>
      <c r="X48" s="359">
        <f t="shared" si="49"/>
        <v>0</v>
      </c>
    </row>
    <row r="49" spans="1:24" ht="24" customHeight="1">
      <c r="A49" s="463"/>
      <c r="B49" s="459" t="s">
        <v>215</v>
      </c>
      <c r="C49" s="460"/>
      <c r="D49" s="287">
        <v>0</v>
      </c>
      <c r="E49" s="288">
        <v>0</v>
      </c>
      <c r="F49" s="288">
        <v>0</v>
      </c>
      <c r="G49" s="288">
        <v>0</v>
      </c>
      <c r="H49" s="288">
        <v>0</v>
      </c>
      <c r="I49" s="289">
        <v>0</v>
      </c>
      <c r="J49" s="288">
        <v>0</v>
      </c>
      <c r="K49" s="288">
        <v>0</v>
      </c>
      <c r="L49" s="288">
        <v>0</v>
      </c>
      <c r="M49" s="288">
        <v>0</v>
      </c>
      <c r="N49" s="288">
        <v>0</v>
      </c>
      <c r="O49" s="290">
        <v>0</v>
      </c>
      <c r="P49" s="363">
        <f t="shared" si="69"/>
        <v>0</v>
      </c>
      <c r="Q49" s="287">
        <v>0</v>
      </c>
      <c r="R49" s="288">
        <v>0</v>
      </c>
      <c r="S49" s="288">
        <v>0</v>
      </c>
      <c r="T49" s="288">
        <v>0</v>
      </c>
      <c r="U49" s="288">
        <v>0</v>
      </c>
      <c r="V49" s="290">
        <v>0</v>
      </c>
      <c r="W49" s="291">
        <v>0</v>
      </c>
      <c r="X49" s="364">
        <f t="shared" si="49"/>
        <v>0</v>
      </c>
    </row>
    <row r="50" spans="1:24" ht="24" customHeight="1">
      <c r="A50" s="461" t="s">
        <v>255</v>
      </c>
      <c r="B50" s="464" t="s">
        <v>214</v>
      </c>
      <c r="C50" s="465"/>
      <c r="D50" s="292">
        <v>0</v>
      </c>
      <c r="E50" s="293">
        <v>0</v>
      </c>
      <c r="F50" s="293">
        <v>0</v>
      </c>
      <c r="G50" s="293">
        <v>0</v>
      </c>
      <c r="H50" s="293">
        <v>0</v>
      </c>
      <c r="I50" s="294">
        <v>0</v>
      </c>
      <c r="J50" s="293">
        <v>0</v>
      </c>
      <c r="K50" s="293">
        <v>0</v>
      </c>
      <c r="L50" s="293">
        <v>0</v>
      </c>
      <c r="M50" s="293">
        <v>0</v>
      </c>
      <c r="N50" s="293">
        <v>0</v>
      </c>
      <c r="O50" s="295">
        <v>0</v>
      </c>
      <c r="P50" s="365">
        <f>SUM(D50:O50)</f>
        <v>0</v>
      </c>
      <c r="Q50" s="292">
        <v>0</v>
      </c>
      <c r="R50" s="293">
        <v>0</v>
      </c>
      <c r="S50" s="293">
        <v>0</v>
      </c>
      <c r="T50" s="293">
        <v>0</v>
      </c>
      <c r="U50" s="293">
        <v>0</v>
      </c>
      <c r="V50" s="296">
        <v>0</v>
      </c>
      <c r="W50" s="297">
        <v>0</v>
      </c>
      <c r="X50" s="365">
        <f t="shared" si="49"/>
        <v>0</v>
      </c>
    </row>
    <row r="51" spans="1:24" ht="24" customHeight="1">
      <c r="A51" s="462"/>
      <c r="B51" s="466" t="s">
        <v>213</v>
      </c>
      <c r="C51" s="467"/>
      <c r="D51" s="276">
        <v>0</v>
      </c>
      <c r="E51" s="277">
        <v>0</v>
      </c>
      <c r="F51" s="277">
        <v>0</v>
      </c>
      <c r="G51" s="277">
        <v>0</v>
      </c>
      <c r="H51" s="277">
        <v>0</v>
      </c>
      <c r="I51" s="278">
        <v>0</v>
      </c>
      <c r="J51" s="277">
        <v>0</v>
      </c>
      <c r="K51" s="277">
        <v>100</v>
      </c>
      <c r="L51" s="277">
        <v>0</v>
      </c>
      <c r="M51" s="277">
        <v>0</v>
      </c>
      <c r="N51" s="277">
        <v>0</v>
      </c>
      <c r="O51" s="279">
        <v>0</v>
      </c>
      <c r="P51" s="359">
        <f t="shared" ref="P51:P58" si="89">SUM(D51:O51)</f>
        <v>100</v>
      </c>
      <c r="Q51" s="276">
        <v>0</v>
      </c>
      <c r="R51" s="277">
        <v>0</v>
      </c>
      <c r="S51" s="277">
        <v>0</v>
      </c>
      <c r="T51" s="277">
        <v>0</v>
      </c>
      <c r="U51" s="277">
        <v>0</v>
      </c>
      <c r="V51" s="277">
        <v>0</v>
      </c>
      <c r="W51" s="280">
        <v>100</v>
      </c>
      <c r="X51" s="359">
        <f t="shared" si="49"/>
        <v>100</v>
      </c>
    </row>
    <row r="52" spans="1:24" ht="24" customHeight="1">
      <c r="A52" s="462"/>
      <c r="B52" s="468" t="s">
        <v>250</v>
      </c>
      <c r="C52" s="469"/>
      <c r="D52" s="276">
        <f>SUM(D53:D56)</f>
        <v>0</v>
      </c>
      <c r="E52" s="277">
        <f t="shared" ref="E52" si="90">SUM(E53:E56)</f>
        <v>0</v>
      </c>
      <c r="F52" s="277">
        <f t="shared" ref="F52" si="91">SUM(F53:F56)</f>
        <v>0</v>
      </c>
      <c r="G52" s="277">
        <f t="shared" ref="G52" si="92">SUM(G53:G56)</f>
        <v>0</v>
      </c>
      <c r="H52" s="277">
        <f t="shared" ref="H52" si="93">SUM(H53:H56)</f>
        <v>0</v>
      </c>
      <c r="I52" s="278">
        <f t="shared" ref="I52" si="94">SUM(I53:I56)</f>
        <v>0</v>
      </c>
      <c r="J52" s="277">
        <f t="shared" ref="J52" si="95">SUM(J53:J56)</f>
        <v>100</v>
      </c>
      <c r="K52" s="277">
        <f t="shared" ref="K52" si="96">SUM(K53:K56)</f>
        <v>0</v>
      </c>
      <c r="L52" s="277">
        <f t="shared" ref="L52" si="97">SUM(L53:L56)</f>
        <v>0</v>
      </c>
      <c r="M52" s="277">
        <f t="shared" ref="M52" si="98">SUM(M53:M56)</f>
        <v>0</v>
      </c>
      <c r="N52" s="277">
        <f t="shared" ref="N52" si="99">SUM(N53:N56)</f>
        <v>0</v>
      </c>
      <c r="O52" s="279">
        <f t="shared" ref="O52" si="100">SUM(O53:O56)</f>
        <v>0</v>
      </c>
      <c r="P52" s="359">
        <f t="shared" si="89"/>
        <v>100</v>
      </c>
      <c r="Q52" s="276">
        <f t="shared" ref="Q52" si="101">SUM(Q53:Q56)</f>
        <v>0</v>
      </c>
      <c r="R52" s="277">
        <f t="shared" ref="R52" si="102">SUM(R53:R56)</f>
        <v>0</v>
      </c>
      <c r="S52" s="277">
        <f t="shared" ref="S52" si="103">SUM(S53:S56)</f>
        <v>0</v>
      </c>
      <c r="T52" s="277">
        <f t="shared" ref="T52" si="104">SUM(T53:T56)</f>
        <v>0</v>
      </c>
      <c r="U52" s="277">
        <f t="shared" ref="U52" si="105">SUM(U53:U56)</f>
        <v>0</v>
      </c>
      <c r="V52" s="279">
        <f t="shared" ref="V52" si="106">SUM(V53:V56)</f>
        <v>0</v>
      </c>
      <c r="W52" s="280">
        <f t="shared" ref="W52" si="107">SUM(W53:W56)</f>
        <v>100</v>
      </c>
      <c r="X52" s="359">
        <f t="shared" si="49"/>
        <v>100</v>
      </c>
    </row>
    <row r="53" spans="1:24" ht="24" customHeight="1">
      <c r="A53" s="462"/>
      <c r="B53" s="470"/>
      <c r="C53" s="360" t="s">
        <v>217</v>
      </c>
      <c r="D53" s="276">
        <v>0</v>
      </c>
      <c r="E53" s="277">
        <v>0</v>
      </c>
      <c r="F53" s="277">
        <v>0</v>
      </c>
      <c r="G53" s="277">
        <v>0</v>
      </c>
      <c r="H53" s="277">
        <v>0</v>
      </c>
      <c r="I53" s="278">
        <v>0</v>
      </c>
      <c r="J53" s="277">
        <v>0</v>
      </c>
      <c r="K53" s="277">
        <v>0</v>
      </c>
      <c r="L53" s="277">
        <v>0</v>
      </c>
      <c r="M53" s="277">
        <v>0</v>
      </c>
      <c r="N53" s="277">
        <v>0</v>
      </c>
      <c r="O53" s="279">
        <v>0</v>
      </c>
      <c r="P53" s="359">
        <f t="shared" si="89"/>
        <v>0</v>
      </c>
      <c r="Q53" s="276">
        <v>0</v>
      </c>
      <c r="R53" s="277">
        <v>0</v>
      </c>
      <c r="S53" s="277">
        <v>0</v>
      </c>
      <c r="T53" s="277">
        <v>0</v>
      </c>
      <c r="U53" s="277">
        <v>0</v>
      </c>
      <c r="V53" s="279">
        <v>0</v>
      </c>
      <c r="W53" s="280">
        <v>0</v>
      </c>
      <c r="X53" s="359">
        <f t="shared" si="49"/>
        <v>0</v>
      </c>
    </row>
    <row r="54" spans="1:24" ht="24" customHeight="1">
      <c r="A54" s="462"/>
      <c r="B54" s="470"/>
      <c r="C54" s="360" t="s">
        <v>212</v>
      </c>
      <c r="D54" s="276">
        <v>0</v>
      </c>
      <c r="E54" s="277">
        <v>0</v>
      </c>
      <c r="F54" s="277">
        <v>0</v>
      </c>
      <c r="G54" s="277">
        <v>0</v>
      </c>
      <c r="H54" s="277">
        <v>0</v>
      </c>
      <c r="I54" s="278">
        <v>0</v>
      </c>
      <c r="J54" s="277">
        <v>100</v>
      </c>
      <c r="K54" s="277">
        <v>0</v>
      </c>
      <c r="L54" s="277">
        <v>0</v>
      </c>
      <c r="M54" s="277">
        <v>0</v>
      </c>
      <c r="N54" s="277">
        <v>0</v>
      </c>
      <c r="O54" s="279">
        <v>0</v>
      </c>
      <c r="P54" s="359">
        <f t="shared" si="89"/>
        <v>100</v>
      </c>
      <c r="Q54" s="276">
        <v>0</v>
      </c>
      <c r="R54" s="277">
        <v>0</v>
      </c>
      <c r="S54" s="277">
        <v>0</v>
      </c>
      <c r="T54" s="277">
        <v>0</v>
      </c>
      <c r="U54" s="277">
        <v>0</v>
      </c>
      <c r="V54" s="279">
        <v>0</v>
      </c>
      <c r="W54" s="280">
        <v>100</v>
      </c>
      <c r="X54" s="359">
        <f t="shared" si="49"/>
        <v>100</v>
      </c>
    </row>
    <row r="55" spans="1:24" ht="24" customHeight="1">
      <c r="A55" s="462"/>
      <c r="B55" s="470"/>
      <c r="C55" s="360" t="s">
        <v>216</v>
      </c>
      <c r="D55" s="276">
        <v>0</v>
      </c>
      <c r="E55" s="277">
        <v>0</v>
      </c>
      <c r="F55" s="277">
        <v>0</v>
      </c>
      <c r="G55" s="277">
        <v>0</v>
      </c>
      <c r="H55" s="277">
        <v>0</v>
      </c>
      <c r="I55" s="278">
        <v>0</v>
      </c>
      <c r="J55" s="277">
        <v>0</v>
      </c>
      <c r="K55" s="277">
        <v>0</v>
      </c>
      <c r="L55" s="277">
        <v>0</v>
      </c>
      <c r="M55" s="277">
        <v>0</v>
      </c>
      <c r="N55" s="277">
        <v>0</v>
      </c>
      <c r="O55" s="279">
        <v>0</v>
      </c>
      <c r="P55" s="359">
        <f t="shared" si="89"/>
        <v>0</v>
      </c>
      <c r="Q55" s="276">
        <v>0</v>
      </c>
      <c r="R55" s="277">
        <v>0</v>
      </c>
      <c r="S55" s="277">
        <v>0</v>
      </c>
      <c r="T55" s="277">
        <v>0</v>
      </c>
      <c r="U55" s="277">
        <v>0</v>
      </c>
      <c r="V55" s="279">
        <v>0</v>
      </c>
      <c r="W55" s="280">
        <v>0</v>
      </c>
      <c r="X55" s="359">
        <f t="shared" si="49"/>
        <v>0</v>
      </c>
    </row>
    <row r="56" spans="1:24" ht="24" customHeight="1">
      <c r="A56" s="462"/>
      <c r="B56" s="470"/>
      <c r="C56" s="360" t="s">
        <v>211</v>
      </c>
      <c r="D56" s="276">
        <v>0</v>
      </c>
      <c r="E56" s="277">
        <v>0</v>
      </c>
      <c r="F56" s="277">
        <v>0</v>
      </c>
      <c r="G56" s="277">
        <v>0</v>
      </c>
      <c r="H56" s="277">
        <v>0</v>
      </c>
      <c r="I56" s="278">
        <v>0</v>
      </c>
      <c r="J56" s="277">
        <v>0</v>
      </c>
      <c r="K56" s="277">
        <v>0</v>
      </c>
      <c r="L56" s="277">
        <v>0</v>
      </c>
      <c r="M56" s="277">
        <v>0</v>
      </c>
      <c r="N56" s="277">
        <v>0</v>
      </c>
      <c r="O56" s="279">
        <v>0</v>
      </c>
      <c r="P56" s="359">
        <f t="shared" si="89"/>
        <v>0</v>
      </c>
      <c r="Q56" s="276">
        <v>0</v>
      </c>
      <c r="R56" s="277">
        <v>0</v>
      </c>
      <c r="S56" s="277">
        <v>0</v>
      </c>
      <c r="T56" s="277">
        <v>0</v>
      </c>
      <c r="U56" s="277">
        <v>0</v>
      </c>
      <c r="V56" s="279">
        <v>0</v>
      </c>
      <c r="W56" s="280">
        <v>0</v>
      </c>
      <c r="X56" s="359">
        <f t="shared" si="49"/>
        <v>0</v>
      </c>
    </row>
    <row r="57" spans="1:24" ht="24" customHeight="1">
      <c r="A57" s="462"/>
      <c r="B57" s="466" t="s">
        <v>249</v>
      </c>
      <c r="C57" s="467"/>
      <c r="D57" s="276">
        <v>0</v>
      </c>
      <c r="E57" s="277">
        <v>0</v>
      </c>
      <c r="F57" s="277">
        <v>0</v>
      </c>
      <c r="G57" s="277">
        <v>0</v>
      </c>
      <c r="H57" s="277">
        <v>0</v>
      </c>
      <c r="I57" s="278">
        <v>0</v>
      </c>
      <c r="J57" s="277">
        <v>0</v>
      </c>
      <c r="K57" s="277">
        <v>0</v>
      </c>
      <c r="L57" s="277">
        <v>0</v>
      </c>
      <c r="M57" s="277">
        <v>0</v>
      </c>
      <c r="N57" s="277">
        <v>0</v>
      </c>
      <c r="O57" s="279">
        <v>0</v>
      </c>
      <c r="P57" s="359">
        <f t="shared" si="89"/>
        <v>0</v>
      </c>
      <c r="Q57" s="276">
        <v>0</v>
      </c>
      <c r="R57" s="277">
        <v>0</v>
      </c>
      <c r="S57" s="277">
        <v>0</v>
      </c>
      <c r="T57" s="277">
        <v>0</v>
      </c>
      <c r="U57" s="277">
        <v>0</v>
      </c>
      <c r="V57" s="279">
        <v>0</v>
      </c>
      <c r="W57" s="280">
        <v>0</v>
      </c>
      <c r="X57" s="359">
        <f t="shared" si="49"/>
        <v>0</v>
      </c>
    </row>
    <row r="58" spans="1:24" ht="24" customHeight="1">
      <c r="A58" s="463"/>
      <c r="B58" s="459" t="s">
        <v>215</v>
      </c>
      <c r="C58" s="460"/>
      <c r="D58" s="287">
        <v>0</v>
      </c>
      <c r="E58" s="288">
        <v>0</v>
      </c>
      <c r="F58" s="288">
        <v>0</v>
      </c>
      <c r="G58" s="288">
        <v>0</v>
      </c>
      <c r="H58" s="288">
        <v>0</v>
      </c>
      <c r="I58" s="289">
        <v>0</v>
      </c>
      <c r="J58" s="288">
        <v>0</v>
      </c>
      <c r="K58" s="288">
        <v>0</v>
      </c>
      <c r="L58" s="288">
        <v>0</v>
      </c>
      <c r="M58" s="288">
        <v>0</v>
      </c>
      <c r="N58" s="288">
        <v>0</v>
      </c>
      <c r="O58" s="290">
        <v>0</v>
      </c>
      <c r="P58" s="363">
        <f t="shared" si="89"/>
        <v>0</v>
      </c>
      <c r="Q58" s="287">
        <v>0</v>
      </c>
      <c r="R58" s="288">
        <v>0</v>
      </c>
      <c r="S58" s="288">
        <v>0</v>
      </c>
      <c r="T58" s="288">
        <v>0</v>
      </c>
      <c r="U58" s="288">
        <v>0</v>
      </c>
      <c r="V58" s="290">
        <v>0</v>
      </c>
      <c r="W58" s="291">
        <v>0</v>
      </c>
      <c r="X58" s="364">
        <f t="shared" si="49"/>
        <v>0</v>
      </c>
    </row>
    <row r="59" spans="1:24" ht="24" customHeight="1">
      <c r="A59" s="461" t="s">
        <v>256</v>
      </c>
      <c r="B59" s="464" t="s">
        <v>214</v>
      </c>
      <c r="C59" s="465"/>
      <c r="D59" s="292">
        <v>0</v>
      </c>
      <c r="E59" s="293">
        <v>0</v>
      </c>
      <c r="F59" s="293">
        <v>0</v>
      </c>
      <c r="G59" s="293">
        <v>0</v>
      </c>
      <c r="H59" s="293">
        <v>0</v>
      </c>
      <c r="I59" s="294">
        <v>0</v>
      </c>
      <c r="J59" s="293">
        <v>0</v>
      </c>
      <c r="K59" s="293">
        <v>100</v>
      </c>
      <c r="L59" s="293">
        <v>0</v>
      </c>
      <c r="M59" s="293">
        <v>0</v>
      </c>
      <c r="N59" s="293">
        <v>0</v>
      </c>
      <c r="O59" s="295">
        <v>0</v>
      </c>
      <c r="P59" s="365">
        <f>SUM(D59:O59)</f>
        <v>100</v>
      </c>
      <c r="Q59" s="292">
        <v>0</v>
      </c>
      <c r="R59" s="293">
        <v>0</v>
      </c>
      <c r="S59" s="293">
        <v>0</v>
      </c>
      <c r="T59" s="293">
        <v>0</v>
      </c>
      <c r="U59" s="293">
        <v>0</v>
      </c>
      <c r="V59" s="296">
        <v>0</v>
      </c>
      <c r="W59" s="297">
        <v>100</v>
      </c>
      <c r="X59" s="365">
        <f t="shared" si="49"/>
        <v>100</v>
      </c>
    </row>
    <row r="60" spans="1:24" ht="24" customHeight="1">
      <c r="A60" s="462"/>
      <c r="B60" s="466" t="s">
        <v>213</v>
      </c>
      <c r="C60" s="467"/>
      <c r="D60" s="276">
        <v>0</v>
      </c>
      <c r="E60" s="277">
        <v>0</v>
      </c>
      <c r="F60" s="277">
        <v>0</v>
      </c>
      <c r="G60" s="277">
        <v>0</v>
      </c>
      <c r="H60" s="277">
        <v>130</v>
      </c>
      <c r="I60" s="278">
        <v>0</v>
      </c>
      <c r="J60" s="277">
        <v>0</v>
      </c>
      <c r="K60" s="277">
        <v>200</v>
      </c>
      <c r="L60" s="277">
        <v>0</v>
      </c>
      <c r="M60" s="277">
        <v>0</v>
      </c>
      <c r="N60" s="277">
        <v>0</v>
      </c>
      <c r="O60" s="279">
        <v>0</v>
      </c>
      <c r="P60" s="359">
        <f t="shared" ref="P60:P67" si="108">SUM(D60:O60)</f>
        <v>330</v>
      </c>
      <c r="Q60" s="276">
        <v>0</v>
      </c>
      <c r="R60" s="277">
        <v>0</v>
      </c>
      <c r="S60" s="277">
        <v>0</v>
      </c>
      <c r="T60" s="277">
        <v>0</v>
      </c>
      <c r="U60" s="277">
        <v>130</v>
      </c>
      <c r="V60" s="277">
        <v>0</v>
      </c>
      <c r="W60" s="280">
        <v>200</v>
      </c>
      <c r="X60" s="359">
        <f t="shared" si="49"/>
        <v>330</v>
      </c>
    </row>
    <row r="61" spans="1:24" ht="24" customHeight="1">
      <c r="A61" s="462"/>
      <c r="B61" s="468" t="s">
        <v>250</v>
      </c>
      <c r="C61" s="469"/>
      <c r="D61" s="276">
        <f>SUM(D62:D65)</f>
        <v>0</v>
      </c>
      <c r="E61" s="277">
        <f t="shared" ref="E61" si="109">SUM(E62:E65)</f>
        <v>0</v>
      </c>
      <c r="F61" s="277">
        <f t="shared" ref="F61" si="110">SUM(F62:F65)</f>
        <v>100</v>
      </c>
      <c r="G61" s="277">
        <f t="shared" ref="G61" si="111">SUM(G62:G65)</f>
        <v>0</v>
      </c>
      <c r="H61" s="277">
        <f t="shared" ref="H61" si="112">SUM(H62:H65)</f>
        <v>0</v>
      </c>
      <c r="I61" s="278">
        <f t="shared" ref="I61" si="113">SUM(I62:I65)</f>
        <v>0</v>
      </c>
      <c r="J61" s="277">
        <f t="shared" ref="J61" si="114">SUM(J62:J65)</f>
        <v>0</v>
      </c>
      <c r="K61" s="277">
        <f t="shared" ref="K61" si="115">SUM(K62:K65)</f>
        <v>0</v>
      </c>
      <c r="L61" s="277">
        <f t="shared" ref="L61" si="116">SUM(L62:L65)</f>
        <v>0</v>
      </c>
      <c r="M61" s="277">
        <f t="shared" ref="M61" si="117">SUM(M62:M65)</f>
        <v>0</v>
      </c>
      <c r="N61" s="277">
        <f t="shared" ref="N61" si="118">SUM(N62:N65)</f>
        <v>0</v>
      </c>
      <c r="O61" s="279">
        <f t="shared" ref="O61" si="119">SUM(O62:O65)</f>
        <v>0</v>
      </c>
      <c r="P61" s="359">
        <f t="shared" si="108"/>
        <v>100</v>
      </c>
      <c r="Q61" s="276">
        <f t="shared" ref="Q61" si="120">SUM(Q62:Q65)</f>
        <v>0</v>
      </c>
      <c r="R61" s="277">
        <f t="shared" ref="R61" si="121">SUM(R62:R65)</f>
        <v>0</v>
      </c>
      <c r="S61" s="277">
        <f t="shared" ref="S61" si="122">SUM(S62:S65)</f>
        <v>200</v>
      </c>
      <c r="T61" s="277">
        <f t="shared" ref="T61" si="123">SUM(T62:T65)</f>
        <v>0</v>
      </c>
      <c r="U61" s="277">
        <f t="shared" ref="U61" si="124">SUM(U62:U65)</f>
        <v>0</v>
      </c>
      <c r="V61" s="279">
        <f t="shared" ref="V61" si="125">SUM(V62:V65)</f>
        <v>0</v>
      </c>
      <c r="W61" s="280">
        <f t="shared" ref="W61" si="126">SUM(W62:W65)</f>
        <v>0</v>
      </c>
      <c r="X61" s="359">
        <f t="shared" si="49"/>
        <v>200</v>
      </c>
    </row>
    <row r="62" spans="1:24" ht="24" customHeight="1">
      <c r="A62" s="462"/>
      <c r="B62" s="470"/>
      <c r="C62" s="360" t="s">
        <v>217</v>
      </c>
      <c r="D62" s="276">
        <v>0</v>
      </c>
      <c r="E62" s="277">
        <v>0</v>
      </c>
      <c r="F62" s="277">
        <v>0</v>
      </c>
      <c r="G62" s="277">
        <v>0</v>
      </c>
      <c r="H62" s="277">
        <v>0</v>
      </c>
      <c r="I62" s="278">
        <v>0</v>
      </c>
      <c r="J62" s="277">
        <v>0</v>
      </c>
      <c r="K62" s="277">
        <v>0</v>
      </c>
      <c r="L62" s="277">
        <v>0</v>
      </c>
      <c r="M62" s="277">
        <v>0</v>
      </c>
      <c r="N62" s="277">
        <v>0</v>
      </c>
      <c r="O62" s="279">
        <v>0</v>
      </c>
      <c r="P62" s="359">
        <f t="shared" si="108"/>
        <v>0</v>
      </c>
      <c r="Q62" s="276">
        <v>0</v>
      </c>
      <c r="R62" s="277">
        <v>0</v>
      </c>
      <c r="S62" s="277">
        <v>0</v>
      </c>
      <c r="T62" s="277">
        <v>0</v>
      </c>
      <c r="U62" s="277">
        <v>0</v>
      </c>
      <c r="V62" s="279">
        <v>0</v>
      </c>
      <c r="W62" s="280">
        <v>0</v>
      </c>
      <c r="X62" s="359">
        <f t="shared" si="49"/>
        <v>0</v>
      </c>
    </row>
    <row r="63" spans="1:24" ht="24" customHeight="1">
      <c r="A63" s="462"/>
      <c r="B63" s="470"/>
      <c r="C63" s="360" t="s">
        <v>212</v>
      </c>
      <c r="D63" s="276">
        <v>0</v>
      </c>
      <c r="E63" s="277">
        <v>0</v>
      </c>
      <c r="F63" s="277">
        <v>100</v>
      </c>
      <c r="G63" s="277">
        <v>0</v>
      </c>
      <c r="H63" s="277">
        <v>0</v>
      </c>
      <c r="I63" s="278">
        <v>0</v>
      </c>
      <c r="J63" s="277">
        <v>0</v>
      </c>
      <c r="K63" s="277">
        <v>0</v>
      </c>
      <c r="L63" s="277">
        <v>0</v>
      </c>
      <c r="M63" s="277">
        <v>0</v>
      </c>
      <c r="N63" s="277">
        <v>0</v>
      </c>
      <c r="O63" s="279">
        <v>0</v>
      </c>
      <c r="P63" s="359">
        <f t="shared" si="108"/>
        <v>100</v>
      </c>
      <c r="Q63" s="276">
        <v>0</v>
      </c>
      <c r="R63" s="277">
        <v>0</v>
      </c>
      <c r="S63" s="277">
        <v>200</v>
      </c>
      <c r="T63" s="277">
        <v>0</v>
      </c>
      <c r="U63" s="277">
        <v>0</v>
      </c>
      <c r="V63" s="279">
        <v>0</v>
      </c>
      <c r="W63" s="280">
        <v>0</v>
      </c>
      <c r="X63" s="359">
        <f t="shared" si="49"/>
        <v>200</v>
      </c>
    </row>
    <row r="64" spans="1:24" ht="24" customHeight="1">
      <c r="A64" s="462"/>
      <c r="B64" s="470"/>
      <c r="C64" s="360" t="s">
        <v>216</v>
      </c>
      <c r="D64" s="276">
        <v>0</v>
      </c>
      <c r="E64" s="277">
        <v>0</v>
      </c>
      <c r="F64" s="277">
        <v>0</v>
      </c>
      <c r="G64" s="277">
        <v>0</v>
      </c>
      <c r="H64" s="277">
        <v>0</v>
      </c>
      <c r="I64" s="278">
        <v>0</v>
      </c>
      <c r="J64" s="277">
        <v>0</v>
      </c>
      <c r="K64" s="277">
        <v>0</v>
      </c>
      <c r="L64" s="277">
        <v>0</v>
      </c>
      <c r="M64" s="277">
        <v>0</v>
      </c>
      <c r="N64" s="277">
        <v>0</v>
      </c>
      <c r="O64" s="279">
        <v>0</v>
      </c>
      <c r="P64" s="359">
        <f t="shared" si="108"/>
        <v>0</v>
      </c>
      <c r="Q64" s="276">
        <v>0</v>
      </c>
      <c r="R64" s="277">
        <v>0</v>
      </c>
      <c r="S64" s="277">
        <v>0</v>
      </c>
      <c r="T64" s="277">
        <v>0</v>
      </c>
      <c r="U64" s="277">
        <v>0</v>
      </c>
      <c r="V64" s="279">
        <v>0</v>
      </c>
      <c r="W64" s="280">
        <v>0</v>
      </c>
      <c r="X64" s="359">
        <f t="shared" si="49"/>
        <v>0</v>
      </c>
    </row>
    <row r="65" spans="1:24" ht="24" customHeight="1">
      <c r="A65" s="462"/>
      <c r="B65" s="470"/>
      <c r="C65" s="360" t="s">
        <v>211</v>
      </c>
      <c r="D65" s="276">
        <v>0</v>
      </c>
      <c r="E65" s="277">
        <v>0</v>
      </c>
      <c r="F65" s="277">
        <v>0</v>
      </c>
      <c r="G65" s="277">
        <v>0</v>
      </c>
      <c r="H65" s="277">
        <v>0</v>
      </c>
      <c r="I65" s="278">
        <v>0</v>
      </c>
      <c r="J65" s="277">
        <v>0</v>
      </c>
      <c r="K65" s="277">
        <v>0</v>
      </c>
      <c r="L65" s="277">
        <v>0</v>
      </c>
      <c r="M65" s="277">
        <v>0</v>
      </c>
      <c r="N65" s="277">
        <v>0</v>
      </c>
      <c r="O65" s="279">
        <v>0</v>
      </c>
      <c r="P65" s="359">
        <f t="shared" si="108"/>
        <v>0</v>
      </c>
      <c r="Q65" s="276">
        <v>0</v>
      </c>
      <c r="R65" s="277">
        <v>0</v>
      </c>
      <c r="S65" s="277">
        <v>0</v>
      </c>
      <c r="T65" s="277">
        <v>0</v>
      </c>
      <c r="U65" s="277">
        <v>0</v>
      </c>
      <c r="V65" s="279">
        <v>0</v>
      </c>
      <c r="W65" s="280">
        <v>0</v>
      </c>
      <c r="X65" s="359">
        <f t="shared" si="49"/>
        <v>0</v>
      </c>
    </row>
    <row r="66" spans="1:24" ht="24" customHeight="1">
      <c r="A66" s="462"/>
      <c r="B66" s="466" t="s">
        <v>249</v>
      </c>
      <c r="C66" s="467"/>
      <c r="D66" s="276">
        <v>0</v>
      </c>
      <c r="E66" s="277">
        <v>0</v>
      </c>
      <c r="F66" s="277">
        <v>0</v>
      </c>
      <c r="G66" s="277">
        <v>0</v>
      </c>
      <c r="H66" s="277">
        <v>0</v>
      </c>
      <c r="I66" s="278">
        <v>0</v>
      </c>
      <c r="J66" s="277">
        <v>0</v>
      </c>
      <c r="K66" s="277">
        <v>0</v>
      </c>
      <c r="L66" s="277">
        <v>0</v>
      </c>
      <c r="M66" s="277">
        <v>0</v>
      </c>
      <c r="N66" s="277">
        <v>0</v>
      </c>
      <c r="O66" s="279">
        <v>0</v>
      </c>
      <c r="P66" s="359">
        <f t="shared" si="108"/>
        <v>0</v>
      </c>
      <c r="Q66" s="276">
        <v>0</v>
      </c>
      <c r="R66" s="277">
        <v>0</v>
      </c>
      <c r="S66" s="277">
        <v>0</v>
      </c>
      <c r="T66" s="277">
        <v>0</v>
      </c>
      <c r="U66" s="277">
        <v>0</v>
      </c>
      <c r="V66" s="279">
        <v>0</v>
      </c>
      <c r="W66" s="280">
        <v>0</v>
      </c>
      <c r="X66" s="359">
        <f t="shared" si="49"/>
        <v>0</v>
      </c>
    </row>
    <row r="67" spans="1:24" ht="24" customHeight="1">
      <c r="A67" s="463"/>
      <c r="B67" s="459" t="s">
        <v>215</v>
      </c>
      <c r="C67" s="460"/>
      <c r="D67" s="287">
        <v>0</v>
      </c>
      <c r="E67" s="288">
        <v>0</v>
      </c>
      <c r="F67" s="288">
        <v>0</v>
      </c>
      <c r="G67" s="288">
        <v>0</v>
      </c>
      <c r="H67" s="288">
        <v>0</v>
      </c>
      <c r="I67" s="289">
        <v>0</v>
      </c>
      <c r="J67" s="288">
        <v>0</v>
      </c>
      <c r="K67" s="288">
        <v>0</v>
      </c>
      <c r="L67" s="288">
        <v>0</v>
      </c>
      <c r="M67" s="288">
        <v>0</v>
      </c>
      <c r="N67" s="288">
        <v>0</v>
      </c>
      <c r="O67" s="290">
        <v>0</v>
      </c>
      <c r="P67" s="363">
        <f t="shared" si="108"/>
        <v>0</v>
      </c>
      <c r="Q67" s="287">
        <v>0</v>
      </c>
      <c r="R67" s="288">
        <v>0</v>
      </c>
      <c r="S67" s="288">
        <v>0</v>
      </c>
      <c r="T67" s="288">
        <v>0</v>
      </c>
      <c r="U67" s="288">
        <v>0</v>
      </c>
      <c r="V67" s="290">
        <v>0</v>
      </c>
      <c r="W67" s="291">
        <v>0</v>
      </c>
      <c r="X67" s="364">
        <f t="shared" si="49"/>
        <v>0</v>
      </c>
    </row>
    <row r="68" spans="1:24" ht="24" customHeight="1">
      <c r="A68" s="461" t="s">
        <v>257</v>
      </c>
      <c r="B68" s="464" t="s">
        <v>214</v>
      </c>
      <c r="C68" s="465"/>
      <c r="D68" s="292">
        <v>200</v>
      </c>
      <c r="E68" s="293">
        <v>0</v>
      </c>
      <c r="F68" s="293">
        <v>0</v>
      </c>
      <c r="G68" s="293">
        <v>0</v>
      </c>
      <c r="H68" s="293">
        <v>0</v>
      </c>
      <c r="I68" s="294">
        <v>0</v>
      </c>
      <c r="J68" s="293">
        <v>200</v>
      </c>
      <c r="K68" s="293">
        <v>0</v>
      </c>
      <c r="L68" s="293">
        <v>0</v>
      </c>
      <c r="M68" s="293">
        <v>0</v>
      </c>
      <c r="N68" s="293">
        <v>0</v>
      </c>
      <c r="O68" s="295">
        <v>0</v>
      </c>
      <c r="P68" s="365">
        <f>SUM(D68:O68)</f>
        <v>400</v>
      </c>
      <c r="Q68" s="292">
        <v>200</v>
      </c>
      <c r="R68" s="293">
        <v>0</v>
      </c>
      <c r="S68" s="293">
        <v>0</v>
      </c>
      <c r="T68" s="293">
        <v>200</v>
      </c>
      <c r="U68" s="293">
        <v>0</v>
      </c>
      <c r="V68" s="296">
        <v>0</v>
      </c>
      <c r="W68" s="297">
        <v>0</v>
      </c>
      <c r="X68" s="365">
        <f t="shared" si="49"/>
        <v>400</v>
      </c>
    </row>
    <row r="69" spans="1:24" ht="24" customHeight="1">
      <c r="A69" s="462"/>
      <c r="B69" s="466" t="s">
        <v>213</v>
      </c>
      <c r="C69" s="467"/>
      <c r="D69" s="276">
        <v>200</v>
      </c>
      <c r="E69" s="277">
        <v>200</v>
      </c>
      <c r="F69" s="277">
        <v>200</v>
      </c>
      <c r="G69" s="277">
        <v>200</v>
      </c>
      <c r="H69" s="277">
        <v>0</v>
      </c>
      <c r="I69" s="278">
        <v>200</v>
      </c>
      <c r="J69" s="277">
        <v>0</v>
      </c>
      <c r="K69" s="277">
        <v>0</v>
      </c>
      <c r="L69" s="277">
        <v>0</v>
      </c>
      <c r="M69" s="277">
        <v>200</v>
      </c>
      <c r="N69" s="277">
        <v>0</v>
      </c>
      <c r="O69" s="279">
        <v>200</v>
      </c>
      <c r="P69" s="359">
        <f t="shared" ref="P69:P76" si="127">SUM(D69:O69)</f>
        <v>1400</v>
      </c>
      <c r="Q69" s="276">
        <v>200</v>
      </c>
      <c r="R69" s="277">
        <v>200</v>
      </c>
      <c r="S69" s="277">
        <v>200</v>
      </c>
      <c r="T69" s="277">
        <v>0</v>
      </c>
      <c r="U69" s="277">
        <v>0</v>
      </c>
      <c r="V69" s="277">
        <v>200</v>
      </c>
      <c r="W69" s="280">
        <v>600</v>
      </c>
      <c r="X69" s="359">
        <f t="shared" si="49"/>
        <v>1400</v>
      </c>
    </row>
    <row r="70" spans="1:24" ht="24" customHeight="1">
      <c r="A70" s="462"/>
      <c r="B70" s="468" t="s">
        <v>250</v>
      </c>
      <c r="C70" s="469"/>
      <c r="D70" s="276">
        <f>SUM(D71:D74)</f>
        <v>200</v>
      </c>
      <c r="E70" s="277">
        <f t="shared" ref="E70" si="128">SUM(E71:E74)</f>
        <v>500</v>
      </c>
      <c r="F70" s="277">
        <f t="shared" ref="F70" si="129">SUM(F71:F74)</f>
        <v>200</v>
      </c>
      <c r="G70" s="277">
        <f t="shared" ref="G70" si="130">SUM(G71:G74)</f>
        <v>0</v>
      </c>
      <c r="H70" s="277">
        <f t="shared" ref="H70" si="131">SUM(H71:H74)</f>
        <v>0</v>
      </c>
      <c r="I70" s="278">
        <f t="shared" ref="I70" si="132">SUM(I71:I74)</f>
        <v>200</v>
      </c>
      <c r="J70" s="277">
        <f t="shared" ref="J70" si="133">SUM(J71:J74)</f>
        <v>0</v>
      </c>
      <c r="K70" s="277">
        <f t="shared" ref="K70" si="134">SUM(K71:K74)</f>
        <v>0</v>
      </c>
      <c r="L70" s="277">
        <f t="shared" ref="L70" si="135">SUM(L71:L74)</f>
        <v>200</v>
      </c>
      <c r="M70" s="277">
        <f t="shared" ref="M70" si="136">SUM(M71:M74)</f>
        <v>0</v>
      </c>
      <c r="N70" s="277">
        <f t="shared" ref="N70" si="137">SUM(N71:N74)</f>
        <v>300</v>
      </c>
      <c r="O70" s="279">
        <f t="shared" ref="O70" si="138">SUM(O71:O74)</f>
        <v>0</v>
      </c>
      <c r="P70" s="359">
        <f t="shared" si="127"/>
        <v>1600</v>
      </c>
      <c r="Q70" s="276">
        <f t="shared" ref="Q70" si="139">SUM(Q71:Q74)</f>
        <v>200</v>
      </c>
      <c r="R70" s="277">
        <f t="shared" ref="R70" si="140">SUM(R71:R74)</f>
        <v>400</v>
      </c>
      <c r="S70" s="277">
        <f t="shared" ref="S70" si="141">SUM(S71:S74)</f>
        <v>0</v>
      </c>
      <c r="T70" s="277">
        <f t="shared" ref="T70" si="142">SUM(T71:T74)</f>
        <v>200</v>
      </c>
      <c r="U70" s="277">
        <f t="shared" ref="U70" si="143">SUM(U71:U74)</f>
        <v>50</v>
      </c>
      <c r="V70" s="279">
        <f t="shared" ref="V70" si="144">SUM(V71:V74)</f>
        <v>0</v>
      </c>
      <c r="W70" s="280">
        <f t="shared" ref="W70" si="145">SUM(W71:W74)</f>
        <v>100</v>
      </c>
      <c r="X70" s="359">
        <f t="shared" si="49"/>
        <v>950</v>
      </c>
    </row>
    <row r="71" spans="1:24" ht="24" customHeight="1">
      <c r="A71" s="462"/>
      <c r="B71" s="470"/>
      <c r="C71" s="360" t="s">
        <v>217</v>
      </c>
      <c r="D71" s="276">
        <v>0</v>
      </c>
      <c r="E71" s="277">
        <v>0</v>
      </c>
      <c r="F71" s="277">
        <v>0</v>
      </c>
      <c r="G71" s="277">
        <v>0</v>
      </c>
      <c r="H71" s="277">
        <v>0</v>
      </c>
      <c r="I71" s="278">
        <v>0</v>
      </c>
      <c r="J71" s="277">
        <v>0</v>
      </c>
      <c r="K71" s="277">
        <v>0</v>
      </c>
      <c r="L71" s="277">
        <v>0</v>
      </c>
      <c r="M71" s="277">
        <v>0</v>
      </c>
      <c r="N71" s="277">
        <v>0</v>
      </c>
      <c r="O71" s="279">
        <v>0</v>
      </c>
      <c r="P71" s="359">
        <f t="shared" si="127"/>
        <v>0</v>
      </c>
      <c r="Q71" s="276">
        <v>0</v>
      </c>
      <c r="R71" s="277">
        <v>0</v>
      </c>
      <c r="S71" s="277">
        <v>0</v>
      </c>
      <c r="T71" s="277">
        <v>0</v>
      </c>
      <c r="U71" s="277">
        <v>50</v>
      </c>
      <c r="V71" s="279">
        <v>0</v>
      </c>
      <c r="W71" s="280">
        <v>0</v>
      </c>
      <c r="X71" s="359">
        <f t="shared" si="49"/>
        <v>50</v>
      </c>
    </row>
    <row r="72" spans="1:24" ht="24" customHeight="1">
      <c r="A72" s="462"/>
      <c r="B72" s="470"/>
      <c r="C72" s="360" t="s">
        <v>212</v>
      </c>
      <c r="D72" s="276">
        <v>0</v>
      </c>
      <c r="E72" s="277">
        <v>200</v>
      </c>
      <c r="F72" s="277">
        <v>200</v>
      </c>
      <c r="G72" s="277">
        <v>0</v>
      </c>
      <c r="H72" s="277">
        <v>0</v>
      </c>
      <c r="I72" s="278">
        <v>0</v>
      </c>
      <c r="J72" s="277">
        <v>0</v>
      </c>
      <c r="K72" s="277">
        <v>0</v>
      </c>
      <c r="L72" s="277">
        <v>200</v>
      </c>
      <c r="M72" s="277">
        <v>0</v>
      </c>
      <c r="N72" s="277">
        <v>150</v>
      </c>
      <c r="O72" s="279">
        <v>0</v>
      </c>
      <c r="P72" s="359">
        <f t="shared" si="127"/>
        <v>750</v>
      </c>
      <c r="Q72" s="276">
        <v>0</v>
      </c>
      <c r="R72" s="277">
        <v>400</v>
      </c>
      <c r="S72" s="277">
        <v>0</v>
      </c>
      <c r="T72" s="277">
        <v>0</v>
      </c>
      <c r="U72" s="277">
        <v>0</v>
      </c>
      <c r="V72" s="279">
        <v>0</v>
      </c>
      <c r="W72" s="280">
        <v>100</v>
      </c>
      <c r="X72" s="359">
        <f t="shared" si="49"/>
        <v>500</v>
      </c>
    </row>
    <row r="73" spans="1:24" ht="24" customHeight="1">
      <c r="A73" s="462"/>
      <c r="B73" s="470"/>
      <c r="C73" s="360" t="s">
        <v>216</v>
      </c>
      <c r="D73" s="276">
        <v>0</v>
      </c>
      <c r="E73" s="277">
        <v>0</v>
      </c>
      <c r="F73" s="277">
        <v>0</v>
      </c>
      <c r="G73" s="277">
        <v>0</v>
      </c>
      <c r="H73" s="277">
        <v>0</v>
      </c>
      <c r="I73" s="278">
        <v>200</v>
      </c>
      <c r="J73" s="277">
        <v>0</v>
      </c>
      <c r="K73" s="277">
        <v>0</v>
      </c>
      <c r="L73" s="277">
        <v>0</v>
      </c>
      <c r="M73" s="277">
        <v>0</v>
      </c>
      <c r="N73" s="277">
        <v>0</v>
      </c>
      <c r="O73" s="279">
        <v>0</v>
      </c>
      <c r="P73" s="359">
        <f t="shared" si="127"/>
        <v>200</v>
      </c>
      <c r="Q73" s="276">
        <v>0</v>
      </c>
      <c r="R73" s="277">
        <v>0</v>
      </c>
      <c r="S73" s="277">
        <v>0</v>
      </c>
      <c r="T73" s="277">
        <v>0</v>
      </c>
      <c r="U73" s="277">
        <v>0</v>
      </c>
      <c r="V73" s="279">
        <v>0</v>
      </c>
      <c r="W73" s="280">
        <v>0</v>
      </c>
      <c r="X73" s="359">
        <f t="shared" si="49"/>
        <v>0</v>
      </c>
    </row>
    <row r="74" spans="1:24" ht="24" customHeight="1">
      <c r="A74" s="462"/>
      <c r="B74" s="470"/>
      <c r="C74" s="360" t="s">
        <v>211</v>
      </c>
      <c r="D74" s="276">
        <v>200</v>
      </c>
      <c r="E74" s="277">
        <v>300</v>
      </c>
      <c r="F74" s="277">
        <v>0</v>
      </c>
      <c r="G74" s="277">
        <v>0</v>
      </c>
      <c r="H74" s="277">
        <v>0</v>
      </c>
      <c r="I74" s="278">
        <v>0</v>
      </c>
      <c r="J74" s="277">
        <v>0</v>
      </c>
      <c r="K74" s="277">
        <v>0</v>
      </c>
      <c r="L74" s="277">
        <v>0</v>
      </c>
      <c r="M74" s="277">
        <v>0</v>
      </c>
      <c r="N74" s="277">
        <v>150</v>
      </c>
      <c r="O74" s="279">
        <v>0</v>
      </c>
      <c r="P74" s="359">
        <f t="shared" si="127"/>
        <v>650</v>
      </c>
      <c r="Q74" s="276">
        <v>200</v>
      </c>
      <c r="R74" s="277">
        <v>0</v>
      </c>
      <c r="S74" s="277">
        <v>0</v>
      </c>
      <c r="T74" s="277">
        <v>200</v>
      </c>
      <c r="U74" s="277">
        <v>0</v>
      </c>
      <c r="V74" s="279">
        <v>0</v>
      </c>
      <c r="W74" s="280">
        <v>0</v>
      </c>
      <c r="X74" s="359">
        <f t="shared" si="49"/>
        <v>400</v>
      </c>
    </row>
    <row r="75" spans="1:24" ht="24" customHeight="1">
      <c r="A75" s="462"/>
      <c r="B75" s="466" t="s">
        <v>249</v>
      </c>
      <c r="C75" s="467"/>
      <c r="D75" s="276">
        <v>0</v>
      </c>
      <c r="E75" s="277">
        <v>0</v>
      </c>
      <c r="F75" s="277">
        <v>0</v>
      </c>
      <c r="G75" s="277">
        <v>0</v>
      </c>
      <c r="H75" s="277">
        <v>0</v>
      </c>
      <c r="I75" s="278">
        <v>0</v>
      </c>
      <c r="J75" s="277">
        <v>0</v>
      </c>
      <c r="K75" s="277">
        <v>0</v>
      </c>
      <c r="L75" s="277">
        <v>0</v>
      </c>
      <c r="M75" s="277">
        <v>0</v>
      </c>
      <c r="N75" s="277">
        <v>0</v>
      </c>
      <c r="O75" s="279">
        <v>0</v>
      </c>
      <c r="P75" s="359">
        <f t="shared" si="127"/>
        <v>0</v>
      </c>
      <c r="Q75" s="276">
        <v>0</v>
      </c>
      <c r="R75" s="277">
        <v>0</v>
      </c>
      <c r="S75" s="277">
        <v>0</v>
      </c>
      <c r="T75" s="277">
        <v>0</v>
      </c>
      <c r="U75" s="277">
        <v>0</v>
      </c>
      <c r="V75" s="279">
        <v>0</v>
      </c>
      <c r="W75" s="280">
        <v>0</v>
      </c>
      <c r="X75" s="359">
        <f t="shared" si="49"/>
        <v>0</v>
      </c>
    </row>
    <row r="76" spans="1:24" ht="24" customHeight="1">
      <c r="A76" s="463"/>
      <c r="B76" s="459" t="s">
        <v>215</v>
      </c>
      <c r="C76" s="460"/>
      <c r="D76" s="287">
        <v>0</v>
      </c>
      <c r="E76" s="288">
        <v>0</v>
      </c>
      <c r="F76" s="288">
        <v>0</v>
      </c>
      <c r="G76" s="288">
        <v>0</v>
      </c>
      <c r="H76" s="288">
        <v>0</v>
      </c>
      <c r="I76" s="289">
        <v>0</v>
      </c>
      <c r="J76" s="288">
        <v>0</v>
      </c>
      <c r="K76" s="288">
        <v>0</v>
      </c>
      <c r="L76" s="288">
        <v>0</v>
      </c>
      <c r="M76" s="288">
        <v>0</v>
      </c>
      <c r="N76" s="288">
        <v>0</v>
      </c>
      <c r="O76" s="290">
        <v>0</v>
      </c>
      <c r="P76" s="363">
        <f t="shared" si="127"/>
        <v>0</v>
      </c>
      <c r="Q76" s="287">
        <v>0</v>
      </c>
      <c r="R76" s="288">
        <v>0</v>
      </c>
      <c r="S76" s="288">
        <v>0</v>
      </c>
      <c r="T76" s="288">
        <v>0</v>
      </c>
      <c r="U76" s="288">
        <v>0</v>
      </c>
      <c r="V76" s="290">
        <v>0</v>
      </c>
      <c r="W76" s="291">
        <v>300</v>
      </c>
      <c r="X76" s="364">
        <f t="shared" si="49"/>
        <v>300</v>
      </c>
    </row>
    <row r="77" spans="1:24" ht="24" customHeight="1">
      <c r="A77" s="461" t="s">
        <v>258</v>
      </c>
      <c r="B77" s="464" t="s">
        <v>214</v>
      </c>
      <c r="C77" s="465"/>
      <c r="D77" s="292">
        <v>0</v>
      </c>
      <c r="E77" s="293">
        <v>200</v>
      </c>
      <c r="F77" s="293">
        <v>0</v>
      </c>
      <c r="G77" s="293">
        <v>0</v>
      </c>
      <c r="H77" s="293">
        <v>0</v>
      </c>
      <c r="I77" s="294">
        <v>0</v>
      </c>
      <c r="J77" s="293">
        <v>0</v>
      </c>
      <c r="K77" s="293">
        <v>0</v>
      </c>
      <c r="L77" s="293">
        <v>0</v>
      </c>
      <c r="M77" s="293">
        <v>0</v>
      </c>
      <c r="N77" s="293">
        <v>200</v>
      </c>
      <c r="O77" s="295">
        <v>0</v>
      </c>
      <c r="P77" s="365">
        <f>SUM(D77:O77)</f>
        <v>400</v>
      </c>
      <c r="Q77" s="292">
        <v>0</v>
      </c>
      <c r="R77" s="293">
        <v>200</v>
      </c>
      <c r="S77" s="293">
        <v>0</v>
      </c>
      <c r="T77" s="293">
        <v>0</v>
      </c>
      <c r="U77" s="293">
        <v>0</v>
      </c>
      <c r="V77" s="296">
        <v>0</v>
      </c>
      <c r="W77" s="297">
        <v>200</v>
      </c>
      <c r="X77" s="365">
        <f t="shared" si="49"/>
        <v>400</v>
      </c>
    </row>
    <row r="78" spans="1:24" ht="24" customHeight="1">
      <c r="A78" s="462"/>
      <c r="B78" s="466" t="s">
        <v>213</v>
      </c>
      <c r="C78" s="467"/>
      <c r="D78" s="276">
        <v>0</v>
      </c>
      <c r="E78" s="277">
        <v>200</v>
      </c>
      <c r="F78" s="277">
        <v>0</v>
      </c>
      <c r="G78" s="277">
        <v>200</v>
      </c>
      <c r="H78" s="277">
        <v>0</v>
      </c>
      <c r="I78" s="278">
        <v>200</v>
      </c>
      <c r="J78" s="277">
        <v>0</v>
      </c>
      <c r="K78" s="277">
        <v>0</v>
      </c>
      <c r="L78" s="277">
        <v>200</v>
      </c>
      <c r="M78" s="277">
        <v>200</v>
      </c>
      <c r="N78" s="277">
        <v>0</v>
      </c>
      <c r="O78" s="279">
        <v>200</v>
      </c>
      <c r="P78" s="359">
        <f t="shared" ref="P78:P85" si="146">SUM(D78:O78)</f>
        <v>1200</v>
      </c>
      <c r="Q78" s="276">
        <v>0</v>
      </c>
      <c r="R78" s="277">
        <v>200</v>
      </c>
      <c r="S78" s="277">
        <v>0</v>
      </c>
      <c r="T78" s="277">
        <v>200</v>
      </c>
      <c r="U78" s="277">
        <v>0</v>
      </c>
      <c r="V78" s="277">
        <v>200</v>
      </c>
      <c r="W78" s="280">
        <v>800</v>
      </c>
      <c r="X78" s="359">
        <f t="shared" si="49"/>
        <v>1400</v>
      </c>
    </row>
    <row r="79" spans="1:24" ht="24" customHeight="1">
      <c r="A79" s="462"/>
      <c r="B79" s="468" t="s">
        <v>250</v>
      </c>
      <c r="C79" s="469"/>
      <c r="D79" s="276">
        <f>SUM(D80:D83)</f>
        <v>500</v>
      </c>
      <c r="E79" s="277">
        <f t="shared" ref="E79" si="147">SUM(E80:E83)</f>
        <v>0</v>
      </c>
      <c r="F79" s="277">
        <f t="shared" ref="F79" si="148">SUM(F80:F83)</f>
        <v>0</v>
      </c>
      <c r="G79" s="277">
        <f t="shared" ref="G79" si="149">SUM(G80:G83)</f>
        <v>0</v>
      </c>
      <c r="H79" s="277">
        <f t="shared" ref="H79" si="150">SUM(H80:H83)</f>
        <v>0</v>
      </c>
      <c r="I79" s="278">
        <f t="shared" ref="I79" si="151">SUM(I80:I83)</f>
        <v>0</v>
      </c>
      <c r="J79" s="277">
        <f t="shared" ref="J79" si="152">SUM(J80:J83)</f>
        <v>600</v>
      </c>
      <c r="K79" s="277">
        <f t="shared" ref="K79" si="153">SUM(K80:K83)</f>
        <v>0</v>
      </c>
      <c r="L79" s="277">
        <f t="shared" ref="L79" si="154">SUM(L80:L83)</f>
        <v>0</v>
      </c>
      <c r="M79" s="277">
        <f t="shared" ref="M79" si="155">SUM(M80:M83)</f>
        <v>0</v>
      </c>
      <c r="N79" s="277">
        <f t="shared" ref="N79" si="156">SUM(N80:N83)</f>
        <v>0</v>
      </c>
      <c r="O79" s="279">
        <f t="shared" ref="O79" si="157">SUM(O80:O83)</f>
        <v>0</v>
      </c>
      <c r="P79" s="359">
        <f t="shared" si="146"/>
        <v>1100</v>
      </c>
      <c r="Q79" s="276">
        <f t="shared" ref="Q79" si="158">SUM(Q80:Q83)</f>
        <v>600</v>
      </c>
      <c r="R79" s="277">
        <f t="shared" ref="R79" si="159">SUM(R80:R83)</f>
        <v>0</v>
      </c>
      <c r="S79" s="277">
        <f t="shared" ref="S79" si="160">SUM(S80:S83)</f>
        <v>0</v>
      </c>
      <c r="T79" s="277">
        <f t="shared" ref="T79" si="161">SUM(T80:T83)</f>
        <v>0</v>
      </c>
      <c r="U79" s="277">
        <f t="shared" ref="U79" si="162">SUM(U80:U83)</f>
        <v>0</v>
      </c>
      <c r="V79" s="279">
        <f t="shared" ref="V79" si="163">SUM(V80:V83)</f>
        <v>0</v>
      </c>
      <c r="W79" s="280">
        <f t="shared" ref="W79" si="164">SUM(W80:W83)</f>
        <v>600</v>
      </c>
      <c r="X79" s="359">
        <f t="shared" si="49"/>
        <v>1200</v>
      </c>
    </row>
    <row r="80" spans="1:24" ht="24" customHeight="1">
      <c r="A80" s="462"/>
      <c r="B80" s="470"/>
      <c r="C80" s="360" t="s">
        <v>217</v>
      </c>
      <c r="D80" s="276">
        <v>0</v>
      </c>
      <c r="E80" s="277">
        <v>0</v>
      </c>
      <c r="F80" s="277">
        <v>0</v>
      </c>
      <c r="G80" s="277">
        <v>0</v>
      </c>
      <c r="H80" s="277">
        <v>0</v>
      </c>
      <c r="I80" s="278">
        <v>0</v>
      </c>
      <c r="J80" s="277">
        <v>0</v>
      </c>
      <c r="K80" s="277">
        <v>0</v>
      </c>
      <c r="L80" s="277">
        <v>0</v>
      </c>
      <c r="M80" s="277">
        <v>0</v>
      </c>
      <c r="N80" s="277">
        <v>0</v>
      </c>
      <c r="O80" s="279">
        <v>0</v>
      </c>
      <c r="P80" s="359">
        <f t="shared" si="146"/>
        <v>0</v>
      </c>
      <c r="Q80" s="276">
        <v>0</v>
      </c>
      <c r="R80" s="277">
        <v>0</v>
      </c>
      <c r="S80" s="277">
        <v>0</v>
      </c>
      <c r="T80" s="277">
        <v>0</v>
      </c>
      <c r="U80" s="277">
        <v>0</v>
      </c>
      <c r="V80" s="279">
        <v>0</v>
      </c>
      <c r="W80" s="280">
        <v>0</v>
      </c>
      <c r="X80" s="359">
        <f t="shared" si="49"/>
        <v>0</v>
      </c>
    </row>
    <row r="81" spans="1:24" ht="24" customHeight="1">
      <c r="A81" s="462"/>
      <c r="B81" s="470"/>
      <c r="C81" s="360" t="s">
        <v>212</v>
      </c>
      <c r="D81" s="276">
        <v>400</v>
      </c>
      <c r="E81" s="277">
        <v>0</v>
      </c>
      <c r="F81" s="277">
        <v>0</v>
      </c>
      <c r="G81" s="277">
        <v>0</v>
      </c>
      <c r="H81" s="277">
        <v>0</v>
      </c>
      <c r="I81" s="278">
        <v>0</v>
      </c>
      <c r="J81" s="277">
        <v>400</v>
      </c>
      <c r="K81" s="277">
        <v>0</v>
      </c>
      <c r="L81" s="277">
        <v>0</v>
      </c>
      <c r="M81" s="277">
        <v>0</v>
      </c>
      <c r="N81" s="277">
        <v>0</v>
      </c>
      <c r="O81" s="279">
        <v>0</v>
      </c>
      <c r="P81" s="359">
        <f t="shared" si="146"/>
        <v>800</v>
      </c>
      <c r="Q81" s="276">
        <v>400</v>
      </c>
      <c r="R81" s="277">
        <v>0</v>
      </c>
      <c r="S81" s="277">
        <v>0</v>
      </c>
      <c r="T81" s="277">
        <v>0</v>
      </c>
      <c r="U81" s="277">
        <v>0</v>
      </c>
      <c r="V81" s="279">
        <v>0</v>
      </c>
      <c r="W81" s="280">
        <v>400</v>
      </c>
      <c r="X81" s="359">
        <f t="shared" si="49"/>
        <v>800</v>
      </c>
    </row>
    <row r="82" spans="1:24" ht="24" customHeight="1">
      <c r="A82" s="462"/>
      <c r="B82" s="470"/>
      <c r="C82" s="360" t="s">
        <v>216</v>
      </c>
      <c r="D82" s="276">
        <v>0</v>
      </c>
      <c r="E82" s="277">
        <v>0</v>
      </c>
      <c r="F82" s="277">
        <v>0</v>
      </c>
      <c r="G82" s="277">
        <v>0</v>
      </c>
      <c r="H82" s="277">
        <v>0</v>
      </c>
      <c r="I82" s="278">
        <v>0</v>
      </c>
      <c r="J82" s="277">
        <v>0</v>
      </c>
      <c r="K82" s="277">
        <v>0</v>
      </c>
      <c r="L82" s="277">
        <v>0</v>
      </c>
      <c r="M82" s="277">
        <v>0</v>
      </c>
      <c r="N82" s="277">
        <v>0</v>
      </c>
      <c r="O82" s="279">
        <v>0</v>
      </c>
      <c r="P82" s="359">
        <f t="shared" si="146"/>
        <v>0</v>
      </c>
      <c r="Q82" s="276">
        <v>0</v>
      </c>
      <c r="R82" s="277">
        <v>0</v>
      </c>
      <c r="S82" s="277">
        <v>0</v>
      </c>
      <c r="T82" s="277">
        <v>0</v>
      </c>
      <c r="U82" s="277">
        <v>0</v>
      </c>
      <c r="V82" s="279">
        <v>0</v>
      </c>
      <c r="W82" s="280">
        <v>0</v>
      </c>
      <c r="X82" s="359">
        <f t="shared" si="49"/>
        <v>0</v>
      </c>
    </row>
    <row r="83" spans="1:24" ht="24" customHeight="1">
      <c r="A83" s="462"/>
      <c r="B83" s="470"/>
      <c r="C83" s="360" t="s">
        <v>211</v>
      </c>
      <c r="D83" s="276">
        <v>100</v>
      </c>
      <c r="E83" s="277">
        <v>0</v>
      </c>
      <c r="F83" s="277">
        <v>0</v>
      </c>
      <c r="G83" s="277">
        <v>0</v>
      </c>
      <c r="H83" s="277">
        <v>0</v>
      </c>
      <c r="I83" s="278">
        <v>0</v>
      </c>
      <c r="J83" s="277">
        <v>200</v>
      </c>
      <c r="K83" s="277">
        <v>0</v>
      </c>
      <c r="L83" s="277">
        <v>0</v>
      </c>
      <c r="M83" s="277">
        <v>0</v>
      </c>
      <c r="N83" s="277">
        <v>0</v>
      </c>
      <c r="O83" s="279">
        <v>0</v>
      </c>
      <c r="P83" s="359">
        <f t="shared" si="146"/>
        <v>300</v>
      </c>
      <c r="Q83" s="276">
        <v>200</v>
      </c>
      <c r="R83" s="277">
        <v>0</v>
      </c>
      <c r="S83" s="277">
        <v>0</v>
      </c>
      <c r="T83" s="277">
        <v>0</v>
      </c>
      <c r="U83" s="277">
        <v>0</v>
      </c>
      <c r="V83" s="279">
        <v>0</v>
      </c>
      <c r="W83" s="280">
        <v>200</v>
      </c>
      <c r="X83" s="359">
        <f t="shared" si="49"/>
        <v>400</v>
      </c>
    </row>
    <row r="84" spans="1:24" ht="24" customHeight="1">
      <c r="A84" s="462"/>
      <c r="B84" s="466" t="s">
        <v>249</v>
      </c>
      <c r="C84" s="467"/>
      <c r="D84" s="276">
        <v>0</v>
      </c>
      <c r="E84" s="277">
        <v>0</v>
      </c>
      <c r="F84" s="277">
        <v>0</v>
      </c>
      <c r="G84" s="277">
        <v>0</v>
      </c>
      <c r="H84" s="277">
        <v>0</v>
      </c>
      <c r="I84" s="278">
        <v>0</v>
      </c>
      <c r="J84" s="277">
        <v>0</v>
      </c>
      <c r="K84" s="277">
        <v>0</v>
      </c>
      <c r="L84" s="277">
        <v>0</v>
      </c>
      <c r="M84" s="277">
        <v>0</v>
      </c>
      <c r="N84" s="277">
        <v>0</v>
      </c>
      <c r="O84" s="279">
        <v>0</v>
      </c>
      <c r="P84" s="359">
        <f t="shared" si="146"/>
        <v>0</v>
      </c>
      <c r="Q84" s="276">
        <v>0</v>
      </c>
      <c r="R84" s="277">
        <v>0</v>
      </c>
      <c r="S84" s="277">
        <v>0</v>
      </c>
      <c r="T84" s="277">
        <v>0</v>
      </c>
      <c r="U84" s="277">
        <v>0</v>
      </c>
      <c r="V84" s="279">
        <v>0</v>
      </c>
      <c r="W84" s="280">
        <v>0</v>
      </c>
      <c r="X84" s="359">
        <f t="shared" si="49"/>
        <v>0</v>
      </c>
    </row>
    <row r="85" spans="1:24" ht="24" customHeight="1">
      <c r="A85" s="463"/>
      <c r="B85" s="459" t="s">
        <v>215</v>
      </c>
      <c r="C85" s="460"/>
      <c r="D85" s="287">
        <v>0</v>
      </c>
      <c r="E85" s="288">
        <v>0</v>
      </c>
      <c r="F85" s="288">
        <v>0</v>
      </c>
      <c r="G85" s="288">
        <v>0</v>
      </c>
      <c r="H85" s="288">
        <v>0</v>
      </c>
      <c r="I85" s="289">
        <v>0</v>
      </c>
      <c r="J85" s="288">
        <v>0</v>
      </c>
      <c r="K85" s="288">
        <v>0</v>
      </c>
      <c r="L85" s="288">
        <v>0</v>
      </c>
      <c r="M85" s="288">
        <v>0</v>
      </c>
      <c r="N85" s="288">
        <v>0</v>
      </c>
      <c r="O85" s="290">
        <v>0</v>
      </c>
      <c r="P85" s="363">
        <f t="shared" si="146"/>
        <v>0</v>
      </c>
      <c r="Q85" s="287">
        <v>0</v>
      </c>
      <c r="R85" s="288">
        <v>0</v>
      </c>
      <c r="S85" s="288">
        <v>0</v>
      </c>
      <c r="T85" s="288">
        <v>0</v>
      </c>
      <c r="U85" s="288">
        <v>0</v>
      </c>
      <c r="V85" s="290">
        <v>0</v>
      </c>
      <c r="W85" s="291">
        <v>0</v>
      </c>
      <c r="X85" s="364">
        <f t="shared" si="49"/>
        <v>0</v>
      </c>
    </row>
    <row r="86" spans="1:24" ht="24" customHeight="1">
      <c r="A86" s="461" t="s">
        <v>259</v>
      </c>
      <c r="B86" s="464" t="s">
        <v>214</v>
      </c>
      <c r="C86" s="465"/>
      <c r="D86" s="292">
        <v>0</v>
      </c>
      <c r="E86" s="293">
        <v>0</v>
      </c>
      <c r="F86" s="293">
        <v>0</v>
      </c>
      <c r="G86" s="293">
        <v>0</v>
      </c>
      <c r="H86" s="293">
        <v>0</v>
      </c>
      <c r="I86" s="294">
        <v>0</v>
      </c>
      <c r="J86" s="293">
        <v>50</v>
      </c>
      <c r="K86" s="293">
        <v>0</v>
      </c>
      <c r="L86" s="293">
        <v>0</v>
      </c>
      <c r="M86" s="293">
        <v>0</v>
      </c>
      <c r="N86" s="293">
        <v>0</v>
      </c>
      <c r="O86" s="295">
        <v>0</v>
      </c>
      <c r="P86" s="365">
        <f>SUM(D86:O86)</f>
        <v>50</v>
      </c>
      <c r="Q86" s="292">
        <v>0</v>
      </c>
      <c r="R86" s="293">
        <v>0</v>
      </c>
      <c r="S86" s="293">
        <v>0</v>
      </c>
      <c r="T86" s="293">
        <v>400</v>
      </c>
      <c r="U86" s="293">
        <v>0</v>
      </c>
      <c r="V86" s="296">
        <v>0</v>
      </c>
      <c r="W86" s="297">
        <v>50</v>
      </c>
      <c r="X86" s="365">
        <f t="shared" si="49"/>
        <v>450</v>
      </c>
    </row>
    <row r="87" spans="1:24" ht="24" customHeight="1">
      <c r="A87" s="462"/>
      <c r="B87" s="466" t="s">
        <v>213</v>
      </c>
      <c r="C87" s="467"/>
      <c r="D87" s="276">
        <v>200</v>
      </c>
      <c r="E87" s="277">
        <v>200</v>
      </c>
      <c r="F87" s="277">
        <v>200</v>
      </c>
      <c r="G87" s="277">
        <v>200</v>
      </c>
      <c r="H87" s="277">
        <v>200</v>
      </c>
      <c r="I87" s="278">
        <v>300</v>
      </c>
      <c r="J87" s="277">
        <v>200</v>
      </c>
      <c r="K87" s="277">
        <v>200</v>
      </c>
      <c r="L87" s="277">
        <v>200</v>
      </c>
      <c r="M87" s="277">
        <v>200</v>
      </c>
      <c r="N87" s="277">
        <v>200</v>
      </c>
      <c r="O87" s="279">
        <v>300</v>
      </c>
      <c r="P87" s="359">
        <f t="shared" ref="P87:P94" si="165">SUM(D87:O87)</f>
        <v>2600</v>
      </c>
      <c r="Q87" s="276">
        <v>200</v>
      </c>
      <c r="R87" s="277">
        <v>250</v>
      </c>
      <c r="S87" s="277">
        <v>200</v>
      </c>
      <c r="T87" s="277">
        <v>200</v>
      </c>
      <c r="U87" s="277">
        <v>200</v>
      </c>
      <c r="V87" s="277">
        <v>450</v>
      </c>
      <c r="W87" s="280">
        <v>1300</v>
      </c>
      <c r="X87" s="359">
        <f t="shared" si="49"/>
        <v>2800</v>
      </c>
    </row>
    <row r="88" spans="1:24" ht="24" customHeight="1">
      <c r="A88" s="462"/>
      <c r="B88" s="468" t="s">
        <v>250</v>
      </c>
      <c r="C88" s="469"/>
      <c r="D88" s="276">
        <f>SUM(D89:D92)</f>
        <v>0</v>
      </c>
      <c r="E88" s="277">
        <f t="shared" ref="E88" si="166">SUM(E89:E92)</f>
        <v>0</v>
      </c>
      <c r="F88" s="277">
        <f t="shared" ref="F88" si="167">SUM(F89:F92)</f>
        <v>0</v>
      </c>
      <c r="G88" s="277">
        <f t="shared" ref="G88" si="168">SUM(G89:G92)</f>
        <v>200</v>
      </c>
      <c r="H88" s="277">
        <f t="shared" ref="H88" si="169">SUM(H89:H92)</f>
        <v>0</v>
      </c>
      <c r="I88" s="278">
        <f t="shared" ref="I88" si="170">SUM(I89:I92)</f>
        <v>0</v>
      </c>
      <c r="J88" s="277">
        <f t="shared" ref="J88" si="171">SUM(J89:J92)</f>
        <v>50</v>
      </c>
      <c r="K88" s="277">
        <f t="shared" ref="K88" si="172">SUM(K89:K92)</f>
        <v>0</v>
      </c>
      <c r="L88" s="277">
        <f t="shared" ref="L88" si="173">SUM(L89:L92)</f>
        <v>0</v>
      </c>
      <c r="M88" s="277">
        <f t="shared" ref="M88" si="174">SUM(M89:M92)</f>
        <v>0</v>
      </c>
      <c r="N88" s="277">
        <f t="shared" ref="N88" si="175">SUM(N89:N92)</f>
        <v>0</v>
      </c>
      <c r="O88" s="279">
        <f t="shared" ref="O88" si="176">SUM(O89:O92)</f>
        <v>0</v>
      </c>
      <c r="P88" s="359">
        <f t="shared" si="165"/>
        <v>250</v>
      </c>
      <c r="Q88" s="276">
        <f t="shared" ref="Q88" si="177">SUM(Q89:Q92)</f>
        <v>0</v>
      </c>
      <c r="R88" s="277">
        <f t="shared" ref="R88" si="178">SUM(R89:R92)</f>
        <v>0</v>
      </c>
      <c r="S88" s="277">
        <f t="shared" ref="S88" si="179">SUM(S89:S92)</f>
        <v>0</v>
      </c>
      <c r="T88" s="277">
        <f t="shared" ref="T88" si="180">SUM(T89:T92)</f>
        <v>200</v>
      </c>
      <c r="U88" s="277">
        <f t="shared" ref="U88" si="181">SUM(U89:U92)</f>
        <v>0</v>
      </c>
      <c r="V88" s="279">
        <f t="shared" ref="V88" si="182">SUM(V89:V92)</f>
        <v>0</v>
      </c>
      <c r="W88" s="280">
        <f t="shared" ref="W88" si="183">SUM(W89:W92)</f>
        <v>50</v>
      </c>
      <c r="X88" s="359">
        <f t="shared" si="49"/>
        <v>250</v>
      </c>
    </row>
    <row r="89" spans="1:24" ht="24" customHeight="1">
      <c r="A89" s="462"/>
      <c r="B89" s="470"/>
      <c r="C89" s="360" t="s">
        <v>217</v>
      </c>
      <c r="D89" s="276">
        <v>0</v>
      </c>
      <c r="E89" s="277">
        <v>0</v>
      </c>
      <c r="F89" s="277">
        <v>0</v>
      </c>
      <c r="G89" s="277">
        <v>0</v>
      </c>
      <c r="H89" s="277">
        <v>0</v>
      </c>
      <c r="I89" s="278">
        <v>0</v>
      </c>
      <c r="J89" s="277">
        <v>0</v>
      </c>
      <c r="K89" s="277">
        <v>0</v>
      </c>
      <c r="L89" s="277">
        <v>0</v>
      </c>
      <c r="M89" s="277">
        <v>0</v>
      </c>
      <c r="N89" s="277">
        <v>0</v>
      </c>
      <c r="O89" s="279">
        <v>0</v>
      </c>
      <c r="P89" s="359">
        <f t="shared" si="165"/>
        <v>0</v>
      </c>
      <c r="Q89" s="276">
        <v>0</v>
      </c>
      <c r="R89" s="277">
        <v>0</v>
      </c>
      <c r="S89" s="277">
        <v>0</v>
      </c>
      <c r="T89" s="277">
        <v>0</v>
      </c>
      <c r="U89" s="277">
        <v>0</v>
      </c>
      <c r="V89" s="279">
        <v>0</v>
      </c>
      <c r="W89" s="280">
        <v>0</v>
      </c>
      <c r="X89" s="359">
        <f t="shared" si="49"/>
        <v>0</v>
      </c>
    </row>
    <row r="90" spans="1:24" ht="24" customHeight="1">
      <c r="A90" s="462"/>
      <c r="B90" s="470"/>
      <c r="C90" s="360" t="s">
        <v>212</v>
      </c>
      <c r="D90" s="276">
        <v>0</v>
      </c>
      <c r="E90" s="277">
        <v>0</v>
      </c>
      <c r="F90" s="277">
        <v>0</v>
      </c>
      <c r="G90" s="277">
        <v>200</v>
      </c>
      <c r="H90" s="277">
        <v>0</v>
      </c>
      <c r="I90" s="278">
        <v>0</v>
      </c>
      <c r="J90" s="277">
        <v>0</v>
      </c>
      <c r="K90" s="277">
        <v>0</v>
      </c>
      <c r="L90" s="277">
        <v>0</v>
      </c>
      <c r="M90" s="277">
        <v>0</v>
      </c>
      <c r="N90" s="277">
        <v>0</v>
      </c>
      <c r="O90" s="279">
        <v>0</v>
      </c>
      <c r="P90" s="359">
        <f t="shared" si="165"/>
        <v>200</v>
      </c>
      <c r="Q90" s="276">
        <v>0</v>
      </c>
      <c r="R90" s="277">
        <v>0</v>
      </c>
      <c r="S90" s="277">
        <v>0</v>
      </c>
      <c r="T90" s="277">
        <v>200</v>
      </c>
      <c r="U90" s="277">
        <v>0</v>
      </c>
      <c r="V90" s="279">
        <v>0</v>
      </c>
      <c r="W90" s="280">
        <v>0</v>
      </c>
      <c r="X90" s="359">
        <f t="shared" si="49"/>
        <v>200</v>
      </c>
    </row>
    <row r="91" spans="1:24" ht="24" customHeight="1">
      <c r="A91" s="462"/>
      <c r="B91" s="470"/>
      <c r="C91" s="360" t="s">
        <v>216</v>
      </c>
      <c r="D91" s="276">
        <v>0</v>
      </c>
      <c r="E91" s="277">
        <v>0</v>
      </c>
      <c r="F91" s="277">
        <v>0</v>
      </c>
      <c r="G91" s="277">
        <v>0</v>
      </c>
      <c r="H91" s="277">
        <v>0</v>
      </c>
      <c r="I91" s="278">
        <v>0</v>
      </c>
      <c r="J91" s="277">
        <v>0</v>
      </c>
      <c r="K91" s="277">
        <v>0</v>
      </c>
      <c r="L91" s="277">
        <v>0</v>
      </c>
      <c r="M91" s="277">
        <v>0</v>
      </c>
      <c r="N91" s="277">
        <v>0</v>
      </c>
      <c r="O91" s="279">
        <v>0</v>
      </c>
      <c r="P91" s="359">
        <f t="shared" si="165"/>
        <v>0</v>
      </c>
      <c r="Q91" s="276">
        <v>0</v>
      </c>
      <c r="R91" s="277">
        <v>0</v>
      </c>
      <c r="S91" s="277">
        <v>0</v>
      </c>
      <c r="T91" s="277">
        <v>0</v>
      </c>
      <c r="U91" s="277">
        <v>0</v>
      </c>
      <c r="V91" s="279">
        <v>0</v>
      </c>
      <c r="W91" s="280">
        <v>0</v>
      </c>
      <c r="X91" s="359">
        <f t="shared" si="49"/>
        <v>0</v>
      </c>
    </row>
    <row r="92" spans="1:24" ht="24" customHeight="1">
      <c r="A92" s="462"/>
      <c r="B92" s="470"/>
      <c r="C92" s="360" t="s">
        <v>211</v>
      </c>
      <c r="D92" s="276">
        <v>0</v>
      </c>
      <c r="E92" s="277">
        <v>0</v>
      </c>
      <c r="F92" s="277">
        <v>0</v>
      </c>
      <c r="G92" s="277">
        <v>0</v>
      </c>
      <c r="H92" s="277">
        <v>0</v>
      </c>
      <c r="I92" s="278">
        <v>0</v>
      </c>
      <c r="J92" s="277">
        <v>50</v>
      </c>
      <c r="K92" s="277">
        <v>0</v>
      </c>
      <c r="L92" s="277">
        <v>0</v>
      </c>
      <c r="M92" s="277">
        <v>0</v>
      </c>
      <c r="N92" s="277">
        <v>0</v>
      </c>
      <c r="O92" s="279">
        <v>0</v>
      </c>
      <c r="P92" s="359">
        <f t="shared" si="165"/>
        <v>50</v>
      </c>
      <c r="Q92" s="276">
        <v>0</v>
      </c>
      <c r="R92" s="277">
        <v>0</v>
      </c>
      <c r="S92" s="277">
        <v>0</v>
      </c>
      <c r="T92" s="277">
        <v>0</v>
      </c>
      <c r="U92" s="277">
        <v>0</v>
      </c>
      <c r="V92" s="279">
        <v>0</v>
      </c>
      <c r="W92" s="280">
        <v>50</v>
      </c>
      <c r="X92" s="359">
        <f t="shared" si="49"/>
        <v>50</v>
      </c>
    </row>
    <row r="93" spans="1:24" ht="24" customHeight="1">
      <c r="A93" s="462"/>
      <c r="B93" s="466" t="s">
        <v>307</v>
      </c>
      <c r="C93" s="467"/>
      <c r="D93" s="276">
        <v>0</v>
      </c>
      <c r="E93" s="277">
        <v>0</v>
      </c>
      <c r="F93" s="277">
        <v>547</v>
      </c>
      <c r="G93" s="277">
        <v>0</v>
      </c>
      <c r="H93" s="277">
        <v>0</v>
      </c>
      <c r="I93" s="278">
        <v>0</v>
      </c>
      <c r="J93" s="277">
        <v>0</v>
      </c>
      <c r="K93" s="277">
        <v>0</v>
      </c>
      <c r="L93" s="277">
        <v>0</v>
      </c>
      <c r="M93" s="277">
        <v>0</v>
      </c>
      <c r="N93" s="277">
        <v>0</v>
      </c>
      <c r="O93" s="279">
        <v>0</v>
      </c>
      <c r="P93" s="359">
        <f t="shared" si="165"/>
        <v>547</v>
      </c>
      <c r="Q93" s="276">
        <v>0</v>
      </c>
      <c r="R93" s="329">
        <v>1102</v>
      </c>
      <c r="S93" s="277">
        <v>0</v>
      </c>
      <c r="T93" s="277">
        <v>0</v>
      </c>
      <c r="U93" s="277">
        <v>0</v>
      </c>
      <c r="V93" s="279">
        <v>0</v>
      </c>
      <c r="W93" s="280">
        <v>0</v>
      </c>
      <c r="X93" s="359">
        <f t="shared" si="49"/>
        <v>1102</v>
      </c>
    </row>
    <row r="94" spans="1:24" ht="24" customHeight="1">
      <c r="A94" s="463"/>
      <c r="B94" s="459" t="s">
        <v>215</v>
      </c>
      <c r="C94" s="460"/>
      <c r="D94" s="287">
        <v>0</v>
      </c>
      <c r="E94" s="288">
        <v>0</v>
      </c>
      <c r="F94" s="288">
        <v>0</v>
      </c>
      <c r="G94" s="288">
        <v>0</v>
      </c>
      <c r="H94" s="288">
        <v>0</v>
      </c>
      <c r="I94" s="289">
        <v>0</v>
      </c>
      <c r="J94" s="288">
        <v>0</v>
      </c>
      <c r="K94" s="288">
        <v>0</v>
      </c>
      <c r="L94" s="288">
        <v>0</v>
      </c>
      <c r="M94" s="288">
        <v>0</v>
      </c>
      <c r="N94" s="288">
        <v>0</v>
      </c>
      <c r="O94" s="290">
        <v>0</v>
      </c>
      <c r="P94" s="363">
        <f t="shared" si="165"/>
        <v>0</v>
      </c>
      <c r="Q94" s="287">
        <v>0</v>
      </c>
      <c r="R94" s="288">
        <v>0</v>
      </c>
      <c r="S94" s="288">
        <v>0</v>
      </c>
      <c r="T94" s="288">
        <v>0</v>
      </c>
      <c r="U94" s="288">
        <v>0</v>
      </c>
      <c r="V94" s="290">
        <v>0</v>
      </c>
      <c r="W94" s="291">
        <v>298</v>
      </c>
      <c r="X94" s="364">
        <f t="shared" si="49"/>
        <v>298</v>
      </c>
    </row>
    <row r="95" spans="1:24" ht="24" customHeight="1">
      <c r="A95" s="461" t="s">
        <v>260</v>
      </c>
      <c r="B95" s="464" t="s">
        <v>214</v>
      </c>
      <c r="C95" s="465"/>
      <c r="D95" s="292">
        <v>200</v>
      </c>
      <c r="E95" s="293">
        <v>200</v>
      </c>
      <c r="F95" s="293">
        <v>0</v>
      </c>
      <c r="G95" s="293">
        <v>0</v>
      </c>
      <c r="H95" s="293">
        <v>0</v>
      </c>
      <c r="I95" s="294">
        <v>200</v>
      </c>
      <c r="J95" s="293">
        <v>0</v>
      </c>
      <c r="K95" s="293">
        <v>0</v>
      </c>
      <c r="L95" s="293">
        <v>0</v>
      </c>
      <c r="M95" s="293">
        <v>0</v>
      </c>
      <c r="N95" s="293">
        <v>0</v>
      </c>
      <c r="O95" s="295">
        <v>0</v>
      </c>
      <c r="P95" s="365">
        <f>SUM(D95:O95)</f>
        <v>600</v>
      </c>
      <c r="Q95" s="292">
        <v>0</v>
      </c>
      <c r="R95" s="293">
        <v>200</v>
      </c>
      <c r="S95" s="293">
        <v>0</v>
      </c>
      <c r="T95" s="293">
        <v>200</v>
      </c>
      <c r="U95" s="293">
        <v>0</v>
      </c>
      <c r="V95" s="296">
        <v>200</v>
      </c>
      <c r="W95" s="297">
        <v>200</v>
      </c>
      <c r="X95" s="365">
        <f t="shared" si="49"/>
        <v>800</v>
      </c>
    </row>
    <row r="96" spans="1:24" ht="24" customHeight="1">
      <c r="A96" s="462"/>
      <c r="B96" s="466" t="s">
        <v>213</v>
      </c>
      <c r="C96" s="467"/>
      <c r="D96" s="276">
        <v>200</v>
      </c>
      <c r="E96" s="277">
        <v>0</v>
      </c>
      <c r="F96" s="277">
        <v>200</v>
      </c>
      <c r="G96" s="277">
        <v>0</v>
      </c>
      <c r="H96" s="277">
        <v>200</v>
      </c>
      <c r="I96" s="278">
        <v>0</v>
      </c>
      <c r="J96" s="277">
        <v>200</v>
      </c>
      <c r="K96" s="277">
        <v>0</v>
      </c>
      <c r="L96" s="277">
        <v>200</v>
      </c>
      <c r="M96" s="277">
        <v>0</v>
      </c>
      <c r="N96" s="277">
        <v>200</v>
      </c>
      <c r="O96" s="279">
        <v>0</v>
      </c>
      <c r="P96" s="359">
        <f t="shared" ref="P96:P103" si="184">SUM(D96:O96)</f>
        <v>1200</v>
      </c>
      <c r="Q96" s="276">
        <v>200</v>
      </c>
      <c r="R96" s="277">
        <v>0</v>
      </c>
      <c r="S96" s="277">
        <v>200</v>
      </c>
      <c r="T96" s="277">
        <v>0</v>
      </c>
      <c r="U96" s="277">
        <v>200</v>
      </c>
      <c r="V96" s="277">
        <v>0</v>
      </c>
      <c r="W96" s="280">
        <v>600</v>
      </c>
      <c r="X96" s="359">
        <f t="shared" ref="X96:X159" si="185">SUM(Q96:W96)</f>
        <v>1200</v>
      </c>
    </row>
    <row r="97" spans="1:24" ht="24" customHeight="1">
      <c r="A97" s="462"/>
      <c r="B97" s="468" t="s">
        <v>250</v>
      </c>
      <c r="C97" s="469"/>
      <c r="D97" s="276">
        <f>SUM(D98:D101)</f>
        <v>0</v>
      </c>
      <c r="E97" s="277">
        <f t="shared" ref="E97" si="186">SUM(E98:E101)</f>
        <v>0</v>
      </c>
      <c r="F97" s="277">
        <f t="shared" ref="F97" si="187">SUM(F98:F101)</f>
        <v>0</v>
      </c>
      <c r="G97" s="277">
        <f t="shared" ref="G97" si="188">SUM(G98:G101)</f>
        <v>200</v>
      </c>
      <c r="H97" s="277">
        <f t="shared" ref="H97" si="189">SUM(H98:H101)</f>
        <v>0</v>
      </c>
      <c r="I97" s="278">
        <f t="shared" ref="I97" si="190">SUM(I98:I101)</f>
        <v>200</v>
      </c>
      <c r="J97" s="277">
        <f t="shared" ref="J97" si="191">SUM(J98:J101)</f>
        <v>0</v>
      </c>
      <c r="K97" s="277">
        <f t="shared" ref="K97" si="192">SUM(K98:K101)</f>
        <v>0</v>
      </c>
      <c r="L97" s="277">
        <f t="shared" ref="L97" si="193">SUM(L98:L101)</f>
        <v>0</v>
      </c>
      <c r="M97" s="277">
        <f t="shared" ref="M97" si="194">SUM(M98:M101)</f>
        <v>200</v>
      </c>
      <c r="N97" s="277">
        <f t="shared" ref="N97" si="195">SUM(N98:N101)</f>
        <v>0</v>
      </c>
      <c r="O97" s="279">
        <f t="shared" ref="O97" si="196">SUM(O98:O101)</f>
        <v>0</v>
      </c>
      <c r="P97" s="359">
        <f t="shared" si="184"/>
        <v>600</v>
      </c>
      <c r="Q97" s="276">
        <f t="shared" ref="Q97" si="197">SUM(Q98:Q101)</f>
        <v>0</v>
      </c>
      <c r="R97" s="277">
        <f t="shared" ref="R97" si="198">SUM(R98:R101)</f>
        <v>0</v>
      </c>
      <c r="S97" s="277">
        <f t="shared" ref="S97" si="199">SUM(S98:S101)</f>
        <v>0</v>
      </c>
      <c r="T97" s="277">
        <f t="shared" ref="T97" si="200">SUM(T98:T101)</f>
        <v>0</v>
      </c>
      <c r="U97" s="277">
        <f t="shared" ref="U97" si="201">SUM(U98:U101)</f>
        <v>200</v>
      </c>
      <c r="V97" s="279">
        <f t="shared" ref="V97" si="202">SUM(V98:V101)</f>
        <v>200</v>
      </c>
      <c r="W97" s="280">
        <f t="shared" ref="W97" si="203">SUM(W98:W101)</f>
        <v>200</v>
      </c>
      <c r="X97" s="359">
        <f t="shared" si="185"/>
        <v>600</v>
      </c>
    </row>
    <row r="98" spans="1:24" ht="24" customHeight="1">
      <c r="A98" s="462"/>
      <c r="B98" s="470"/>
      <c r="C98" s="360" t="s">
        <v>217</v>
      </c>
      <c r="D98" s="276">
        <v>0</v>
      </c>
      <c r="E98" s="277">
        <v>0</v>
      </c>
      <c r="F98" s="277">
        <v>0</v>
      </c>
      <c r="G98" s="277">
        <v>0</v>
      </c>
      <c r="H98" s="277">
        <v>0</v>
      </c>
      <c r="I98" s="278">
        <v>0</v>
      </c>
      <c r="J98" s="277">
        <v>0</v>
      </c>
      <c r="K98" s="277">
        <v>0</v>
      </c>
      <c r="L98" s="277">
        <v>0</v>
      </c>
      <c r="M98" s="277">
        <v>0</v>
      </c>
      <c r="N98" s="277">
        <v>0</v>
      </c>
      <c r="O98" s="279">
        <v>0</v>
      </c>
      <c r="P98" s="359">
        <f t="shared" si="184"/>
        <v>0</v>
      </c>
      <c r="Q98" s="276">
        <v>0</v>
      </c>
      <c r="R98" s="277">
        <v>0</v>
      </c>
      <c r="S98" s="277">
        <v>0</v>
      </c>
      <c r="T98" s="277">
        <v>0</v>
      </c>
      <c r="U98" s="277">
        <v>0</v>
      </c>
      <c r="V98" s="279">
        <v>0</v>
      </c>
      <c r="W98" s="280">
        <v>0</v>
      </c>
      <c r="X98" s="359">
        <f t="shared" si="185"/>
        <v>0</v>
      </c>
    </row>
    <row r="99" spans="1:24" ht="24" customHeight="1">
      <c r="A99" s="462"/>
      <c r="B99" s="470"/>
      <c r="C99" s="360" t="s">
        <v>212</v>
      </c>
      <c r="D99" s="276">
        <v>0</v>
      </c>
      <c r="E99" s="277">
        <v>0</v>
      </c>
      <c r="F99" s="277">
        <v>0</v>
      </c>
      <c r="G99" s="277">
        <v>200</v>
      </c>
      <c r="H99" s="277">
        <v>0</v>
      </c>
      <c r="I99" s="278">
        <v>200</v>
      </c>
      <c r="J99" s="277">
        <v>0</v>
      </c>
      <c r="K99" s="277">
        <v>0</v>
      </c>
      <c r="L99" s="277">
        <v>0</v>
      </c>
      <c r="M99" s="277">
        <v>200</v>
      </c>
      <c r="N99" s="277">
        <v>0</v>
      </c>
      <c r="O99" s="279">
        <v>0</v>
      </c>
      <c r="P99" s="359">
        <f t="shared" si="184"/>
        <v>600</v>
      </c>
      <c r="Q99" s="276">
        <v>0</v>
      </c>
      <c r="R99" s="277">
        <v>0</v>
      </c>
      <c r="S99" s="277">
        <v>0</v>
      </c>
      <c r="T99" s="277">
        <v>0</v>
      </c>
      <c r="U99" s="277">
        <v>200</v>
      </c>
      <c r="V99" s="279">
        <v>200</v>
      </c>
      <c r="W99" s="280">
        <v>200</v>
      </c>
      <c r="X99" s="359">
        <f t="shared" si="185"/>
        <v>600</v>
      </c>
    </row>
    <row r="100" spans="1:24" ht="24" customHeight="1">
      <c r="A100" s="462"/>
      <c r="B100" s="470"/>
      <c r="C100" s="360" t="s">
        <v>216</v>
      </c>
      <c r="D100" s="276">
        <v>0</v>
      </c>
      <c r="E100" s="277">
        <v>0</v>
      </c>
      <c r="F100" s="277">
        <v>0</v>
      </c>
      <c r="G100" s="277">
        <v>0</v>
      </c>
      <c r="H100" s="277">
        <v>0</v>
      </c>
      <c r="I100" s="278">
        <v>0</v>
      </c>
      <c r="J100" s="277">
        <v>0</v>
      </c>
      <c r="K100" s="277">
        <v>0</v>
      </c>
      <c r="L100" s="277">
        <v>0</v>
      </c>
      <c r="M100" s="277">
        <v>0</v>
      </c>
      <c r="N100" s="277">
        <v>0</v>
      </c>
      <c r="O100" s="279">
        <v>0</v>
      </c>
      <c r="P100" s="359">
        <f t="shared" si="184"/>
        <v>0</v>
      </c>
      <c r="Q100" s="276">
        <v>0</v>
      </c>
      <c r="R100" s="277">
        <v>0</v>
      </c>
      <c r="S100" s="277">
        <v>0</v>
      </c>
      <c r="T100" s="277">
        <v>0</v>
      </c>
      <c r="U100" s="277">
        <v>0</v>
      </c>
      <c r="V100" s="279">
        <v>0</v>
      </c>
      <c r="W100" s="280">
        <v>0</v>
      </c>
      <c r="X100" s="359">
        <f t="shared" si="185"/>
        <v>0</v>
      </c>
    </row>
    <row r="101" spans="1:24" ht="24" customHeight="1">
      <c r="A101" s="462"/>
      <c r="B101" s="470"/>
      <c r="C101" s="360" t="s">
        <v>211</v>
      </c>
      <c r="D101" s="276">
        <v>0</v>
      </c>
      <c r="E101" s="277">
        <v>0</v>
      </c>
      <c r="F101" s="277">
        <v>0</v>
      </c>
      <c r="G101" s="277">
        <v>0</v>
      </c>
      <c r="H101" s="277">
        <v>0</v>
      </c>
      <c r="I101" s="278">
        <v>0</v>
      </c>
      <c r="J101" s="277">
        <v>0</v>
      </c>
      <c r="K101" s="277">
        <v>0</v>
      </c>
      <c r="L101" s="277">
        <v>0</v>
      </c>
      <c r="M101" s="277">
        <v>0</v>
      </c>
      <c r="N101" s="277">
        <v>0</v>
      </c>
      <c r="O101" s="279">
        <v>0</v>
      </c>
      <c r="P101" s="359">
        <f t="shared" si="184"/>
        <v>0</v>
      </c>
      <c r="Q101" s="276">
        <v>0</v>
      </c>
      <c r="R101" s="277">
        <v>0</v>
      </c>
      <c r="S101" s="277">
        <v>0</v>
      </c>
      <c r="T101" s="277">
        <v>0</v>
      </c>
      <c r="U101" s="277">
        <v>0</v>
      </c>
      <c r="V101" s="279">
        <v>0</v>
      </c>
      <c r="W101" s="280">
        <v>0</v>
      </c>
      <c r="X101" s="359">
        <f t="shared" si="185"/>
        <v>0</v>
      </c>
    </row>
    <row r="102" spans="1:24" ht="24" customHeight="1">
      <c r="A102" s="462"/>
      <c r="B102" s="466" t="s">
        <v>249</v>
      </c>
      <c r="C102" s="467"/>
      <c r="D102" s="276">
        <v>0</v>
      </c>
      <c r="E102" s="277">
        <v>0</v>
      </c>
      <c r="F102" s="277">
        <v>0</v>
      </c>
      <c r="G102" s="277">
        <v>0</v>
      </c>
      <c r="H102" s="277">
        <v>0</v>
      </c>
      <c r="I102" s="278">
        <v>0</v>
      </c>
      <c r="J102" s="277">
        <v>0</v>
      </c>
      <c r="K102" s="277">
        <v>0</v>
      </c>
      <c r="L102" s="277">
        <v>0</v>
      </c>
      <c r="M102" s="277">
        <v>0</v>
      </c>
      <c r="N102" s="277">
        <v>0</v>
      </c>
      <c r="O102" s="279">
        <v>0</v>
      </c>
      <c r="P102" s="359">
        <f t="shared" si="184"/>
        <v>0</v>
      </c>
      <c r="Q102" s="276">
        <v>0</v>
      </c>
      <c r="R102" s="277">
        <v>0</v>
      </c>
      <c r="S102" s="277">
        <v>0</v>
      </c>
      <c r="T102" s="277">
        <v>0</v>
      </c>
      <c r="U102" s="277">
        <v>0</v>
      </c>
      <c r="V102" s="279">
        <v>0</v>
      </c>
      <c r="W102" s="280">
        <v>0</v>
      </c>
      <c r="X102" s="359">
        <f t="shared" si="185"/>
        <v>0</v>
      </c>
    </row>
    <row r="103" spans="1:24" ht="24" customHeight="1">
      <c r="A103" s="463"/>
      <c r="B103" s="459" t="s">
        <v>215</v>
      </c>
      <c r="C103" s="460"/>
      <c r="D103" s="287">
        <v>0</v>
      </c>
      <c r="E103" s="288">
        <v>0</v>
      </c>
      <c r="F103" s="288">
        <v>0</v>
      </c>
      <c r="G103" s="288">
        <v>0</v>
      </c>
      <c r="H103" s="288">
        <v>0</v>
      </c>
      <c r="I103" s="289">
        <v>0</v>
      </c>
      <c r="J103" s="288">
        <v>0</v>
      </c>
      <c r="K103" s="288">
        <v>0</v>
      </c>
      <c r="L103" s="288">
        <v>0</v>
      </c>
      <c r="M103" s="288">
        <v>0</v>
      </c>
      <c r="N103" s="288">
        <v>0</v>
      </c>
      <c r="O103" s="290">
        <v>0</v>
      </c>
      <c r="P103" s="363">
        <f t="shared" si="184"/>
        <v>0</v>
      </c>
      <c r="Q103" s="287">
        <v>0</v>
      </c>
      <c r="R103" s="288">
        <v>0</v>
      </c>
      <c r="S103" s="288">
        <v>0</v>
      </c>
      <c r="T103" s="288">
        <v>0</v>
      </c>
      <c r="U103" s="288">
        <v>0</v>
      </c>
      <c r="V103" s="290">
        <v>0</v>
      </c>
      <c r="W103" s="291">
        <v>0</v>
      </c>
      <c r="X103" s="364">
        <f t="shared" si="185"/>
        <v>0</v>
      </c>
    </row>
    <row r="104" spans="1:24" ht="24" customHeight="1">
      <c r="A104" s="461" t="s">
        <v>261</v>
      </c>
      <c r="B104" s="464" t="s">
        <v>214</v>
      </c>
      <c r="C104" s="465"/>
      <c r="D104" s="292">
        <v>0</v>
      </c>
      <c r="E104" s="293">
        <v>0</v>
      </c>
      <c r="F104" s="293">
        <v>0</v>
      </c>
      <c r="G104" s="293">
        <v>0</v>
      </c>
      <c r="H104" s="293">
        <v>0</v>
      </c>
      <c r="I104" s="294">
        <v>0</v>
      </c>
      <c r="J104" s="293">
        <v>0</v>
      </c>
      <c r="K104" s="293">
        <v>0</v>
      </c>
      <c r="L104" s="293">
        <v>0</v>
      </c>
      <c r="M104" s="293">
        <v>0</v>
      </c>
      <c r="N104" s="293">
        <v>0</v>
      </c>
      <c r="O104" s="295">
        <v>0</v>
      </c>
      <c r="P104" s="365">
        <f>SUM(D104:O104)</f>
        <v>0</v>
      </c>
      <c r="Q104" s="292">
        <v>0</v>
      </c>
      <c r="R104" s="293">
        <v>0</v>
      </c>
      <c r="S104" s="293">
        <v>0</v>
      </c>
      <c r="T104" s="293">
        <v>0</v>
      </c>
      <c r="U104" s="293">
        <v>0</v>
      </c>
      <c r="V104" s="296">
        <v>0</v>
      </c>
      <c r="W104" s="297">
        <v>0</v>
      </c>
      <c r="X104" s="365">
        <f t="shared" si="185"/>
        <v>0</v>
      </c>
    </row>
    <row r="105" spans="1:24" ht="24" customHeight="1">
      <c r="A105" s="462"/>
      <c r="B105" s="466" t="s">
        <v>213</v>
      </c>
      <c r="C105" s="467"/>
      <c r="D105" s="276">
        <v>0</v>
      </c>
      <c r="E105" s="277">
        <v>0</v>
      </c>
      <c r="F105" s="277">
        <v>0</v>
      </c>
      <c r="G105" s="277">
        <v>0</v>
      </c>
      <c r="H105" s="277">
        <v>0</v>
      </c>
      <c r="I105" s="278">
        <v>0</v>
      </c>
      <c r="J105" s="277">
        <v>0</v>
      </c>
      <c r="K105" s="277">
        <v>200</v>
      </c>
      <c r="L105" s="277">
        <v>0</v>
      </c>
      <c r="M105" s="277">
        <v>0</v>
      </c>
      <c r="N105" s="277">
        <v>200</v>
      </c>
      <c r="O105" s="279">
        <v>0</v>
      </c>
      <c r="P105" s="359">
        <f t="shared" ref="P105:P112" si="204">SUM(D105:O105)</f>
        <v>400</v>
      </c>
      <c r="Q105" s="276">
        <v>0</v>
      </c>
      <c r="R105" s="277">
        <v>0</v>
      </c>
      <c r="S105" s="277">
        <v>0</v>
      </c>
      <c r="T105" s="277">
        <v>0</v>
      </c>
      <c r="U105" s="277">
        <v>0</v>
      </c>
      <c r="V105" s="277">
        <v>0</v>
      </c>
      <c r="W105" s="280">
        <v>400</v>
      </c>
      <c r="X105" s="359">
        <f t="shared" si="185"/>
        <v>400</v>
      </c>
    </row>
    <row r="106" spans="1:24" ht="24" customHeight="1">
      <c r="A106" s="462"/>
      <c r="B106" s="468" t="s">
        <v>250</v>
      </c>
      <c r="C106" s="469"/>
      <c r="D106" s="276">
        <f>SUM(D107:D110)</f>
        <v>0</v>
      </c>
      <c r="E106" s="277">
        <f t="shared" ref="E106" si="205">SUM(E107:E110)</f>
        <v>0</v>
      </c>
      <c r="F106" s="277">
        <f t="shared" ref="F106" si="206">SUM(F107:F110)</f>
        <v>0</v>
      </c>
      <c r="G106" s="277">
        <f t="shared" ref="G106" si="207">SUM(G107:G110)</f>
        <v>0</v>
      </c>
      <c r="H106" s="277">
        <f t="shared" ref="H106" si="208">SUM(H107:H110)</f>
        <v>200</v>
      </c>
      <c r="I106" s="278">
        <f t="shared" ref="I106" si="209">SUM(I107:I110)</f>
        <v>0</v>
      </c>
      <c r="J106" s="277">
        <f t="shared" ref="J106" si="210">SUM(J107:J110)</f>
        <v>0</v>
      </c>
      <c r="K106" s="277">
        <f t="shared" ref="K106" si="211">SUM(K107:K110)</f>
        <v>0</v>
      </c>
      <c r="L106" s="277">
        <f t="shared" ref="L106" si="212">SUM(L107:L110)</f>
        <v>0</v>
      </c>
      <c r="M106" s="277">
        <f t="shared" ref="M106" si="213">SUM(M107:M110)</f>
        <v>0</v>
      </c>
      <c r="N106" s="277">
        <f t="shared" ref="N106" si="214">SUM(N107:N110)</f>
        <v>0</v>
      </c>
      <c r="O106" s="279">
        <f t="shared" ref="O106" si="215">SUM(O107:O110)</f>
        <v>0</v>
      </c>
      <c r="P106" s="359">
        <f t="shared" si="204"/>
        <v>200</v>
      </c>
      <c r="Q106" s="276">
        <f t="shared" ref="Q106" si="216">SUM(Q107:Q110)</f>
        <v>0</v>
      </c>
      <c r="R106" s="277">
        <f t="shared" ref="R106" si="217">SUM(R107:R110)</f>
        <v>0</v>
      </c>
      <c r="S106" s="277">
        <f t="shared" ref="S106" si="218">SUM(S107:S110)</f>
        <v>0</v>
      </c>
      <c r="T106" s="277">
        <f t="shared" ref="T106" si="219">SUM(T107:T110)</f>
        <v>0</v>
      </c>
      <c r="U106" s="277">
        <f t="shared" ref="U106" si="220">SUM(U107:U110)</f>
        <v>200</v>
      </c>
      <c r="V106" s="279">
        <f t="shared" ref="V106" si="221">SUM(V107:V110)</f>
        <v>0</v>
      </c>
      <c r="W106" s="280">
        <f t="shared" ref="W106" si="222">SUM(W107:W110)</f>
        <v>0</v>
      </c>
      <c r="X106" s="359">
        <f t="shared" si="185"/>
        <v>200</v>
      </c>
    </row>
    <row r="107" spans="1:24" ht="24" customHeight="1">
      <c r="A107" s="462"/>
      <c r="B107" s="470"/>
      <c r="C107" s="360" t="s">
        <v>217</v>
      </c>
      <c r="D107" s="276">
        <v>0</v>
      </c>
      <c r="E107" s="277">
        <v>0</v>
      </c>
      <c r="F107" s="277">
        <v>0</v>
      </c>
      <c r="G107" s="277">
        <v>0</v>
      </c>
      <c r="H107" s="277">
        <v>0</v>
      </c>
      <c r="I107" s="278">
        <v>0</v>
      </c>
      <c r="J107" s="277">
        <v>0</v>
      </c>
      <c r="K107" s="277">
        <v>0</v>
      </c>
      <c r="L107" s="277">
        <v>0</v>
      </c>
      <c r="M107" s="277">
        <v>0</v>
      </c>
      <c r="N107" s="277">
        <v>0</v>
      </c>
      <c r="O107" s="279">
        <v>0</v>
      </c>
      <c r="P107" s="359">
        <f t="shared" si="204"/>
        <v>0</v>
      </c>
      <c r="Q107" s="276">
        <v>0</v>
      </c>
      <c r="R107" s="277">
        <v>0</v>
      </c>
      <c r="S107" s="277">
        <v>0</v>
      </c>
      <c r="T107" s="277">
        <v>0</v>
      </c>
      <c r="U107" s="277">
        <v>0</v>
      </c>
      <c r="V107" s="279">
        <v>0</v>
      </c>
      <c r="W107" s="280">
        <v>0</v>
      </c>
      <c r="X107" s="359">
        <f t="shared" si="185"/>
        <v>0</v>
      </c>
    </row>
    <row r="108" spans="1:24" ht="24" customHeight="1">
      <c r="A108" s="462"/>
      <c r="B108" s="470"/>
      <c r="C108" s="360" t="s">
        <v>212</v>
      </c>
      <c r="D108" s="276">
        <v>0</v>
      </c>
      <c r="E108" s="277">
        <v>0</v>
      </c>
      <c r="F108" s="277">
        <v>0</v>
      </c>
      <c r="G108" s="277">
        <v>0</v>
      </c>
      <c r="H108" s="277">
        <v>200</v>
      </c>
      <c r="I108" s="278">
        <v>0</v>
      </c>
      <c r="J108" s="277">
        <v>0</v>
      </c>
      <c r="K108" s="277">
        <v>0</v>
      </c>
      <c r="L108" s="277">
        <v>0</v>
      </c>
      <c r="M108" s="277">
        <v>0</v>
      </c>
      <c r="N108" s="277">
        <v>0</v>
      </c>
      <c r="O108" s="279">
        <v>0</v>
      </c>
      <c r="P108" s="359">
        <f t="shared" si="204"/>
        <v>200</v>
      </c>
      <c r="Q108" s="276">
        <v>0</v>
      </c>
      <c r="R108" s="277">
        <v>0</v>
      </c>
      <c r="S108" s="277">
        <v>0</v>
      </c>
      <c r="T108" s="277">
        <v>0</v>
      </c>
      <c r="U108" s="277">
        <v>200</v>
      </c>
      <c r="V108" s="279">
        <v>0</v>
      </c>
      <c r="W108" s="280">
        <v>0</v>
      </c>
      <c r="X108" s="359">
        <f t="shared" si="185"/>
        <v>200</v>
      </c>
    </row>
    <row r="109" spans="1:24" ht="24" customHeight="1">
      <c r="A109" s="462"/>
      <c r="B109" s="470"/>
      <c r="C109" s="360" t="s">
        <v>216</v>
      </c>
      <c r="D109" s="276">
        <v>0</v>
      </c>
      <c r="E109" s="277">
        <v>0</v>
      </c>
      <c r="F109" s="277">
        <v>0</v>
      </c>
      <c r="G109" s="277">
        <v>0</v>
      </c>
      <c r="H109" s="277">
        <v>0</v>
      </c>
      <c r="I109" s="278">
        <v>0</v>
      </c>
      <c r="J109" s="277">
        <v>0</v>
      </c>
      <c r="K109" s="277">
        <v>0</v>
      </c>
      <c r="L109" s="277">
        <v>0</v>
      </c>
      <c r="M109" s="277">
        <v>0</v>
      </c>
      <c r="N109" s="277">
        <v>0</v>
      </c>
      <c r="O109" s="279">
        <v>0</v>
      </c>
      <c r="P109" s="359">
        <f t="shared" si="204"/>
        <v>0</v>
      </c>
      <c r="Q109" s="276">
        <v>0</v>
      </c>
      <c r="R109" s="277">
        <v>0</v>
      </c>
      <c r="S109" s="277">
        <v>0</v>
      </c>
      <c r="T109" s="277">
        <v>0</v>
      </c>
      <c r="U109" s="277">
        <v>0</v>
      </c>
      <c r="V109" s="279">
        <v>0</v>
      </c>
      <c r="W109" s="280">
        <v>0</v>
      </c>
      <c r="X109" s="359">
        <f t="shared" si="185"/>
        <v>0</v>
      </c>
    </row>
    <row r="110" spans="1:24" ht="24" customHeight="1">
      <c r="A110" s="462"/>
      <c r="B110" s="470"/>
      <c r="C110" s="360" t="s">
        <v>211</v>
      </c>
      <c r="D110" s="276">
        <v>0</v>
      </c>
      <c r="E110" s="277">
        <v>0</v>
      </c>
      <c r="F110" s="277">
        <v>0</v>
      </c>
      <c r="G110" s="277">
        <v>0</v>
      </c>
      <c r="H110" s="277">
        <v>0</v>
      </c>
      <c r="I110" s="278">
        <v>0</v>
      </c>
      <c r="J110" s="277">
        <v>0</v>
      </c>
      <c r="K110" s="277">
        <v>0</v>
      </c>
      <c r="L110" s="277">
        <v>0</v>
      </c>
      <c r="M110" s="277">
        <v>0</v>
      </c>
      <c r="N110" s="277">
        <v>0</v>
      </c>
      <c r="O110" s="279">
        <v>0</v>
      </c>
      <c r="P110" s="359">
        <f t="shared" si="204"/>
        <v>0</v>
      </c>
      <c r="Q110" s="276">
        <v>0</v>
      </c>
      <c r="R110" s="277">
        <v>0</v>
      </c>
      <c r="S110" s="277">
        <v>0</v>
      </c>
      <c r="T110" s="277">
        <v>0</v>
      </c>
      <c r="U110" s="277">
        <v>0</v>
      </c>
      <c r="V110" s="279">
        <v>0</v>
      </c>
      <c r="W110" s="280">
        <v>0</v>
      </c>
      <c r="X110" s="359">
        <f t="shared" si="185"/>
        <v>0</v>
      </c>
    </row>
    <row r="111" spans="1:24" ht="24" customHeight="1">
      <c r="A111" s="462"/>
      <c r="B111" s="466" t="s">
        <v>249</v>
      </c>
      <c r="C111" s="467"/>
      <c r="D111" s="276">
        <v>0</v>
      </c>
      <c r="E111" s="277">
        <v>0</v>
      </c>
      <c r="F111" s="277">
        <v>0</v>
      </c>
      <c r="G111" s="277">
        <v>0</v>
      </c>
      <c r="H111" s="277">
        <v>0</v>
      </c>
      <c r="I111" s="278">
        <v>0</v>
      </c>
      <c r="J111" s="277">
        <v>0</v>
      </c>
      <c r="K111" s="277">
        <v>0</v>
      </c>
      <c r="L111" s="277">
        <v>0</v>
      </c>
      <c r="M111" s="277">
        <v>0</v>
      </c>
      <c r="N111" s="277">
        <v>0</v>
      </c>
      <c r="O111" s="279">
        <v>0</v>
      </c>
      <c r="P111" s="359">
        <f t="shared" si="204"/>
        <v>0</v>
      </c>
      <c r="Q111" s="276">
        <v>0</v>
      </c>
      <c r="R111" s="277">
        <v>0</v>
      </c>
      <c r="S111" s="277">
        <v>0</v>
      </c>
      <c r="T111" s="277">
        <v>0</v>
      </c>
      <c r="U111" s="277">
        <v>0</v>
      </c>
      <c r="V111" s="279">
        <v>0</v>
      </c>
      <c r="W111" s="280">
        <v>0</v>
      </c>
      <c r="X111" s="359">
        <f t="shared" si="185"/>
        <v>0</v>
      </c>
    </row>
    <row r="112" spans="1:24" ht="24" customHeight="1">
      <c r="A112" s="463"/>
      <c r="B112" s="459" t="s">
        <v>215</v>
      </c>
      <c r="C112" s="460"/>
      <c r="D112" s="287">
        <v>0</v>
      </c>
      <c r="E112" s="288">
        <v>0</v>
      </c>
      <c r="F112" s="288">
        <v>0</v>
      </c>
      <c r="G112" s="288">
        <v>0</v>
      </c>
      <c r="H112" s="288">
        <v>0</v>
      </c>
      <c r="I112" s="289">
        <v>0</v>
      </c>
      <c r="J112" s="288">
        <v>0</v>
      </c>
      <c r="K112" s="288">
        <v>0</v>
      </c>
      <c r="L112" s="288">
        <v>0</v>
      </c>
      <c r="M112" s="288">
        <v>0</v>
      </c>
      <c r="N112" s="288">
        <v>0</v>
      </c>
      <c r="O112" s="290">
        <v>0</v>
      </c>
      <c r="P112" s="363">
        <f t="shared" si="204"/>
        <v>0</v>
      </c>
      <c r="Q112" s="287">
        <v>0</v>
      </c>
      <c r="R112" s="288">
        <v>0</v>
      </c>
      <c r="S112" s="288">
        <v>0</v>
      </c>
      <c r="T112" s="288">
        <v>0</v>
      </c>
      <c r="U112" s="288">
        <v>0</v>
      </c>
      <c r="V112" s="290">
        <v>0</v>
      </c>
      <c r="W112" s="291">
        <v>0</v>
      </c>
      <c r="X112" s="364">
        <f t="shared" si="185"/>
        <v>0</v>
      </c>
    </row>
    <row r="113" spans="1:24" ht="24" customHeight="1">
      <c r="A113" s="461" t="s">
        <v>262</v>
      </c>
      <c r="B113" s="464" t="s">
        <v>214</v>
      </c>
      <c r="C113" s="465"/>
      <c r="D113" s="292">
        <v>0</v>
      </c>
      <c r="E113" s="293">
        <v>0</v>
      </c>
      <c r="F113" s="293">
        <v>0</v>
      </c>
      <c r="G113" s="293">
        <v>0</v>
      </c>
      <c r="H113" s="293">
        <v>0</v>
      </c>
      <c r="I113" s="294">
        <v>0</v>
      </c>
      <c r="J113" s="293">
        <v>0</v>
      </c>
      <c r="K113" s="293">
        <v>0</v>
      </c>
      <c r="L113" s="293">
        <v>0</v>
      </c>
      <c r="M113" s="293">
        <v>0</v>
      </c>
      <c r="N113" s="293">
        <v>0</v>
      </c>
      <c r="O113" s="295">
        <v>0</v>
      </c>
      <c r="P113" s="365">
        <f>SUM(D113:O113)</f>
        <v>0</v>
      </c>
      <c r="Q113" s="292">
        <v>0</v>
      </c>
      <c r="R113" s="293">
        <v>0</v>
      </c>
      <c r="S113" s="293">
        <v>0</v>
      </c>
      <c r="T113" s="293">
        <v>0</v>
      </c>
      <c r="U113" s="293">
        <v>0</v>
      </c>
      <c r="V113" s="296">
        <v>0</v>
      </c>
      <c r="W113" s="297">
        <v>0</v>
      </c>
      <c r="X113" s="365">
        <f t="shared" si="185"/>
        <v>0</v>
      </c>
    </row>
    <row r="114" spans="1:24" ht="24" customHeight="1">
      <c r="A114" s="462"/>
      <c r="B114" s="466" t="s">
        <v>213</v>
      </c>
      <c r="C114" s="467"/>
      <c r="D114" s="276">
        <v>100</v>
      </c>
      <c r="E114" s="277">
        <v>0</v>
      </c>
      <c r="F114" s="277">
        <v>0</v>
      </c>
      <c r="G114" s="277">
        <v>0</v>
      </c>
      <c r="H114" s="277">
        <v>0</v>
      </c>
      <c r="I114" s="278">
        <v>0</v>
      </c>
      <c r="J114" s="277">
        <v>100</v>
      </c>
      <c r="K114" s="277">
        <v>0</v>
      </c>
      <c r="L114" s="277">
        <v>0</v>
      </c>
      <c r="M114" s="277">
        <v>0</v>
      </c>
      <c r="N114" s="277">
        <v>0</v>
      </c>
      <c r="O114" s="279">
        <v>0</v>
      </c>
      <c r="P114" s="359">
        <f t="shared" ref="P114:P121" si="223">SUM(D114:O114)</f>
        <v>200</v>
      </c>
      <c r="Q114" s="276">
        <v>100</v>
      </c>
      <c r="R114" s="277">
        <v>0</v>
      </c>
      <c r="S114" s="277">
        <v>0</v>
      </c>
      <c r="T114" s="277">
        <v>0</v>
      </c>
      <c r="U114" s="277">
        <v>0</v>
      </c>
      <c r="V114" s="277">
        <v>0</v>
      </c>
      <c r="W114" s="280">
        <v>100</v>
      </c>
      <c r="X114" s="359">
        <f t="shared" si="185"/>
        <v>200</v>
      </c>
    </row>
    <row r="115" spans="1:24" ht="24" customHeight="1">
      <c r="A115" s="462"/>
      <c r="B115" s="468" t="s">
        <v>250</v>
      </c>
      <c r="C115" s="469"/>
      <c r="D115" s="276">
        <f>SUM(D116:D119)</f>
        <v>0</v>
      </c>
      <c r="E115" s="277">
        <f t="shared" ref="E115" si="224">SUM(E116:E119)</f>
        <v>0</v>
      </c>
      <c r="F115" s="277">
        <f t="shared" ref="F115" si="225">SUM(F116:F119)</f>
        <v>0</v>
      </c>
      <c r="G115" s="277">
        <f t="shared" ref="G115" si="226">SUM(G116:G119)</f>
        <v>150</v>
      </c>
      <c r="H115" s="277">
        <f t="shared" ref="H115" si="227">SUM(H116:H119)</f>
        <v>0</v>
      </c>
      <c r="I115" s="278">
        <f t="shared" ref="I115" si="228">SUM(I116:I119)</f>
        <v>0</v>
      </c>
      <c r="J115" s="277">
        <f t="shared" ref="J115" si="229">SUM(J116:J119)</f>
        <v>0</v>
      </c>
      <c r="K115" s="277">
        <f t="shared" ref="K115" si="230">SUM(K116:K119)</f>
        <v>100</v>
      </c>
      <c r="L115" s="277">
        <f t="shared" ref="L115" si="231">SUM(L116:L119)</f>
        <v>0</v>
      </c>
      <c r="M115" s="277">
        <f t="shared" ref="M115" si="232">SUM(M116:M119)</f>
        <v>0</v>
      </c>
      <c r="N115" s="277">
        <f t="shared" ref="N115" si="233">SUM(N116:N119)</f>
        <v>0</v>
      </c>
      <c r="O115" s="279">
        <f t="shared" ref="O115" si="234">SUM(O116:O119)</f>
        <v>0</v>
      </c>
      <c r="P115" s="359">
        <f t="shared" si="223"/>
        <v>250</v>
      </c>
      <c r="Q115" s="276">
        <f t="shared" ref="Q115" si="235">SUM(Q116:Q119)</f>
        <v>0</v>
      </c>
      <c r="R115" s="277">
        <f t="shared" ref="R115" si="236">SUM(R116:R119)</f>
        <v>0</v>
      </c>
      <c r="S115" s="277">
        <f t="shared" ref="S115" si="237">SUM(S116:S119)</f>
        <v>0</v>
      </c>
      <c r="T115" s="277">
        <f t="shared" ref="T115" si="238">SUM(T116:T119)</f>
        <v>250</v>
      </c>
      <c r="U115" s="277">
        <f t="shared" ref="U115" si="239">SUM(U116:U119)</f>
        <v>0</v>
      </c>
      <c r="V115" s="279">
        <f t="shared" ref="V115" si="240">SUM(V116:V119)</f>
        <v>0</v>
      </c>
      <c r="W115" s="280">
        <f t="shared" ref="W115" si="241">SUM(W116:W119)</f>
        <v>100</v>
      </c>
      <c r="X115" s="359">
        <f t="shared" si="185"/>
        <v>350</v>
      </c>
    </row>
    <row r="116" spans="1:24" ht="24" customHeight="1">
      <c r="A116" s="462"/>
      <c r="B116" s="470"/>
      <c r="C116" s="360" t="s">
        <v>217</v>
      </c>
      <c r="D116" s="276">
        <v>0</v>
      </c>
      <c r="E116" s="277">
        <v>0</v>
      </c>
      <c r="F116" s="277">
        <v>0</v>
      </c>
      <c r="G116" s="277">
        <v>0</v>
      </c>
      <c r="H116" s="277">
        <v>0</v>
      </c>
      <c r="I116" s="278">
        <v>0</v>
      </c>
      <c r="J116" s="277">
        <v>0</v>
      </c>
      <c r="K116" s="277">
        <v>0</v>
      </c>
      <c r="L116" s="277">
        <v>0</v>
      </c>
      <c r="M116" s="277">
        <v>0</v>
      </c>
      <c r="N116" s="277">
        <v>0</v>
      </c>
      <c r="O116" s="279">
        <v>0</v>
      </c>
      <c r="P116" s="359">
        <f t="shared" si="223"/>
        <v>0</v>
      </c>
      <c r="Q116" s="276">
        <v>0</v>
      </c>
      <c r="R116" s="277">
        <v>0</v>
      </c>
      <c r="S116" s="277">
        <v>0</v>
      </c>
      <c r="T116" s="277">
        <v>0</v>
      </c>
      <c r="U116" s="277">
        <v>0</v>
      </c>
      <c r="V116" s="279">
        <v>0</v>
      </c>
      <c r="W116" s="280">
        <v>0</v>
      </c>
      <c r="X116" s="359">
        <f t="shared" si="185"/>
        <v>0</v>
      </c>
    </row>
    <row r="117" spans="1:24" ht="24" customHeight="1">
      <c r="A117" s="462"/>
      <c r="B117" s="470"/>
      <c r="C117" s="360" t="s">
        <v>212</v>
      </c>
      <c r="D117" s="276">
        <v>0</v>
      </c>
      <c r="E117" s="277">
        <v>0</v>
      </c>
      <c r="F117" s="277">
        <v>0</v>
      </c>
      <c r="G117" s="277">
        <v>50</v>
      </c>
      <c r="H117" s="277">
        <v>0</v>
      </c>
      <c r="I117" s="278">
        <v>0</v>
      </c>
      <c r="J117" s="277">
        <v>0</v>
      </c>
      <c r="K117" s="277">
        <v>100</v>
      </c>
      <c r="L117" s="277">
        <v>0</v>
      </c>
      <c r="M117" s="277">
        <v>0</v>
      </c>
      <c r="N117" s="277">
        <v>0</v>
      </c>
      <c r="O117" s="279">
        <v>0</v>
      </c>
      <c r="P117" s="359">
        <f t="shared" si="223"/>
        <v>150</v>
      </c>
      <c r="Q117" s="276">
        <v>0</v>
      </c>
      <c r="R117" s="277">
        <v>0</v>
      </c>
      <c r="S117" s="277">
        <v>0</v>
      </c>
      <c r="T117" s="277">
        <v>50</v>
      </c>
      <c r="U117" s="277">
        <v>0</v>
      </c>
      <c r="V117" s="279">
        <v>0</v>
      </c>
      <c r="W117" s="280">
        <v>100</v>
      </c>
      <c r="X117" s="359">
        <f t="shared" si="185"/>
        <v>150</v>
      </c>
    </row>
    <row r="118" spans="1:24" ht="24" customHeight="1">
      <c r="A118" s="462"/>
      <c r="B118" s="470"/>
      <c r="C118" s="360" t="s">
        <v>216</v>
      </c>
      <c r="D118" s="276">
        <v>0</v>
      </c>
      <c r="E118" s="277">
        <v>0</v>
      </c>
      <c r="F118" s="277">
        <v>0</v>
      </c>
      <c r="G118" s="277">
        <v>0</v>
      </c>
      <c r="H118" s="277">
        <v>0</v>
      </c>
      <c r="I118" s="278">
        <v>0</v>
      </c>
      <c r="J118" s="277">
        <v>0</v>
      </c>
      <c r="K118" s="277">
        <v>0</v>
      </c>
      <c r="L118" s="277">
        <v>0</v>
      </c>
      <c r="M118" s="277">
        <v>0</v>
      </c>
      <c r="N118" s="277">
        <v>0</v>
      </c>
      <c r="O118" s="279">
        <v>0</v>
      </c>
      <c r="P118" s="359">
        <f t="shared" si="223"/>
        <v>0</v>
      </c>
      <c r="Q118" s="276">
        <v>0</v>
      </c>
      <c r="R118" s="277">
        <v>0</v>
      </c>
      <c r="S118" s="277">
        <v>0</v>
      </c>
      <c r="T118" s="277">
        <v>0</v>
      </c>
      <c r="U118" s="277">
        <v>0</v>
      </c>
      <c r="V118" s="279">
        <v>0</v>
      </c>
      <c r="W118" s="280">
        <v>0</v>
      </c>
      <c r="X118" s="359">
        <f t="shared" si="185"/>
        <v>0</v>
      </c>
    </row>
    <row r="119" spans="1:24" ht="24" customHeight="1">
      <c r="A119" s="462"/>
      <c r="B119" s="470"/>
      <c r="C119" s="360" t="s">
        <v>211</v>
      </c>
      <c r="D119" s="276">
        <v>0</v>
      </c>
      <c r="E119" s="277">
        <v>0</v>
      </c>
      <c r="F119" s="277">
        <v>0</v>
      </c>
      <c r="G119" s="277">
        <v>100</v>
      </c>
      <c r="H119" s="277">
        <v>0</v>
      </c>
      <c r="I119" s="278">
        <v>0</v>
      </c>
      <c r="J119" s="277">
        <v>0</v>
      </c>
      <c r="K119" s="277">
        <v>0</v>
      </c>
      <c r="L119" s="277">
        <v>0</v>
      </c>
      <c r="M119" s="277">
        <v>0</v>
      </c>
      <c r="N119" s="277">
        <v>0</v>
      </c>
      <c r="O119" s="279">
        <v>0</v>
      </c>
      <c r="P119" s="359">
        <f t="shared" si="223"/>
        <v>100</v>
      </c>
      <c r="Q119" s="276">
        <v>0</v>
      </c>
      <c r="R119" s="277">
        <v>0</v>
      </c>
      <c r="S119" s="303">
        <v>0</v>
      </c>
      <c r="T119" s="277">
        <v>200</v>
      </c>
      <c r="U119" s="277">
        <v>0</v>
      </c>
      <c r="V119" s="279">
        <v>0</v>
      </c>
      <c r="W119" s="280">
        <v>0</v>
      </c>
      <c r="X119" s="359">
        <f t="shared" si="185"/>
        <v>200</v>
      </c>
    </row>
    <row r="120" spans="1:24" ht="24" customHeight="1">
      <c r="A120" s="462"/>
      <c r="B120" s="466" t="s">
        <v>249</v>
      </c>
      <c r="C120" s="467"/>
      <c r="D120" s="276">
        <v>0</v>
      </c>
      <c r="E120" s="277">
        <v>0</v>
      </c>
      <c r="F120" s="277">
        <v>0</v>
      </c>
      <c r="G120" s="277">
        <v>0</v>
      </c>
      <c r="H120" s="277">
        <v>0</v>
      </c>
      <c r="I120" s="278">
        <v>0</v>
      </c>
      <c r="J120" s="277">
        <v>0</v>
      </c>
      <c r="K120" s="277">
        <v>0</v>
      </c>
      <c r="L120" s="277">
        <v>0</v>
      </c>
      <c r="M120" s="277">
        <v>0</v>
      </c>
      <c r="N120" s="277">
        <v>0</v>
      </c>
      <c r="O120" s="279">
        <v>0</v>
      </c>
      <c r="P120" s="359">
        <f t="shared" si="223"/>
        <v>0</v>
      </c>
      <c r="Q120" s="276">
        <v>0</v>
      </c>
      <c r="R120" s="277">
        <v>0</v>
      </c>
      <c r="S120" s="277">
        <v>0</v>
      </c>
      <c r="T120" s="277">
        <v>0</v>
      </c>
      <c r="U120" s="277">
        <v>0</v>
      </c>
      <c r="V120" s="279">
        <v>0</v>
      </c>
      <c r="W120" s="280">
        <v>0</v>
      </c>
      <c r="X120" s="359">
        <f t="shared" si="185"/>
        <v>0</v>
      </c>
    </row>
    <row r="121" spans="1:24" ht="24" customHeight="1">
      <c r="A121" s="463"/>
      <c r="B121" s="459" t="s">
        <v>215</v>
      </c>
      <c r="C121" s="460"/>
      <c r="D121" s="287">
        <v>0</v>
      </c>
      <c r="E121" s="288">
        <v>0</v>
      </c>
      <c r="F121" s="288">
        <v>0</v>
      </c>
      <c r="G121" s="288">
        <v>0</v>
      </c>
      <c r="H121" s="288">
        <v>0</v>
      </c>
      <c r="I121" s="289">
        <v>0</v>
      </c>
      <c r="J121" s="288">
        <v>0</v>
      </c>
      <c r="K121" s="288">
        <v>0</v>
      </c>
      <c r="L121" s="288">
        <v>0</v>
      </c>
      <c r="M121" s="288">
        <v>0</v>
      </c>
      <c r="N121" s="288">
        <v>0</v>
      </c>
      <c r="O121" s="290">
        <v>0</v>
      </c>
      <c r="P121" s="363">
        <f t="shared" si="223"/>
        <v>0</v>
      </c>
      <c r="Q121" s="287">
        <v>0</v>
      </c>
      <c r="R121" s="288">
        <v>0</v>
      </c>
      <c r="S121" s="288">
        <v>0</v>
      </c>
      <c r="T121" s="288">
        <v>0</v>
      </c>
      <c r="U121" s="288">
        <v>0</v>
      </c>
      <c r="V121" s="290">
        <v>0</v>
      </c>
      <c r="W121" s="291"/>
      <c r="X121" s="364">
        <f t="shared" si="185"/>
        <v>0</v>
      </c>
    </row>
    <row r="122" spans="1:24" ht="24" customHeight="1">
      <c r="A122" s="461" t="s">
        <v>263</v>
      </c>
      <c r="B122" s="464" t="s">
        <v>214</v>
      </c>
      <c r="C122" s="465"/>
      <c r="D122" s="292">
        <v>0</v>
      </c>
      <c r="E122" s="293">
        <v>0</v>
      </c>
      <c r="F122" s="293">
        <v>0</v>
      </c>
      <c r="G122" s="293">
        <v>0</v>
      </c>
      <c r="H122" s="293">
        <v>0</v>
      </c>
      <c r="I122" s="294">
        <v>0</v>
      </c>
      <c r="J122" s="293">
        <v>0</v>
      </c>
      <c r="K122" s="293">
        <v>0</v>
      </c>
      <c r="L122" s="293">
        <v>0</v>
      </c>
      <c r="M122" s="293">
        <v>0</v>
      </c>
      <c r="N122" s="293">
        <v>0</v>
      </c>
      <c r="O122" s="295">
        <v>0</v>
      </c>
      <c r="P122" s="365">
        <f>SUM(D122:O122)</f>
        <v>0</v>
      </c>
      <c r="Q122" s="292">
        <v>0</v>
      </c>
      <c r="R122" s="293">
        <v>0</v>
      </c>
      <c r="S122" s="293">
        <v>0</v>
      </c>
      <c r="T122" s="293">
        <v>0</v>
      </c>
      <c r="U122" s="293">
        <v>0</v>
      </c>
      <c r="V122" s="296">
        <v>0</v>
      </c>
      <c r="W122" s="297">
        <v>0</v>
      </c>
      <c r="X122" s="365">
        <f t="shared" si="185"/>
        <v>0</v>
      </c>
    </row>
    <row r="123" spans="1:24" ht="24" customHeight="1">
      <c r="A123" s="462"/>
      <c r="B123" s="466" t="s">
        <v>213</v>
      </c>
      <c r="C123" s="467"/>
      <c r="D123" s="276">
        <v>0</v>
      </c>
      <c r="E123" s="277">
        <v>0</v>
      </c>
      <c r="F123" s="277">
        <v>0</v>
      </c>
      <c r="G123" s="277">
        <v>0</v>
      </c>
      <c r="H123" s="277">
        <v>0</v>
      </c>
      <c r="I123" s="278">
        <v>0</v>
      </c>
      <c r="J123" s="277">
        <v>200</v>
      </c>
      <c r="K123" s="277">
        <v>0</v>
      </c>
      <c r="L123" s="277">
        <v>0</v>
      </c>
      <c r="M123" s="277">
        <v>0</v>
      </c>
      <c r="N123" s="277">
        <v>0</v>
      </c>
      <c r="O123" s="279">
        <v>0</v>
      </c>
      <c r="P123" s="359">
        <f t="shared" ref="P123:P130" si="242">SUM(D123:O123)</f>
        <v>200</v>
      </c>
      <c r="Q123" s="276">
        <v>0</v>
      </c>
      <c r="R123" s="277">
        <v>0</v>
      </c>
      <c r="S123" s="277">
        <v>0</v>
      </c>
      <c r="T123" s="277">
        <v>0</v>
      </c>
      <c r="U123" s="277">
        <v>0</v>
      </c>
      <c r="V123" s="277">
        <v>0</v>
      </c>
      <c r="W123" s="280">
        <v>200</v>
      </c>
      <c r="X123" s="359">
        <f t="shared" si="185"/>
        <v>200</v>
      </c>
    </row>
    <row r="124" spans="1:24" ht="24" customHeight="1">
      <c r="A124" s="462"/>
      <c r="B124" s="468" t="s">
        <v>250</v>
      </c>
      <c r="C124" s="469"/>
      <c r="D124" s="276">
        <f>SUM(D125:D128)</f>
        <v>0</v>
      </c>
      <c r="E124" s="277">
        <f t="shared" ref="E124" si="243">SUM(E125:E128)</f>
        <v>0</v>
      </c>
      <c r="F124" s="277">
        <f t="shared" ref="F124" si="244">SUM(F125:F128)</f>
        <v>0</v>
      </c>
      <c r="G124" s="277">
        <f t="shared" ref="G124" si="245">SUM(G125:G128)</f>
        <v>0</v>
      </c>
      <c r="H124" s="277">
        <f t="shared" ref="H124" si="246">SUM(H125:H128)</f>
        <v>0</v>
      </c>
      <c r="I124" s="278">
        <f t="shared" ref="I124" si="247">SUM(I125:I128)</f>
        <v>0</v>
      </c>
      <c r="J124" s="277">
        <f t="shared" ref="J124" si="248">SUM(J125:J128)</f>
        <v>0</v>
      </c>
      <c r="K124" s="277">
        <f t="shared" ref="K124" si="249">SUM(K125:K128)</f>
        <v>0</v>
      </c>
      <c r="L124" s="277">
        <f t="shared" ref="L124" si="250">SUM(L125:L128)</f>
        <v>0</v>
      </c>
      <c r="M124" s="277">
        <f t="shared" ref="M124" si="251">SUM(M125:M128)</f>
        <v>0</v>
      </c>
      <c r="N124" s="277">
        <f t="shared" ref="N124" si="252">SUM(N125:N128)</f>
        <v>0</v>
      </c>
      <c r="O124" s="279">
        <f t="shared" ref="O124" si="253">SUM(O125:O128)</f>
        <v>0</v>
      </c>
      <c r="P124" s="359">
        <f t="shared" si="242"/>
        <v>0</v>
      </c>
      <c r="Q124" s="276">
        <f t="shared" ref="Q124" si="254">SUM(Q125:Q128)</f>
        <v>0</v>
      </c>
      <c r="R124" s="277">
        <f t="shared" ref="R124" si="255">SUM(R125:R128)</f>
        <v>0</v>
      </c>
      <c r="S124" s="277">
        <f t="shared" ref="S124" si="256">SUM(S125:S128)</f>
        <v>0</v>
      </c>
      <c r="T124" s="277">
        <f t="shared" ref="T124" si="257">SUM(T125:T128)</f>
        <v>0</v>
      </c>
      <c r="U124" s="277">
        <f t="shared" ref="U124" si="258">SUM(U125:U128)</f>
        <v>0</v>
      </c>
      <c r="V124" s="279">
        <f t="shared" ref="V124" si="259">SUM(V125:V128)</f>
        <v>0</v>
      </c>
      <c r="W124" s="280">
        <f t="shared" ref="W124" si="260">SUM(W125:W128)</f>
        <v>0</v>
      </c>
      <c r="X124" s="359">
        <f t="shared" si="185"/>
        <v>0</v>
      </c>
    </row>
    <row r="125" spans="1:24" ht="24" customHeight="1">
      <c r="A125" s="462"/>
      <c r="B125" s="470"/>
      <c r="C125" s="360" t="s">
        <v>217</v>
      </c>
      <c r="D125" s="276">
        <v>0</v>
      </c>
      <c r="E125" s="277">
        <v>0</v>
      </c>
      <c r="F125" s="277">
        <v>0</v>
      </c>
      <c r="G125" s="277">
        <v>0</v>
      </c>
      <c r="H125" s="277">
        <v>0</v>
      </c>
      <c r="I125" s="278">
        <v>0</v>
      </c>
      <c r="J125" s="277">
        <v>0</v>
      </c>
      <c r="K125" s="277">
        <v>0</v>
      </c>
      <c r="L125" s="277">
        <v>0</v>
      </c>
      <c r="M125" s="277">
        <v>0</v>
      </c>
      <c r="N125" s="277">
        <v>0</v>
      </c>
      <c r="O125" s="279">
        <v>0</v>
      </c>
      <c r="P125" s="359">
        <f t="shared" si="242"/>
        <v>0</v>
      </c>
      <c r="Q125" s="276">
        <v>0</v>
      </c>
      <c r="R125" s="277">
        <v>0</v>
      </c>
      <c r="S125" s="277">
        <v>0</v>
      </c>
      <c r="T125" s="277">
        <v>0</v>
      </c>
      <c r="U125" s="277">
        <v>0</v>
      </c>
      <c r="V125" s="279">
        <v>0</v>
      </c>
      <c r="W125" s="280">
        <v>0</v>
      </c>
      <c r="X125" s="359">
        <f t="shared" si="185"/>
        <v>0</v>
      </c>
    </row>
    <row r="126" spans="1:24" ht="24" customHeight="1">
      <c r="A126" s="462"/>
      <c r="B126" s="470"/>
      <c r="C126" s="360" t="s">
        <v>212</v>
      </c>
      <c r="D126" s="276">
        <v>0</v>
      </c>
      <c r="E126" s="277">
        <v>0</v>
      </c>
      <c r="F126" s="277">
        <v>0</v>
      </c>
      <c r="G126" s="277">
        <v>0</v>
      </c>
      <c r="H126" s="277">
        <v>0</v>
      </c>
      <c r="I126" s="278">
        <v>0</v>
      </c>
      <c r="J126" s="277">
        <v>0</v>
      </c>
      <c r="K126" s="277">
        <v>0</v>
      </c>
      <c r="L126" s="277">
        <v>0</v>
      </c>
      <c r="M126" s="277">
        <v>0</v>
      </c>
      <c r="N126" s="277">
        <v>0</v>
      </c>
      <c r="O126" s="279">
        <v>0</v>
      </c>
      <c r="P126" s="359">
        <f t="shared" si="242"/>
        <v>0</v>
      </c>
      <c r="Q126" s="276">
        <v>0</v>
      </c>
      <c r="R126" s="277">
        <v>0</v>
      </c>
      <c r="S126" s="277">
        <v>0</v>
      </c>
      <c r="T126" s="277">
        <v>0</v>
      </c>
      <c r="U126" s="277">
        <v>0</v>
      </c>
      <c r="V126" s="279">
        <v>0</v>
      </c>
      <c r="W126" s="280">
        <v>0</v>
      </c>
      <c r="X126" s="359">
        <f t="shared" si="185"/>
        <v>0</v>
      </c>
    </row>
    <row r="127" spans="1:24" ht="24" customHeight="1">
      <c r="A127" s="462"/>
      <c r="B127" s="470"/>
      <c r="C127" s="360" t="s">
        <v>216</v>
      </c>
      <c r="D127" s="276">
        <v>0</v>
      </c>
      <c r="E127" s="277">
        <v>0</v>
      </c>
      <c r="F127" s="277">
        <v>0</v>
      </c>
      <c r="G127" s="277">
        <v>0</v>
      </c>
      <c r="H127" s="277">
        <v>0</v>
      </c>
      <c r="I127" s="278">
        <v>0</v>
      </c>
      <c r="J127" s="277">
        <v>0</v>
      </c>
      <c r="K127" s="277">
        <v>0</v>
      </c>
      <c r="L127" s="277">
        <v>0</v>
      </c>
      <c r="M127" s="277">
        <v>0</v>
      </c>
      <c r="N127" s="277">
        <v>0</v>
      </c>
      <c r="O127" s="279">
        <v>0</v>
      </c>
      <c r="P127" s="359">
        <f t="shared" si="242"/>
        <v>0</v>
      </c>
      <c r="Q127" s="276">
        <v>0</v>
      </c>
      <c r="R127" s="277">
        <v>0</v>
      </c>
      <c r="S127" s="277">
        <v>0</v>
      </c>
      <c r="T127" s="277">
        <v>0</v>
      </c>
      <c r="U127" s="277">
        <v>0</v>
      </c>
      <c r="V127" s="279">
        <v>0</v>
      </c>
      <c r="W127" s="280">
        <v>0</v>
      </c>
      <c r="X127" s="359">
        <f t="shared" si="185"/>
        <v>0</v>
      </c>
    </row>
    <row r="128" spans="1:24" ht="24" customHeight="1">
      <c r="A128" s="462"/>
      <c r="B128" s="470"/>
      <c r="C128" s="360" t="s">
        <v>211</v>
      </c>
      <c r="D128" s="276">
        <v>0</v>
      </c>
      <c r="E128" s="277">
        <v>0</v>
      </c>
      <c r="F128" s="277">
        <v>0</v>
      </c>
      <c r="G128" s="277">
        <v>0</v>
      </c>
      <c r="H128" s="277">
        <v>0</v>
      </c>
      <c r="I128" s="278">
        <v>0</v>
      </c>
      <c r="J128" s="277">
        <v>0</v>
      </c>
      <c r="K128" s="277">
        <v>0</v>
      </c>
      <c r="L128" s="277">
        <v>0</v>
      </c>
      <c r="M128" s="277">
        <v>0</v>
      </c>
      <c r="N128" s="277">
        <v>0</v>
      </c>
      <c r="O128" s="279">
        <v>0</v>
      </c>
      <c r="P128" s="359">
        <f t="shared" si="242"/>
        <v>0</v>
      </c>
      <c r="Q128" s="276">
        <v>0</v>
      </c>
      <c r="R128" s="277">
        <v>0</v>
      </c>
      <c r="S128" s="277">
        <v>0</v>
      </c>
      <c r="T128" s="277">
        <v>0</v>
      </c>
      <c r="U128" s="277">
        <v>0</v>
      </c>
      <c r="V128" s="279">
        <v>0</v>
      </c>
      <c r="W128" s="280">
        <v>0</v>
      </c>
      <c r="X128" s="359">
        <f t="shared" si="185"/>
        <v>0</v>
      </c>
    </row>
    <row r="129" spans="1:24" ht="24" customHeight="1">
      <c r="A129" s="462"/>
      <c r="B129" s="466" t="s">
        <v>249</v>
      </c>
      <c r="C129" s="467"/>
      <c r="D129" s="276">
        <v>0</v>
      </c>
      <c r="E129" s="277">
        <v>0</v>
      </c>
      <c r="F129" s="277">
        <v>0</v>
      </c>
      <c r="G129" s="277">
        <v>0</v>
      </c>
      <c r="H129" s="277">
        <v>0</v>
      </c>
      <c r="I129" s="278">
        <v>0</v>
      </c>
      <c r="J129" s="277">
        <v>0</v>
      </c>
      <c r="K129" s="277">
        <v>0</v>
      </c>
      <c r="L129" s="277">
        <v>0</v>
      </c>
      <c r="M129" s="277">
        <v>0</v>
      </c>
      <c r="N129" s="277">
        <v>0</v>
      </c>
      <c r="O129" s="279">
        <v>0</v>
      </c>
      <c r="P129" s="359">
        <f t="shared" si="242"/>
        <v>0</v>
      </c>
      <c r="Q129" s="276">
        <v>0</v>
      </c>
      <c r="R129" s="277">
        <v>0</v>
      </c>
      <c r="S129" s="277">
        <v>0</v>
      </c>
      <c r="T129" s="277">
        <v>0</v>
      </c>
      <c r="U129" s="277">
        <v>0</v>
      </c>
      <c r="V129" s="279">
        <v>0</v>
      </c>
      <c r="W129" s="280">
        <v>0</v>
      </c>
      <c r="X129" s="359">
        <f t="shared" si="185"/>
        <v>0</v>
      </c>
    </row>
    <row r="130" spans="1:24" ht="24" customHeight="1">
      <c r="A130" s="463"/>
      <c r="B130" s="459" t="s">
        <v>215</v>
      </c>
      <c r="C130" s="460"/>
      <c r="D130" s="287">
        <v>0</v>
      </c>
      <c r="E130" s="288">
        <v>0</v>
      </c>
      <c r="F130" s="288">
        <v>0</v>
      </c>
      <c r="G130" s="288">
        <v>0</v>
      </c>
      <c r="H130" s="288">
        <v>0</v>
      </c>
      <c r="I130" s="289">
        <v>0</v>
      </c>
      <c r="J130" s="288">
        <v>0</v>
      </c>
      <c r="K130" s="288">
        <v>0</v>
      </c>
      <c r="L130" s="288">
        <v>0</v>
      </c>
      <c r="M130" s="288">
        <v>0</v>
      </c>
      <c r="N130" s="288">
        <v>0</v>
      </c>
      <c r="O130" s="290">
        <v>0</v>
      </c>
      <c r="P130" s="363">
        <f t="shared" si="242"/>
        <v>0</v>
      </c>
      <c r="Q130" s="287">
        <v>0</v>
      </c>
      <c r="R130" s="288">
        <v>0</v>
      </c>
      <c r="S130" s="288">
        <v>0</v>
      </c>
      <c r="T130" s="288">
        <v>0</v>
      </c>
      <c r="U130" s="288">
        <v>0</v>
      </c>
      <c r="V130" s="290">
        <v>0</v>
      </c>
      <c r="W130" s="291">
        <v>0</v>
      </c>
      <c r="X130" s="364">
        <f t="shared" si="185"/>
        <v>0</v>
      </c>
    </row>
    <row r="131" spans="1:24" ht="24" customHeight="1">
      <c r="A131" s="461" t="s">
        <v>264</v>
      </c>
      <c r="B131" s="464" t="s">
        <v>214</v>
      </c>
      <c r="C131" s="465"/>
      <c r="D131" s="292">
        <v>0</v>
      </c>
      <c r="E131" s="293">
        <v>0</v>
      </c>
      <c r="F131" s="293">
        <v>0</v>
      </c>
      <c r="G131" s="293">
        <v>0</v>
      </c>
      <c r="H131" s="293">
        <v>0</v>
      </c>
      <c r="I131" s="294">
        <v>0</v>
      </c>
      <c r="J131" s="293">
        <v>0</v>
      </c>
      <c r="K131" s="293">
        <v>0</v>
      </c>
      <c r="L131" s="293">
        <v>250</v>
      </c>
      <c r="M131" s="293">
        <v>0</v>
      </c>
      <c r="N131" s="293">
        <v>0</v>
      </c>
      <c r="O131" s="295">
        <v>0</v>
      </c>
      <c r="P131" s="365">
        <f>SUM(D131:O131)</f>
        <v>250</v>
      </c>
      <c r="Q131" s="292">
        <v>0</v>
      </c>
      <c r="R131" s="293">
        <v>0</v>
      </c>
      <c r="S131" s="293">
        <v>0</v>
      </c>
      <c r="T131" s="293">
        <v>0</v>
      </c>
      <c r="U131" s="293">
        <v>0</v>
      </c>
      <c r="V131" s="296">
        <v>0</v>
      </c>
      <c r="W131" s="297">
        <v>250</v>
      </c>
      <c r="X131" s="365">
        <f t="shared" si="185"/>
        <v>250</v>
      </c>
    </row>
    <row r="132" spans="1:24" ht="24" customHeight="1">
      <c r="A132" s="462"/>
      <c r="B132" s="466" t="s">
        <v>213</v>
      </c>
      <c r="C132" s="467"/>
      <c r="D132" s="276">
        <v>0</v>
      </c>
      <c r="E132" s="277">
        <v>0</v>
      </c>
      <c r="F132" s="277">
        <v>0</v>
      </c>
      <c r="G132" s="277">
        <v>0</v>
      </c>
      <c r="H132" s="277">
        <v>0</v>
      </c>
      <c r="I132" s="278">
        <v>0</v>
      </c>
      <c r="J132" s="277">
        <v>0</v>
      </c>
      <c r="K132" s="277">
        <v>0</v>
      </c>
      <c r="L132" s="277">
        <v>0</v>
      </c>
      <c r="M132" s="277">
        <v>0</v>
      </c>
      <c r="N132" s="277">
        <v>0</v>
      </c>
      <c r="O132" s="279">
        <v>0</v>
      </c>
      <c r="P132" s="359">
        <f t="shared" ref="P132:P139" si="261">SUM(D132:O132)</f>
        <v>0</v>
      </c>
      <c r="Q132" s="276">
        <v>0</v>
      </c>
      <c r="R132" s="277">
        <v>0</v>
      </c>
      <c r="S132" s="277">
        <v>0</v>
      </c>
      <c r="T132" s="277">
        <v>0</v>
      </c>
      <c r="U132" s="277">
        <v>0</v>
      </c>
      <c r="V132" s="277">
        <v>0</v>
      </c>
      <c r="W132" s="280">
        <v>0</v>
      </c>
      <c r="X132" s="359">
        <f t="shared" si="185"/>
        <v>0</v>
      </c>
    </row>
    <row r="133" spans="1:24" ht="24" customHeight="1">
      <c r="A133" s="462"/>
      <c r="B133" s="468" t="s">
        <v>250</v>
      </c>
      <c r="C133" s="469"/>
      <c r="D133" s="276">
        <f>SUM(D134:D137)</f>
        <v>0</v>
      </c>
      <c r="E133" s="277">
        <f t="shared" ref="E133" si="262">SUM(E134:E137)</f>
        <v>0</v>
      </c>
      <c r="F133" s="277">
        <f t="shared" ref="F133" si="263">SUM(F134:F137)</f>
        <v>0</v>
      </c>
      <c r="G133" s="277">
        <f t="shared" ref="G133" si="264">SUM(G134:G137)</f>
        <v>0</v>
      </c>
      <c r="H133" s="277">
        <f t="shared" ref="H133" si="265">SUM(H134:H137)</f>
        <v>0</v>
      </c>
      <c r="I133" s="278">
        <f t="shared" ref="I133" si="266">SUM(I134:I137)</f>
        <v>0</v>
      </c>
      <c r="J133" s="277">
        <f t="shared" ref="J133" si="267">SUM(J134:J137)</f>
        <v>0</v>
      </c>
      <c r="K133" s="277">
        <f t="shared" ref="K133" si="268">SUM(K134:K137)</f>
        <v>0</v>
      </c>
      <c r="L133" s="277">
        <f t="shared" ref="L133" si="269">SUM(L134:L137)</f>
        <v>0</v>
      </c>
      <c r="M133" s="277">
        <f t="shared" ref="M133" si="270">SUM(M134:M137)</f>
        <v>0</v>
      </c>
      <c r="N133" s="277">
        <f t="shared" ref="N133" si="271">SUM(N134:N137)</f>
        <v>0</v>
      </c>
      <c r="O133" s="279">
        <f t="shared" ref="O133" si="272">SUM(O134:O137)</f>
        <v>0</v>
      </c>
      <c r="P133" s="359">
        <f t="shared" si="261"/>
        <v>0</v>
      </c>
      <c r="Q133" s="276">
        <f t="shared" ref="Q133" si="273">SUM(Q134:Q137)</f>
        <v>0</v>
      </c>
      <c r="R133" s="277">
        <f t="shared" ref="R133" si="274">SUM(R134:R137)</f>
        <v>0</v>
      </c>
      <c r="S133" s="277">
        <f t="shared" ref="S133" si="275">SUM(S134:S137)</f>
        <v>0</v>
      </c>
      <c r="T133" s="277">
        <f t="shared" ref="T133" si="276">SUM(T134:T137)</f>
        <v>0</v>
      </c>
      <c r="U133" s="277">
        <f t="shared" ref="U133" si="277">SUM(U134:U137)</f>
        <v>0</v>
      </c>
      <c r="V133" s="279">
        <f t="shared" ref="V133" si="278">SUM(V134:V137)</f>
        <v>0</v>
      </c>
      <c r="W133" s="280">
        <f t="shared" ref="W133" si="279">SUM(W134:W137)</f>
        <v>0</v>
      </c>
      <c r="X133" s="359">
        <f t="shared" si="185"/>
        <v>0</v>
      </c>
    </row>
    <row r="134" spans="1:24" ht="24" customHeight="1">
      <c r="A134" s="462"/>
      <c r="B134" s="470"/>
      <c r="C134" s="360" t="s">
        <v>217</v>
      </c>
      <c r="D134" s="276">
        <v>0</v>
      </c>
      <c r="E134" s="277">
        <v>0</v>
      </c>
      <c r="F134" s="277">
        <v>0</v>
      </c>
      <c r="G134" s="277">
        <v>0</v>
      </c>
      <c r="H134" s="277">
        <v>0</v>
      </c>
      <c r="I134" s="278">
        <v>0</v>
      </c>
      <c r="J134" s="277">
        <v>0</v>
      </c>
      <c r="K134" s="277">
        <v>0</v>
      </c>
      <c r="L134" s="277">
        <v>0</v>
      </c>
      <c r="M134" s="277">
        <v>0</v>
      </c>
      <c r="N134" s="277">
        <v>0</v>
      </c>
      <c r="O134" s="279">
        <v>0</v>
      </c>
      <c r="P134" s="359">
        <f t="shared" si="261"/>
        <v>0</v>
      </c>
      <c r="Q134" s="276">
        <v>0</v>
      </c>
      <c r="R134" s="277">
        <v>0</v>
      </c>
      <c r="S134" s="277">
        <v>0</v>
      </c>
      <c r="T134" s="277">
        <v>0</v>
      </c>
      <c r="U134" s="277">
        <v>0</v>
      </c>
      <c r="V134" s="279">
        <v>0</v>
      </c>
      <c r="W134" s="280">
        <v>0</v>
      </c>
      <c r="X134" s="359">
        <f t="shared" si="185"/>
        <v>0</v>
      </c>
    </row>
    <row r="135" spans="1:24" ht="24" customHeight="1">
      <c r="A135" s="462"/>
      <c r="B135" s="470"/>
      <c r="C135" s="360" t="s">
        <v>212</v>
      </c>
      <c r="D135" s="276">
        <v>0</v>
      </c>
      <c r="E135" s="277">
        <v>0</v>
      </c>
      <c r="F135" s="277">
        <v>0</v>
      </c>
      <c r="G135" s="277">
        <v>0</v>
      </c>
      <c r="H135" s="277">
        <v>0</v>
      </c>
      <c r="I135" s="278">
        <v>0</v>
      </c>
      <c r="J135" s="277">
        <v>0</v>
      </c>
      <c r="K135" s="277">
        <v>0</v>
      </c>
      <c r="L135" s="277">
        <v>0</v>
      </c>
      <c r="M135" s="277">
        <v>0</v>
      </c>
      <c r="N135" s="277">
        <v>0</v>
      </c>
      <c r="O135" s="279">
        <v>0</v>
      </c>
      <c r="P135" s="359">
        <f t="shared" si="261"/>
        <v>0</v>
      </c>
      <c r="Q135" s="276">
        <v>0</v>
      </c>
      <c r="R135" s="277">
        <v>0</v>
      </c>
      <c r="S135" s="277">
        <v>0</v>
      </c>
      <c r="T135" s="277">
        <v>0</v>
      </c>
      <c r="U135" s="277">
        <v>0</v>
      </c>
      <c r="V135" s="279">
        <v>0</v>
      </c>
      <c r="W135" s="280">
        <v>0</v>
      </c>
      <c r="X135" s="359">
        <f t="shared" si="185"/>
        <v>0</v>
      </c>
    </row>
    <row r="136" spans="1:24" ht="24" customHeight="1">
      <c r="A136" s="462"/>
      <c r="B136" s="470"/>
      <c r="C136" s="360" t="s">
        <v>216</v>
      </c>
      <c r="D136" s="276">
        <v>0</v>
      </c>
      <c r="E136" s="277">
        <v>0</v>
      </c>
      <c r="F136" s="277">
        <v>0</v>
      </c>
      <c r="G136" s="277">
        <v>0</v>
      </c>
      <c r="H136" s="277">
        <v>0</v>
      </c>
      <c r="I136" s="278">
        <v>0</v>
      </c>
      <c r="J136" s="277">
        <v>0</v>
      </c>
      <c r="K136" s="277">
        <v>0</v>
      </c>
      <c r="L136" s="277">
        <v>0</v>
      </c>
      <c r="M136" s="277">
        <v>0</v>
      </c>
      <c r="N136" s="277">
        <v>0</v>
      </c>
      <c r="O136" s="279">
        <v>0</v>
      </c>
      <c r="P136" s="359">
        <f t="shared" si="261"/>
        <v>0</v>
      </c>
      <c r="Q136" s="276">
        <v>0</v>
      </c>
      <c r="R136" s="277">
        <v>0</v>
      </c>
      <c r="S136" s="277">
        <v>0</v>
      </c>
      <c r="T136" s="277">
        <v>0</v>
      </c>
      <c r="U136" s="277">
        <v>0</v>
      </c>
      <c r="V136" s="279">
        <v>0</v>
      </c>
      <c r="W136" s="280">
        <v>0</v>
      </c>
      <c r="X136" s="359">
        <f t="shared" si="185"/>
        <v>0</v>
      </c>
    </row>
    <row r="137" spans="1:24" ht="24" customHeight="1">
      <c r="A137" s="462"/>
      <c r="B137" s="470"/>
      <c r="C137" s="360" t="s">
        <v>211</v>
      </c>
      <c r="D137" s="276">
        <v>0</v>
      </c>
      <c r="E137" s="277">
        <v>0</v>
      </c>
      <c r="F137" s="277">
        <v>0</v>
      </c>
      <c r="G137" s="277">
        <v>0</v>
      </c>
      <c r="H137" s="277">
        <v>0</v>
      </c>
      <c r="I137" s="278">
        <v>0</v>
      </c>
      <c r="J137" s="277">
        <v>0</v>
      </c>
      <c r="K137" s="277">
        <v>0</v>
      </c>
      <c r="L137" s="277">
        <v>0</v>
      </c>
      <c r="M137" s="277">
        <v>0</v>
      </c>
      <c r="N137" s="277">
        <v>0</v>
      </c>
      <c r="O137" s="279">
        <v>0</v>
      </c>
      <c r="P137" s="359">
        <f t="shared" si="261"/>
        <v>0</v>
      </c>
      <c r="Q137" s="276">
        <v>0</v>
      </c>
      <c r="R137" s="277">
        <v>0</v>
      </c>
      <c r="S137" s="277">
        <v>0</v>
      </c>
      <c r="T137" s="277">
        <v>0</v>
      </c>
      <c r="U137" s="277">
        <v>0</v>
      </c>
      <c r="V137" s="279">
        <v>0</v>
      </c>
      <c r="W137" s="280">
        <v>0</v>
      </c>
      <c r="X137" s="359">
        <f t="shared" si="185"/>
        <v>0</v>
      </c>
    </row>
    <row r="138" spans="1:24" ht="24" customHeight="1">
      <c r="A138" s="462"/>
      <c r="B138" s="466" t="s">
        <v>249</v>
      </c>
      <c r="C138" s="467"/>
      <c r="D138" s="276">
        <v>0</v>
      </c>
      <c r="E138" s="277">
        <v>0</v>
      </c>
      <c r="F138" s="277">
        <v>0</v>
      </c>
      <c r="G138" s="277">
        <v>0</v>
      </c>
      <c r="H138" s="277">
        <v>0</v>
      </c>
      <c r="I138" s="278">
        <v>0</v>
      </c>
      <c r="J138" s="277">
        <v>0</v>
      </c>
      <c r="K138" s="277">
        <v>0</v>
      </c>
      <c r="L138" s="277">
        <v>0</v>
      </c>
      <c r="M138" s="277">
        <v>0</v>
      </c>
      <c r="N138" s="277">
        <v>0</v>
      </c>
      <c r="O138" s="279">
        <v>0</v>
      </c>
      <c r="P138" s="359">
        <f t="shared" si="261"/>
        <v>0</v>
      </c>
      <c r="Q138" s="276">
        <v>0</v>
      </c>
      <c r="R138" s="277">
        <v>0</v>
      </c>
      <c r="S138" s="277">
        <v>0</v>
      </c>
      <c r="T138" s="277">
        <v>0</v>
      </c>
      <c r="U138" s="277">
        <v>0</v>
      </c>
      <c r="V138" s="279">
        <v>0</v>
      </c>
      <c r="W138" s="280">
        <v>0</v>
      </c>
      <c r="X138" s="359">
        <f t="shared" si="185"/>
        <v>0</v>
      </c>
    </row>
    <row r="139" spans="1:24" ht="24" customHeight="1">
      <c r="A139" s="463"/>
      <c r="B139" s="459" t="s">
        <v>215</v>
      </c>
      <c r="C139" s="460"/>
      <c r="D139" s="287">
        <v>0</v>
      </c>
      <c r="E139" s="288">
        <v>0</v>
      </c>
      <c r="F139" s="288">
        <v>0</v>
      </c>
      <c r="G139" s="288">
        <v>0</v>
      </c>
      <c r="H139" s="288">
        <v>0</v>
      </c>
      <c r="I139" s="289">
        <v>0</v>
      </c>
      <c r="J139" s="288">
        <v>0</v>
      </c>
      <c r="K139" s="288">
        <v>0</v>
      </c>
      <c r="L139" s="288">
        <v>0</v>
      </c>
      <c r="M139" s="288">
        <v>0</v>
      </c>
      <c r="N139" s="288">
        <v>0</v>
      </c>
      <c r="O139" s="290">
        <v>0</v>
      </c>
      <c r="P139" s="363">
        <f t="shared" si="261"/>
        <v>0</v>
      </c>
      <c r="Q139" s="287">
        <v>0</v>
      </c>
      <c r="R139" s="288">
        <v>0</v>
      </c>
      <c r="S139" s="288">
        <v>0</v>
      </c>
      <c r="T139" s="288">
        <v>0</v>
      </c>
      <c r="U139" s="288">
        <v>0</v>
      </c>
      <c r="V139" s="290">
        <v>0</v>
      </c>
      <c r="W139" s="291">
        <v>0</v>
      </c>
      <c r="X139" s="364">
        <f t="shared" si="185"/>
        <v>0</v>
      </c>
    </row>
    <row r="140" spans="1:24" ht="24" customHeight="1">
      <c r="A140" s="461" t="s">
        <v>265</v>
      </c>
      <c r="B140" s="464" t="s">
        <v>214</v>
      </c>
      <c r="C140" s="465"/>
      <c r="D140" s="292">
        <v>0</v>
      </c>
      <c r="E140" s="293">
        <v>0</v>
      </c>
      <c r="F140" s="293">
        <v>0</v>
      </c>
      <c r="G140" s="293">
        <v>0</v>
      </c>
      <c r="H140" s="293">
        <v>0</v>
      </c>
      <c r="I140" s="294">
        <v>0</v>
      </c>
      <c r="J140" s="293">
        <v>0</v>
      </c>
      <c r="K140" s="293">
        <v>0</v>
      </c>
      <c r="L140" s="293">
        <v>0</v>
      </c>
      <c r="M140" s="293">
        <v>0</v>
      </c>
      <c r="N140" s="293">
        <v>0</v>
      </c>
      <c r="O140" s="295">
        <v>0</v>
      </c>
      <c r="P140" s="365">
        <f>SUM(D140:O140)</f>
        <v>0</v>
      </c>
      <c r="Q140" s="292">
        <v>0</v>
      </c>
      <c r="R140" s="293">
        <v>0</v>
      </c>
      <c r="S140" s="293">
        <v>0</v>
      </c>
      <c r="T140" s="293">
        <v>0</v>
      </c>
      <c r="U140" s="293">
        <v>0</v>
      </c>
      <c r="V140" s="296">
        <v>0</v>
      </c>
      <c r="W140" s="297">
        <v>100</v>
      </c>
      <c r="X140" s="365">
        <f t="shared" si="185"/>
        <v>100</v>
      </c>
    </row>
    <row r="141" spans="1:24" ht="24" customHeight="1">
      <c r="A141" s="462"/>
      <c r="B141" s="466" t="s">
        <v>213</v>
      </c>
      <c r="C141" s="467"/>
      <c r="D141" s="276">
        <v>0</v>
      </c>
      <c r="E141" s="277">
        <v>0</v>
      </c>
      <c r="F141" s="277">
        <v>0</v>
      </c>
      <c r="G141" s="277">
        <v>0</v>
      </c>
      <c r="H141" s="277">
        <v>0</v>
      </c>
      <c r="I141" s="278">
        <v>0</v>
      </c>
      <c r="J141" s="277">
        <v>150</v>
      </c>
      <c r="K141" s="277">
        <v>0</v>
      </c>
      <c r="L141" s="277">
        <v>0</v>
      </c>
      <c r="M141" s="277">
        <v>0</v>
      </c>
      <c r="N141" s="277">
        <v>0</v>
      </c>
      <c r="O141" s="279">
        <v>0</v>
      </c>
      <c r="P141" s="359">
        <f t="shared" ref="P141:P148" si="280">SUM(D141:O141)</f>
        <v>150</v>
      </c>
      <c r="Q141" s="276">
        <v>0</v>
      </c>
      <c r="R141" s="277">
        <v>0</v>
      </c>
      <c r="S141" s="277">
        <v>0</v>
      </c>
      <c r="T141" s="277">
        <v>0</v>
      </c>
      <c r="U141" s="277">
        <v>0</v>
      </c>
      <c r="V141" s="277">
        <v>0</v>
      </c>
      <c r="W141" s="280">
        <v>150</v>
      </c>
      <c r="X141" s="359">
        <f t="shared" si="185"/>
        <v>150</v>
      </c>
    </row>
    <row r="142" spans="1:24" ht="24" customHeight="1">
      <c r="A142" s="462"/>
      <c r="B142" s="468" t="s">
        <v>250</v>
      </c>
      <c r="C142" s="469"/>
      <c r="D142" s="276">
        <f>SUM(D143:D146)</f>
        <v>0</v>
      </c>
      <c r="E142" s="277">
        <f t="shared" ref="E142" si="281">SUM(E143:E146)</f>
        <v>0</v>
      </c>
      <c r="F142" s="277">
        <f t="shared" ref="F142" si="282">SUM(F143:F146)</f>
        <v>0</v>
      </c>
      <c r="G142" s="277">
        <f t="shared" ref="G142" si="283">SUM(G143:G146)</f>
        <v>0</v>
      </c>
      <c r="H142" s="277">
        <f t="shared" ref="H142" si="284">SUM(H143:H146)</f>
        <v>0</v>
      </c>
      <c r="I142" s="278">
        <f t="shared" ref="I142" si="285">SUM(I143:I146)</f>
        <v>0</v>
      </c>
      <c r="J142" s="277">
        <f t="shared" ref="J142" si="286">SUM(J143:J146)</f>
        <v>0</v>
      </c>
      <c r="K142" s="277">
        <f t="shared" ref="K142" si="287">SUM(K143:K146)</f>
        <v>0</v>
      </c>
      <c r="L142" s="277">
        <f t="shared" ref="L142" si="288">SUM(L143:L146)</f>
        <v>0</v>
      </c>
      <c r="M142" s="277">
        <f t="shared" ref="M142" si="289">SUM(M143:M146)</f>
        <v>0</v>
      </c>
      <c r="N142" s="277">
        <f t="shared" ref="N142" si="290">SUM(N143:N146)</f>
        <v>0</v>
      </c>
      <c r="O142" s="279">
        <f t="shared" ref="O142" si="291">SUM(O143:O146)</f>
        <v>0</v>
      </c>
      <c r="P142" s="359">
        <f t="shared" si="280"/>
        <v>0</v>
      </c>
      <c r="Q142" s="276">
        <f t="shared" ref="Q142" si="292">SUM(Q143:Q146)</f>
        <v>0</v>
      </c>
      <c r="R142" s="277">
        <f t="shared" ref="R142" si="293">SUM(R143:R146)</f>
        <v>0</v>
      </c>
      <c r="S142" s="277">
        <f t="shared" ref="S142" si="294">SUM(S143:S146)</f>
        <v>0</v>
      </c>
      <c r="T142" s="277">
        <f t="shared" ref="T142" si="295">SUM(T143:T146)</f>
        <v>0</v>
      </c>
      <c r="U142" s="277">
        <f t="shared" ref="U142" si="296">SUM(U143:U146)</f>
        <v>0</v>
      </c>
      <c r="V142" s="279">
        <f t="shared" ref="V142" si="297">SUM(V143:V146)</f>
        <v>0</v>
      </c>
      <c r="W142" s="280">
        <f t="shared" ref="W142" si="298">SUM(W143:W146)</f>
        <v>0</v>
      </c>
      <c r="X142" s="359">
        <f t="shared" si="185"/>
        <v>0</v>
      </c>
    </row>
    <row r="143" spans="1:24" ht="24" customHeight="1">
      <c r="A143" s="462"/>
      <c r="B143" s="470"/>
      <c r="C143" s="360" t="s">
        <v>217</v>
      </c>
      <c r="D143" s="276">
        <v>0</v>
      </c>
      <c r="E143" s="277">
        <v>0</v>
      </c>
      <c r="F143" s="277">
        <v>0</v>
      </c>
      <c r="G143" s="277">
        <v>0</v>
      </c>
      <c r="H143" s="277">
        <v>0</v>
      </c>
      <c r="I143" s="278">
        <v>0</v>
      </c>
      <c r="J143" s="277">
        <v>0</v>
      </c>
      <c r="K143" s="277">
        <v>0</v>
      </c>
      <c r="L143" s="277">
        <v>0</v>
      </c>
      <c r="M143" s="277">
        <v>0</v>
      </c>
      <c r="N143" s="277">
        <v>0</v>
      </c>
      <c r="O143" s="279">
        <v>0</v>
      </c>
      <c r="P143" s="359">
        <f t="shared" si="280"/>
        <v>0</v>
      </c>
      <c r="Q143" s="276">
        <v>0</v>
      </c>
      <c r="R143" s="277">
        <v>0</v>
      </c>
      <c r="S143" s="277">
        <v>0</v>
      </c>
      <c r="T143" s="277">
        <v>0</v>
      </c>
      <c r="U143" s="277">
        <v>0</v>
      </c>
      <c r="V143" s="279">
        <v>0</v>
      </c>
      <c r="W143" s="280">
        <v>0</v>
      </c>
      <c r="X143" s="359">
        <f t="shared" si="185"/>
        <v>0</v>
      </c>
    </row>
    <row r="144" spans="1:24" ht="24" customHeight="1">
      <c r="A144" s="462"/>
      <c r="B144" s="470"/>
      <c r="C144" s="360" t="s">
        <v>212</v>
      </c>
      <c r="D144" s="276">
        <v>0</v>
      </c>
      <c r="E144" s="277">
        <v>0</v>
      </c>
      <c r="F144" s="277">
        <v>0</v>
      </c>
      <c r="G144" s="277">
        <v>0</v>
      </c>
      <c r="H144" s="277">
        <v>0</v>
      </c>
      <c r="I144" s="278">
        <v>0</v>
      </c>
      <c r="J144" s="277">
        <v>0</v>
      </c>
      <c r="K144" s="277">
        <v>0</v>
      </c>
      <c r="L144" s="277">
        <v>0</v>
      </c>
      <c r="M144" s="277">
        <v>0</v>
      </c>
      <c r="N144" s="277">
        <v>0</v>
      </c>
      <c r="O144" s="279">
        <v>0</v>
      </c>
      <c r="P144" s="359">
        <f t="shared" si="280"/>
        <v>0</v>
      </c>
      <c r="Q144" s="276">
        <v>0</v>
      </c>
      <c r="R144" s="277">
        <v>0</v>
      </c>
      <c r="S144" s="277">
        <v>0</v>
      </c>
      <c r="T144" s="277">
        <v>0</v>
      </c>
      <c r="U144" s="277">
        <v>0</v>
      </c>
      <c r="V144" s="279">
        <v>0</v>
      </c>
      <c r="W144" s="280">
        <v>0</v>
      </c>
      <c r="X144" s="359">
        <f t="shared" si="185"/>
        <v>0</v>
      </c>
    </row>
    <row r="145" spans="1:24" ht="24" customHeight="1">
      <c r="A145" s="462"/>
      <c r="B145" s="470"/>
      <c r="C145" s="360" t="s">
        <v>216</v>
      </c>
      <c r="D145" s="276">
        <v>0</v>
      </c>
      <c r="E145" s="277">
        <v>0</v>
      </c>
      <c r="F145" s="277">
        <v>0</v>
      </c>
      <c r="G145" s="277">
        <v>0</v>
      </c>
      <c r="H145" s="277">
        <v>0</v>
      </c>
      <c r="I145" s="278">
        <v>0</v>
      </c>
      <c r="J145" s="277">
        <v>0</v>
      </c>
      <c r="K145" s="277">
        <v>0</v>
      </c>
      <c r="L145" s="277">
        <v>0</v>
      </c>
      <c r="M145" s="277">
        <v>0</v>
      </c>
      <c r="N145" s="277">
        <v>0</v>
      </c>
      <c r="O145" s="279">
        <v>0</v>
      </c>
      <c r="P145" s="359">
        <f t="shared" si="280"/>
        <v>0</v>
      </c>
      <c r="Q145" s="276">
        <v>0</v>
      </c>
      <c r="R145" s="277">
        <v>0</v>
      </c>
      <c r="S145" s="277">
        <v>0</v>
      </c>
      <c r="T145" s="277">
        <v>0</v>
      </c>
      <c r="U145" s="277">
        <v>0</v>
      </c>
      <c r="V145" s="279">
        <v>0</v>
      </c>
      <c r="W145" s="280">
        <v>0</v>
      </c>
      <c r="X145" s="359">
        <f t="shared" si="185"/>
        <v>0</v>
      </c>
    </row>
    <row r="146" spans="1:24" ht="24" customHeight="1">
      <c r="A146" s="462"/>
      <c r="B146" s="470"/>
      <c r="C146" s="360" t="s">
        <v>211</v>
      </c>
      <c r="D146" s="276">
        <v>0</v>
      </c>
      <c r="E146" s="277">
        <v>0</v>
      </c>
      <c r="F146" s="277">
        <v>0</v>
      </c>
      <c r="G146" s="277">
        <v>0</v>
      </c>
      <c r="H146" s="277">
        <v>0</v>
      </c>
      <c r="I146" s="278">
        <v>0</v>
      </c>
      <c r="J146" s="277">
        <v>0</v>
      </c>
      <c r="K146" s="277">
        <v>0</v>
      </c>
      <c r="L146" s="277">
        <v>0</v>
      </c>
      <c r="M146" s="277">
        <v>0</v>
      </c>
      <c r="N146" s="277">
        <v>0</v>
      </c>
      <c r="O146" s="279">
        <v>0</v>
      </c>
      <c r="P146" s="359">
        <f t="shared" si="280"/>
        <v>0</v>
      </c>
      <c r="Q146" s="276">
        <v>0</v>
      </c>
      <c r="R146" s="277">
        <v>0</v>
      </c>
      <c r="S146" s="277">
        <v>0</v>
      </c>
      <c r="T146" s="277">
        <v>0</v>
      </c>
      <c r="U146" s="277">
        <v>0</v>
      </c>
      <c r="V146" s="279">
        <v>0</v>
      </c>
      <c r="W146" s="280">
        <v>0</v>
      </c>
      <c r="X146" s="359">
        <f t="shared" si="185"/>
        <v>0</v>
      </c>
    </row>
    <row r="147" spans="1:24" ht="24" customHeight="1">
      <c r="A147" s="462"/>
      <c r="B147" s="466" t="s">
        <v>249</v>
      </c>
      <c r="C147" s="467"/>
      <c r="D147" s="276">
        <v>0</v>
      </c>
      <c r="E147" s="277">
        <v>0</v>
      </c>
      <c r="F147" s="277">
        <v>0</v>
      </c>
      <c r="G147" s="277">
        <v>0</v>
      </c>
      <c r="H147" s="277">
        <v>0</v>
      </c>
      <c r="I147" s="278">
        <v>0</v>
      </c>
      <c r="J147" s="277">
        <v>0</v>
      </c>
      <c r="K147" s="277">
        <v>0</v>
      </c>
      <c r="L147" s="277">
        <v>0</v>
      </c>
      <c r="M147" s="277">
        <v>0</v>
      </c>
      <c r="N147" s="277">
        <v>0</v>
      </c>
      <c r="O147" s="279">
        <v>0</v>
      </c>
      <c r="P147" s="359">
        <f t="shared" si="280"/>
        <v>0</v>
      </c>
      <c r="Q147" s="276">
        <v>0</v>
      </c>
      <c r="R147" s="277">
        <v>0</v>
      </c>
      <c r="S147" s="277">
        <v>0</v>
      </c>
      <c r="T147" s="277">
        <v>0</v>
      </c>
      <c r="U147" s="277">
        <v>0</v>
      </c>
      <c r="V147" s="279">
        <v>0</v>
      </c>
      <c r="W147" s="280">
        <v>0</v>
      </c>
      <c r="X147" s="359">
        <f t="shared" si="185"/>
        <v>0</v>
      </c>
    </row>
    <row r="148" spans="1:24" ht="24" customHeight="1">
      <c r="A148" s="463"/>
      <c r="B148" s="459" t="s">
        <v>215</v>
      </c>
      <c r="C148" s="460"/>
      <c r="D148" s="287">
        <v>0</v>
      </c>
      <c r="E148" s="288">
        <v>0</v>
      </c>
      <c r="F148" s="288">
        <v>0</v>
      </c>
      <c r="G148" s="288">
        <v>0</v>
      </c>
      <c r="H148" s="288">
        <v>0</v>
      </c>
      <c r="I148" s="289">
        <v>0</v>
      </c>
      <c r="J148" s="288">
        <v>0</v>
      </c>
      <c r="K148" s="288">
        <v>0</v>
      </c>
      <c r="L148" s="288">
        <v>0</v>
      </c>
      <c r="M148" s="288">
        <v>0</v>
      </c>
      <c r="N148" s="288">
        <v>0</v>
      </c>
      <c r="O148" s="290">
        <v>0</v>
      </c>
      <c r="P148" s="363">
        <f t="shared" si="280"/>
        <v>0</v>
      </c>
      <c r="Q148" s="287">
        <v>0</v>
      </c>
      <c r="R148" s="288">
        <v>0</v>
      </c>
      <c r="S148" s="288">
        <v>0</v>
      </c>
      <c r="T148" s="288">
        <v>0</v>
      </c>
      <c r="U148" s="288">
        <v>0</v>
      </c>
      <c r="V148" s="290">
        <v>0</v>
      </c>
      <c r="W148" s="291">
        <v>0</v>
      </c>
      <c r="X148" s="364">
        <f t="shared" si="185"/>
        <v>0</v>
      </c>
    </row>
    <row r="149" spans="1:24" ht="24" customHeight="1">
      <c r="A149" s="461" t="s">
        <v>266</v>
      </c>
      <c r="B149" s="464" t="s">
        <v>214</v>
      </c>
      <c r="C149" s="465"/>
      <c r="D149" s="292">
        <v>100</v>
      </c>
      <c r="E149" s="293">
        <v>100</v>
      </c>
      <c r="F149" s="293">
        <v>0</v>
      </c>
      <c r="G149" s="293">
        <v>0</v>
      </c>
      <c r="H149" s="293">
        <v>100</v>
      </c>
      <c r="I149" s="294">
        <v>0</v>
      </c>
      <c r="J149" s="293">
        <v>100</v>
      </c>
      <c r="K149" s="293">
        <v>100</v>
      </c>
      <c r="L149" s="293">
        <v>0</v>
      </c>
      <c r="M149" s="293">
        <v>0</v>
      </c>
      <c r="N149" s="293">
        <v>0</v>
      </c>
      <c r="O149" s="295">
        <v>100</v>
      </c>
      <c r="P149" s="365">
        <f>SUM(D149:O149)</f>
        <v>600</v>
      </c>
      <c r="Q149" s="292">
        <v>100</v>
      </c>
      <c r="R149" s="293">
        <v>100</v>
      </c>
      <c r="S149" s="293">
        <v>0</v>
      </c>
      <c r="T149" s="293">
        <v>200</v>
      </c>
      <c r="U149" s="293">
        <v>100</v>
      </c>
      <c r="V149" s="296">
        <v>0</v>
      </c>
      <c r="W149" s="297">
        <v>100</v>
      </c>
      <c r="X149" s="365">
        <f t="shared" si="185"/>
        <v>600</v>
      </c>
    </row>
    <row r="150" spans="1:24" ht="24" customHeight="1">
      <c r="A150" s="462"/>
      <c r="B150" s="466" t="s">
        <v>213</v>
      </c>
      <c r="C150" s="467"/>
      <c r="D150" s="276">
        <v>200</v>
      </c>
      <c r="E150" s="277">
        <v>100</v>
      </c>
      <c r="F150" s="277">
        <v>100</v>
      </c>
      <c r="G150" s="277">
        <v>100</v>
      </c>
      <c r="H150" s="277">
        <v>100</v>
      </c>
      <c r="I150" s="278">
        <v>100</v>
      </c>
      <c r="J150" s="277">
        <v>100</v>
      </c>
      <c r="K150" s="277">
        <v>100</v>
      </c>
      <c r="L150" s="277">
        <v>0</v>
      </c>
      <c r="M150" s="277">
        <v>0</v>
      </c>
      <c r="N150" s="277">
        <v>0</v>
      </c>
      <c r="O150" s="279">
        <v>100</v>
      </c>
      <c r="P150" s="359">
        <f t="shared" ref="P150:P157" si="299">SUM(D150:O150)</f>
        <v>1000</v>
      </c>
      <c r="Q150" s="276">
        <v>100</v>
      </c>
      <c r="R150" s="277">
        <v>100</v>
      </c>
      <c r="S150" s="277">
        <v>100</v>
      </c>
      <c r="T150" s="277">
        <v>100</v>
      </c>
      <c r="U150" s="277">
        <v>0</v>
      </c>
      <c r="V150" s="277">
        <v>100</v>
      </c>
      <c r="W150" s="280">
        <v>300</v>
      </c>
      <c r="X150" s="359">
        <f t="shared" si="185"/>
        <v>800</v>
      </c>
    </row>
    <row r="151" spans="1:24" ht="24" customHeight="1">
      <c r="A151" s="462"/>
      <c r="B151" s="468" t="s">
        <v>250</v>
      </c>
      <c r="C151" s="469"/>
      <c r="D151" s="276">
        <f>SUM(D152:D155)</f>
        <v>0</v>
      </c>
      <c r="E151" s="277">
        <f t="shared" ref="E151" si="300">SUM(E152:E155)</f>
        <v>400</v>
      </c>
      <c r="F151" s="277">
        <f t="shared" ref="F151" si="301">SUM(F152:F155)</f>
        <v>0</v>
      </c>
      <c r="G151" s="277">
        <f t="shared" ref="G151" si="302">SUM(G152:G155)</f>
        <v>200</v>
      </c>
      <c r="H151" s="277">
        <f t="shared" ref="H151" si="303">SUM(H152:H155)</f>
        <v>0</v>
      </c>
      <c r="I151" s="278">
        <f t="shared" ref="I151" si="304">SUM(I152:I155)</f>
        <v>0</v>
      </c>
      <c r="J151" s="277">
        <f t="shared" ref="J151" si="305">SUM(J152:J155)</f>
        <v>100</v>
      </c>
      <c r="K151" s="277">
        <f t="shared" ref="K151" si="306">SUM(K152:K155)</f>
        <v>200</v>
      </c>
      <c r="L151" s="277">
        <f t="shared" ref="L151" si="307">SUM(L152:L155)</f>
        <v>0</v>
      </c>
      <c r="M151" s="277">
        <f t="shared" ref="M151" si="308">SUM(M152:M155)</f>
        <v>0</v>
      </c>
      <c r="N151" s="277">
        <f t="shared" ref="N151" si="309">SUM(N152:N155)</f>
        <v>0</v>
      </c>
      <c r="O151" s="279">
        <f t="shared" ref="O151" si="310">SUM(O152:O155)</f>
        <v>0</v>
      </c>
      <c r="P151" s="359">
        <f t="shared" si="299"/>
        <v>900</v>
      </c>
      <c r="Q151" s="276">
        <f t="shared" ref="Q151:W151" si="311">SUM(Q152:Q155)</f>
        <v>300</v>
      </c>
      <c r="R151" s="277">
        <f t="shared" si="311"/>
        <v>0</v>
      </c>
      <c r="S151" s="277">
        <f t="shared" si="311"/>
        <v>0</v>
      </c>
      <c r="T151" s="277">
        <f t="shared" si="311"/>
        <v>100</v>
      </c>
      <c r="U151" s="277">
        <f t="shared" si="311"/>
        <v>300</v>
      </c>
      <c r="V151" s="279">
        <f t="shared" si="311"/>
        <v>0</v>
      </c>
      <c r="W151" s="280">
        <f t="shared" si="311"/>
        <v>0</v>
      </c>
      <c r="X151" s="359">
        <f t="shared" si="185"/>
        <v>700</v>
      </c>
    </row>
    <row r="152" spans="1:24" ht="24" customHeight="1">
      <c r="A152" s="462"/>
      <c r="B152" s="470"/>
      <c r="C152" s="360" t="s">
        <v>217</v>
      </c>
      <c r="D152" s="276">
        <v>0</v>
      </c>
      <c r="E152" s="277">
        <v>0</v>
      </c>
      <c r="F152" s="277">
        <v>0</v>
      </c>
      <c r="G152" s="277">
        <v>0</v>
      </c>
      <c r="H152" s="277">
        <v>0</v>
      </c>
      <c r="I152" s="278">
        <v>0</v>
      </c>
      <c r="J152" s="277">
        <v>0</v>
      </c>
      <c r="K152" s="277">
        <v>0</v>
      </c>
      <c r="L152" s="277">
        <v>0</v>
      </c>
      <c r="M152" s="277">
        <v>0</v>
      </c>
      <c r="N152" s="277">
        <v>0</v>
      </c>
      <c r="O152" s="279">
        <v>0</v>
      </c>
      <c r="P152" s="359">
        <f t="shared" si="299"/>
        <v>0</v>
      </c>
      <c r="Q152" s="276">
        <v>0</v>
      </c>
      <c r="R152" s="277">
        <v>0</v>
      </c>
      <c r="S152" s="277">
        <v>0</v>
      </c>
      <c r="T152" s="277">
        <v>0</v>
      </c>
      <c r="U152" s="277">
        <v>0</v>
      </c>
      <c r="V152" s="279">
        <v>0</v>
      </c>
      <c r="W152" s="280">
        <v>0</v>
      </c>
      <c r="X152" s="359">
        <f t="shared" si="185"/>
        <v>0</v>
      </c>
    </row>
    <row r="153" spans="1:24" ht="24" customHeight="1">
      <c r="A153" s="462"/>
      <c r="B153" s="470"/>
      <c r="C153" s="360" t="s">
        <v>212</v>
      </c>
      <c r="D153" s="276">
        <v>0</v>
      </c>
      <c r="E153" s="277">
        <v>200</v>
      </c>
      <c r="F153" s="277">
        <v>0</v>
      </c>
      <c r="G153" s="277">
        <v>200</v>
      </c>
      <c r="H153" s="277">
        <v>0</v>
      </c>
      <c r="I153" s="278">
        <v>0</v>
      </c>
      <c r="J153" s="277">
        <v>100</v>
      </c>
      <c r="K153" s="277">
        <v>200</v>
      </c>
      <c r="L153" s="277">
        <v>0</v>
      </c>
      <c r="M153" s="277">
        <v>0</v>
      </c>
      <c r="N153" s="277">
        <v>0</v>
      </c>
      <c r="O153" s="279">
        <v>0</v>
      </c>
      <c r="P153" s="359">
        <f t="shared" si="299"/>
        <v>700</v>
      </c>
      <c r="Q153" s="276">
        <v>200</v>
      </c>
      <c r="R153" s="277">
        <v>0</v>
      </c>
      <c r="S153" s="277">
        <v>0</v>
      </c>
      <c r="T153" s="277">
        <v>100</v>
      </c>
      <c r="U153" s="277">
        <v>200</v>
      </c>
      <c r="V153" s="279"/>
      <c r="W153" s="280"/>
      <c r="X153" s="359">
        <f t="shared" si="185"/>
        <v>500</v>
      </c>
    </row>
    <row r="154" spans="1:24" ht="24" customHeight="1">
      <c r="A154" s="462"/>
      <c r="B154" s="470"/>
      <c r="C154" s="360" t="s">
        <v>216</v>
      </c>
      <c r="D154" s="276">
        <v>0</v>
      </c>
      <c r="E154" s="277">
        <v>0</v>
      </c>
      <c r="F154" s="277">
        <v>0</v>
      </c>
      <c r="G154" s="277">
        <v>0</v>
      </c>
      <c r="H154" s="277">
        <v>0</v>
      </c>
      <c r="I154" s="278">
        <v>0</v>
      </c>
      <c r="J154" s="277">
        <v>0</v>
      </c>
      <c r="K154" s="277">
        <v>0</v>
      </c>
      <c r="L154" s="277">
        <v>0</v>
      </c>
      <c r="M154" s="277">
        <v>0</v>
      </c>
      <c r="N154" s="277">
        <v>0</v>
      </c>
      <c r="O154" s="279">
        <v>0</v>
      </c>
      <c r="P154" s="359">
        <f t="shared" si="299"/>
        <v>0</v>
      </c>
      <c r="Q154" s="276">
        <v>0</v>
      </c>
      <c r="R154" s="277">
        <v>0</v>
      </c>
      <c r="S154" s="277">
        <v>0</v>
      </c>
      <c r="T154" s="277">
        <v>0</v>
      </c>
      <c r="U154" s="277">
        <v>0</v>
      </c>
      <c r="V154" s="279"/>
      <c r="W154" s="280">
        <v>0</v>
      </c>
      <c r="X154" s="359">
        <f t="shared" si="185"/>
        <v>0</v>
      </c>
    </row>
    <row r="155" spans="1:24" ht="24" customHeight="1">
      <c r="A155" s="462"/>
      <c r="B155" s="470"/>
      <c r="C155" s="360" t="s">
        <v>211</v>
      </c>
      <c r="D155" s="276">
        <v>0</v>
      </c>
      <c r="E155" s="277">
        <v>200</v>
      </c>
      <c r="F155" s="277">
        <v>0</v>
      </c>
      <c r="G155" s="277">
        <v>0</v>
      </c>
      <c r="H155" s="277">
        <v>0</v>
      </c>
      <c r="I155" s="278">
        <v>0</v>
      </c>
      <c r="J155" s="277">
        <v>0</v>
      </c>
      <c r="K155" s="277">
        <v>0</v>
      </c>
      <c r="L155" s="277">
        <v>0</v>
      </c>
      <c r="M155" s="277">
        <v>0</v>
      </c>
      <c r="N155" s="277">
        <v>0</v>
      </c>
      <c r="O155" s="279">
        <v>0</v>
      </c>
      <c r="P155" s="359">
        <f t="shared" si="299"/>
        <v>200</v>
      </c>
      <c r="Q155" s="276">
        <v>100</v>
      </c>
      <c r="R155" s="277">
        <v>0</v>
      </c>
      <c r="S155" s="277">
        <v>0</v>
      </c>
      <c r="T155" s="277">
        <v>0</v>
      </c>
      <c r="U155" s="277">
        <v>100</v>
      </c>
      <c r="V155" s="279"/>
      <c r="W155" s="280">
        <v>0</v>
      </c>
      <c r="X155" s="359">
        <f t="shared" si="185"/>
        <v>200</v>
      </c>
    </row>
    <row r="156" spans="1:24" ht="24" customHeight="1">
      <c r="A156" s="462"/>
      <c r="B156" s="466" t="s">
        <v>307</v>
      </c>
      <c r="C156" s="467"/>
      <c r="D156" s="276">
        <v>0</v>
      </c>
      <c r="E156" s="277">
        <v>0</v>
      </c>
      <c r="F156" s="277">
        <v>0</v>
      </c>
      <c r="G156" s="277">
        <v>0</v>
      </c>
      <c r="H156" s="277">
        <v>0</v>
      </c>
      <c r="I156" s="278">
        <v>0</v>
      </c>
      <c r="J156" s="277">
        <v>0</v>
      </c>
      <c r="K156" s="277">
        <v>198.8</v>
      </c>
      <c r="L156" s="277">
        <v>0</v>
      </c>
      <c r="M156" s="277">
        <v>0</v>
      </c>
      <c r="N156" s="277">
        <v>0</v>
      </c>
      <c r="O156" s="279">
        <v>0</v>
      </c>
      <c r="P156" s="366">
        <f t="shared" si="299"/>
        <v>198.8</v>
      </c>
      <c r="Q156" s="276">
        <v>0</v>
      </c>
      <c r="R156" s="277">
        <v>0</v>
      </c>
      <c r="S156" s="277">
        <v>0</v>
      </c>
      <c r="T156" s="277">
        <v>0</v>
      </c>
      <c r="U156" s="277">
        <v>106.4</v>
      </c>
      <c r="V156" s="279">
        <v>108.2</v>
      </c>
      <c r="W156" s="280">
        <v>0</v>
      </c>
      <c r="X156" s="366">
        <f t="shared" si="185"/>
        <v>214.60000000000002</v>
      </c>
    </row>
    <row r="157" spans="1:24" ht="24" customHeight="1">
      <c r="A157" s="463"/>
      <c r="B157" s="459" t="s">
        <v>215</v>
      </c>
      <c r="C157" s="460"/>
      <c r="D157" s="287">
        <v>0</v>
      </c>
      <c r="E157" s="288">
        <v>0</v>
      </c>
      <c r="F157" s="288">
        <v>0</v>
      </c>
      <c r="G157" s="288">
        <v>0</v>
      </c>
      <c r="H157" s="288">
        <v>0</v>
      </c>
      <c r="I157" s="289">
        <v>0</v>
      </c>
      <c r="J157" s="288">
        <v>0</v>
      </c>
      <c r="K157" s="288">
        <v>0</v>
      </c>
      <c r="L157" s="288">
        <v>0</v>
      </c>
      <c r="M157" s="288">
        <v>0</v>
      </c>
      <c r="N157" s="288">
        <v>0</v>
      </c>
      <c r="O157" s="290">
        <v>0</v>
      </c>
      <c r="P157" s="363">
        <f t="shared" si="299"/>
        <v>0</v>
      </c>
      <c r="Q157" s="287">
        <v>0</v>
      </c>
      <c r="R157" s="288">
        <v>0</v>
      </c>
      <c r="S157" s="288">
        <v>0</v>
      </c>
      <c r="T157" s="288">
        <v>0</v>
      </c>
      <c r="U157" s="288">
        <v>0</v>
      </c>
      <c r="V157" s="290">
        <v>0</v>
      </c>
      <c r="W157" s="291">
        <v>300</v>
      </c>
      <c r="X157" s="364">
        <f t="shared" si="185"/>
        <v>300</v>
      </c>
    </row>
    <row r="158" spans="1:24" ht="24" customHeight="1">
      <c r="A158" s="461" t="s">
        <v>267</v>
      </c>
      <c r="B158" s="464" t="s">
        <v>214</v>
      </c>
      <c r="C158" s="465"/>
      <c r="D158" s="292">
        <v>0</v>
      </c>
      <c r="E158" s="293">
        <v>300</v>
      </c>
      <c r="F158" s="293">
        <v>0</v>
      </c>
      <c r="G158" s="293">
        <v>0</v>
      </c>
      <c r="H158" s="293">
        <v>0</v>
      </c>
      <c r="I158" s="294">
        <v>0</v>
      </c>
      <c r="J158" s="293">
        <v>200</v>
      </c>
      <c r="K158" s="293">
        <v>0</v>
      </c>
      <c r="L158" s="293">
        <v>0</v>
      </c>
      <c r="M158" s="293">
        <v>0</v>
      </c>
      <c r="N158" s="293">
        <v>0</v>
      </c>
      <c r="O158" s="295">
        <v>0</v>
      </c>
      <c r="P158" s="365">
        <f>SUM(D158:O158)</f>
        <v>500</v>
      </c>
      <c r="Q158" s="292">
        <v>0</v>
      </c>
      <c r="R158" s="293">
        <v>200</v>
      </c>
      <c r="S158" s="293">
        <v>0</v>
      </c>
      <c r="T158" s="293">
        <v>0</v>
      </c>
      <c r="U158" s="293">
        <v>0</v>
      </c>
      <c r="V158" s="296">
        <v>0</v>
      </c>
      <c r="W158" s="297">
        <v>100</v>
      </c>
      <c r="X158" s="365">
        <f t="shared" si="185"/>
        <v>300</v>
      </c>
    </row>
    <row r="159" spans="1:24" ht="24" customHeight="1">
      <c r="A159" s="462"/>
      <c r="B159" s="466" t="s">
        <v>213</v>
      </c>
      <c r="C159" s="467"/>
      <c r="D159" s="276">
        <v>150</v>
      </c>
      <c r="E159" s="277">
        <v>150</v>
      </c>
      <c r="F159" s="277">
        <v>150</v>
      </c>
      <c r="G159" s="277">
        <v>150</v>
      </c>
      <c r="H159" s="277">
        <v>150</v>
      </c>
      <c r="I159" s="278">
        <v>300</v>
      </c>
      <c r="J159" s="277">
        <v>150</v>
      </c>
      <c r="K159" s="277">
        <v>150</v>
      </c>
      <c r="L159" s="277">
        <v>150</v>
      </c>
      <c r="M159" s="277">
        <v>300</v>
      </c>
      <c r="N159" s="277">
        <v>300</v>
      </c>
      <c r="O159" s="279">
        <v>150</v>
      </c>
      <c r="P159" s="359">
        <f t="shared" ref="P159:P166" si="312">SUM(D159:O159)</f>
        <v>2250</v>
      </c>
      <c r="Q159" s="276">
        <v>150</v>
      </c>
      <c r="R159" s="277">
        <v>150</v>
      </c>
      <c r="S159" s="277">
        <v>150</v>
      </c>
      <c r="T159" s="277">
        <v>150</v>
      </c>
      <c r="U159" s="277">
        <v>150</v>
      </c>
      <c r="V159" s="277">
        <v>350</v>
      </c>
      <c r="W159" s="280">
        <v>950</v>
      </c>
      <c r="X159" s="359">
        <f t="shared" si="185"/>
        <v>2050</v>
      </c>
    </row>
    <row r="160" spans="1:24" ht="24" customHeight="1">
      <c r="A160" s="462"/>
      <c r="B160" s="468" t="s">
        <v>250</v>
      </c>
      <c r="C160" s="469"/>
      <c r="D160" s="276">
        <f>SUM(D161:D164)</f>
        <v>150</v>
      </c>
      <c r="E160" s="277">
        <f t="shared" ref="E160" si="313">SUM(E161:E164)</f>
        <v>0</v>
      </c>
      <c r="F160" s="277">
        <f t="shared" ref="F160" si="314">SUM(F161:F164)</f>
        <v>0</v>
      </c>
      <c r="G160" s="277">
        <f t="shared" ref="G160" si="315">SUM(G161:G164)</f>
        <v>100</v>
      </c>
      <c r="H160" s="277">
        <f t="shared" ref="H160" si="316">SUM(H161:H164)</f>
        <v>0</v>
      </c>
      <c r="I160" s="278">
        <f t="shared" ref="I160" si="317">SUM(I161:I164)</f>
        <v>0</v>
      </c>
      <c r="J160" s="277">
        <f t="shared" ref="J160" si="318">SUM(J161:J164)</f>
        <v>0</v>
      </c>
      <c r="K160" s="277">
        <f t="shared" ref="K160" si="319">SUM(K161:K164)</f>
        <v>100</v>
      </c>
      <c r="L160" s="277">
        <f t="shared" ref="L160" si="320">SUM(L161:L164)</f>
        <v>150</v>
      </c>
      <c r="M160" s="277">
        <f t="shared" ref="M160" si="321">SUM(M161:M164)</f>
        <v>0</v>
      </c>
      <c r="N160" s="277">
        <f t="shared" ref="N160" si="322">SUM(N161:N164)</f>
        <v>0</v>
      </c>
      <c r="O160" s="279">
        <f t="shared" ref="O160" si="323">SUM(O161:O164)</f>
        <v>0</v>
      </c>
      <c r="P160" s="359">
        <f t="shared" si="312"/>
        <v>500</v>
      </c>
      <c r="Q160" s="276">
        <f t="shared" ref="Q160" si="324">SUM(Q161:Q164)</f>
        <v>0</v>
      </c>
      <c r="R160" s="277">
        <f t="shared" ref="R160" si="325">SUM(R161:R164)</f>
        <v>0</v>
      </c>
      <c r="S160" s="277">
        <f t="shared" ref="S160" si="326">SUM(S161:S164)</f>
        <v>0</v>
      </c>
      <c r="T160" s="277">
        <f t="shared" ref="T160" si="327">SUM(T161:T164)</f>
        <v>150</v>
      </c>
      <c r="U160" s="277">
        <f t="shared" ref="U160" si="328">SUM(U161:U164)</f>
        <v>100</v>
      </c>
      <c r="V160" s="279">
        <f t="shared" ref="V160" si="329">SUM(V161:V164)</f>
        <v>0</v>
      </c>
      <c r="W160" s="280">
        <f t="shared" ref="W160" si="330">SUM(W161:W164)</f>
        <v>100</v>
      </c>
      <c r="X160" s="359">
        <f t="shared" ref="X160" si="331">SUM(Q160:W160)</f>
        <v>350</v>
      </c>
    </row>
    <row r="161" spans="1:24" ht="24" customHeight="1">
      <c r="A161" s="462"/>
      <c r="B161" s="470"/>
      <c r="C161" s="360" t="s">
        <v>217</v>
      </c>
      <c r="D161" s="276">
        <v>0</v>
      </c>
      <c r="E161" s="277">
        <v>0</v>
      </c>
      <c r="F161" s="277">
        <v>0</v>
      </c>
      <c r="G161" s="277">
        <v>0</v>
      </c>
      <c r="H161" s="277">
        <v>0</v>
      </c>
      <c r="I161" s="278">
        <v>0</v>
      </c>
      <c r="J161" s="277">
        <v>0</v>
      </c>
      <c r="K161" s="277">
        <v>0</v>
      </c>
      <c r="L161" s="277">
        <v>0</v>
      </c>
      <c r="M161" s="277">
        <v>0</v>
      </c>
      <c r="N161" s="277">
        <v>0</v>
      </c>
      <c r="O161" s="279">
        <v>0</v>
      </c>
      <c r="P161" s="359">
        <f t="shared" si="312"/>
        <v>0</v>
      </c>
      <c r="Q161" s="276">
        <v>0</v>
      </c>
      <c r="R161" s="277">
        <v>0</v>
      </c>
      <c r="S161" s="277">
        <v>0</v>
      </c>
      <c r="T161" s="277">
        <v>0</v>
      </c>
      <c r="U161" s="277">
        <v>0</v>
      </c>
      <c r="V161" s="279">
        <v>0</v>
      </c>
      <c r="W161" s="280">
        <v>0</v>
      </c>
      <c r="X161" s="359">
        <f t="shared" ref="X161:X175" si="332">SUM(Q161:W161)</f>
        <v>0</v>
      </c>
    </row>
    <row r="162" spans="1:24" ht="24" customHeight="1">
      <c r="A162" s="462"/>
      <c r="B162" s="470"/>
      <c r="C162" s="360" t="s">
        <v>212</v>
      </c>
      <c r="D162" s="276">
        <v>150</v>
      </c>
      <c r="E162" s="277">
        <v>0</v>
      </c>
      <c r="F162" s="277">
        <v>0</v>
      </c>
      <c r="G162" s="277">
        <v>0</v>
      </c>
      <c r="H162" s="277">
        <v>0</v>
      </c>
      <c r="I162" s="278">
        <v>0</v>
      </c>
      <c r="J162" s="277">
        <v>0</v>
      </c>
      <c r="K162" s="277">
        <v>100</v>
      </c>
      <c r="L162" s="277">
        <v>150</v>
      </c>
      <c r="M162" s="277">
        <v>0</v>
      </c>
      <c r="N162" s="277">
        <v>0</v>
      </c>
      <c r="O162" s="279">
        <v>0</v>
      </c>
      <c r="P162" s="359">
        <f t="shared" si="312"/>
        <v>400</v>
      </c>
      <c r="Q162" s="276">
        <v>0</v>
      </c>
      <c r="R162" s="277">
        <v>0</v>
      </c>
      <c r="S162" s="277">
        <v>0</v>
      </c>
      <c r="T162" s="277">
        <v>150</v>
      </c>
      <c r="U162" s="277">
        <v>0</v>
      </c>
      <c r="V162" s="279">
        <v>0</v>
      </c>
      <c r="W162" s="280">
        <v>100</v>
      </c>
      <c r="X162" s="359">
        <f t="shared" si="332"/>
        <v>250</v>
      </c>
    </row>
    <row r="163" spans="1:24" ht="24" customHeight="1">
      <c r="A163" s="462"/>
      <c r="B163" s="470"/>
      <c r="C163" s="360" t="s">
        <v>216</v>
      </c>
      <c r="D163" s="276">
        <v>0</v>
      </c>
      <c r="E163" s="277">
        <v>0</v>
      </c>
      <c r="F163" s="277">
        <v>0</v>
      </c>
      <c r="G163" s="277">
        <v>0</v>
      </c>
      <c r="H163" s="277">
        <v>0</v>
      </c>
      <c r="I163" s="278">
        <v>0</v>
      </c>
      <c r="J163" s="277">
        <v>0</v>
      </c>
      <c r="K163" s="277">
        <v>0</v>
      </c>
      <c r="L163" s="277">
        <v>0</v>
      </c>
      <c r="M163" s="277">
        <v>0</v>
      </c>
      <c r="N163" s="277">
        <v>0</v>
      </c>
      <c r="O163" s="279">
        <v>0</v>
      </c>
      <c r="P163" s="359">
        <f t="shared" si="312"/>
        <v>0</v>
      </c>
      <c r="Q163" s="276">
        <v>0</v>
      </c>
      <c r="R163" s="277">
        <v>0</v>
      </c>
      <c r="S163" s="277">
        <v>0</v>
      </c>
      <c r="T163" s="277">
        <v>0</v>
      </c>
      <c r="U163" s="277">
        <v>0</v>
      </c>
      <c r="V163" s="279">
        <v>0</v>
      </c>
      <c r="W163" s="280">
        <v>0</v>
      </c>
      <c r="X163" s="359">
        <f t="shared" si="332"/>
        <v>0</v>
      </c>
    </row>
    <row r="164" spans="1:24" ht="24" customHeight="1">
      <c r="A164" s="462"/>
      <c r="B164" s="470"/>
      <c r="C164" s="360" t="s">
        <v>211</v>
      </c>
      <c r="D164" s="276">
        <v>0</v>
      </c>
      <c r="E164" s="277">
        <v>0</v>
      </c>
      <c r="F164" s="277">
        <v>0</v>
      </c>
      <c r="G164" s="277">
        <v>100</v>
      </c>
      <c r="H164" s="277">
        <v>0</v>
      </c>
      <c r="I164" s="278">
        <v>0</v>
      </c>
      <c r="J164" s="277">
        <v>0</v>
      </c>
      <c r="K164" s="277">
        <v>0</v>
      </c>
      <c r="L164" s="277">
        <v>0</v>
      </c>
      <c r="M164" s="277">
        <v>0</v>
      </c>
      <c r="N164" s="277">
        <v>0</v>
      </c>
      <c r="O164" s="279">
        <v>0</v>
      </c>
      <c r="P164" s="359">
        <f t="shared" si="312"/>
        <v>100</v>
      </c>
      <c r="Q164" s="276">
        <v>0</v>
      </c>
      <c r="R164" s="277">
        <v>0</v>
      </c>
      <c r="S164" s="277">
        <v>0</v>
      </c>
      <c r="T164" s="277">
        <v>0</v>
      </c>
      <c r="U164" s="277">
        <v>100</v>
      </c>
      <c r="V164" s="279">
        <v>0</v>
      </c>
      <c r="W164" s="280">
        <v>0</v>
      </c>
      <c r="X164" s="359">
        <f t="shared" si="332"/>
        <v>100</v>
      </c>
    </row>
    <row r="165" spans="1:24" ht="24" customHeight="1">
      <c r="A165" s="462"/>
      <c r="B165" s="466" t="s">
        <v>249</v>
      </c>
      <c r="C165" s="467"/>
      <c r="D165" s="276">
        <v>0</v>
      </c>
      <c r="E165" s="277">
        <v>0</v>
      </c>
      <c r="F165" s="277">
        <v>0</v>
      </c>
      <c r="G165" s="277">
        <v>0</v>
      </c>
      <c r="H165" s="277">
        <v>0</v>
      </c>
      <c r="I165" s="278">
        <v>0</v>
      </c>
      <c r="J165" s="277">
        <v>0</v>
      </c>
      <c r="K165" s="277">
        <v>0</v>
      </c>
      <c r="L165" s="277">
        <v>0</v>
      </c>
      <c r="M165" s="277">
        <v>0</v>
      </c>
      <c r="N165" s="277">
        <v>0</v>
      </c>
      <c r="O165" s="279">
        <v>0</v>
      </c>
      <c r="P165" s="359">
        <f t="shared" si="312"/>
        <v>0</v>
      </c>
      <c r="Q165" s="276">
        <v>0</v>
      </c>
      <c r="R165" s="277">
        <v>0</v>
      </c>
      <c r="S165" s="277">
        <v>0</v>
      </c>
      <c r="T165" s="277">
        <v>0</v>
      </c>
      <c r="U165" s="277">
        <v>0</v>
      </c>
      <c r="V165" s="279">
        <v>0</v>
      </c>
      <c r="W165" s="280">
        <v>0</v>
      </c>
      <c r="X165" s="359">
        <f t="shared" si="332"/>
        <v>0</v>
      </c>
    </row>
    <row r="166" spans="1:24" ht="24" customHeight="1">
      <c r="A166" s="463"/>
      <c r="B166" s="459" t="s">
        <v>215</v>
      </c>
      <c r="C166" s="460"/>
      <c r="D166" s="287">
        <v>0</v>
      </c>
      <c r="E166" s="288">
        <v>0</v>
      </c>
      <c r="F166" s="288">
        <v>0</v>
      </c>
      <c r="G166" s="288">
        <v>0</v>
      </c>
      <c r="H166" s="288">
        <v>0</v>
      </c>
      <c r="I166" s="289">
        <v>0</v>
      </c>
      <c r="J166" s="288">
        <v>0</v>
      </c>
      <c r="K166" s="288">
        <v>0</v>
      </c>
      <c r="L166" s="288">
        <v>0</v>
      </c>
      <c r="M166" s="288">
        <v>0</v>
      </c>
      <c r="N166" s="288">
        <v>0</v>
      </c>
      <c r="O166" s="290">
        <v>0</v>
      </c>
      <c r="P166" s="363">
        <f t="shared" si="312"/>
        <v>0</v>
      </c>
      <c r="Q166" s="287">
        <v>0</v>
      </c>
      <c r="R166" s="288">
        <v>0</v>
      </c>
      <c r="S166" s="288">
        <v>0</v>
      </c>
      <c r="T166" s="288">
        <v>0</v>
      </c>
      <c r="U166" s="288">
        <v>0</v>
      </c>
      <c r="V166" s="290">
        <v>0</v>
      </c>
      <c r="W166" s="291">
        <v>200</v>
      </c>
      <c r="X166" s="364">
        <f t="shared" si="332"/>
        <v>200</v>
      </c>
    </row>
    <row r="167" spans="1:24" ht="24" customHeight="1">
      <c r="A167" s="461" t="s">
        <v>268</v>
      </c>
      <c r="B167" s="464" t="s">
        <v>214</v>
      </c>
      <c r="C167" s="465"/>
      <c r="D167" s="292">
        <v>0</v>
      </c>
      <c r="E167" s="293">
        <v>0</v>
      </c>
      <c r="F167" s="293">
        <v>0</v>
      </c>
      <c r="G167" s="293">
        <v>0</v>
      </c>
      <c r="H167" s="293">
        <v>0</v>
      </c>
      <c r="I167" s="294">
        <v>0</v>
      </c>
      <c r="J167" s="293">
        <v>0</v>
      </c>
      <c r="K167" s="293">
        <v>0</v>
      </c>
      <c r="L167" s="293">
        <v>0</v>
      </c>
      <c r="M167" s="293">
        <v>0</v>
      </c>
      <c r="N167" s="293">
        <v>0</v>
      </c>
      <c r="O167" s="295">
        <v>0</v>
      </c>
      <c r="P167" s="365">
        <f>SUM(D167:O167)</f>
        <v>0</v>
      </c>
      <c r="Q167" s="292">
        <v>0</v>
      </c>
      <c r="R167" s="293">
        <v>0</v>
      </c>
      <c r="S167" s="293">
        <v>0</v>
      </c>
      <c r="T167" s="293">
        <v>0</v>
      </c>
      <c r="U167" s="293">
        <v>0</v>
      </c>
      <c r="V167" s="296">
        <v>0</v>
      </c>
      <c r="W167" s="297">
        <v>0</v>
      </c>
      <c r="X167" s="365">
        <f t="shared" si="332"/>
        <v>0</v>
      </c>
    </row>
    <row r="168" spans="1:24" ht="24" customHeight="1">
      <c r="A168" s="462"/>
      <c r="B168" s="466" t="s">
        <v>213</v>
      </c>
      <c r="C168" s="467"/>
      <c r="D168" s="276">
        <v>0</v>
      </c>
      <c r="E168" s="277">
        <v>0</v>
      </c>
      <c r="F168" s="277">
        <v>0</v>
      </c>
      <c r="G168" s="277">
        <v>0</v>
      </c>
      <c r="H168" s="277">
        <v>0</v>
      </c>
      <c r="I168" s="278">
        <v>0</v>
      </c>
      <c r="J168" s="277">
        <v>0</v>
      </c>
      <c r="K168" s="277">
        <v>0</v>
      </c>
      <c r="L168" s="277">
        <v>100</v>
      </c>
      <c r="M168" s="277">
        <v>0</v>
      </c>
      <c r="N168" s="277">
        <v>0</v>
      </c>
      <c r="O168" s="279">
        <v>0</v>
      </c>
      <c r="P168" s="359">
        <f t="shared" ref="P168:P175" si="333">SUM(D168:O168)</f>
        <v>100</v>
      </c>
      <c r="Q168" s="276">
        <v>0</v>
      </c>
      <c r="R168" s="277">
        <v>0</v>
      </c>
      <c r="S168" s="277">
        <v>0</v>
      </c>
      <c r="T168" s="277">
        <v>0</v>
      </c>
      <c r="U168" s="277">
        <v>0</v>
      </c>
      <c r="V168" s="277">
        <v>0</v>
      </c>
      <c r="W168" s="280">
        <v>100</v>
      </c>
      <c r="X168" s="359">
        <f t="shared" si="332"/>
        <v>100</v>
      </c>
    </row>
    <row r="169" spans="1:24" ht="24" customHeight="1">
      <c r="A169" s="462"/>
      <c r="B169" s="468" t="s">
        <v>250</v>
      </c>
      <c r="C169" s="469"/>
      <c r="D169" s="276">
        <f>SUM(D170:D173)</f>
        <v>0</v>
      </c>
      <c r="E169" s="277">
        <f t="shared" ref="E169" si="334">SUM(E170:E173)</f>
        <v>0</v>
      </c>
      <c r="F169" s="277">
        <f t="shared" ref="F169" si="335">SUM(F170:F173)</f>
        <v>0</v>
      </c>
      <c r="G169" s="277">
        <f t="shared" ref="G169" si="336">SUM(G170:G173)</f>
        <v>0</v>
      </c>
      <c r="H169" s="277">
        <f t="shared" ref="H169" si="337">SUM(H170:H173)</f>
        <v>0</v>
      </c>
      <c r="I169" s="278">
        <f t="shared" ref="I169" si="338">SUM(I170:I173)</f>
        <v>0</v>
      </c>
      <c r="J169" s="277">
        <f t="shared" ref="J169" si="339">SUM(J170:J173)</f>
        <v>0</v>
      </c>
      <c r="K169" s="277">
        <f t="shared" ref="K169" si="340">SUM(K170:K173)</f>
        <v>0</v>
      </c>
      <c r="L169" s="277">
        <f t="shared" ref="L169" si="341">SUM(L170:L173)</f>
        <v>0</v>
      </c>
      <c r="M169" s="277">
        <f t="shared" ref="M169" si="342">SUM(M170:M173)</f>
        <v>0</v>
      </c>
      <c r="N169" s="277">
        <f t="shared" ref="N169" si="343">SUM(N170:N173)</f>
        <v>0</v>
      </c>
      <c r="O169" s="279">
        <f t="shared" ref="O169" si="344">SUM(O170:O173)</f>
        <v>0</v>
      </c>
      <c r="P169" s="359">
        <f t="shared" si="333"/>
        <v>0</v>
      </c>
      <c r="Q169" s="276">
        <f t="shared" ref="Q169" si="345">SUM(Q170:Q173)</f>
        <v>0</v>
      </c>
      <c r="R169" s="277">
        <f t="shared" ref="R169" si="346">SUM(R170:R173)</f>
        <v>0</v>
      </c>
      <c r="S169" s="277">
        <f t="shared" ref="S169" si="347">SUM(S170:S173)</f>
        <v>0</v>
      </c>
      <c r="T169" s="277">
        <f t="shared" ref="T169" si="348">SUM(T170:T173)</f>
        <v>0</v>
      </c>
      <c r="U169" s="277">
        <f t="shared" ref="U169" si="349">SUM(U170:U173)</f>
        <v>0</v>
      </c>
      <c r="V169" s="279">
        <f t="shared" ref="V169" si="350">SUM(V170:V173)</f>
        <v>0</v>
      </c>
      <c r="W169" s="280">
        <f t="shared" ref="W169" si="351">SUM(W170:W173)</f>
        <v>0</v>
      </c>
      <c r="X169" s="359">
        <f t="shared" si="332"/>
        <v>0</v>
      </c>
    </row>
    <row r="170" spans="1:24" ht="24" customHeight="1">
      <c r="A170" s="462"/>
      <c r="B170" s="470"/>
      <c r="C170" s="360" t="s">
        <v>217</v>
      </c>
      <c r="D170" s="276">
        <v>0</v>
      </c>
      <c r="E170" s="277">
        <v>0</v>
      </c>
      <c r="F170" s="277">
        <v>0</v>
      </c>
      <c r="G170" s="277">
        <v>0</v>
      </c>
      <c r="H170" s="277">
        <v>0</v>
      </c>
      <c r="I170" s="278">
        <v>0</v>
      </c>
      <c r="J170" s="277">
        <v>0</v>
      </c>
      <c r="K170" s="277">
        <v>0</v>
      </c>
      <c r="L170" s="277">
        <v>0</v>
      </c>
      <c r="M170" s="277">
        <v>0</v>
      </c>
      <c r="N170" s="277">
        <v>0</v>
      </c>
      <c r="O170" s="279">
        <v>0</v>
      </c>
      <c r="P170" s="359">
        <f t="shared" si="333"/>
        <v>0</v>
      </c>
      <c r="Q170" s="276">
        <v>0</v>
      </c>
      <c r="R170" s="277">
        <v>0</v>
      </c>
      <c r="S170" s="277">
        <v>0</v>
      </c>
      <c r="T170" s="277">
        <v>0</v>
      </c>
      <c r="U170" s="277">
        <v>0</v>
      </c>
      <c r="V170" s="279">
        <v>0</v>
      </c>
      <c r="W170" s="280">
        <v>0</v>
      </c>
      <c r="X170" s="359">
        <f t="shared" si="332"/>
        <v>0</v>
      </c>
    </row>
    <row r="171" spans="1:24" ht="24" customHeight="1">
      <c r="A171" s="462"/>
      <c r="B171" s="470"/>
      <c r="C171" s="360" t="s">
        <v>212</v>
      </c>
      <c r="D171" s="276">
        <v>0</v>
      </c>
      <c r="E171" s="277">
        <v>0</v>
      </c>
      <c r="F171" s="277">
        <v>0</v>
      </c>
      <c r="G171" s="277">
        <v>0</v>
      </c>
      <c r="H171" s="277">
        <v>0</v>
      </c>
      <c r="I171" s="278">
        <v>0</v>
      </c>
      <c r="J171" s="277">
        <v>0</v>
      </c>
      <c r="K171" s="277">
        <v>0</v>
      </c>
      <c r="L171" s="277">
        <v>0</v>
      </c>
      <c r="M171" s="277">
        <v>0</v>
      </c>
      <c r="N171" s="277">
        <v>0</v>
      </c>
      <c r="O171" s="279">
        <v>0</v>
      </c>
      <c r="P171" s="359">
        <f t="shared" si="333"/>
        <v>0</v>
      </c>
      <c r="Q171" s="276">
        <v>0</v>
      </c>
      <c r="R171" s="277">
        <v>0</v>
      </c>
      <c r="S171" s="277">
        <v>0</v>
      </c>
      <c r="T171" s="277">
        <v>0</v>
      </c>
      <c r="U171" s="277">
        <v>0</v>
      </c>
      <c r="V171" s="279">
        <v>0</v>
      </c>
      <c r="W171" s="280">
        <v>0</v>
      </c>
      <c r="X171" s="359">
        <f t="shared" si="332"/>
        <v>0</v>
      </c>
    </row>
    <row r="172" spans="1:24" ht="24" customHeight="1">
      <c r="A172" s="462"/>
      <c r="B172" s="470"/>
      <c r="C172" s="360" t="s">
        <v>216</v>
      </c>
      <c r="D172" s="276">
        <v>0</v>
      </c>
      <c r="E172" s="277">
        <v>0</v>
      </c>
      <c r="F172" s="277">
        <v>0</v>
      </c>
      <c r="G172" s="277">
        <v>0</v>
      </c>
      <c r="H172" s="277">
        <v>0</v>
      </c>
      <c r="I172" s="278">
        <v>0</v>
      </c>
      <c r="J172" s="277">
        <v>0</v>
      </c>
      <c r="K172" s="277">
        <v>0</v>
      </c>
      <c r="L172" s="277">
        <v>0</v>
      </c>
      <c r="M172" s="277">
        <v>0</v>
      </c>
      <c r="N172" s="277">
        <v>0</v>
      </c>
      <c r="O172" s="279">
        <v>0</v>
      </c>
      <c r="P172" s="359">
        <f t="shared" si="333"/>
        <v>0</v>
      </c>
      <c r="Q172" s="276">
        <v>0</v>
      </c>
      <c r="R172" s="277">
        <v>0</v>
      </c>
      <c r="S172" s="277">
        <v>0</v>
      </c>
      <c r="T172" s="277">
        <v>0</v>
      </c>
      <c r="U172" s="277">
        <v>0</v>
      </c>
      <c r="V172" s="279">
        <v>0</v>
      </c>
      <c r="W172" s="280">
        <v>0</v>
      </c>
      <c r="X172" s="359">
        <f t="shared" si="332"/>
        <v>0</v>
      </c>
    </row>
    <row r="173" spans="1:24" ht="24" customHeight="1">
      <c r="A173" s="462"/>
      <c r="B173" s="470"/>
      <c r="C173" s="360" t="s">
        <v>211</v>
      </c>
      <c r="D173" s="276">
        <v>0</v>
      </c>
      <c r="E173" s="277">
        <v>0</v>
      </c>
      <c r="F173" s="277">
        <v>0</v>
      </c>
      <c r="G173" s="277">
        <v>0</v>
      </c>
      <c r="H173" s="277">
        <v>0</v>
      </c>
      <c r="I173" s="278">
        <v>0</v>
      </c>
      <c r="J173" s="277">
        <v>0</v>
      </c>
      <c r="K173" s="277">
        <v>0</v>
      </c>
      <c r="L173" s="277">
        <v>0</v>
      </c>
      <c r="M173" s="277">
        <v>0</v>
      </c>
      <c r="N173" s="277">
        <v>0</v>
      </c>
      <c r="O173" s="279">
        <v>0</v>
      </c>
      <c r="P173" s="359">
        <f t="shared" si="333"/>
        <v>0</v>
      </c>
      <c r="Q173" s="276">
        <v>0</v>
      </c>
      <c r="R173" s="277">
        <v>0</v>
      </c>
      <c r="S173" s="277">
        <v>0</v>
      </c>
      <c r="T173" s="277">
        <v>0</v>
      </c>
      <c r="U173" s="277">
        <v>0</v>
      </c>
      <c r="V173" s="279">
        <v>0</v>
      </c>
      <c r="W173" s="280">
        <v>0</v>
      </c>
      <c r="X173" s="359">
        <f t="shared" si="332"/>
        <v>0</v>
      </c>
    </row>
    <row r="174" spans="1:24" ht="24" customHeight="1">
      <c r="A174" s="462"/>
      <c r="B174" s="466" t="s">
        <v>249</v>
      </c>
      <c r="C174" s="467"/>
      <c r="D174" s="276">
        <v>0</v>
      </c>
      <c r="E174" s="277">
        <v>0</v>
      </c>
      <c r="F174" s="277">
        <v>0</v>
      </c>
      <c r="G174" s="277">
        <v>0</v>
      </c>
      <c r="H174" s="277">
        <v>0</v>
      </c>
      <c r="I174" s="278">
        <v>0</v>
      </c>
      <c r="J174" s="277">
        <v>0</v>
      </c>
      <c r="K174" s="277">
        <v>0</v>
      </c>
      <c r="L174" s="277">
        <v>0</v>
      </c>
      <c r="M174" s="277">
        <v>0</v>
      </c>
      <c r="N174" s="277">
        <v>0</v>
      </c>
      <c r="O174" s="279">
        <v>0</v>
      </c>
      <c r="P174" s="359">
        <f t="shared" si="333"/>
        <v>0</v>
      </c>
      <c r="Q174" s="276">
        <v>0</v>
      </c>
      <c r="R174" s="277">
        <v>0</v>
      </c>
      <c r="S174" s="277">
        <v>0</v>
      </c>
      <c r="T174" s="277">
        <v>0</v>
      </c>
      <c r="U174" s="277">
        <v>0</v>
      </c>
      <c r="V174" s="279">
        <v>0</v>
      </c>
      <c r="W174" s="280">
        <v>0</v>
      </c>
      <c r="X174" s="359">
        <f t="shared" si="332"/>
        <v>0</v>
      </c>
    </row>
    <row r="175" spans="1:24" ht="24" customHeight="1">
      <c r="A175" s="463"/>
      <c r="B175" s="459" t="s">
        <v>215</v>
      </c>
      <c r="C175" s="460"/>
      <c r="D175" s="287">
        <v>0</v>
      </c>
      <c r="E175" s="288">
        <v>0</v>
      </c>
      <c r="F175" s="288">
        <v>0</v>
      </c>
      <c r="G175" s="288">
        <v>0</v>
      </c>
      <c r="H175" s="288">
        <v>0</v>
      </c>
      <c r="I175" s="289">
        <v>0</v>
      </c>
      <c r="J175" s="288">
        <v>0</v>
      </c>
      <c r="K175" s="288">
        <v>0</v>
      </c>
      <c r="L175" s="288">
        <v>0</v>
      </c>
      <c r="M175" s="288">
        <v>0</v>
      </c>
      <c r="N175" s="288">
        <v>0</v>
      </c>
      <c r="O175" s="290">
        <v>0</v>
      </c>
      <c r="P175" s="363">
        <f t="shared" si="333"/>
        <v>0</v>
      </c>
      <c r="Q175" s="287">
        <v>0</v>
      </c>
      <c r="R175" s="288">
        <v>0</v>
      </c>
      <c r="S175" s="288">
        <v>0</v>
      </c>
      <c r="T175" s="288">
        <v>0</v>
      </c>
      <c r="U175" s="288">
        <v>0</v>
      </c>
      <c r="V175" s="290">
        <v>0</v>
      </c>
      <c r="W175" s="291">
        <v>0</v>
      </c>
      <c r="X175" s="364">
        <f t="shared" si="332"/>
        <v>0</v>
      </c>
    </row>
    <row r="176" spans="1:24" ht="24" customHeight="1">
      <c r="A176" s="461" t="s">
        <v>269</v>
      </c>
      <c r="B176" s="464" t="s">
        <v>214</v>
      </c>
      <c r="C176" s="465"/>
      <c r="D176" s="292">
        <v>0</v>
      </c>
      <c r="E176" s="293">
        <v>0</v>
      </c>
      <c r="F176" s="293">
        <v>0</v>
      </c>
      <c r="G176" s="293">
        <v>0</v>
      </c>
      <c r="H176" s="293">
        <v>0</v>
      </c>
      <c r="I176" s="294">
        <v>0</v>
      </c>
      <c r="J176" s="293">
        <v>0</v>
      </c>
      <c r="K176" s="293">
        <v>0</v>
      </c>
      <c r="L176" s="293">
        <v>0</v>
      </c>
      <c r="M176" s="293">
        <v>0</v>
      </c>
      <c r="N176" s="293">
        <v>0</v>
      </c>
      <c r="O176" s="295">
        <v>0</v>
      </c>
      <c r="P176" s="365">
        <f>SUM(D176:O176)</f>
        <v>0</v>
      </c>
      <c r="Q176" s="292">
        <v>0</v>
      </c>
      <c r="R176" s="293">
        <v>0</v>
      </c>
      <c r="S176" s="293">
        <v>0</v>
      </c>
      <c r="T176" s="293">
        <v>0</v>
      </c>
      <c r="U176" s="293">
        <v>0</v>
      </c>
      <c r="V176" s="296">
        <v>0</v>
      </c>
      <c r="W176" s="297">
        <v>0</v>
      </c>
      <c r="X176" s="365">
        <f t="shared" ref="X176:X211" si="352">SUM(Q176:W176)</f>
        <v>0</v>
      </c>
    </row>
    <row r="177" spans="1:24" ht="24" customHeight="1">
      <c r="A177" s="462"/>
      <c r="B177" s="466" t="s">
        <v>213</v>
      </c>
      <c r="C177" s="467"/>
      <c r="D177" s="276">
        <v>0</v>
      </c>
      <c r="E177" s="277">
        <v>0</v>
      </c>
      <c r="F177" s="277">
        <v>0</v>
      </c>
      <c r="G177" s="277">
        <v>0</v>
      </c>
      <c r="H177" s="277">
        <v>0</v>
      </c>
      <c r="I177" s="278">
        <v>0</v>
      </c>
      <c r="J177" s="277">
        <v>0</v>
      </c>
      <c r="K177" s="277">
        <v>100</v>
      </c>
      <c r="L177" s="277">
        <v>0</v>
      </c>
      <c r="M177" s="277">
        <v>0</v>
      </c>
      <c r="N177" s="277">
        <v>0</v>
      </c>
      <c r="O177" s="279">
        <v>0</v>
      </c>
      <c r="P177" s="359">
        <f t="shared" ref="P177:P184" si="353">SUM(D177:O177)</f>
        <v>100</v>
      </c>
      <c r="Q177" s="276">
        <v>0</v>
      </c>
      <c r="R177" s="277">
        <v>0</v>
      </c>
      <c r="S177" s="277">
        <v>0</v>
      </c>
      <c r="T177" s="277">
        <v>0</v>
      </c>
      <c r="U177" s="277">
        <v>0</v>
      </c>
      <c r="V177" s="277">
        <v>0</v>
      </c>
      <c r="W177" s="280">
        <v>100</v>
      </c>
      <c r="X177" s="359">
        <f t="shared" si="352"/>
        <v>100</v>
      </c>
    </row>
    <row r="178" spans="1:24" ht="24" customHeight="1">
      <c r="A178" s="462"/>
      <c r="B178" s="468" t="s">
        <v>250</v>
      </c>
      <c r="C178" s="469"/>
      <c r="D178" s="276">
        <f>SUM(D179:D182)</f>
        <v>0</v>
      </c>
      <c r="E178" s="277">
        <f t="shared" ref="E178" si="354">SUM(E179:E182)</f>
        <v>0</v>
      </c>
      <c r="F178" s="277">
        <f t="shared" ref="F178" si="355">SUM(F179:F182)</f>
        <v>0</v>
      </c>
      <c r="G178" s="277">
        <f t="shared" ref="G178" si="356">SUM(G179:G182)</f>
        <v>0</v>
      </c>
      <c r="H178" s="277">
        <f t="shared" ref="H178" si="357">SUM(H179:H182)</f>
        <v>0</v>
      </c>
      <c r="I178" s="278">
        <f t="shared" ref="I178" si="358">SUM(I179:I182)</f>
        <v>0</v>
      </c>
      <c r="J178" s="277">
        <f t="shared" ref="J178" si="359">SUM(J179:J182)</f>
        <v>0</v>
      </c>
      <c r="K178" s="277">
        <f t="shared" ref="K178" si="360">SUM(K179:K182)</f>
        <v>0</v>
      </c>
      <c r="L178" s="277">
        <f t="shared" ref="L178" si="361">SUM(L179:L182)</f>
        <v>0</v>
      </c>
      <c r="M178" s="277">
        <f t="shared" ref="M178" si="362">SUM(M179:M182)</f>
        <v>0</v>
      </c>
      <c r="N178" s="277">
        <f t="shared" ref="N178" si="363">SUM(N179:N182)</f>
        <v>0</v>
      </c>
      <c r="O178" s="279">
        <f t="shared" ref="O178" si="364">SUM(O179:O182)</f>
        <v>0</v>
      </c>
      <c r="P178" s="359">
        <f t="shared" si="353"/>
        <v>0</v>
      </c>
      <c r="Q178" s="276">
        <f t="shared" ref="Q178" si="365">SUM(Q179:Q182)</f>
        <v>0</v>
      </c>
      <c r="R178" s="277">
        <f t="shared" ref="R178" si="366">SUM(R179:R182)</f>
        <v>0</v>
      </c>
      <c r="S178" s="277">
        <f t="shared" ref="S178" si="367">SUM(S179:S182)</f>
        <v>0</v>
      </c>
      <c r="T178" s="277">
        <f t="shared" ref="T178" si="368">SUM(T179:T182)</f>
        <v>0</v>
      </c>
      <c r="U178" s="277">
        <f t="shared" ref="U178" si="369">SUM(U179:U182)</f>
        <v>0</v>
      </c>
      <c r="V178" s="279">
        <f t="shared" ref="V178" si="370">SUM(V179:V182)</f>
        <v>0</v>
      </c>
      <c r="W178" s="280">
        <f t="shared" ref="W178" si="371">SUM(W179:W182)</f>
        <v>0</v>
      </c>
      <c r="X178" s="359">
        <f t="shared" si="352"/>
        <v>0</v>
      </c>
    </row>
    <row r="179" spans="1:24" ht="24" customHeight="1">
      <c r="A179" s="462"/>
      <c r="B179" s="470"/>
      <c r="C179" s="360" t="s">
        <v>217</v>
      </c>
      <c r="D179" s="276">
        <v>0</v>
      </c>
      <c r="E179" s="277">
        <v>0</v>
      </c>
      <c r="F179" s="277">
        <v>0</v>
      </c>
      <c r="G179" s="277">
        <v>0</v>
      </c>
      <c r="H179" s="277">
        <v>0</v>
      </c>
      <c r="I179" s="278">
        <v>0</v>
      </c>
      <c r="J179" s="277">
        <v>0</v>
      </c>
      <c r="K179" s="277">
        <v>0</v>
      </c>
      <c r="L179" s="277">
        <v>0</v>
      </c>
      <c r="M179" s="277">
        <v>0</v>
      </c>
      <c r="N179" s="277">
        <v>0</v>
      </c>
      <c r="O179" s="279">
        <v>0</v>
      </c>
      <c r="P179" s="359">
        <f t="shared" si="353"/>
        <v>0</v>
      </c>
      <c r="Q179" s="276">
        <v>0</v>
      </c>
      <c r="R179" s="277">
        <v>0</v>
      </c>
      <c r="S179" s="277">
        <v>0</v>
      </c>
      <c r="T179" s="277">
        <v>0</v>
      </c>
      <c r="U179" s="277">
        <v>0</v>
      </c>
      <c r="V179" s="279">
        <v>0</v>
      </c>
      <c r="W179" s="280">
        <v>0</v>
      </c>
      <c r="X179" s="359">
        <f t="shared" si="352"/>
        <v>0</v>
      </c>
    </row>
    <row r="180" spans="1:24" ht="24" customHeight="1">
      <c r="A180" s="462"/>
      <c r="B180" s="470"/>
      <c r="C180" s="360" t="s">
        <v>212</v>
      </c>
      <c r="D180" s="276">
        <v>0</v>
      </c>
      <c r="E180" s="277">
        <v>0</v>
      </c>
      <c r="F180" s="277">
        <v>0</v>
      </c>
      <c r="G180" s="277">
        <v>0</v>
      </c>
      <c r="H180" s="277">
        <v>0</v>
      </c>
      <c r="I180" s="278">
        <v>0</v>
      </c>
      <c r="J180" s="277">
        <v>0</v>
      </c>
      <c r="K180" s="277">
        <v>0</v>
      </c>
      <c r="L180" s="277">
        <v>0</v>
      </c>
      <c r="M180" s="277">
        <v>0</v>
      </c>
      <c r="N180" s="277">
        <v>0</v>
      </c>
      <c r="O180" s="279">
        <v>0</v>
      </c>
      <c r="P180" s="359">
        <f t="shared" si="353"/>
        <v>0</v>
      </c>
      <c r="Q180" s="276">
        <v>0</v>
      </c>
      <c r="R180" s="277">
        <v>0</v>
      </c>
      <c r="S180" s="277">
        <v>0</v>
      </c>
      <c r="T180" s="277">
        <v>0</v>
      </c>
      <c r="U180" s="277">
        <v>0</v>
      </c>
      <c r="V180" s="279">
        <v>0</v>
      </c>
      <c r="W180" s="280">
        <v>0</v>
      </c>
      <c r="X180" s="359">
        <f t="shared" si="352"/>
        <v>0</v>
      </c>
    </row>
    <row r="181" spans="1:24" ht="24" customHeight="1">
      <c r="A181" s="462"/>
      <c r="B181" s="470"/>
      <c r="C181" s="360" t="s">
        <v>216</v>
      </c>
      <c r="D181" s="276">
        <v>0</v>
      </c>
      <c r="E181" s="277">
        <v>0</v>
      </c>
      <c r="F181" s="277">
        <v>0</v>
      </c>
      <c r="G181" s="277">
        <v>0</v>
      </c>
      <c r="H181" s="277">
        <v>0</v>
      </c>
      <c r="I181" s="278">
        <v>0</v>
      </c>
      <c r="J181" s="277">
        <v>0</v>
      </c>
      <c r="K181" s="277">
        <v>0</v>
      </c>
      <c r="L181" s="277">
        <v>0</v>
      </c>
      <c r="M181" s="277">
        <v>0</v>
      </c>
      <c r="N181" s="277">
        <v>0</v>
      </c>
      <c r="O181" s="279">
        <v>0</v>
      </c>
      <c r="P181" s="359">
        <f t="shared" si="353"/>
        <v>0</v>
      </c>
      <c r="Q181" s="276">
        <v>0</v>
      </c>
      <c r="R181" s="277">
        <v>0</v>
      </c>
      <c r="S181" s="277">
        <v>0</v>
      </c>
      <c r="T181" s="277">
        <v>0</v>
      </c>
      <c r="U181" s="277">
        <v>0</v>
      </c>
      <c r="V181" s="279">
        <v>0</v>
      </c>
      <c r="W181" s="280">
        <v>0</v>
      </c>
      <c r="X181" s="359">
        <f t="shared" si="352"/>
        <v>0</v>
      </c>
    </row>
    <row r="182" spans="1:24" ht="24" customHeight="1">
      <c r="A182" s="462"/>
      <c r="B182" s="470"/>
      <c r="C182" s="360" t="s">
        <v>211</v>
      </c>
      <c r="D182" s="276">
        <v>0</v>
      </c>
      <c r="E182" s="277">
        <v>0</v>
      </c>
      <c r="F182" s="277">
        <v>0</v>
      </c>
      <c r="G182" s="277">
        <v>0</v>
      </c>
      <c r="H182" s="277">
        <v>0</v>
      </c>
      <c r="I182" s="278">
        <v>0</v>
      </c>
      <c r="J182" s="277">
        <v>0</v>
      </c>
      <c r="K182" s="277">
        <v>0</v>
      </c>
      <c r="L182" s="277">
        <v>0</v>
      </c>
      <c r="M182" s="277">
        <v>0</v>
      </c>
      <c r="N182" s="277">
        <v>0</v>
      </c>
      <c r="O182" s="279">
        <v>0</v>
      </c>
      <c r="P182" s="359">
        <f t="shared" si="353"/>
        <v>0</v>
      </c>
      <c r="Q182" s="276">
        <v>0</v>
      </c>
      <c r="R182" s="277">
        <v>0</v>
      </c>
      <c r="S182" s="277">
        <v>0</v>
      </c>
      <c r="T182" s="277">
        <v>0</v>
      </c>
      <c r="U182" s="277">
        <v>0</v>
      </c>
      <c r="V182" s="279">
        <v>0</v>
      </c>
      <c r="W182" s="280">
        <v>0</v>
      </c>
      <c r="X182" s="359">
        <f t="shared" si="352"/>
        <v>0</v>
      </c>
    </row>
    <row r="183" spans="1:24" ht="24" customHeight="1">
      <c r="A183" s="462"/>
      <c r="B183" s="466" t="s">
        <v>249</v>
      </c>
      <c r="C183" s="467"/>
      <c r="D183" s="276">
        <v>0</v>
      </c>
      <c r="E183" s="277">
        <v>0</v>
      </c>
      <c r="F183" s="277">
        <v>0</v>
      </c>
      <c r="G183" s="277">
        <v>0</v>
      </c>
      <c r="H183" s="277">
        <v>0</v>
      </c>
      <c r="I183" s="278">
        <v>0</v>
      </c>
      <c r="J183" s="277">
        <v>0</v>
      </c>
      <c r="K183" s="277">
        <v>0</v>
      </c>
      <c r="L183" s="277">
        <v>0</v>
      </c>
      <c r="M183" s="277">
        <v>0</v>
      </c>
      <c r="N183" s="277">
        <v>0</v>
      </c>
      <c r="O183" s="279">
        <v>0</v>
      </c>
      <c r="P183" s="359">
        <f t="shared" si="353"/>
        <v>0</v>
      </c>
      <c r="Q183" s="276">
        <v>0</v>
      </c>
      <c r="R183" s="277">
        <v>0</v>
      </c>
      <c r="S183" s="277">
        <v>0</v>
      </c>
      <c r="T183" s="277">
        <v>0</v>
      </c>
      <c r="U183" s="277">
        <v>0</v>
      </c>
      <c r="V183" s="279">
        <v>0</v>
      </c>
      <c r="W183" s="280">
        <v>0</v>
      </c>
      <c r="X183" s="359">
        <f t="shared" si="352"/>
        <v>0</v>
      </c>
    </row>
    <row r="184" spans="1:24" ht="24" customHeight="1">
      <c r="A184" s="463"/>
      <c r="B184" s="459" t="s">
        <v>215</v>
      </c>
      <c r="C184" s="460"/>
      <c r="D184" s="287">
        <v>0</v>
      </c>
      <c r="E184" s="288">
        <v>0</v>
      </c>
      <c r="F184" s="288">
        <v>0</v>
      </c>
      <c r="G184" s="288">
        <v>0</v>
      </c>
      <c r="H184" s="288">
        <v>0</v>
      </c>
      <c r="I184" s="289">
        <v>0</v>
      </c>
      <c r="J184" s="288">
        <v>0</v>
      </c>
      <c r="K184" s="288">
        <v>0</v>
      </c>
      <c r="L184" s="288">
        <v>0</v>
      </c>
      <c r="M184" s="288">
        <v>0</v>
      </c>
      <c r="N184" s="288">
        <v>0</v>
      </c>
      <c r="O184" s="290">
        <v>0</v>
      </c>
      <c r="P184" s="363">
        <f t="shared" si="353"/>
        <v>0</v>
      </c>
      <c r="Q184" s="287">
        <v>0</v>
      </c>
      <c r="R184" s="288">
        <v>0</v>
      </c>
      <c r="S184" s="288">
        <v>0</v>
      </c>
      <c r="T184" s="288">
        <v>0</v>
      </c>
      <c r="U184" s="288">
        <v>0</v>
      </c>
      <c r="V184" s="290">
        <v>0</v>
      </c>
      <c r="W184" s="291">
        <v>0</v>
      </c>
      <c r="X184" s="364">
        <f t="shared" si="352"/>
        <v>0</v>
      </c>
    </row>
    <row r="185" spans="1:24" ht="24" customHeight="1">
      <c r="A185" s="461" t="s">
        <v>270</v>
      </c>
      <c r="B185" s="464" t="s">
        <v>214</v>
      </c>
      <c r="C185" s="465"/>
      <c r="D185" s="292">
        <v>100</v>
      </c>
      <c r="E185" s="293">
        <v>0</v>
      </c>
      <c r="F185" s="293">
        <v>100</v>
      </c>
      <c r="G185" s="293">
        <v>0</v>
      </c>
      <c r="H185" s="293">
        <v>0</v>
      </c>
      <c r="I185" s="294">
        <v>100</v>
      </c>
      <c r="J185" s="293">
        <v>0</v>
      </c>
      <c r="K185" s="293">
        <v>0</v>
      </c>
      <c r="L185" s="293">
        <v>100</v>
      </c>
      <c r="M185" s="293">
        <v>0</v>
      </c>
      <c r="N185" s="293">
        <v>0</v>
      </c>
      <c r="O185" s="295">
        <v>100</v>
      </c>
      <c r="P185" s="365">
        <f>SUM(D185:O185)</f>
        <v>500</v>
      </c>
      <c r="Q185" s="292">
        <v>100</v>
      </c>
      <c r="R185" s="293">
        <v>0</v>
      </c>
      <c r="S185" s="293">
        <v>100</v>
      </c>
      <c r="T185" s="293">
        <v>0</v>
      </c>
      <c r="U185" s="293">
        <v>0</v>
      </c>
      <c r="V185" s="296">
        <v>100</v>
      </c>
      <c r="W185" s="297">
        <v>200</v>
      </c>
      <c r="X185" s="365">
        <f t="shared" si="352"/>
        <v>500</v>
      </c>
    </row>
    <row r="186" spans="1:24" ht="24" customHeight="1">
      <c r="A186" s="462"/>
      <c r="B186" s="466" t="s">
        <v>213</v>
      </c>
      <c r="C186" s="467"/>
      <c r="D186" s="276">
        <v>0</v>
      </c>
      <c r="E186" s="277">
        <v>0</v>
      </c>
      <c r="F186" s="277">
        <v>100</v>
      </c>
      <c r="G186" s="277">
        <v>0</v>
      </c>
      <c r="H186" s="277">
        <v>0</v>
      </c>
      <c r="I186" s="278">
        <v>100</v>
      </c>
      <c r="J186" s="277">
        <v>0</v>
      </c>
      <c r="K186" s="277">
        <v>0</v>
      </c>
      <c r="L186" s="277">
        <v>100</v>
      </c>
      <c r="M186" s="277">
        <v>0</v>
      </c>
      <c r="N186" s="277">
        <v>0</v>
      </c>
      <c r="O186" s="279">
        <v>100</v>
      </c>
      <c r="P186" s="359">
        <f t="shared" ref="P186:P193" si="372">SUM(D186:O186)</f>
        <v>400</v>
      </c>
      <c r="Q186" s="276">
        <v>0</v>
      </c>
      <c r="R186" s="277">
        <v>0</v>
      </c>
      <c r="S186" s="277">
        <v>100</v>
      </c>
      <c r="T186" s="277">
        <v>0</v>
      </c>
      <c r="U186" s="277">
        <v>0</v>
      </c>
      <c r="V186" s="277">
        <v>100</v>
      </c>
      <c r="W186" s="280">
        <v>200</v>
      </c>
      <c r="X186" s="359">
        <f t="shared" si="352"/>
        <v>400</v>
      </c>
    </row>
    <row r="187" spans="1:24" ht="24" customHeight="1">
      <c r="A187" s="462"/>
      <c r="B187" s="468" t="s">
        <v>250</v>
      </c>
      <c r="C187" s="469"/>
      <c r="D187" s="276">
        <f>SUM(D188:D191)</f>
        <v>100</v>
      </c>
      <c r="E187" s="277">
        <f t="shared" ref="E187" si="373">SUM(E188:E191)</f>
        <v>0</v>
      </c>
      <c r="F187" s="277">
        <f t="shared" ref="F187" si="374">SUM(F188:F191)</f>
        <v>0</v>
      </c>
      <c r="G187" s="277">
        <f t="shared" ref="G187" si="375">SUM(G188:G191)</f>
        <v>0</v>
      </c>
      <c r="H187" s="277">
        <f t="shared" ref="H187" si="376">SUM(H188:H191)</f>
        <v>100</v>
      </c>
      <c r="I187" s="278">
        <f t="shared" ref="I187" si="377">SUM(I188:I191)</f>
        <v>0</v>
      </c>
      <c r="J187" s="277">
        <f t="shared" ref="J187" si="378">SUM(J188:J191)</f>
        <v>200</v>
      </c>
      <c r="K187" s="277">
        <f t="shared" ref="K187" si="379">SUM(K188:K191)</f>
        <v>0</v>
      </c>
      <c r="L187" s="277">
        <f t="shared" ref="L187" si="380">SUM(L188:L191)</f>
        <v>0</v>
      </c>
      <c r="M187" s="277">
        <f t="shared" ref="M187" si="381">SUM(M188:M191)</f>
        <v>0</v>
      </c>
      <c r="N187" s="277">
        <f t="shared" ref="N187" si="382">SUM(N188:N191)</f>
        <v>0</v>
      </c>
      <c r="O187" s="279">
        <f t="shared" ref="O187" si="383">SUM(O188:O191)</f>
        <v>0</v>
      </c>
      <c r="P187" s="359">
        <f t="shared" si="372"/>
        <v>400</v>
      </c>
      <c r="Q187" s="276">
        <f t="shared" ref="Q187" si="384">SUM(Q188:Q191)</f>
        <v>100</v>
      </c>
      <c r="R187" s="277">
        <f t="shared" ref="R187" si="385">SUM(R188:R191)</f>
        <v>0</v>
      </c>
      <c r="S187" s="277">
        <f t="shared" ref="S187" si="386">SUM(S188:S191)</f>
        <v>0</v>
      </c>
      <c r="T187" s="277">
        <f t="shared" ref="T187" si="387">SUM(T188:T191)</f>
        <v>0</v>
      </c>
      <c r="U187" s="277">
        <f t="shared" ref="U187" si="388">SUM(U188:U191)</f>
        <v>200</v>
      </c>
      <c r="V187" s="279">
        <f t="shared" ref="V187:W187" si="389">SUM(V188:V191)</f>
        <v>200</v>
      </c>
      <c r="W187" s="280">
        <f t="shared" si="389"/>
        <v>200</v>
      </c>
      <c r="X187" s="359">
        <f t="shared" si="352"/>
        <v>700</v>
      </c>
    </row>
    <row r="188" spans="1:24" ht="24" customHeight="1">
      <c r="A188" s="462"/>
      <c r="B188" s="470"/>
      <c r="C188" s="360" t="s">
        <v>217</v>
      </c>
      <c r="D188" s="276">
        <v>0</v>
      </c>
      <c r="E188" s="277">
        <v>0</v>
      </c>
      <c r="F188" s="277">
        <v>0</v>
      </c>
      <c r="G188" s="277">
        <v>0</v>
      </c>
      <c r="H188" s="277">
        <v>0</v>
      </c>
      <c r="I188" s="278">
        <v>0</v>
      </c>
      <c r="J188" s="277">
        <v>0</v>
      </c>
      <c r="K188" s="277">
        <v>0</v>
      </c>
      <c r="L188" s="277">
        <v>0</v>
      </c>
      <c r="M188" s="277">
        <v>0</v>
      </c>
      <c r="N188" s="277">
        <v>0</v>
      </c>
      <c r="O188" s="279">
        <v>0</v>
      </c>
      <c r="P188" s="359">
        <f t="shared" si="372"/>
        <v>0</v>
      </c>
      <c r="Q188" s="276">
        <v>0</v>
      </c>
      <c r="R188" s="277">
        <v>0</v>
      </c>
      <c r="S188" s="277">
        <v>0</v>
      </c>
      <c r="T188" s="277">
        <v>0</v>
      </c>
      <c r="U188" s="277">
        <v>0</v>
      </c>
      <c r="V188" s="279">
        <v>0</v>
      </c>
      <c r="W188" s="280">
        <v>0</v>
      </c>
      <c r="X188" s="359">
        <f t="shared" si="352"/>
        <v>0</v>
      </c>
    </row>
    <row r="189" spans="1:24" ht="24" customHeight="1">
      <c r="A189" s="462"/>
      <c r="B189" s="470"/>
      <c r="C189" s="360" t="s">
        <v>212</v>
      </c>
      <c r="D189" s="276">
        <v>100</v>
      </c>
      <c r="E189" s="277">
        <v>0</v>
      </c>
      <c r="F189" s="277">
        <v>0</v>
      </c>
      <c r="G189" s="277">
        <v>0</v>
      </c>
      <c r="H189" s="277">
        <v>100</v>
      </c>
      <c r="I189" s="278">
        <v>0</v>
      </c>
      <c r="J189" s="277">
        <v>100</v>
      </c>
      <c r="K189" s="277">
        <v>0</v>
      </c>
      <c r="L189" s="277">
        <v>0</v>
      </c>
      <c r="M189" s="277">
        <v>0</v>
      </c>
      <c r="N189" s="277">
        <v>0</v>
      </c>
      <c r="O189" s="279">
        <v>0</v>
      </c>
      <c r="P189" s="359">
        <f t="shared" si="372"/>
        <v>300</v>
      </c>
      <c r="Q189" s="276">
        <v>100</v>
      </c>
      <c r="R189" s="277">
        <v>0</v>
      </c>
      <c r="S189" s="277">
        <v>0</v>
      </c>
      <c r="T189" s="277">
        <v>0</v>
      </c>
      <c r="U189" s="277">
        <v>200</v>
      </c>
      <c r="V189" s="279">
        <v>0</v>
      </c>
      <c r="W189" s="277">
        <v>100</v>
      </c>
      <c r="X189" s="359">
        <f t="shared" si="352"/>
        <v>400</v>
      </c>
    </row>
    <row r="190" spans="1:24" ht="24" customHeight="1">
      <c r="A190" s="462"/>
      <c r="B190" s="470"/>
      <c r="C190" s="360" t="s">
        <v>216</v>
      </c>
      <c r="D190" s="276">
        <v>0</v>
      </c>
      <c r="E190" s="277">
        <v>0</v>
      </c>
      <c r="F190" s="277">
        <v>0</v>
      </c>
      <c r="G190" s="277">
        <v>0</v>
      </c>
      <c r="H190" s="277">
        <v>0</v>
      </c>
      <c r="I190" s="278">
        <v>0</v>
      </c>
      <c r="J190" s="277">
        <v>0</v>
      </c>
      <c r="K190" s="277">
        <v>0</v>
      </c>
      <c r="L190" s="277">
        <v>0</v>
      </c>
      <c r="M190" s="277">
        <v>0</v>
      </c>
      <c r="N190" s="277">
        <v>0</v>
      </c>
      <c r="O190" s="279">
        <v>0</v>
      </c>
      <c r="P190" s="359">
        <f t="shared" si="372"/>
        <v>0</v>
      </c>
      <c r="Q190" s="276">
        <v>0</v>
      </c>
      <c r="R190" s="277">
        <v>0</v>
      </c>
      <c r="S190" s="277">
        <v>0</v>
      </c>
      <c r="T190" s="277">
        <v>0</v>
      </c>
      <c r="U190" s="277">
        <v>0</v>
      </c>
      <c r="V190" s="279">
        <v>0</v>
      </c>
      <c r="W190" s="277">
        <v>0</v>
      </c>
      <c r="X190" s="359">
        <f t="shared" si="352"/>
        <v>0</v>
      </c>
    </row>
    <row r="191" spans="1:24" ht="24" customHeight="1">
      <c r="A191" s="462"/>
      <c r="B191" s="470"/>
      <c r="C191" s="360" t="s">
        <v>211</v>
      </c>
      <c r="D191" s="276">
        <v>0</v>
      </c>
      <c r="E191" s="277">
        <v>0</v>
      </c>
      <c r="F191" s="277">
        <v>0</v>
      </c>
      <c r="G191" s="277">
        <v>0</v>
      </c>
      <c r="H191" s="277">
        <v>0</v>
      </c>
      <c r="I191" s="278">
        <v>0</v>
      </c>
      <c r="J191" s="277">
        <v>100</v>
      </c>
      <c r="K191" s="277">
        <v>0</v>
      </c>
      <c r="L191" s="277">
        <v>0</v>
      </c>
      <c r="M191" s="277">
        <v>0</v>
      </c>
      <c r="N191" s="277">
        <v>0</v>
      </c>
      <c r="O191" s="279">
        <v>0</v>
      </c>
      <c r="P191" s="359">
        <f t="shared" si="372"/>
        <v>100</v>
      </c>
      <c r="Q191" s="276">
        <v>0</v>
      </c>
      <c r="R191" s="277">
        <v>0</v>
      </c>
      <c r="S191" s="277">
        <v>0</v>
      </c>
      <c r="T191" s="277">
        <v>0</v>
      </c>
      <c r="U191" s="277">
        <v>0</v>
      </c>
      <c r="V191" s="279">
        <v>200</v>
      </c>
      <c r="W191" s="277">
        <v>100</v>
      </c>
      <c r="X191" s="359">
        <f t="shared" si="352"/>
        <v>300</v>
      </c>
    </row>
    <row r="192" spans="1:24" ht="24" customHeight="1">
      <c r="A192" s="462"/>
      <c r="B192" s="466" t="s">
        <v>249</v>
      </c>
      <c r="C192" s="467"/>
      <c r="D192" s="276">
        <v>0</v>
      </c>
      <c r="E192" s="277">
        <v>0</v>
      </c>
      <c r="F192" s="277">
        <v>0</v>
      </c>
      <c r="G192" s="277">
        <v>0</v>
      </c>
      <c r="H192" s="277">
        <v>0</v>
      </c>
      <c r="I192" s="278">
        <v>0</v>
      </c>
      <c r="J192" s="277">
        <v>0</v>
      </c>
      <c r="K192" s="277">
        <v>0</v>
      </c>
      <c r="L192" s="277">
        <v>0</v>
      </c>
      <c r="M192" s="277">
        <v>0</v>
      </c>
      <c r="N192" s="277">
        <v>0</v>
      </c>
      <c r="O192" s="279">
        <v>0</v>
      </c>
      <c r="P192" s="359">
        <f t="shared" si="372"/>
        <v>0</v>
      </c>
      <c r="Q192" s="276">
        <v>0</v>
      </c>
      <c r="R192" s="277">
        <v>0</v>
      </c>
      <c r="S192" s="277">
        <v>0</v>
      </c>
      <c r="T192" s="277">
        <v>0</v>
      </c>
      <c r="U192" s="277">
        <v>0</v>
      </c>
      <c r="V192" s="279">
        <v>0</v>
      </c>
      <c r="W192" s="280">
        <v>0</v>
      </c>
      <c r="X192" s="359">
        <f t="shared" si="352"/>
        <v>0</v>
      </c>
    </row>
    <row r="193" spans="1:24" ht="24" customHeight="1">
      <c r="A193" s="463"/>
      <c r="B193" s="459" t="s">
        <v>215</v>
      </c>
      <c r="C193" s="460"/>
      <c r="D193" s="287">
        <v>0</v>
      </c>
      <c r="E193" s="288">
        <v>0</v>
      </c>
      <c r="F193" s="288">
        <v>0</v>
      </c>
      <c r="G193" s="288">
        <v>0</v>
      </c>
      <c r="H193" s="288">
        <v>0</v>
      </c>
      <c r="I193" s="289">
        <v>0</v>
      </c>
      <c r="J193" s="288">
        <v>0</v>
      </c>
      <c r="K193" s="288">
        <v>0</v>
      </c>
      <c r="L193" s="288">
        <v>0</v>
      </c>
      <c r="M193" s="288">
        <v>0</v>
      </c>
      <c r="N193" s="288">
        <v>0</v>
      </c>
      <c r="O193" s="290">
        <v>0</v>
      </c>
      <c r="P193" s="363">
        <f t="shared" si="372"/>
        <v>0</v>
      </c>
      <c r="Q193" s="287">
        <v>0</v>
      </c>
      <c r="R193" s="288">
        <v>0</v>
      </c>
      <c r="S193" s="288">
        <v>0</v>
      </c>
      <c r="T193" s="288">
        <v>0</v>
      </c>
      <c r="U193" s="288">
        <v>0</v>
      </c>
      <c r="V193" s="290">
        <v>0</v>
      </c>
      <c r="W193" s="291"/>
      <c r="X193" s="364">
        <f t="shared" si="352"/>
        <v>0</v>
      </c>
    </row>
    <row r="194" spans="1:24" ht="24" customHeight="1">
      <c r="A194" s="461" t="s">
        <v>305</v>
      </c>
      <c r="B194" s="464" t="s">
        <v>214</v>
      </c>
      <c r="C194" s="465"/>
      <c r="D194" s="292">
        <v>200</v>
      </c>
      <c r="E194" s="293">
        <v>200</v>
      </c>
      <c r="F194" s="293">
        <v>200</v>
      </c>
      <c r="G194" s="293">
        <v>200</v>
      </c>
      <c r="H194" s="293">
        <v>200</v>
      </c>
      <c r="I194" s="294">
        <v>200</v>
      </c>
      <c r="J194" s="293">
        <v>200</v>
      </c>
      <c r="K194" s="293">
        <v>200</v>
      </c>
      <c r="L194" s="293">
        <v>200</v>
      </c>
      <c r="M194" s="293">
        <v>200</v>
      </c>
      <c r="N194" s="293">
        <v>200</v>
      </c>
      <c r="O194" s="295">
        <v>200</v>
      </c>
      <c r="P194" s="365">
        <f>SUM(D194:O194)</f>
        <v>2400</v>
      </c>
      <c r="Q194" s="292">
        <v>200</v>
      </c>
      <c r="R194" s="293">
        <v>200</v>
      </c>
      <c r="S194" s="293">
        <v>200</v>
      </c>
      <c r="T194" s="293">
        <v>200</v>
      </c>
      <c r="U194" s="293">
        <v>200</v>
      </c>
      <c r="V194" s="296">
        <v>200</v>
      </c>
      <c r="W194" s="297">
        <v>900</v>
      </c>
      <c r="X194" s="365">
        <f t="shared" si="352"/>
        <v>2100</v>
      </c>
    </row>
    <row r="195" spans="1:24" ht="24" customHeight="1">
      <c r="A195" s="462"/>
      <c r="B195" s="466" t="s">
        <v>213</v>
      </c>
      <c r="C195" s="467"/>
      <c r="D195" s="276">
        <v>200</v>
      </c>
      <c r="E195" s="277">
        <v>200</v>
      </c>
      <c r="F195" s="277">
        <v>200</v>
      </c>
      <c r="G195" s="277">
        <v>200</v>
      </c>
      <c r="H195" s="277">
        <v>200</v>
      </c>
      <c r="I195" s="278">
        <v>200</v>
      </c>
      <c r="J195" s="277">
        <v>100</v>
      </c>
      <c r="K195" s="277">
        <v>100</v>
      </c>
      <c r="L195" s="277">
        <v>100</v>
      </c>
      <c r="M195" s="277">
        <v>200</v>
      </c>
      <c r="N195" s="277">
        <v>200</v>
      </c>
      <c r="O195" s="279">
        <v>200</v>
      </c>
      <c r="P195" s="359">
        <f t="shared" ref="P195:P202" si="390">SUM(D195:O195)</f>
        <v>2100</v>
      </c>
      <c r="Q195" s="276">
        <v>200</v>
      </c>
      <c r="R195" s="277">
        <v>200</v>
      </c>
      <c r="S195" s="277">
        <v>200</v>
      </c>
      <c r="T195" s="277">
        <v>200</v>
      </c>
      <c r="U195" s="277">
        <v>200</v>
      </c>
      <c r="V195" s="277">
        <v>200</v>
      </c>
      <c r="W195" s="280">
        <v>900</v>
      </c>
      <c r="X195" s="359">
        <f t="shared" si="352"/>
        <v>2100</v>
      </c>
    </row>
    <row r="196" spans="1:24" ht="24" customHeight="1">
      <c r="A196" s="462"/>
      <c r="B196" s="468" t="s">
        <v>250</v>
      </c>
      <c r="C196" s="469"/>
      <c r="D196" s="276">
        <f>SUM(D197:D200)</f>
        <v>0</v>
      </c>
      <c r="E196" s="277">
        <f t="shared" ref="E196" si="391">SUM(E197:E200)</f>
        <v>0</v>
      </c>
      <c r="F196" s="277">
        <f t="shared" ref="F196" si="392">SUM(F197:F200)</f>
        <v>0</v>
      </c>
      <c r="G196" s="277">
        <f t="shared" ref="G196" si="393">SUM(G197:G200)</f>
        <v>0</v>
      </c>
      <c r="H196" s="277">
        <f t="shared" ref="H196" si="394">SUM(H197:H200)</f>
        <v>0</v>
      </c>
      <c r="I196" s="278">
        <f t="shared" ref="I196" si="395">SUM(I197:I200)</f>
        <v>500</v>
      </c>
      <c r="J196" s="277">
        <f t="shared" ref="J196" si="396">SUM(J197:J200)</f>
        <v>0</v>
      </c>
      <c r="K196" s="277">
        <f t="shared" ref="K196" si="397">SUM(K197:K200)</f>
        <v>0</v>
      </c>
      <c r="L196" s="277">
        <f t="shared" ref="L196" si="398">SUM(L197:L200)</f>
        <v>0</v>
      </c>
      <c r="M196" s="277">
        <f t="shared" ref="M196" si="399">SUM(M197:M200)</f>
        <v>0</v>
      </c>
      <c r="N196" s="277">
        <f t="shared" ref="N196" si="400">SUM(N197:N200)</f>
        <v>0</v>
      </c>
      <c r="O196" s="279">
        <f t="shared" ref="O196" si="401">SUM(O197:O200)</f>
        <v>0</v>
      </c>
      <c r="P196" s="359">
        <f t="shared" si="390"/>
        <v>500</v>
      </c>
      <c r="Q196" s="276">
        <f t="shared" ref="Q196" si="402">SUM(Q197:Q200)</f>
        <v>0</v>
      </c>
      <c r="R196" s="277">
        <f t="shared" ref="R196" si="403">SUM(R197:R200)</f>
        <v>0</v>
      </c>
      <c r="S196" s="277">
        <f t="shared" ref="S196" si="404">SUM(S197:S200)</f>
        <v>0</v>
      </c>
      <c r="T196" s="277">
        <f t="shared" ref="T196" si="405">SUM(T197:T200)</f>
        <v>0</v>
      </c>
      <c r="U196" s="277">
        <f t="shared" ref="U196" si="406">SUM(U197:U200)</f>
        <v>0</v>
      </c>
      <c r="V196" s="279">
        <f t="shared" ref="V196" si="407">SUM(V197:V200)</f>
        <v>450</v>
      </c>
      <c r="W196" s="280">
        <f t="shared" ref="W196" si="408">SUM(W197:W200)</f>
        <v>0</v>
      </c>
      <c r="X196" s="359">
        <f t="shared" si="352"/>
        <v>450</v>
      </c>
    </row>
    <row r="197" spans="1:24" ht="24" customHeight="1">
      <c r="A197" s="462"/>
      <c r="B197" s="470"/>
      <c r="C197" s="360" t="s">
        <v>217</v>
      </c>
      <c r="D197" s="276">
        <v>0</v>
      </c>
      <c r="E197" s="277">
        <v>0</v>
      </c>
      <c r="F197" s="277">
        <v>0</v>
      </c>
      <c r="G197" s="277">
        <v>0</v>
      </c>
      <c r="H197" s="277">
        <v>0</v>
      </c>
      <c r="I197" s="278">
        <v>0</v>
      </c>
      <c r="J197" s="277">
        <v>0</v>
      </c>
      <c r="K197" s="277">
        <v>0</v>
      </c>
      <c r="L197" s="277">
        <v>0</v>
      </c>
      <c r="M197" s="277">
        <v>0</v>
      </c>
      <c r="N197" s="277">
        <v>0</v>
      </c>
      <c r="O197" s="279">
        <v>0</v>
      </c>
      <c r="P197" s="359">
        <f t="shared" si="390"/>
        <v>0</v>
      </c>
      <c r="Q197" s="276">
        <v>0</v>
      </c>
      <c r="R197" s="277">
        <v>0</v>
      </c>
      <c r="S197" s="277">
        <v>0</v>
      </c>
      <c r="T197" s="277">
        <v>0</v>
      </c>
      <c r="U197" s="277">
        <v>0</v>
      </c>
      <c r="V197" s="279">
        <v>0</v>
      </c>
      <c r="W197" s="280">
        <v>0</v>
      </c>
      <c r="X197" s="359">
        <f t="shared" si="352"/>
        <v>0</v>
      </c>
    </row>
    <row r="198" spans="1:24" ht="24" customHeight="1">
      <c r="A198" s="462"/>
      <c r="B198" s="470"/>
      <c r="C198" s="360" t="s">
        <v>212</v>
      </c>
      <c r="D198" s="276">
        <v>0</v>
      </c>
      <c r="E198" s="277">
        <v>0</v>
      </c>
      <c r="F198" s="277">
        <v>0</v>
      </c>
      <c r="G198" s="277">
        <v>0</v>
      </c>
      <c r="H198" s="277">
        <v>0</v>
      </c>
      <c r="I198" s="278">
        <v>200</v>
      </c>
      <c r="J198" s="277">
        <v>0</v>
      </c>
      <c r="K198" s="277">
        <v>0</v>
      </c>
      <c r="L198" s="277">
        <v>0</v>
      </c>
      <c r="M198" s="277">
        <v>0</v>
      </c>
      <c r="N198" s="277">
        <v>0</v>
      </c>
      <c r="O198" s="279">
        <v>0</v>
      </c>
      <c r="P198" s="359">
        <f t="shared" si="390"/>
        <v>200</v>
      </c>
      <c r="Q198" s="276">
        <v>0</v>
      </c>
      <c r="R198" s="277">
        <v>0</v>
      </c>
      <c r="S198" s="277">
        <v>0</v>
      </c>
      <c r="T198" s="277">
        <v>0</v>
      </c>
      <c r="U198" s="277">
        <v>0</v>
      </c>
      <c r="V198" s="279">
        <v>250</v>
      </c>
      <c r="W198" s="280">
        <v>0</v>
      </c>
      <c r="X198" s="359">
        <f t="shared" si="352"/>
        <v>250</v>
      </c>
    </row>
    <row r="199" spans="1:24" ht="24" customHeight="1">
      <c r="A199" s="462"/>
      <c r="B199" s="470"/>
      <c r="C199" s="360" t="s">
        <v>216</v>
      </c>
      <c r="D199" s="276">
        <v>0</v>
      </c>
      <c r="E199" s="277">
        <v>0</v>
      </c>
      <c r="F199" s="277">
        <v>0</v>
      </c>
      <c r="G199" s="277">
        <v>0</v>
      </c>
      <c r="H199" s="277">
        <v>0</v>
      </c>
      <c r="I199" s="278">
        <v>0</v>
      </c>
      <c r="J199" s="277">
        <v>0</v>
      </c>
      <c r="K199" s="277">
        <v>0</v>
      </c>
      <c r="L199" s="277">
        <v>0</v>
      </c>
      <c r="M199" s="277">
        <v>0</v>
      </c>
      <c r="N199" s="277">
        <v>0</v>
      </c>
      <c r="O199" s="279">
        <v>0</v>
      </c>
      <c r="P199" s="359">
        <f t="shared" si="390"/>
        <v>0</v>
      </c>
      <c r="Q199" s="276">
        <v>0</v>
      </c>
      <c r="R199" s="277">
        <v>0</v>
      </c>
      <c r="S199" s="277">
        <v>0</v>
      </c>
      <c r="T199" s="277">
        <v>0</v>
      </c>
      <c r="U199" s="277">
        <v>0</v>
      </c>
      <c r="V199" s="279">
        <v>0</v>
      </c>
      <c r="W199" s="280">
        <v>0</v>
      </c>
      <c r="X199" s="359">
        <f t="shared" si="352"/>
        <v>0</v>
      </c>
    </row>
    <row r="200" spans="1:24" ht="24" customHeight="1">
      <c r="A200" s="462"/>
      <c r="B200" s="470"/>
      <c r="C200" s="360" t="s">
        <v>211</v>
      </c>
      <c r="D200" s="276">
        <v>0</v>
      </c>
      <c r="E200" s="277">
        <v>0</v>
      </c>
      <c r="F200" s="277">
        <v>0</v>
      </c>
      <c r="G200" s="277">
        <v>0</v>
      </c>
      <c r="H200" s="277">
        <v>0</v>
      </c>
      <c r="I200" s="278">
        <v>300</v>
      </c>
      <c r="J200" s="277">
        <v>0</v>
      </c>
      <c r="K200" s="277">
        <v>0</v>
      </c>
      <c r="L200" s="277">
        <v>0</v>
      </c>
      <c r="M200" s="277">
        <v>0</v>
      </c>
      <c r="N200" s="277">
        <v>0</v>
      </c>
      <c r="O200" s="279">
        <v>0</v>
      </c>
      <c r="P200" s="359">
        <f t="shared" si="390"/>
        <v>300</v>
      </c>
      <c r="Q200" s="276">
        <v>0</v>
      </c>
      <c r="R200" s="277">
        <v>0</v>
      </c>
      <c r="S200" s="277">
        <v>0</v>
      </c>
      <c r="T200" s="277">
        <v>0</v>
      </c>
      <c r="U200" s="277">
        <v>0</v>
      </c>
      <c r="V200" s="279">
        <v>200</v>
      </c>
      <c r="W200" s="280">
        <v>0</v>
      </c>
      <c r="X200" s="359">
        <f t="shared" si="352"/>
        <v>200</v>
      </c>
    </row>
    <row r="201" spans="1:24" ht="24" customHeight="1">
      <c r="A201" s="462"/>
      <c r="B201" s="466" t="s">
        <v>249</v>
      </c>
      <c r="C201" s="467"/>
      <c r="D201" s="276">
        <v>0</v>
      </c>
      <c r="E201" s="277">
        <v>0</v>
      </c>
      <c r="F201" s="277">
        <v>0</v>
      </c>
      <c r="G201" s="277">
        <v>0</v>
      </c>
      <c r="H201" s="277">
        <v>0</v>
      </c>
      <c r="I201" s="278">
        <v>0</v>
      </c>
      <c r="J201" s="277">
        <v>0</v>
      </c>
      <c r="K201" s="277">
        <v>0</v>
      </c>
      <c r="L201" s="277">
        <v>0</v>
      </c>
      <c r="M201" s="277">
        <v>0</v>
      </c>
      <c r="N201" s="277">
        <v>0</v>
      </c>
      <c r="O201" s="279">
        <v>0</v>
      </c>
      <c r="P201" s="359">
        <f t="shared" si="390"/>
        <v>0</v>
      </c>
      <c r="Q201" s="276">
        <v>0</v>
      </c>
      <c r="R201" s="277">
        <v>0</v>
      </c>
      <c r="S201" s="277">
        <v>0</v>
      </c>
      <c r="T201" s="277">
        <v>0</v>
      </c>
      <c r="U201" s="277">
        <v>0</v>
      </c>
      <c r="V201" s="279">
        <v>0</v>
      </c>
      <c r="W201" s="280">
        <v>0</v>
      </c>
      <c r="X201" s="359">
        <f t="shared" si="352"/>
        <v>0</v>
      </c>
    </row>
    <row r="202" spans="1:24" ht="24" customHeight="1">
      <c r="A202" s="463"/>
      <c r="B202" s="459" t="s">
        <v>215</v>
      </c>
      <c r="C202" s="460"/>
      <c r="D202" s="287">
        <v>0</v>
      </c>
      <c r="E202" s="288">
        <v>0</v>
      </c>
      <c r="F202" s="288">
        <v>0</v>
      </c>
      <c r="G202" s="288">
        <v>0</v>
      </c>
      <c r="H202" s="288">
        <v>0</v>
      </c>
      <c r="I202" s="289">
        <v>0</v>
      </c>
      <c r="J202" s="288">
        <v>0</v>
      </c>
      <c r="K202" s="288">
        <v>0</v>
      </c>
      <c r="L202" s="288">
        <v>0</v>
      </c>
      <c r="M202" s="288">
        <v>0</v>
      </c>
      <c r="N202" s="288">
        <v>0</v>
      </c>
      <c r="O202" s="290">
        <v>0</v>
      </c>
      <c r="P202" s="363">
        <f t="shared" si="390"/>
        <v>0</v>
      </c>
      <c r="Q202" s="287">
        <v>0</v>
      </c>
      <c r="R202" s="288">
        <v>0</v>
      </c>
      <c r="S202" s="288">
        <v>0</v>
      </c>
      <c r="T202" s="288">
        <v>0</v>
      </c>
      <c r="U202" s="288">
        <v>0</v>
      </c>
      <c r="V202" s="290">
        <v>0</v>
      </c>
      <c r="W202" s="291">
        <v>350</v>
      </c>
      <c r="X202" s="364">
        <f t="shared" si="352"/>
        <v>350</v>
      </c>
    </row>
    <row r="203" spans="1:24" ht="24" customHeight="1">
      <c r="A203" s="461" t="s">
        <v>271</v>
      </c>
      <c r="B203" s="464" t="s">
        <v>214</v>
      </c>
      <c r="C203" s="465"/>
      <c r="D203" s="292">
        <v>0</v>
      </c>
      <c r="E203" s="293">
        <v>0</v>
      </c>
      <c r="F203" s="293">
        <v>0</v>
      </c>
      <c r="G203" s="293">
        <v>0</v>
      </c>
      <c r="H203" s="293">
        <v>0</v>
      </c>
      <c r="I203" s="294">
        <v>0</v>
      </c>
      <c r="J203" s="293">
        <v>0</v>
      </c>
      <c r="K203" s="293">
        <v>0</v>
      </c>
      <c r="L203" s="293">
        <v>0</v>
      </c>
      <c r="M203" s="293">
        <v>0</v>
      </c>
      <c r="N203" s="293">
        <v>0</v>
      </c>
      <c r="O203" s="295">
        <v>0</v>
      </c>
      <c r="P203" s="365">
        <f>SUM(D203:O203)</f>
        <v>0</v>
      </c>
      <c r="Q203" s="292">
        <v>100</v>
      </c>
      <c r="R203" s="293">
        <v>0</v>
      </c>
      <c r="S203" s="293">
        <v>0</v>
      </c>
      <c r="T203" s="293">
        <v>0</v>
      </c>
      <c r="U203" s="293">
        <v>0</v>
      </c>
      <c r="V203" s="296">
        <v>0</v>
      </c>
      <c r="W203" s="297">
        <v>100</v>
      </c>
      <c r="X203" s="365">
        <f t="shared" si="352"/>
        <v>200</v>
      </c>
    </row>
    <row r="204" spans="1:24" ht="24" customHeight="1">
      <c r="A204" s="462"/>
      <c r="B204" s="466" t="s">
        <v>213</v>
      </c>
      <c r="C204" s="467"/>
      <c r="D204" s="276">
        <v>0</v>
      </c>
      <c r="E204" s="277">
        <v>0</v>
      </c>
      <c r="F204" s="277">
        <v>100</v>
      </c>
      <c r="G204" s="277">
        <v>0</v>
      </c>
      <c r="H204" s="277">
        <v>0</v>
      </c>
      <c r="I204" s="278">
        <v>0</v>
      </c>
      <c r="J204" s="277">
        <v>100</v>
      </c>
      <c r="K204" s="277">
        <v>0</v>
      </c>
      <c r="L204" s="277">
        <v>100</v>
      </c>
      <c r="M204" s="277">
        <v>0</v>
      </c>
      <c r="N204" s="277">
        <v>0</v>
      </c>
      <c r="O204" s="279">
        <v>0</v>
      </c>
      <c r="P204" s="359">
        <f t="shared" ref="P204:P211" si="409">SUM(D204:O204)</f>
        <v>300</v>
      </c>
      <c r="Q204" s="276">
        <v>0</v>
      </c>
      <c r="R204" s="277">
        <v>100</v>
      </c>
      <c r="S204" s="277">
        <v>0</v>
      </c>
      <c r="T204" s="277">
        <v>0</v>
      </c>
      <c r="U204" s="277">
        <v>100</v>
      </c>
      <c r="V204" s="277">
        <v>0</v>
      </c>
      <c r="W204" s="280">
        <v>200</v>
      </c>
      <c r="X204" s="359">
        <f t="shared" si="352"/>
        <v>400</v>
      </c>
    </row>
    <row r="205" spans="1:24" ht="24" customHeight="1">
      <c r="A205" s="462"/>
      <c r="B205" s="468" t="s">
        <v>250</v>
      </c>
      <c r="C205" s="469"/>
      <c r="D205" s="276">
        <f>SUM(D206:D209)</f>
        <v>250</v>
      </c>
      <c r="E205" s="277">
        <f t="shared" ref="E205" si="410">SUM(E206:E209)</f>
        <v>150</v>
      </c>
      <c r="F205" s="277">
        <f t="shared" ref="F205" si="411">SUM(F206:F209)</f>
        <v>0</v>
      </c>
      <c r="G205" s="277">
        <f t="shared" ref="G205" si="412">SUM(G206:G209)</f>
        <v>350</v>
      </c>
      <c r="H205" s="277">
        <f t="shared" ref="H205" si="413">SUM(H206:H209)</f>
        <v>0</v>
      </c>
      <c r="I205" s="278">
        <f t="shared" ref="I205" si="414">SUM(I206:I209)</f>
        <v>200</v>
      </c>
      <c r="J205" s="277">
        <f t="shared" ref="J205" si="415">SUM(J206:J209)</f>
        <v>0</v>
      </c>
      <c r="K205" s="277">
        <f t="shared" ref="K205" si="416">SUM(K206:K209)</f>
        <v>150</v>
      </c>
      <c r="L205" s="277">
        <f t="shared" ref="L205" si="417">SUM(L206:L209)</f>
        <v>0</v>
      </c>
      <c r="M205" s="277">
        <f t="shared" ref="M205" si="418">SUM(M206:M209)</f>
        <v>0</v>
      </c>
      <c r="N205" s="277">
        <f t="shared" ref="N205" si="419">SUM(N206:N209)</f>
        <v>100</v>
      </c>
      <c r="O205" s="279">
        <f t="shared" ref="O205" si="420">SUM(O206:O209)</f>
        <v>0</v>
      </c>
      <c r="P205" s="359">
        <f t="shared" si="409"/>
        <v>1200</v>
      </c>
      <c r="Q205" s="276">
        <f t="shared" ref="Q205" si="421">SUM(Q206:Q209)</f>
        <v>200</v>
      </c>
      <c r="R205" s="277">
        <f t="shared" ref="R205" si="422">SUM(R206:R209)</f>
        <v>0</v>
      </c>
      <c r="S205" s="277">
        <f t="shared" ref="S205" si="423">SUM(S206:S209)</f>
        <v>250</v>
      </c>
      <c r="T205" s="277">
        <f t="shared" ref="T205" si="424">SUM(T206:T209)</f>
        <v>250</v>
      </c>
      <c r="U205" s="277">
        <f t="shared" ref="U205" si="425">SUM(U206:U209)</f>
        <v>0</v>
      </c>
      <c r="V205" s="279">
        <f t="shared" ref="V205" si="426">SUM(V206:V209)</f>
        <v>100</v>
      </c>
      <c r="W205" s="280">
        <f t="shared" ref="W205" si="427">SUM(W206:W209)</f>
        <v>0</v>
      </c>
      <c r="X205" s="359">
        <f t="shared" si="352"/>
        <v>800</v>
      </c>
    </row>
    <row r="206" spans="1:24" ht="24" customHeight="1">
      <c r="A206" s="462"/>
      <c r="B206" s="470"/>
      <c r="C206" s="360" t="s">
        <v>217</v>
      </c>
      <c r="D206" s="276">
        <v>0</v>
      </c>
      <c r="E206" s="277">
        <v>0</v>
      </c>
      <c r="F206" s="277">
        <v>0</v>
      </c>
      <c r="G206" s="277">
        <v>100</v>
      </c>
      <c r="H206" s="277">
        <v>0</v>
      </c>
      <c r="I206" s="278">
        <v>0</v>
      </c>
      <c r="J206" s="277">
        <v>0</v>
      </c>
      <c r="K206" s="277">
        <v>0</v>
      </c>
      <c r="L206" s="277">
        <v>0</v>
      </c>
      <c r="M206" s="277">
        <v>0</v>
      </c>
      <c r="N206" s="277">
        <v>0</v>
      </c>
      <c r="O206" s="279">
        <v>0</v>
      </c>
      <c r="P206" s="359">
        <f t="shared" si="409"/>
        <v>100</v>
      </c>
      <c r="Q206" s="276">
        <v>0</v>
      </c>
      <c r="R206" s="277">
        <v>0</v>
      </c>
      <c r="S206" s="277">
        <v>0</v>
      </c>
      <c r="T206" s="277">
        <v>0</v>
      </c>
      <c r="U206" s="277">
        <v>0</v>
      </c>
      <c r="V206" s="279">
        <v>0</v>
      </c>
      <c r="W206" s="280">
        <v>0</v>
      </c>
      <c r="X206" s="359">
        <f t="shared" si="352"/>
        <v>0</v>
      </c>
    </row>
    <row r="207" spans="1:24" ht="24" customHeight="1">
      <c r="A207" s="462"/>
      <c r="B207" s="470"/>
      <c r="C207" s="360" t="s">
        <v>212</v>
      </c>
      <c r="D207" s="276">
        <v>0</v>
      </c>
      <c r="E207" s="277">
        <v>150</v>
      </c>
      <c r="F207" s="277">
        <v>0</v>
      </c>
      <c r="G207" s="277">
        <v>250</v>
      </c>
      <c r="H207" s="277">
        <v>0</v>
      </c>
      <c r="I207" s="278">
        <v>200</v>
      </c>
      <c r="J207" s="277">
        <v>0</v>
      </c>
      <c r="K207" s="277">
        <v>0</v>
      </c>
      <c r="L207" s="277">
        <v>0</v>
      </c>
      <c r="M207" s="277">
        <v>0</v>
      </c>
      <c r="N207" s="277">
        <v>100</v>
      </c>
      <c r="O207" s="279">
        <v>0</v>
      </c>
      <c r="P207" s="359">
        <f t="shared" si="409"/>
        <v>700</v>
      </c>
      <c r="Q207" s="276">
        <v>0</v>
      </c>
      <c r="R207" s="277">
        <v>0</v>
      </c>
      <c r="S207" s="277">
        <v>250</v>
      </c>
      <c r="T207" s="277">
        <v>0</v>
      </c>
      <c r="U207" s="277">
        <v>0</v>
      </c>
      <c r="V207" s="279">
        <v>100</v>
      </c>
      <c r="W207" s="280">
        <v>0</v>
      </c>
      <c r="X207" s="359">
        <f t="shared" si="352"/>
        <v>350</v>
      </c>
    </row>
    <row r="208" spans="1:24" ht="24" customHeight="1">
      <c r="A208" s="462"/>
      <c r="B208" s="470"/>
      <c r="C208" s="360" t="s">
        <v>216</v>
      </c>
      <c r="D208" s="276">
        <v>0</v>
      </c>
      <c r="E208" s="277">
        <v>0</v>
      </c>
      <c r="F208" s="277">
        <v>0</v>
      </c>
      <c r="G208" s="277">
        <v>0</v>
      </c>
      <c r="H208" s="277">
        <v>0</v>
      </c>
      <c r="I208" s="278">
        <v>0</v>
      </c>
      <c r="J208" s="277">
        <v>0</v>
      </c>
      <c r="K208" s="277">
        <v>0</v>
      </c>
      <c r="L208" s="277">
        <v>0</v>
      </c>
      <c r="M208" s="277">
        <v>0</v>
      </c>
      <c r="N208" s="277">
        <v>0</v>
      </c>
      <c r="O208" s="279">
        <v>0</v>
      </c>
      <c r="P208" s="359">
        <f t="shared" si="409"/>
        <v>0</v>
      </c>
      <c r="Q208" s="276">
        <v>0</v>
      </c>
      <c r="R208" s="277">
        <v>0</v>
      </c>
      <c r="S208" s="277">
        <v>0</v>
      </c>
      <c r="T208" s="277">
        <v>0</v>
      </c>
      <c r="U208" s="277">
        <v>0</v>
      </c>
      <c r="V208" s="279">
        <v>0</v>
      </c>
      <c r="W208" s="280">
        <v>0</v>
      </c>
      <c r="X208" s="359">
        <f t="shared" si="352"/>
        <v>0</v>
      </c>
    </row>
    <row r="209" spans="1:24" ht="24" customHeight="1">
      <c r="A209" s="462"/>
      <c r="B209" s="470"/>
      <c r="C209" s="360" t="s">
        <v>211</v>
      </c>
      <c r="D209" s="276">
        <v>250</v>
      </c>
      <c r="E209" s="277">
        <v>0</v>
      </c>
      <c r="F209" s="277">
        <v>0</v>
      </c>
      <c r="G209" s="277">
        <v>0</v>
      </c>
      <c r="H209" s="277">
        <v>0</v>
      </c>
      <c r="I209" s="278">
        <v>0</v>
      </c>
      <c r="J209" s="277">
        <v>0</v>
      </c>
      <c r="K209" s="277">
        <v>150</v>
      </c>
      <c r="L209" s="277">
        <v>0</v>
      </c>
      <c r="M209" s="277">
        <v>0</v>
      </c>
      <c r="N209" s="277">
        <v>0</v>
      </c>
      <c r="O209" s="279">
        <v>0</v>
      </c>
      <c r="P209" s="359">
        <f t="shared" si="409"/>
        <v>400</v>
      </c>
      <c r="Q209" s="276">
        <v>200</v>
      </c>
      <c r="R209" s="277">
        <v>0</v>
      </c>
      <c r="S209" s="277">
        <v>0</v>
      </c>
      <c r="T209" s="277">
        <v>250</v>
      </c>
      <c r="U209" s="277">
        <v>0</v>
      </c>
      <c r="V209" s="279">
        <v>0</v>
      </c>
      <c r="W209" s="280">
        <v>0</v>
      </c>
      <c r="X209" s="359">
        <f t="shared" si="352"/>
        <v>450</v>
      </c>
    </row>
    <row r="210" spans="1:24" ht="24" customHeight="1">
      <c r="A210" s="462"/>
      <c r="B210" s="466" t="s">
        <v>249</v>
      </c>
      <c r="C210" s="467"/>
      <c r="D210" s="276">
        <v>0</v>
      </c>
      <c r="E210" s="277">
        <v>0</v>
      </c>
      <c r="F210" s="277">
        <v>0</v>
      </c>
      <c r="G210" s="277">
        <v>0</v>
      </c>
      <c r="H210" s="277">
        <v>0</v>
      </c>
      <c r="I210" s="278">
        <v>0</v>
      </c>
      <c r="J210" s="277">
        <v>0</v>
      </c>
      <c r="K210" s="277">
        <v>0</v>
      </c>
      <c r="L210" s="277">
        <v>0</v>
      </c>
      <c r="M210" s="277">
        <v>0</v>
      </c>
      <c r="N210" s="277">
        <v>0</v>
      </c>
      <c r="O210" s="279">
        <v>0</v>
      </c>
      <c r="P210" s="359">
        <f t="shared" si="409"/>
        <v>0</v>
      </c>
      <c r="Q210" s="276">
        <v>0</v>
      </c>
      <c r="R210" s="277">
        <v>0</v>
      </c>
      <c r="S210" s="277">
        <v>0</v>
      </c>
      <c r="T210" s="277">
        <v>0</v>
      </c>
      <c r="U210" s="277">
        <v>0</v>
      </c>
      <c r="V210" s="279">
        <v>0</v>
      </c>
      <c r="W210" s="280">
        <v>0</v>
      </c>
      <c r="X210" s="359">
        <f t="shared" si="352"/>
        <v>0</v>
      </c>
    </row>
    <row r="211" spans="1:24" ht="24" customHeight="1">
      <c r="A211" s="463"/>
      <c r="B211" s="459" t="s">
        <v>215</v>
      </c>
      <c r="C211" s="460"/>
      <c r="D211" s="287">
        <v>0</v>
      </c>
      <c r="E211" s="288">
        <v>0</v>
      </c>
      <c r="F211" s="288">
        <v>0</v>
      </c>
      <c r="G211" s="288">
        <v>0</v>
      </c>
      <c r="H211" s="288">
        <v>0</v>
      </c>
      <c r="I211" s="289">
        <v>0</v>
      </c>
      <c r="J211" s="288">
        <v>0</v>
      </c>
      <c r="K211" s="288">
        <v>0</v>
      </c>
      <c r="L211" s="288">
        <v>0</v>
      </c>
      <c r="M211" s="288">
        <v>0</v>
      </c>
      <c r="N211" s="288">
        <v>0</v>
      </c>
      <c r="O211" s="290">
        <v>0</v>
      </c>
      <c r="P211" s="363">
        <f t="shared" si="409"/>
        <v>0</v>
      </c>
      <c r="Q211" s="287">
        <v>0</v>
      </c>
      <c r="R211" s="288">
        <v>0</v>
      </c>
      <c r="S211" s="288">
        <v>0</v>
      </c>
      <c r="T211" s="288">
        <v>0</v>
      </c>
      <c r="U211" s="288">
        <v>0</v>
      </c>
      <c r="V211" s="290">
        <v>0</v>
      </c>
      <c r="W211" s="291">
        <v>0</v>
      </c>
      <c r="X211" s="364">
        <f t="shared" si="352"/>
        <v>0</v>
      </c>
    </row>
    <row r="212" spans="1:24" ht="24" customHeight="1">
      <c r="A212" s="461" t="s">
        <v>272</v>
      </c>
      <c r="B212" s="464" t="s">
        <v>214</v>
      </c>
      <c r="C212" s="465"/>
      <c r="D212" s="292">
        <v>0</v>
      </c>
      <c r="E212" s="293">
        <v>0</v>
      </c>
      <c r="F212" s="293">
        <v>0</v>
      </c>
      <c r="G212" s="293">
        <v>0</v>
      </c>
      <c r="H212" s="293">
        <v>0</v>
      </c>
      <c r="I212" s="294">
        <v>0</v>
      </c>
      <c r="J212" s="293">
        <v>0</v>
      </c>
      <c r="K212" s="293">
        <v>100</v>
      </c>
      <c r="L212" s="293">
        <v>0</v>
      </c>
      <c r="M212" s="293">
        <v>0</v>
      </c>
      <c r="N212" s="293">
        <v>0</v>
      </c>
      <c r="O212" s="295">
        <v>0</v>
      </c>
      <c r="P212" s="365">
        <f>SUM(D212:O212)</f>
        <v>100</v>
      </c>
      <c r="Q212" s="292">
        <v>0</v>
      </c>
      <c r="R212" s="293">
        <v>0</v>
      </c>
      <c r="S212" s="293">
        <v>0</v>
      </c>
      <c r="T212" s="293">
        <v>0</v>
      </c>
      <c r="U212" s="293">
        <v>0</v>
      </c>
      <c r="V212" s="296">
        <v>0</v>
      </c>
      <c r="W212" s="297">
        <v>100</v>
      </c>
      <c r="X212" s="365">
        <f t="shared" ref="X212:X247" si="428">SUM(Q212:W212)</f>
        <v>100</v>
      </c>
    </row>
    <row r="213" spans="1:24" ht="24" customHeight="1">
      <c r="A213" s="462"/>
      <c r="B213" s="466" t="s">
        <v>213</v>
      </c>
      <c r="C213" s="467"/>
      <c r="D213" s="276">
        <v>0</v>
      </c>
      <c r="E213" s="277">
        <v>0</v>
      </c>
      <c r="F213" s="277">
        <v>0</v>
      </c>
      <c r="G213" s="277">
        <v>0</v>
      </c>
      <c r="H213" s="277">
        <v>0</v>
      </c>
      <c r="I213" s="278">
        <v>0</v>
      </c>
      <c r="J213" s="277">
        <v>0</v>
      </c>
      <c r="K213" s="277">
        <v>0</v>
      </c>
      <c r="L213" s="277">
        <v>0</v>
      </c>
      <c r="M213" s="277">
        <v>0</v>
      </c>
      <c r="N213" s="277">
        <v>0</v>
      </c>
      <c r="O213" s="279">
        <v>0</v>
      </c>
      <c r="P213" s="359">
        <f t="shared" ref="P213:P220" si="429">SUM(D213:O213)</f>
        <v>0</v>
      </c>
      <c r="Q213" s="276">
        <v>0</v>
      </c>
      <c r="R213" s="277">
        <v>0</v>
      </c>
      <c r="S213" s="277">
        <v>0</v>
      </c>
      <c r="T213" s="277">
        <v>0</v>
      </c>
      <c r="U213" s="277">
        <v>0</v>
      </c>
      <c r="V213" s="277">
        <v>0</v>
      </c>
      <c r="W213" s="280">
        <v>0</v>
      </c>
      <c r="X213" s="359">
        <f t="shared" si="428"/>
        <v>0</v>
      </c>
    </row>
    <row r="214" spans="1:24" ht="24" customHeight="1">
      <c r="A214" s="462"/>
      <c r="B214" s="468" t="s">
        <v>250</v>
      </c>
      <c r="C214" s="469"/>
      <c r="D214" s="276">
        <f>SUM(D215:D218)</f>
        <v>0</v>
      </c>
      <c r="E214" s="277">
        <f t="shared" ref="E214" si="430">SUM(E215:E218)</f>
        <v>0</v>
      </c>
      <c r="F214" s="277">
        <f t="shared" ref="F214" si="431">SUM(F215:F218)</f>
        <v>0</v>
      </c>
      <c r="G214" s="277">
        <f t="shared" ref="G214" si="432">SUM(G215:G218)</f>
        <v>0</v>
      </c>
      <c r="H214" s="277">
        <f t="shared" ref="H214" si="433">SUM(H215:H218)</f>
        <v>0</v>
      </c>
      <c r="I214" s="278">
        <f t="shared" ref="I214" si="434">SUM(I215:I218)</f>
        <v>100</v>
      </c>
      <c r="J214" s="277">
        <f t="shared" ref="J214" si="435">SUM(J215:J218)</f>
        <v>0</v>
      </c>
      <c r="K214" s="277">
        <f t="shared" ref="K214" si="436">SUM(K215:K218)</f>
        <v>0</v>
      </c>
      <c r="L214" s="277">
        <f t="shared" ref="L214" si="437">SUM(L215:L218)</f>
        <v>0</v>
      </c>
      <c r="M214" s="277">
        <f t="shared" ref="M214" si="438">SUM(M215:M218)</f>
        <v>0</v>
      </c>
      <c r="N214" s="277">
        <f t="shared" ref="N214" si="439">SUM(N215:N218)</f>
        <v>0</v>
      </c>
      <c r="O214" s="279">
        <f t="shared" ref="O214" si="440">SUM(O215:O218)</f>
        <v>0</v>
      </c>
      <c r="P214" s="359">
        <f t="shared" si="429"/>
        <v>100</v>
      </c>
      <c r="Q214" s="276">
        <f t="shared" ref="Q214" si="441">SUM(Q215:Q218)</f>
        <v>0</v>
      </c>
      <c r="R214" s="277">
        <f t="shared" ref="R214" si="442">SUM(R215:R218)</f>
        <v>0</v>
      </c>
      <c r="S214" s="277">
        <f t="shared" ref="S214" si="443">SUM(S215:S218)</f>
        <v>0</v>
      </c>
      <c r="T214" s="277">
        <f t="shared" ref="T214" si="444">SUM(T215:T218)</f>
        <v>0</v>
      </c>
      <c r="U214" s="277">
        <f t="shared" ref="U214" si="445">SUM(U215:U218)</f>
        <v>0</v>
      </c>
      <c r="V214" s="279">
        <f t="shared" ref="V214" si="446">SUM(V215:V218)</f>
        <v>100</v>
      </c>
      <c r="W214" s="280">
        <f t="shared" ref="W214" si="447">SUM(W215:W218)</f>
        <v>0</v>
      </c>
      <c r="X214" s="359">
        <f t="shared" si="428"/>
        <v>100</v>
      </c>
    </row>
    <row r="215" spans="1:24" ht="24" customHeight="1">
      <c r="A215" s="462"/>
      <c r="B215" s="470"/>
      <c r="C215" s="360" t="s">
        <v>217</v>
      </c>
      <c r="D215" s="276">
        <v>0</v>
      </c>
      <c r="E215" s="277">
        <v>0</v>
      </c>
      <c r="F215" s="277">
        <v>0</v>
      </c>
      <c r="G215" s="277">
        <v>0</v>
      </c>
      <c r="H215" s="277">
        <v>0</v>
      </c>
      <c r="I215" s="278">
        <v>0</v>
      </c>
      <c r="J215" s="277">
        <v>0</v>
      </c>
      <c r="K215" s="277">
        <v>0</v>
      </c>
      <c r="L215" s="277">
        <v>0</v>
      </c>
      <c r="M215" s="277">
        <v>0</v>
      </c>
      <c r="N215" s="277">
        <v>0</v>
      </c>
      <c r="O215" s="279">
        <v>0</v>
      </c>
      <c r="P215" s="359">
        <f t="shared" si="429"/>
        <v>0</v>
      </c>
      <c r="Q215" s="276">
        <v>0</v>
      </c>
      <c r="R215" s="277">
        <v>0</v>
      </c>
      <c r="S215" s="277">
        <v>0</v>
      </c>
      <c r="T215" s="277">
        <v>0</v>
      </c>
      <c r="U215" s="277">
        <v>0</v>
      </c>
      <c r="V215" s="279">
        <v>0</v>
      </c>
      <c r="W215" s="280">
        <v>0</v>
      </c>
      <c r="X215" s="359">
        <f t="shared" si="428"/>
        <v>0</v>
      </c>
    </row>
    <row r="216" spans="1:24" ht="24" customHeight="1">
      <c r="A216" s="462"/>
      <c r="B216" s="470"/>
      <c r="C216" s="360" t="s">
        <v>212</v>
      </c>
      <c r="D216" s="276">
        <v>0</v>
      </c>
      <c r="E216" s="277">
        <v>0</v>
      </c>
      <c r="F216" s="277">
        <v>0</v>
      </c>
      <c r="G216" s="277">
        <v>0</v>
      </c>
      <c r="H216" s="277">
        <v>0</v>
      </c>
      <c r="I216" s="278">
        <v>100</v>
      </c>
      <c r="J216" s="277">
        <v>0</v>
      </c>
      <c r="K216" s="277">
        <v>0</v>
      </c>
      <c r="L216" s="277">
        <v>0</v>
      </c>
      <c r="M216" s="277">
        <v>0</v>
      </c>
      <c r="N216" s="277">
        <v>0</v>
      </c>
      <c r="O216" s="279">
        <v>0</v>
      </c>
      <c r="P216" s="359">
        <f t="shared" si="429"/>
        <v>100</v>
      </c>
      <c r="Q216" s="276">
        <v>0</v>
      </c>
      <c r="R216" s="277">
        <v>0</v>
      </c>
      <c r="S216" s="277">
        <v>0</v>
      </c>
      <c r="T216" s="277">
        <v>0</v>
      </c>
      <c r="U216" s="277">
        <v>0</v>
      </c>
      <c r="V216" s="279">
        <v>100</v>
      </c>
      <c r="W216" s="280">
        <v>0</v>
      </c>
      <c r="X216" s="359">
        <f t="shared" si="428"/>
        <v>100</v>
      </c>
    </row>
    <row r="217" spans="1:24" ht="24" customHeight="1">
      <c r="A217" s="462"/>
      <c r="B217" s="470"/>
      <c r="C217" s="360" t="s">
        <v>216</v>
      </c>
      <c r="D217" s="276">
        <v>0</v>
      </c>
      <c r="E217" s="277">
        <v>0</v>
      </c>
      <c r="F217" s="277">
        <v>0</v>
      </c>
      <c r="G217" s="277">
        <v>0</v>
      </c>
      <c r="H217" s="277">
        <v>0</v>
      </c>
      <c r="I217" s="278">
        <v>0</v>
      </c>
      <c r="J217" s="277">
        <v>0</v>
      </c>
      <c r="K217" s="277">
        <v>0</v>
      </c>
      <c r="L217" s="277">
        <v>0</v>
      </c>
      <c r="M217" s="277">
        <v>0</v>
      </c>
      <c r="N217" s="277">
        <v>0</v>
      </c>
      <c r="O217" s="279">
        <v>0</v>
      </c>
      <c r="P217" s="359">
        <f t="shared" si="429"/>
        <v>0</v>
      </c>
      <c r="Q217" s="276">
        <v>0</v>
      </c>
      <c r="R217" s="277">
        <v>0</v>
      </c>
      <c r="S217" s="277">
        <v>0</v>
      </c>
      <c r="T217" s="277">
        <v>0</v>
      </c>
      <c r="U217" s="277">
        <v>0</v>
      </c>
      <c r="V217" s="279">
        <v>0</v>
      </c>
      <c r="W217" s="280">
        <v>0</v>
      </c>
      <c r="X217" s="359">
        <f t="shared" si="428"/>
        <v>0</v>
      </c>
    </row>
    <row r="218" spans="1:24" ht="24" customHeight="1">
      <c r="A218" s="462"/>
      <c r="B218" s="470"/>
      <c r="C218" s="360" t="s">
        <v>211</v>
      </c>
      <c r="D218" s="276">
        <v>0</v>
      </c>
      <c r="E218" s="277">
        <v>0</v>
      </c>
      <c r="F218" s="277">
        <v>0</v>
      </c>
      <c r="G218" s="277">
        <v>0</v>
      </c>
      <c r="H218" s="277">
        <v>0</v>
      </c>
      <c r="I218" s="278">
        <v>0</v>
      </c>
      <c r="J218" s="277">
        <v>0</v>
      </c>
      <c r="K218" s="277">
        <v>0</v>
      </c>
      <c r="L218" s="277">
        <v>0</v>
      </c>
      <c r="M218" s="277">
        <v>0</v>
      </c>
      <c r="N218" s="277">
        <v>0</v>
      </c>
      <c r="O218" s="279">
        <v>0</v>
      </c>
      <c r="P218" s="359">
        <f t="shared" si="429"/>
        <v>0</v>
      </c>
      <c r="Q218" s="276">
        <v>0</v>
      </c>
      <c r="R218" s="277">
        <v>0</v>
      </c>
      <c r="S218" s="277">
        <v>0</v>
      </c>
      <c r="T218" s="277">
        <v>0</v>
      </c>
      <c r="U218" s="277">
        <v>0</v>
      </c>
      <c r="V218" s="279">
        <v>0</v>
      </c>
      <c r="W218" s="280">
        <v>0</v>
      </c>
      <c r="X218" s="359">
        <f t="shared" si="428"/>
        <v>0</v>
      </c>
    </row>
    <row r="219" spans="1:24" ht="24" customHeight="1">
      <c r="A219" s="462"/>
      <c r="B219" s="466" t="s">
        <v>249</v>
      </c>
      <c r="C219" s="467"/>
      <c r="D219" s="276">
        <v>0</v>
      </c>
      <c r="E219" s="277">
        <v>0</v>
      </c>
      <c r="F219" s="277">
        <v>0</v>
      </c>
      <c r="G219" s="277">
        <v>0</v>
      </c>
      <c r="H219" s="277">
        <v>0</v>
      </c>
      <c r="I219" s="278">
        <v>0</v>
      </c>
      <c r="J219" s="277">
        <v>0</v>
      </c>
      <c r="K219" s="277">
        <v>0</v>
      </c>
      <c r="L219" s="277">
        <v>0</v>
      </c>
      <c r="M219" s="277">
        <v>0</v>
      </c>
      <c r="N219" s="277">
        <v>0</v>
      </c>
      <c r="O219" s="279">
        <v>0</v>
      </c>
      <c r="P219" s="359">
        <f t="shared" si="429"/>
        <v>0</v>
      </c>
      <c r="Q219" s="276">
        <v>0</v>
      </c>
      <c r="R219" s="277">
        <v>0</v>
      </c>
      <c r="S219" s="277">
        <v>0</v>
      </c>
      <c r="T219" s="277">
        <v>0</v>
      </c>
      <c r="U219" s="277">
        <v>0</v>
      </c>
      <c r="V219" s="279">
        <v>0</v>
      </c>
      <c r="W219" s="280">
        <v>0</v>
      </c>
      <c r="X219" s="359">
        <f t="shared" si="428"/>
        <v>0</v>
      </c>
    </row>
    <row r="220" spans="1:24" ht="24" customHeight="1">
      <c r="A220" s="463"/>
      <c r="B220" s="459" t="s">
        <v>215</v>
      </c>
      <c r="C220" s="460"/>
      <c r="D220" s="287">
        <v>0</v>
      </c>
      <c r="E220" s="288">
        <v>0</v>
      </c>
      <c r="F220" s="288">
        <v>0</v>
      </c>
      <c r="G220" s="288">
        <v>0</v>
      </c>
      <c r="H220" s="288">
        <v>0</v>
      </c>
      <c r="I220" s="289">
        <v>0</v>
      </c>
      <c r="J220" s="288">
        <v>0</v>
      </c>
      <c r="K220" s="288">
        <v>0</v>
      </c>
      <c r="L220" s="288">
        <v>0</v>
      </c>
      <c r="M220" s="288">
        <v>0</v>
      </c>
      <c r="N220" s="288">
        <v>0</v>
      </c>
      <c r="O220" s="290">
        <v>0</v>
      </c>
      <c r="P220" s="363">
        <f t="shared" si="429"/>
        <v>0</v>
      </c>
      <c r="Q220" s="287">
        <v>0</v>
      </c>
      <c r="R220" s="288">
        <v>0</v>
      </c>
      <c r="S220" s="288">
        <v>0</v>
      </c>
      <c r="T220" s="288">
        <v>0</v>
      </c>
      <c r="U220" s="288">
        <v>0</v>
      </c>
      <c r="V220" s="290">
        <v>0</v>
      </c>
      <c r="W220" s="291">
        <v>0</v>
      </c>
      <c r="X220" s="364">
        <f t="shared" si="428"/>
        <v>0</v>
      </c>
    </row>
    <row r="221" spans="1:24" ht="24" customHeight="1">
      <c r="A221" s="461" t="s">
        <v>273</v>
      </c>
      <c r="B221" s="464" t="s">
        <v>214</v>
      </c>
      <c r="C221" s="465"/>
      <c r="D221" s="292">
        <v>0</v>
      </c>
      <c r="E221" s="293">
        <v>0</v>
      </c>
      <c r="F221" s="293">
        <v>0</v>
      </c>
      <c r="G221" s="293">
        <v>0</v>
      </c>
      <c r="H221" s="293">
        <v>0</v>
      </c>
      <c r="I221" s="294">
        <v>0</v>
      </c>
      <c r="J221" s="293">
        <v>0</v>
      </c>
      <c r="K221" s="293">
        <v>100</v>
      </c>
      <c r="L221" s="293">
        <v>0</v>
      </c>
      <c r="M221" s="293">
        <v>0</v>
      </c>
      <c r="N221" s="293">
        <v>0</v>
      </c>
      <c r="O221" s="295">
        <v>0</v>
      </c>
      <c r="P221" s="365">
        <f>SUM(D221:O221)</f>
        <v>100</v>
      </c>
      <c r="Q221" s="292">
        <v>0</v>
      </c>
      <c r="R221" s="293">
        <v>0</v>
      </c>
      <c r="S221" s="293">
        <v>0</v>
      </c>
      <c r="T221" s="293">
        <v>0</v>
      </c>
      <c r="U221" s="293">
        <v>0</v>
      </c>
      <c r="V221" s="296">
        <v>0</v>
      </c>
      <c r="W221" s="297">
        <v>100</v>
      </c>
      <c r="X221" s="365">
        <f t="shared" si="428"/>
        <v>100</v>
      </c>
    </row>
    <row r="222" spans="1:24" ht="24" customHeight="1">
      <c r="A222" s="462"/>
      <c r="B222" s="466" t="s">
        <v>213</v>
      </c>
      <c r="C222" s="467"/>
      <c r="D222" s="276">
        <v>0</v>
      </c>
      <c r="E222" s="277">
        <v>0</v>
      </c>
      <c r="F222" s="277">
        <v>0</v>
      </c>
      <c r="G222" s="277">
        <v>0</v>
      </c>
      <c r="H222" s="277">
        <v>0</v>
      </c>
      <c r="I222" s="278">
        <v>0</v>
      </c>
      <c r="J222" s="277">
        <v>0</v>
      </c>
      <c r="K222" s="277">
        <v>0</v>
      </c>
      <c r="L222" s="277">
        <v>0</v>
      </c>
      <c r="M222" s="277">
        <v>0</v>
      </c>
      <c r="N222" s="277">
        <v>0</v>
      </c>
      <c r="O222" s="279">
        <v>0</v>
      </c>
      <c r="P222" s="359">
        <f t="shared" ref="P222:P229" si="448">SUM(D222:O222)</f>
        <v>0</v>
      </c>
      <c r="Q222" s="276">
        <v>0</v>
      </c>
      <c r="R222" s="277">
        <v>0</v>
      </c>
      <c r="S222" s="277">
        <v>0</v>
      </c>
      <c r="T222" s="277">
        <v>0</v>
      </c>
      <c r="U222" s="277">
        <v>0</v>
      </c>
      <c r="V222" s="277">
        <v>0</v>
      </c>
      <c r="W222" s="280">
        <v>0</v>
      </c>
      <c r="X222" s="359">
        <f t="shared" si="428"/>
        <v>0</v>
      </c>
    </row>
    <row r="223" spans="1:24" ht="24" customHeight="1">
      <c r="A223" s="462"/>
      <c r="B223" s="468" t="s">
        <v>250</v>
      </c>
      <c r="C223" s="469"/>
      <c r="D223" s="276">
        <f>SUM(D224:D227)</f>
        <v>0</v>
      </c>
      <c r="E223" s="277">
        <f t="shared" ref="E223" si="449">SUM(E224:E227)</f>
        <v>0</v>
      </c>
      <c r="F223" s="277">
        <f t="shared" ref="F223" si="450">SUM(F224:F227)</f>
        <v>0</v>
      </c>
      <c r="G223" s="277">
        <f t="shared" ref="G223" si="451">SUM(G224:G227)</f>
        <v>0</v>
      </c>
      <c r="H223" s="277">
        <f t="shared" ref="H223" si="452">SUM(H224:H227)</f>
        <v>0</v>
      </c>
      <c r="I223" s="278">
        <f t="shared" ref="I223" si="453">SUM(I224:I227)</f>
        <v>300</v>
      </c>
      <c r="J223" s="277">
        <f t="shared" ref="J223" si="454">SUM(J224:J227)</f>
        <v>0</v>
      </c>
      <c r="K223" s="277">
        <f t="shared" ref="K223" si="455">SUM(K224:K227)</f>
        <v>0</v>
      </c>
      <c r="L223" s="277">
        <f t="shared" ref="L223" si="456">SUM(L224:L227)</f>
        <v>0</v>
      </c>
      <c r="M223" s="277">
        <f t="shared" ref="M223" si="457">SUM(M224:M227)</f>
        <v>0</v>
      </c>
      <c r="N223" s="277">
        <f t="shared" ref="N223" si="458">SUM(N224:N227)</f>
        <v>0</v>
      </c>
      <c r="O223" s="279">
        <f t="shared" ref="O223" si="459">SUM(O224:O227)</f>
        <v>0</v>
      </c>
      <c r="P223" s="359">
        <f t="shared" si="448"/>
        <v>300</v>
      </c>
      <c r="Q223" s="276">
        <f t="shared" ref="Q223" si="460">SUM(Q224:Q227)</f>
        <v>0</v>
      </c>
      <c r="R223" s="277">
        <f t="shared" ref="R223" si="461">SUM(R224:R227)</f>
        <v>0</v>
      </c>
      <c r="S223" s="277">
        <f t="shared" ref="S223" si="462">SUM(S224:S227)</f>
        <v>0</v>
      </c>
      <c r="T223" s="277">
        <f t="shared" ref="T223" si="463">SUM(T224:T227)</f>
        <v>0</v>
      </c>
      <c r="U223" s="277">
        <f t="shared" ref="U223" si="464">SUM(U224:U227)</f>
        <v>0</v>
      </c>
      <c r="V223" s="279">
        <f t="shared" ref="V223" si="465">SUM(V224:V227)</f>
        <v>350</v>
      </c>
      <c r="W223" s="280">
        <f t="shared" ref="W223" si="466">SUM(W224:W227)</f>
        <v>0</v>
      </c>
      <c r="X223" s="359">
        <f t="shared" si="428"/>
        <v>350</v>
      </c>
    </row>
    <row r="224" spans="1:24" ht="24" customHeight="1">
      <c r="A224" s="462"/>
      <c r="B224" s="470"/>
      <c r="C224" s="360" t="s">
        <v>217</v>
      </c>
      <c r="D224" s="276">
        <v>0</v>
      </c>
      <c r="E224" s="277">
        <v>0</v>
      </c>
      <c r="F224" s="277">
        <v>0</v>
      </c>
      <c r="G224" s="277">
        <v>0</v>
      </c>
      <c r="H224" s="277">
        <v>0</v>
      </c>
      <c r="I224" s="278">
        <v>0</v>
      </c>
      <c r="J224" s="277">
        <v>0</v>
      </c>
      <c r="K224" s="277">
        <v>0</v>
      </c>
      <c r="L224" s="277">
        <v>0</v>
      </c>
      <c r="M224" s="277">
        <v>0</v>
      </c>
      <c r="N224" s="277">
        <v>0</v>
      </c>
      <c r="O224" s="279">
        <v>0</v>
      </c>
      <c r="P224" s="359">
        <f t="shared" si="448"/>
        <v>0</v>
      </c>
      <c r="Q224" s="276">
        <v>0</v>
      </c>
      <c r="R224" s="277">
        <v>0</v>
      </c>
      <c r="S224" s="277">
        <v>0</v>
      </c>
      <c r="T224" s="277">
        <v>0</v>
      </c>
      <c r="U224" s="277">
        <v>0</v>
      </c>
      <c r="V224" s="279">
        <v>0</v>
      </c>
      <c r="W224" s="280">
        <v>0</v>
      </c>
      <c r="X224" s="359">
        <f t="shared" si="428"/>
        <v>0</v>
      </c>
    </row>
    <row r="225" spans="1:24" ht="24" customHeight="1">
      <c r="A225" s="462"/>
      <c r="B225" s="470"/>
      <c r="C225" s="360" t="s">
        <v>212</v>
      </c>
      <c r="D225" s="276">
        <v>0</v>
      </c>
      <c r="E225" s="277">
        <v>0</v>
      </c>
      <c r="F225" s="277">
        <v>0</v>
      </c>
      <c r="G225" s="277">
        <v>0</v>
      </c>
      <c r="H225" s="277">
        <v>0</v>
      </c>
      <c r="I225" s="278">
        <v>150</v>
      </c>
      <c r="J225" s="277">
        <v>0</v>
      </c>
      <c r="K225" s="277">
        <v>0</v>
      </c>
      <c r="L225" s="277">
        <v>0</v>
      </c>
      <c r="M225" s="277">
        <v>0</v>
      </c>
      <c r="N225" s="277">
        <v>0</v>
      </c>
      <c r="O225" s="279">
        <v>0</v>
      </c>
      <c r="P225" s="359">
        <f t="shared" si="448"/>
        <v>150</v>
      </c>
      <c r="Q225" s="276">
        <v>0</v>
      </c>
      <c r="R225" s="277">
        <v>0</v>
      </c>
      <c r="S225" s="277">
        <v>0</v>
      </c>
      <c r="T225" s="277">
        <v>0</v>
      </c>
      <c r="U225" s="277">
        <v>0</v>
      </c>
      <c r="V225" s="279">
        <v>150</v>
      </c>
      <c r="W225" s="280">
        <v>0</v>
      </c>
      <c r="X225" s="359">
        <f t="shared" si="428"/>
        <v>150</v>
      </c>
    </row>
    <row r="226" spans="1:24" ht="24" customHeight="1">
      <c r="A226" s="462"/>
      <c r="B226" s="470"/>
      <c r="C226" s="360" t="s">
        <v>216</v>
      </c>
      <c r="D226" s="276">
        <v>0</v>
      </c>
      <c r="E226" s="277">
        <v>0</v>
      </c>
      <c r="F226" s="277">
        <v>0</v>
      </c>
      <c r="G226" s="277">
        <v>0</v>
      </c>
      <c r="H226" s="277">
        <v>0</v>
      </c>
      <c r="I226" s="278">
        <v>0</v>
      </c>
      <c r="J226" s="277">
        <v>0</v>
      </c>
      <c r="K226" s="277">
        <v>0</v>
      </c>
      <c r="L226" s="277">
        <v>0</v>
      </c>
      <c r="M226" s="277">
        <v>0</v>
      </c>
      <c r="N226" s="277">
        <v>0</v>
      </c>
      <c r="O226" s="279">
        <v>0</v>
      </c>
      <c r="P226" s="359">
        <f t="shared" si="448"/>
        <v>0</v>
      </c>
      <c r="Q226" s="276">
        <v>0</v>
      </c>
      <c r="R226" s="277">
        <v>0</v>
      </c>
      <c r="S226" s="277">
        <v>0</v>
      </c>
      <c r="T226" s="277">
        <v>0</v>
      </c>
      <c r="U226" s="277">
        <v>0</v>
      </c>
      <c r="V226" s="279">
        <v>0</v>
      </c>
      <c r="W226" s="280">
        <v>0</v>
      </c>
      <c r="X226" s="359">
        <f t="shared" si="428"/>
        <v>0</v>
      </c>
    </row>
    <row r="227" spans="1:24" ht="24" customHeight="1">
      <c r="A227" s="462"/>
      <c r="B227" s="470"/>
      <c r="C227" s="360" t="s">
        <v>211</v>
      </c>
      <c r="D227" s="276">
        <v>0</v>
      </c>
      <c r="E227" s="277">
        <v>0</v>
      </c>
      <c r="F227" s="277">
        <v>0</v>
      </c>
      <c r="G227" s="277">
        <v>0</v>
      </c>
      <c r="H227" s="277">
        <v>0</v>
      </c>
      <c r="I227" s="278">
        <v>150</v>
      </c>
      <c r="J227" s="277">
        <v>0</v>
      </c>
      <c r="K227" s="277">
        <v>0</v>
      </c>
      <c r="L227" s="277">
        <v>0</v>
      </c>
      <c r="M227" s="277">
        <v>0</v>
      </c>
      <c r="N227" s="277">
        <v>0</v>
      </c>
      <c r="O227" s="279">
        <v>0</v>
      </c>
      <c r="P227" s="359">
        <f t="shared" si="448"/>
        <v>150</v>
      </c>
      <c r="Q227" s="276">
        <v>0</v>
      </c>
      <c r="R227" s="277">
        <v>0</v>
      </c>
      <c r="S227" s="277">
        <v>0</v>
      </c>
      <c r="T227" s="277">
        <v>0</v>
      </c>
      <c r="U227" s="277">
        <v>0</v>
      </c>
      <c r="V227" s="279">
        <v>200</v>
      </c>
      <c r="W227" s="280">
        <v>0</v>
      </c>
      <c r="X227" s="359">
        <f t="shared" si="428"/>
        <v>200</v>
      </c>
    </row>
    <row r="228" spans="1:24" ht="24" customHeight="1">
      <c r="A228" s="462"/>
      <c r="B228" s="466" t="s">
        <v>249</v>
      </c>
      <c r="C228" s="467"/>
      <c r="D228" s="276">
        <v>0</v>
      </c>
      <c r="E228" s="277">
        <v>0</v>
      </c>
      <c r="F228" s="277">
        <v>0</v>
      </c>
      <c r="G228" s="277">
        <v>0</v>
      </c>
      <c r="H228" s="277">
        <v>0</v>
      </c>
      <c r="I228" s="278">
        <v>0</v>
      </c>
      <c r="J228" s="277">
        <v>0</v>
      </c>
      <c r="K228" s="277">
        <v>0</v>
      </c>
      <c r="L228" s="277">
        <v>0</v>
      </c>
      <c r="M228" s="277">
        <v>0</v>
      </c>
      <c r="N228" s="277">
        <v>0</v>
      </c>
      <c r="O228" s="279">
        <v>0</v>
      </c>
      <c r="P228" s="359">
        <f t="shared" si="448"/>
        <v>0</v>
      </c>
      <c r="Q228" s="276">
        <v>0</v>
      </c>
      <c r="R228" s="277">
        <v>0</v>
      </c>
      <c r="S228" s="277">
        <v>0</v>
      </c>
      <c r="T228" s="277">
        <v>0</v>
      </c>
      <c r="U228" s="277">
        <v>0</v>
      </c>
      <c r="V228" s="279">
        <v>0</v>
      </c>
      <c r="W228" s="280">
        <v>0</v>
      </c>
      <c r="X228" s="359">
        <f t="shared" si="428"/>
        <v>0</v>
      </c>
    </row>
    <row r="229" spans="1:24" ht="24" customHeight="1">
      <c r="A229" s="463"/>
      <c r="B229" s="459" t="s">
        <v>215</v>
      </c>
      <c r="C229" s="460"/>
      <c r="D229" s="287">
        <v>0</v>
      </c>
      <c r="E229" s="288">
        <v>0</v>
      </c>
      <c r="F229" s="288">
        <v>0</v>
      </c>
      <c r="G229" s="288">
        <v>0</v>
      </c>
      <c r="H229" s="288">
        <v>0</v>
      </c>
      <c r="I229" s="289">
        <v>0</v>
      </c>
      <c r="J229" s="288">
        <v>0</v>
      </c>
      <c r="K229" s="288">
        <v>0</v>
      </c>
      <c r="L229" s="288">
        <v>0</v>
      </c>
      <c r="M229" s="288">
        <v>0</v>
      </c>
      <c r="N229" s="288">
        <v>0</v>
      </c>
      <c r="O229" s="290">
        <v>0</v>
      </c>
      <c r="P229" s="363">
        <f t="shared" si="448"/>
        <v>0</v>
      </c>
      <c r="Q229" s="287">
        <v>0</v>
      </c>
      <c r="R229" s="288">
        <v>0</v>
      </c>
      <c r="S229" s="288">
        <v>0</v>
      </c>
      <c r="T229" s="288">
        <v>0</v>
      </c>
      <c r="U229" s="288">
        <v>0</v>
      </c>
      <c r="V229" s="290">
        <v>0</v>
      </c>
      <c r="W229" s="291">
        <v>50</v>
      </c>
      <c r="X229" s="364">
        <f t="shared" si="428"/>
        <v>50</v>
      </c>
    </row>
    <row r="230" spans="1:24" ht="24" customHeight="1">
      <c r="A230" s="461" t="s">
        <v>274</v>
      </c>
      <c r="B230" s="464" t="s">
        <v>214</v>
      </c>
      <c r="C230" s="465"/>
      <c r="D230" s="292">
        <v>0</v>
      </c>
      <c r="E230" s="293">
        <v>0</v>
      </c>
      <c r="F230" s="293">
        <v>0</v>
      </c>
      <c r="G230" s="293">
        <v>0</v>
      </c>
      <c r="H230" s="293">
        <v>0</v>
      </c>
      <c r="I230" s="294">
        <v>0</v>
      </c>
      <c r="J230" s="293">
        <v>0</v>
      </c>
      <c r="K230" s="293">
        <v>0</v>
      </c>
      <c r="L230" s="293">
        <v>0</v>
      </c>
      <c r="M230" s="293">
        <v>0</v>
      </c>
      <c r="N230" s="293">
        <v>0</v>
      </c>
      <c r="O230" s="295">
        <v>0</v>
      </c>
      <c r="P230" s="365">
        <f>SUM(D230:O230)</f>
        <v>0</v>
      </c>
      <c r="Q230" s="292">
        <v>0</v>
      </c>
      <c r="R230" s="293">
        <v>0</v>
      </c>
      <c r="S230" s="293">
        <v>0</v>
      </c>
      <c r="T230" s="293">
        <v>0</v>
      </c>
      <c r="U230" s="293">
        <v>0</v>
      </c>
      <c r="V230" s="296">
        <v>0</v>
      </c>
      <c r="W230" s="297">
        <v>0</v>
      </c>
      <c r="X230" s="365">
        <f t="shared" si="428"/>
        <v>0</v>
      </c>
    </row>
    <row r="231" spans="1:24" ht="24" customHeight="1">
      <c r="A231" s="462"/>
      <c r="B231" s="466" t="s">
        <v>213</v>
      </c>
      <c r="C231" s="467"/>
      <c r="D231" s="276">
        <v>0</v>
      </c>
      <c r="E231" s="277">
        <v>0</v>
      </c>
      <c r="F231" s="277">
        <v>0</v>
      </c>
      <c r="G231" s="277">
        <v>0</v>
      </c>
      <c r="H231" s="277">
        <v>0</v>
      </c>
      <c r="I231" s="278">
        <v>0</v>
      </c>
      <c r="J231" s="277">
        <v>0</v>
      </c>
      <c r="K231" s="277">
        <v>0</v>
      </c>
      <c r="L231" s="277">
        <v>0</v>
      </c>
      <c r="M231" s="277">
        <v>100</v>
      </c>
      <c r="N231" s="277">
        <v>0</v>
      </c>
      <c r="O231" s="279">
        <v>100</v>
      </c>
      <c r="P231" s="359">
        <f t="shared" ref="P231:P238" si="467">SUM(D231:O231)</f>
        <v>200</v>
      </c>
      <c r="Q231" s="276">
        <v>0</v>
      </c>
      <c r="R231" s="277">
        <v>0</v>
      </c>
      <c r="S231" s="277">
        <v>0</v>
      </c>
      <c r="T231" s="277">
        <v>0</v>
      </c>
      <c r="U231" s="277">
        <v>0</v>
      </c>
      <c r="V231" s="277">
        <v>0</v>
      </c>
      <c r="W231" s="280">
        <v>200</v>
      </c>
      <c r="X231" s="359">
        <f t="shared" si="428"/>
        <v>200</v>
      </c>
    </row>
    <row r="232" spans="1:24" ht="24" customHeight="1">
      <c r="A232" s="462"/>
      <c r="B232" s="468" t="s">
        <v>250</v>
      </c>
      <c r="C232" s="469"/>
      <c r="D232" s="276">
        <f>SUM(D233:D236)</f>
        <v>0</v>
      </c>
      <c r="E232" s="277">
        <f t="shared" ref="E232" si="468">SUM(E233:E236)</f>
        <v>0</v>
      </c>
      <c r="F232" s="277">
        <f t="shared" ref="F232" si="469">SUM(F233:F236)</f>
        <v>0</v>
      </c>
      <c r="G232" s="277">
        <f t="shared" ref="G232" si="470">SUM(G233:G236)</f>
        <v>0</v>
      </c>
      <c r="H232" s="277">
        <f t="shared" ref="H232" si="471">SUM(H233:H236)</f>
        <v>0</v>
      </c>
      <c r="I232" s="278">
        <f t="shared" ref="I232" si="472">SUM(I233:I236)</f>
        <v>0</v>
      </c>
      <c r="J232" s="277">
        <f t="shared" ref="J232" si="473">SUM(J233:J236)</f>
        <v>0</v>
      </c>
      <c r="K232" s="277">
        <f t="shared" ref="K232" si="474">SUM(K233:K236)</f>
        <v>0</v>
      </c>
      <c r="L232" s="277">
        <f t="shared" ref="L232" si="475">SUM(L233:L236)</f>
        <v>100</v>
      </c>
      <c r="M232" s="277">
        <f t="shared" ref="M232" si="476">SUM(M233:M236)</f>
        <v>0</v>
      </c>
      <c r="N232" s="277">
        <f t="shared" ref="N232" si="477">SUM(N233:N236)</f>
        <v>0</v>
      </c>
      <c r="O232" s="279">
        <f t="shared" ref="O232" si="478">SUM(O233:O236)</f>
        <v>0</v>
      </c>
      <c r="P232" s="359">
        <f t="shared" si="467"/>
        <v>100</v>
      </c>
      <c r="Q232" s="276">
        <f t="shared" ref="Q232" si="479">SUM(Q233:Q236)</f>
        <v>0</v>
      </c>
      <c r="R232" s="277">
        <f t="shared" ref="R232" si="480">SUM(R233:R236)</f>
        <v>0</v>
      </c>
      <c r="S232" s="277">
        <f t="shared" ref="S232" si="481">SUM(S233:S236)</f>
        <v>0</v>
      </c>
      <c r="T232" s="277">
        <f t="shared" ref="T232" si="482">SUM(T233:T236)</f>
        <v>0</v>
      </c>
      <c r="U232" s="277">
        <f t="shared" ref="U232" si="483">SUM(U233:U236)</f>
        <v>0</v>
      </c>
      <c r="V232" s="279">
        <f t="shared" ref="V232" si="484">SUM(V233:V236)</f>
        <v>0</v>
      </c>
      <c r="W232" s="280">
        <f t="shared" ref="W232" si="485">SUM(W233:W236)</f>
        <v>100</v>
      </c>
      <c r="X232" s="359">
        <f t="shared" si="428"/>
        <v>100</v>
      </c>
    </row>
    <row r="233" spans="1:24" ht="24" customHeight="1">
      <c r="A233" s="462"/>
      <c r="B233" s="470"/>
      <c r="C233" s="360" t="s">
        <v>217</v>
      </c>
      <c r="D233" s="276">
        <v>0</v>
      </c>
      <c r="E233" s="277">
        <v>0</v>
      </c>
      <c r="F233" s="277">
        <v>0</v>
      </c>
      <c r="G233" s="277">
        <v>0</v>
      </c>
      <c r="H233" s="277">
        <v>0</v>
      </c>
      <c r="I233" s="278">
        <v>0</v>
      </c>
      <c r="J233" s="277">
        <v>0</v>
      </c>
      <c r="K233" s="277">
        <v>0</v>
      </c>
      <c r="L233" s="277">
        <v>0</v>
      </c>
      <c r="M233" s="277">
        <v>0</v>
      </c>
      <c r="N233" s="277">
        <v>0</v>
      </c>
      <c r="O233" s="279">
        <v>0</v>
      </c>
      <c r="P233" s="359">
        <f t="shared" si="467"/>
        <v>0</v>
      </c>
      <c r="Q233" s="276">
        <v>0</v>
      </c>
      <c r="R233" s="277">
        <v>0</v>
      </c>
      <c r="S233" s="277">
        <v>0</v>
      </c>
      <c r="T233" s="277">
        <v>0</v>
      </c>
      <c r="U233" s="277">
        <v>0</v>
      </c>
      <c r="V233" s="279">
        <v>0</v>
      </c>
      <c r="W233" s="280">
        <v>0</v>
      </c>
      <c r="X233" s="359">
        <f t="shared" si="428"/>
        <v>0</v>
      </c>
    </row>
    <row r="234" spans="1:24" ht="24" customHeight="1">
      <c r="A234" s="462"/>
      <c r="B234" s="470"/>
      <c r="C234" s="360" t="s">
        <v>212</v>
      </c>
      <c r="D234" s="276">
        <v>0</v>
      </c>
      <c r="E234" s="277">
        <v>0</v>
      </c>
      <c r="F234" s="277">
        <v>0</v>
      </c>
      <c r="G234" s="277">
        <v>0</v>
      </c>
      <c r="H234" s="277">
        <v>0</v>
      </c>
      <c r="I234" s="278">
        <v>0</v>
      </c>
      <c r="J234" s="277">
        <v>0</v>
      </c>
      <c r="K234" s="277">
        <v>0</v>
      </c>
      <c r="L234" s="277">
        <v>100</v>
      </c>
      <c r="M234" s="277">
        <v>0</v>
      </c>
      <c r="N234" s="277">
        <v>0</v>
      </c>
      <c r="O234" s="279">
        <v>0</v>
      </c>
      <c r="P234" s="359">
        <f t="shared" si="467"/>
        <v>100</v>
      </c>
      <c r="Q234" s="276">
        <v>0</v>
      </c>
      <c r="R234" s="277">
        <v>0</v>
      </c>
      <c r="S234" s="277">
        <v>0</v>
      </c>
      <c r="T234" s="277">
        <v>0</v>
      </c>
      <c r="U234" s="277">
        <v>0</v>
      </c>
      <c r="V234" s="279">
        <v>0</v>
      </c>
      <c r="W234" s="280">
        <v>100</v>
      </c>
      <c r="X234" s="359">
        <f t="shared" si="428"/>
        <v>100</v>
      </c>
    </row>
    <row r="235" spans="1:24" ht="24" customHeight="1">
      <c r="A235" s="462"/>
      <c r="B235" s="470"/>
      <c r="C235" s="360" t="s">
        <v>216</v>
      </c>
      <c r="D235" s="276">
        <v>0</v>
      </c>
      <c r="E235" s="277">
        <v>0</v>
      </c>
      <c r="F235" s="277">
        <v>0</v>
      </c>
      <c r="G235" s="277">
        <v>0</v>
      </c>
      <c r="H235" s="277">
        <v>0</v>
      </c>
      <c r="I235" s="278">
        <v>0</v>
      </c>
      <c r="J235" s="277">
        <v>0</v>
      </c>
      <c r="K235" s="277">
        <v>0</v>
      </c>
      <c r="L235" s="277">
        <v>0</v>
      </c>
      <c r="M235" s="277">
        <v>0</v>
      </c>
      <c r="N235" s="277">
        <v>0</v>
      </c>
      <c r="O235" s="279">
        <v>0</v>
      </c>
      <c r="P235" s="359">
        <f t="shared" si="467"/>
        <v>0</v>
      </c>
      <c r="Q235" s="276">
        <v>0</v>
      </c>
      <c r="R235" s="277">
        <v>0</v>
      </c>
      <c r="S235" s="277">
        <v>0</v>
      </c>
      <c r="T235" s="277">
        <v>0</v>
      </c>
      <c r="U235" s="277">
        <v>0</v>
      </c>
      <c r="V235" s="279">
        <v>0</v>
      </c>
      <c r="W235" s="280">
        <v>0</v>
      </c>
      <c r="X235" s="359">
        <f t="shared" si="428"/>
        <v>0</v>
      </c>
    </row>
    <row r="236" spans="1:24" ht="24" customHeight="1">
      <c r="A236" s="462"/>
      <c r="B236" s="470"/>
      <c r="C236" s="360" t="s">
        <v>211</v>
      </c>
      <c r="D236" s="276">
        <v>0</v>
      </c>
      <c r="E236" s="277">
        <v>0</v>
      </c>
      <c r="F236" s="277">
        <v>0</v>
      </c>
      <c r="G236" s="277">
        <v>0</v>
      </c>
      <c r="H236" s="277">
        <v>0</v>
      </c>
      <c r="I236" s="278">
        <v>0</v>
      </c>
      <c r="J236" s="277">
        <v>0</v>
      </c>
      <c r="K236" s="277">
        <v>0</v>
      </c>
      <c r="L236" s="277">
        <v>0</v>
      </c>
      <c r="M236" s="277">
        <v>0</v>
      </c>
      <c r="N236" s="277">
        <v>0</v>
      </c>
      <c r="O236" s="279">
        <v>0</v>
      </c>
      <c r="P236" s="359">
        <f t="shared" si="467"/>
        <v>0</v>
      </c>
      <c r="Q236" s="276">
        <v>0</v>
      </c>
      <c r="R236" s="277">
        <v>0</v>
      </c>
      <c r="S236" s="277">
        <v>0</v>
      </c>
      <c r="T236" s="277">
        <v>0</v>
      </c>
      <c r="U236" s="277">
        <v>0</v>
      </c>
      <c r="V236" s="279">
        <v>0</v>
      </c>
      <c r="W236" s="280">
        <v>0</v>
      </c>
      <c r="X236" s="359">
        <f t="shared" si="428"/>
        <v>0</v>
      </c>
    </row>
    <row r="237" spans="1:24" ht="24" customHeight="1">
      <c r="A237" s="462"/>
      <c r="B237" s="466" t="s">
        <v>249</v>
      </c>
      <c r="C237" s="467"/>
      <c r="D237" s="276">
        <v>0</v>
      </c>
      <c r="E237" s="277">
        <v>0</v>
      </c>
      <c r="F237" s="277">
        <v>0</v>
      </c>
      <c r="G237" s="277">
        <v>0</v>
      </c>
      <c r="H237" s="277">
        <v>0</v>
      </c>
      <c r="I237" s="278">
        <v>0</v>
      </c>
      <c r="J237" s="277">
        <v>0</v>
      </c>
      <c r="K237" s="277">
        <v>0</v>
      </c>
      <c r="L237" s="277">
        <v>0</v>
      </c>
      <c r="M237" s="277">
        <v>0</v>
      </c>
      <c r="N237" s="277">
        <v>0</v>
      </c>
      <c r="O237" s="279">
        <v>0</v>
      </c>
      <c r="P237" s="359">
        <f t="shared" si="467"/>
        <v>0</v>
      </c>
      <c r="Q237" s="276">
        <v>0</v>
      </c>
      <c r="R237" s="277">
        <v>0</v>
      </c>
      <c r="S237" s="277">
        <v>0</v>
      </c>
      <c r="T237" s="277">
        <v>0</v>
      </c>
      <c r="U237" s="277">
        <v>0</v>
      </c>
      <c r="V237" s="279">
        <v>0</v>
      </c>
      <c r="W237" s="280">
        <v>0</v>
      </c>
      <c r="X237" s="359">
        <f t="shared" si="428"/>
        <v>0</v>
      </c>
    </row>
    <row r="238" spans="1:24" ht="24" customHeight="1">
      <c r="A238" s="463"/>
      <c r="B238" s="459" t="s">
        <v>215</v>
      </c>
      <c r="C238" s="460"/>
      <c r="D238" s="287">
        <v>0</v>
      </c>
      <c r="E238" s="288">
        <v>0</v>
      </c>
      <c r="F238" s="288">
        <v>0</v>
      </c>
      <c r="G238" s="288">
        <v>0</v>
      </c>
      <c r="H238" s="288">
        <v>0</v>
      </c>
      <c r="I238" s="289">
        <v>0</v>
      </c>
      <c r="J238" s="288">
        <v>0</v>
      </c>
      <c r="K238" s="288">
        <v>0</v>
      </c>
      <c r="L238" s="288">
        <v>0</v>
      </c>
      <c r="M238" s="288">
        <v>0</v>
      </c>
      <c r="N238" s="288">
        <v>0</v>
      </c>
      <c r="O238" s="290">
        <v>0</v>
      </c>
      <c r="P238" s="363">
        <f t="shared" si="467"/>
        <v>0</v>
      </c>
      <c r="Q238" s="287">
        <v>0</v>
      </c>
      <c r="R238" s="288">
        <v>0</v>
      </c>
      <c r="S238" s="288">
        <v>0</v>
      </c>
      <c r="T238" s="288">
        <v>0</v>
      </c>
      <c r="U238" s="288">
        <v>0</v>
      </c>
      <c r="V238" s="290">
        <v>0</v>
      </c>
      <c r="W238" s="291">
        <v>0</v>
      </c>
      <c r="X238" s="364">
        <f t="shared" si="428"/>
        <v>0</v>
      </c>
    </row>
    <row r="239" spans="1:24" ht="24" customHeight="1">
      <c r="A239" s="461" t="s">
        <v>275</v>
      </c>
      <c r="B239" s="464" t="s">
        <v>214</v>
      </c>
      <c r="C239" s="465"/>
      <c r="D239" s="292">
        <v>0</v>
      </c>
      <c r="E239" s="293">
        <v>0</v>
      </c>
      <c r="F239" s="293">
        <v>0</v>
      </c>
      <c r="G239" s="293">
        <v>0</v>
      </c>
      <c r="H239" s="293">
        <v>0</v>
      </c>
      <c r="I239" s="294">
        <v>0</v>
      </c>
      <c r="J239" s="293">
        <v>0</v>
      </c>
      <c r="K239" s="293">
        <v>0</v>
      </c>
      <c r="L239" s="293">
        <v>0</v>
      </c>
      <c r="M239" s="293">
        <v>0</v>
      </c>
      <c r="N239" s="293">
        <v>70</v>
      </c>
      <c r="O239" s="295">
        <v>0</v>
      </c>
      <c r="P239" s="365">
        <f>SUM(D239:O239)</f>
        <v>70</v>
      </c>
      <c r="Q239" s="292">
        <v>0</v>
      </c>
      <c r="R239" s="293">
        <v>0</v>
      </c>
      <c r="S239" s="293">
        <v>0</v>
      </c>
      <c r="T239" s="293">
        <v>0</v>
      </c>
      <c r="U239" s="293">
        <v>0</v>
      </c>
      <c r="V239" s="296">
        <v>0</v>
      </c>
      <c r="W239" s="297">
        <v>100</v>
      </c>
      <c r="X239" s="365">
        <f t="shared" si="428"/>
        <v>100</v>
      </c>
    </row>
    <row r="240" spans="1:24" ht="24" customHeight="1">
      <c r="A240" s="462"/>
      <c r="B240" s="466" t="s">
        <v>213</v>
      </c>
      <c r="C240" s="467"/>
      <c r="D240" s="276">
        <v>0</v>
      </c>
      <c r="E240" s="277">
        <v>100</v>
      </c>
      <c r="F240" s="277">
        <v>0</v>
      </c>
      <c r="G240" s="277">
        <v>100</v>
      </c>
      <c r="H240" s="277">
        <v>0</v>
      </c>
      <c r="I240" s="278">
        <v>100</v>
      </c>
      <c r="J240" s="277">
        <v>0</v>
      </c>
      <c r="K240" s="277">
        <v>100</v>
      </c>
      <c r="L240" s="277">
        <v>0</v>
      </c>
      <c r="M240" s="277">
        <v>100</v>
      </c>
      <c r="N240" s="277">
        <v>0</v>
      </c>
      <c r="O240" s="279">
        <v>100</v>
      </c>
      <c r="P240" s="359">
        <f t="shared" ref="P240:P247" si="486">SUM(D240:O240)</f>
        <v>600</v>
      </c>
      <c r="Q240" s="276">
        <v>0</v>
      </c>
      <c r="R240" s="277">
        <v>200</v>
      </c>
      <c r="S240" s="277">
        <v>0</v>
      </c>
      <c r="T240" s="277">
        <v>100</v>
      </c>
      <c r="U240" s="277">
        <v>0</v>
      </c>
      <c r="V240" s="277">
        <v>100</v>
      </c>
      <c r="W240" s="280">
        <v>300</v>
      </c>
      <c r="X240" s="359">
        <f t="shared" si="428"/>
        <v>700</v>
      </c>
    </row>
    <row r="241" spans="1:24" ht="24" customHeight="1">
      <c r="A241" s="462"/>
      <c r="B241" s="468" t="s">
        <v>250</v>
      </c>
      <c r="C241" s="469"/>
      <c r="D241" s="276">
        <f>SUM(D242:D245)</f>
        <v>0</v>
      </c>
      <c r="E241" s="277">
        <f t="shared" ref="E241" si="487">SUM(E242:E245)</f>
        <v>200</v>
      </c>
      <c r="F241" s="277">
        <f t="shared" ref="F241" si="488">SUM(F242:F245)</f>
        <v>0</v>
      </c>
      <c r="G241" s="277">
        <f t="shared" ref="G241" si="489">SUM(G242:G245)</f>
        <v>0</v>
      </c>
      <c r="H241" s="277">
        <f t="shared" ref="H241" si="490">SUM(H242:H245)</f>
        <v>0</v>
      </c>
      <c r="I241" s="278">
        <f t="shared" ref="I241" si="491">SUM(I242:I245)</f>
        <v>100</v>
      </c>
      <c r="J241" s="277">
        <f t="shared" ref="J241" si="492">SUM(J242:J245)</f>
        <v>0</v>
      </c>
      <c r="K241" s="277">
        <f t="shared" ref="K241" si="493">SUM(K242:K245)</f>
        <v>0</v>
      </c>
      <c r="L241" s="277">
        <f t="shared" ref="L241" si="494">SUM(L242:L245)</f>
        <v>0</v>
      </c>
      <c r="M241" s="277">
        <f t="shared" ref="M241" si="495">SUM(M242:M245)</f>
        <v>0</v>
      </c>
      <c r="N241" s="277">
        <f t="shared" ref="N241" si="496">SUM(N242:N245)</f>
        <v>0</v>
      </c>
      <c r="O241" s="279">
        <f t="shared" ref="O241" si="497">SUM(O242:O245)</f>
        <v>0</v>
      </c>
      <c r="P241" s="359">
        <f t="shared" si="486"/>
        <v>300</v>
      </c>
      <c r="Q241" s="276">
        <f t="shared" ref="Q241" si="498">SUM(Q242:Q245)</f>
        <v>100</v>
      </c>
      <c r="R241" s="277">
        <f t="shared" ref="R241" si="499">SUM(R242:R245)</f>
        <v>0</v>
      </c>
      <c r="S241" s="277">
        <f t="shared" ref="S241" si="500">SUM(S242:S245)</f>
        <v>0</v>
      </c>
      <c r="T241" s="277">
        <f t="shared" ref="T241" si="501">SUM(T242:T245)</f>
        <v>0</v>
      </c>
      <c r="U241" s="277">
        <f t="shared" ref="U241" si="502">SUM(U242:U245)</f>
        <v>0</v>
      </c>
      <c r="V241" s="279">
        <f t="shared" ref="V241" si="503">SUM(V242:V245)</f>
        <v>200</v>
      </c>
      <c r="W241" s="280">
        <f t="shared" ref="W241" si="504">SUM(W242:W245)</f>
        <v>0</v>
      </c>
      <c r="X241" s="359">
        <f t="shared" si="428"/>
        <v>300</v>
      </c>
    </row>
    <row r="242" spans="1:24" ht="24" customHeight="1">
      <c r="A242" s="462"/>
      <c r="B242" s="470"/>
      <c r="C242" s="360" t="s">
        <v>217</v>
      </c>
      <c r="D242" s="276">
        <v>0</v>
      </c>
      <c r="E242" s="277">
        <v>0</v>
      </c>
      <c r="F242" s="277">
        <v>0</v>
      </c>
      <c r="G242" s="277">
        <v>0</v>
      </c>
      <c r="H242" s="277">
        <v>0</v>
      </c>
      <c r="I242" s="278">
        <v>0</v>
      </c>
      <c r="J242" s="277">
        <v>0</v>
      </c>
      <c r="K242" s="277">
        <v>0</v>
      </c>
      <c r="L242" s="277">
        <v>0</v>
      </c>
      <c r="M242" s="277">
        <v>0</v>
      </c>
      <c r="N242" s="277">
        <v>0</v>
      </c>
      <c r="O242" s="279">
        <v>0</v>
      </c>
      <c r="P242" s="359">
        <f t="shared" si="486"/>
        <v>0</v>
      </c>
      <c r="Q242" s="276">
        <v>0</v>
      </c>
      <c r="R242" s="277">
        <v>0</v>
      </c>
      <c r="S242" s="277">
        <v>0</v>
      </c>
      <c r="T242" s="277">
        <v>0</v>
      </c>
      <c r="U242" s="277">
        <v>0</v>
      </c>
      <c r="V242" s="279">
        <v>0</v>
      </c>
      <c r="W242" s="280">
        <v>0</v>
      </c>
      <c r="X242" s="359">
        <f t="shared" si="428"/>
        <v>0</v>
      </c>
    </row>
    <row r="243" spans="1:24" ht="24" customHeight="1">
      <c r="A243" s="462"/>
      <c r="B243" s="470"/>
      <c r="C243" s="360" t="s">
        <v>212</v>
      </c>
      <c r="D243" s="276">
        <v>0</v>
      </c>
      <c r="E243" s="277">
        <v>200</v>
      </c>
      <c r="F243" s="277">
        <v>0</v>
      </c>
      <c r="G243" s="277">
        <v>0</v>
      </c>
      <c r="H243" s="277">
        <v>0</v>
      </c>
      <c r="I243" s="278">
        <v>100</v>
      </c>
      <c r="J243" s="277">
        <v>0</v>
      </c>
      <c r="K243" s="277">
        <v>0</v>
      </c>
      <c r="L243" s="277">
        <v>0</v>
      </c>
      <c r="M243" s="277">
        <v>0</v>
      </c>
      <c r="N243" s="277">
        <v>0</v>
      </c>
      <c r="O243" s="279">
        <v>0</v>
      </c>
      <c r="P243" s="359">
        <f t="shared" si="486"/>
        <v>300</v>
      </c>
      <c r="Q243" s="276">
        <v>100</v>
      </c>
      <c r="R243" s="277">
        <v>0</v>
      </c>
      <c r="S243" s="277">
        <v>0</v>
      </c>
      <c r="T243" s="277">
        <v>0</v>
      </c>
      <c r="U243" s="277">
        <v>0</v>
      </c>
      <c r="V243" s="279">
        <v>200</v>
      </c>
      <c r="W243" s="280">
        <v>0</v>
      </c>
      <c r="X243" s="359">
        <f t="shared" si="428"/>
        <v>300</v>
      </c>
    </row>
    <row r="244" spans="1:24" ht="24" customHeight="1">
      <c r="A244" s="462"/>
      <c r="B244" s="470"/>
      <c r="C244" s="360" t="s">
        <v>216</v>
      </c>
      <c r="D244" s="276">
        <v>0</v>
      </c>
      <c r="E244" s="277">
        <v>0</v>
      </c>
      <c r="F244" s="277">
        <v>0</v>
      </c>
      <c r="G244" s="277">
        <v>0</v>
      </c>
      <c r="H244" s="277">
        <v>0</v>
      </c>
      <c r="I244" s="278">
        <v>0</v>
      </c>
      <c r="J244" s="277">
        <v>0</v>
      </c>
      <c r="K244" s="277">
        <v>0</v>
      </c>
      <c r="L244" s="277">
        <v>0</v>
      </c>
      <c r="M244" s="277">
        <v>0</v>
      </c>
      <c r="N244" s="277">
        <v>0</v>
      </c>
      <c r="O244" s="279">
        <v>0</v>
      </c>
      <c r="P244" s="359">
        <f t="shared" si="486"/>
        <v>0</v>
      </c>
      <c r="Q244" s="276">
        <v>0</v>
      </c>
      <c r="R244" s="277">
        <v>0</v>
      </c>
      <c r="S244" s="277">
        <v>0</v>
      </c>
      <c r="T244" s="277">
        <v>0</v>
      </c>
      <c r="U244" s="277">
        <v>0</v>
      </c>
      <c r="V244" s="279">
        <v>0</v>
      </c>
      <c r="W244" s="280">
        <v>0</v>
      </c>
      <c r="X244" s="359">
        <f t="shared" si="428"/>
        <v>0</v>
      </c>
    </row>
    <row r="245" spans="1:24" ht="24" customHeight="1">
      <c r="A245" s="462"/>
      <c r="B245" s="470"/>
      <c r="C245" s="360" t="s">
        <v>211</v>
      </c>
      <c r="D245" s="276">
        <v>0</v>
      </c>
      <c r="E245" s="277">
        <v>0</v>
      </c>
      <c r="F245" s="277">
        <v>0</v>
      </c>
      <c r="G245" s="277">
        <v>0</v>
      </c>
      <c r="H245" s="277">
        <v>0</v>
      </c>
      <c r="I245" s="278">
        <v>0</v>
      </c>
      <c r="J245" s="277">
        <v>0</v>
      </c>
      <c r="K245" s="277">
        <v>0</v>
      </c>
      <c r="L245" s="277">
        <v>0</v>
      </c>
      <c r="M245" s="277">
        <v>0</v>
      </c>
      <c r="N245" s="277">
        <v>0</v>
      </c>
      <c r="O245" s="279">
        <v>0</v>
      </c>
      <c r="P245" s="359">
        <f t="shared" si="486"/>
        <v>0</v>
      </c>
      <c r="Q245" s="276">
        <v>0</v>
      </c>
      <c r="R245" s="277">
        <v>0</v>
      </c>
      <c r="S245" s="277">
        <v>0</v>
      </c>
      <c r="T245" s="277">
        <v>0</v>
      </c>
      <c r="U245" s="277">
        <v>0</v>
      </c>
      <c r="V245" s="279">
        <v>0</v>
      </c>
      <c r="W245" s="280">
        <v>0</v>
      </c>
      <c r="X245" s="359">
        <f t="shared" si="428"/>
        <v>0</v>
      </c>
    </row>
    <row r="246" spans="1:24" ht="24" customHeight="1">
      <c r="A246" s="462"/>
      <c r="B246" s="466" t="s">
        <v>249</v>
      </c>
      <c r="C246" s="467"/>
      <c r="D246" s="276">
        <v>0</v>
      </c>
      <c r="E246" s="277">
        <v>0</v>
      </c>
      <c r="F246" s="277">
        <v>0</v>
      </c>
      <c r="G246" s="277">
        <v>0</v>
      </c>
      <c r="H246" s="277">
        <v>0</v>
      </c>
      <c r="I246" s="278">
        <v>0</v>
      </c>
      <c r="J246" s="277">
        <v>0</v>
      </c>
      <c r="K246" s="277">
        <v>0</v>
      </c>
      <c r="L246" s="277">
        <v>0</v>
      </c>
      <c r="M246" s="277">
        <v>0</v>
      </c>
      <c r="N246" s="277">
        <v>0</v>
      </c>
      <c r="O246" s="279">
        <v>0</v>
      </c>
      <c r="P246" s="359">
        <f t="shared" si="486"/>
        <v>0</v>
      </c>
      <c r="Q246" s="276">
        <v>0</v>
      </c>
      <c r="R246" s="277">
        <v>0</v>
      </c>
      <c r="S246" s="277">
        <v>0</v>
      </c>
      <c r="T246" s="277">
        <v>0</v>
      </c>
      <c r="U246" s="277">
        <v>0</v>
      </c>
      <c r="V246" s="279">
        <v>0</v>
      </c>
      <c r="W246" s="280">
        <v>0</v>
      </c>
      <c r="X246" s="359">
        <f t="shared" si="428"/>
        <v>0</v>
      </c>
    </row>
    <row r="247" spans="1:24" ht="24" customHeight="1">
      <c r="A247" s="463"/>
      <c r="B247" s="459" t="s">
        <v>215</v>
      </c>
      <c r="C247" s="460"/>
      <c r="D247" s="287">
        <v>0</v>
      </c>
      <c r="E247" s="288">
        <v>0</v>
      </c>
      <c r="F247" s="288">
        <v>0</v>
      </c>
      <c r="G247" s="288">
        <v>0</v>
      </c>
      <c r="H247" s="288">
        <v>0</v>
      </c>
      <c r="I247" s="289">
        <v>0</v>
      </c>
      <c r="J247" s="288">
        <v>0</v>
      </c>
      <c r="K247" s="288">
        <v>0</v>
      </c>
      <c r="L247" s="288">
        <v>0</v>
      </c>
      <c r="M247" s="288">
        <v>0</v>
      </c>
      <c r="N247" s="288">
        <v>0</v>
      </c>
      <c r="O247" s="290">
        <v>0</v>
      </c>
      <c r="P247" s="363">
        <f t="shared" si="486"/>
        <v>0</v>
      </c>
      <c r="Q247" s="287">
        <v>0</v>
      </c>
      <c r="R247" s="288">
        <v>0</v>
      </c>
      <c r="S247" s="288">
        <v>0</v>
      </c>
      <c r="T247" s="288">
        <v>0</v>
      </c>
      <c r="U247" s="288">
        <v>0</v>
      </c>
      <c r="V247" s="290">
        <v>0</v>
      </c>
      <c r="W247" s="291">
        <v>0</v>
      </c>
      <c r="X247" s="364">
        <f t="shared" si="428"/>
        <v>0</v>
      </c>
    </row>
    <row r="248" spans="1:24" ht="24" customHeight="1">
      <c r="A248" s="461" t="s">
        <v>276</v>
      </c>
      <c r="B248" s="464" t="s">
        <v>214</v>
      </c>
      <c r="C248" s="465"/>
      <c r="D248" s="292">
        <v>0</v>
      </c>
      <c r="E248" s="293">
        <v>0</v>
      </c>
      <c r="F248" s="293">
        <v>0</v>
      </c>
      <c r="G248" s="293">
        <v>0</v>
      </c>
      <c r="H248" s="293">
        <v>0</v>
      </c>
      <c r="I248" s="294">
        <v>0</v>
      </c>
      <c r="J248" s="293">
        <v>0</v>
      </c>
      <c r="K248" s="293">
        <v>0</v>
      </c>
      <c r="L248" s="293">
        <v>0</v>
      </c>
      <c r="M248" s="293">
        <v>0</v>
      </c>
      <c r="N248" s="293">
        <v>0</v>
      </c>
      <c r="O248" s="295">
        <v>0</v>
      </c>
      <c r="P248" s="365">
        <f>SUM(D248:O248)</f>
        <v>0</v>
      </c>
      <c r="Q248" s="292">
        <v>0</v>
      </c>
      <c r="R248" s="293">
        <v>0</v>
      </c>
      <c r="S248" s="293">
        <v>0</v>
      </c>
      <c r="T248" s="293">
        <v>0</v>
      </c>
      <c r="U248" s="293">
        <v>0</v>
      </c>
      <c r="V248" s="296">
        <v>0</v>
      </c>
      <c r="W248" s="297">
        <v>0</v>
      </c>
      <c r="X248" s="365">
        <f t="shared" ref="X248:X283" si="505">SUM(Q248:W248)</f>
        <v>0</v>
      </c>
    </row>
    <row r="249" spans="1:24" ht="24" customHeight="1">
      <c r="A249" s="462"/>
      <c r="B249" s="466" t="s">
        <v>213</v>
      </c>
      <c r="C249" s="467"/>
      <c r="D249" s="276">
        <v>0</v>
      </c>
      <c r="E249" s="277">
        <v>0</v>
      </c>
      <c r="F249" s="277">
        <v>0</v>
      </c>
      <c r="G249" s="277">
        <v>0</v>
      </c>
      <c r="H249" s="277">
        <v>0</v>
      </c>
      <c r="I249" s="278">
        <v>0</v>
      </c>
      <c r="J249" s="277">
        <v>0</v>
      </c>
      <c r="K249" s="277">
        <v>100</v>
      </c>
      <c r="L249" s="277">
        <v>0</v>
      </c>
      <c r="M249" s="277">
        <v>0</v>
      </c>
      <c r="N249" s="277">
        <v>0</v>
      </c>
      <c r="O249" s="279">
        <v>0</v>
      </c>
      <c r="P249" s="359">
        <f t="shared" ref="P249:P256" si="506">SUM(D249:O249)</f>
        <v>100</v>
      </c>
      <c r="Q249" s="276">
        <v>0</v>
      </c>
      <c r="R249" s="277">
        <v>0</v>
      </c>
      <c r="S249" s="277">
        <v>0</v>
      </c>
      <c r="T249" s="277">
        <v>0</v>
      </c>
      <c r="U249" s="277">
        <v>0</v>
      </c>
      <c r="V249" s="277">
        <v>0</v>
      </c>
      <c r="W249" s="280">
        <v>100</v>
      </c>
      <c r="X249" s="359">
        <f t="shared" si="505"/>
        <v>100</v>
      </c>
    </row>
    <row r="250" spans="1:24" ht="24" customHeight="1">
      <c r="A250" s="462"/>
      <c r="B250" s="468" t="s">
        <v>250</v>
      </c>
      <c r="C250" s="469"/>
      <c r="D250" s="276">
        <f>SUM(D251:D254)</f>
        <v>0</v>
      </c>
      <c r="E250" s="277">
        <f t="shared" ref="E250" si="507">SUM(E251:E254)</f>
        <v>0</v>
      </c>
      <c r="F250" s="277">
        <f t="shared" ref="F250" si="508">SUM(F251:F254)</f>
        <v>0</v>
      </c>
      <c r="G250" s="277">
        <f t="shared" ref="G250" si="509">SUM(G251:G254)</f>
        <v>100</v>
      </c>
      <c r="H250" s="277">
        <f t="shared" ref="H250" si="510">SUM(H251:H254)</f>
        <v>0</v>
      </c>
      <c r="I250" s="278">
        <f t="shared" ref="I250" si="511">SUM(I251:I254)</f>
        <v>0</v>
      </c>
      <c r="J250" s="277">
        <f t="shared" ref="J250" si="512">SUM(J251:J254)</f>
        <v>0</v>
      </c>
      <c r="K250" s="277">
        <f t="shared" ref="K250" si="513">SUM(K251:K254)</f>
        <v>0</v>
      </c>
      <c r="L250" s="277">
        <f t="shared" ref="L250" si="514">SUM(L251:L254)</f>
        <v>0</v>
      </c>
      <c r="M250" s="277">
        <f t="shared" ref="M250" si="515">SUM(M251:M254)</f>
        <v>0</v>
      </c>
      <c r="N250" s="277">
        <f t="shared" ref="N250" si="516">SUM(N251:N254)</f>
        <v>0</v>
      </c>
      <c r="O250" s="279">
        <f t="shared" ref="O250" si="517">SUM(O251:O254)</f>
        <v>0</v>
      </c>
      <c r="P250" s="359">
        <f t="shared" si="506"/>
        <v>100</v>
      </c>
      <c r="Q250" s="276">
        <f t="shared" ref="Q250" si="518">SUM(Q251:Q254)</f>
        <v>0</v>
      </c>
      <c r="R250" s="277">
        <f t="shared" ref="R250" si="519">SUM(R251:R254)</f>
        <v>0</v>
      </c>
      <c r="S250" s="277">
        <f t="shared" ref="S250" si="520">SUM(S251:S254)</f>
        <v>0</v>
      </c>
      <c r="T250" s="277">
        <f t="shared" ref="T250" si="521">SUM(T251:T254)</f>
        <v>100</v>
      </c>
      <c r="U250" s="277">
        <f t="shared" ref="U250" si="522">SUM(U251:U254)</f>
        <v>0</v>
      </c>
      <c r="V250" s="279">
        <f t="shared" ref="V250" si="523">SUM(V251:V254)</f>
        <v>0</v>
      </c>
      <c r="W250" s="280">
        <f t="shared" ref="W250" si="524">SUM(W251:W254)</f>
        <v>0</v>
      </c>
      <c r="X250" s="359">
        <f t="shared" si="505"/>
        <v>100</v>
      </c>
    </row>
    <row r="251" spans="1:24" ht="24" customHeight="1">
      <c r="A251" s="462"/>
      <c r="B251" s="470"/>
      <c r="C251" s="360" t="s">
        <v>217</v>
      </c>
      <c r="D251" s="276">
        <v>0</v>
      </c>
      <c r="E251" s="277">
        <v>0</v>
      </c>
      <c r="F251" s="277">
        <v>0</v>
      </c>
      <c r="G251" s="277">
        <v>0</v>
      </c>
      <c r="H251" s="277">
        <v>0</v>
      </c>
      <c r="I251" s="278">
        <v>0</v>
      </c>
      <c r="J251" s="277">
        <v>0</v>
      </c>
      <c r="K251" s="277">
        <v>0</v>
      </c>
      <c r="L251" s="277">
        <v>0</v>
      </c>
      <c r="M251" s="277">
        <v>0</v>
      </c>
      <c r="N251" s="277">
        <v>0</v>
      </c>
      <c r="O251" s="279">
        <v>0</v>
      </c>
      <c r="P251" s="359">
        <f t="shared" si="506"/>
        <v>0</v>
      </c>
      <c r="Q251" s="276">
        <v>0</v>
      </c>
      <c r="R251" s="277">
        <v>0</v>
      </c>
      <c r="S251" s="277">
        <v>0</v>
      </c>
      <c r="T251" s="277">
        <v>0</v>
      </c>
      <c r="U251" s="277">
        <v>0</v>
      </c>
      <c r="V251" s="279">
        <v>0</v>
      </c>
      <c r="W251" s="280">
        <v>0</v>
      </c>
      <c r="X251" s="359">
        <f t="shared" si="505"/>
        <v>0</v>
      </c>
    </row>
    <row r="252" spans="1:24" ht="24" customHeight="1">
      <c r="A252" s="462"/>
      <c r="B252" s="470"/>
      <c r="C252" s="360" t="s">
        <v>212</v>
      </c>
      <c r="D252" s="276">
        <v>0</v>
      </c>
      <c r="E252" s="277">
        <v>0</v>
      </c>
      <c r="F252" s="277">
        <v>0</v>
      </c>
      <c r="G252" s="277">
        <v>100</v>
      </c>
      <c r="H252" s="277">
        <v>0</v>
      </c>
      <c r="I252" s="278">
        <v>0</v>
      </c>
      <c r="J252" s="277">
        <v>0</v>
      </c>
      <c r="K252" s="277">
        <v>0</v>
      </c>
      <c r="L252" s="277">
        <v>0</v>
      </c>
      <c r="M252" s="277">
        <v>0</v>
      </c>
      <c r="N252" s="277">
        <v>0</v>
      </c>
      <c r="O252" s="279">
        <v>0</v>
      </c>
      <c r="P252" s="359">
        <f t="shared" si="506"/>
        <v>100</v>
      </c>
      <c r="Q252" s="276">
        <v>0</v>
      </c>
      <c r="R252" s="277">
        <v>0</v>
      </c>
      <c r="S252" s="277">
        <v>0</v>
      </c>
      <c r="T252" s="277">
        <v>100</v>
      </c>
      <c r="U252" s="277">
        <v>0</v>
      </c>
      <c r="V252" s="279">
        <v>0</v>
      </c>
      <c r="W252" s="280">
        <v>0</v>
      </c>
      <c r="X252" s="359">
        <f t="shared" si="505"/>
        <v>100</v>
      </c>
    </row>
    <row r="253" spans="1:24" ht="24" customHeight="1">
      <c r="A253" s="462"/>
      <c r="B253" s="470"/>
      <c r="C253" s="360" t="s">
        <v>216</v>
      </c>
      <c r="D253" s="276">
        <v>0</v>
      </c>
      <c r="E253" s="277">
        <v>0</v>
      </c>
      <c r="F253" s="277">
        <v>0</v>
      </c>
      <c r="G253" s="277">
        <v>0</v>
      </c>
      <c r="H253" s="277">
        <v>0</v>
      </c>
      <c r="I253" s="278">
        <v>0</v>
      </c>
      <c r="J253" s="277">
        <v>0</v>
      </c>
      <c r="K253" s="277">
        <v>0</v>
      </c>
      <c r="L253" s="277">
        <v>0</v>
      </c>
      <c r="M253" s="277">
        <v>0</v>
      </c>
      <c r="N253" s="277">
        <v>0</v>
      </c>
      <c r="O253" s="279">
        <v>0</v>
      </c>
      <c r="P253" s="359">
        <f t="shared" si="506"/>
        <v>0</v>
      </c>
      <c r="Q253" s="276">
        <v>0</v>
      </c>
      <c r="R253" s="277">
        <v>0</v>
      </c>
      <c r="S253" s="277">
        <v>0</v>
      </c>
      <c r="T253" s="277">
        <v>0</v>
      </c>
      <c r="U253" s="277">
        <v>0</v>
      </c>
      <c r="V253" s="279">
        <v>0</v>
      </c>
      <c r="W253" s="280">
        <v>0</v>
      </c>
      <c r="X253" s="359">
        <f t="shared" si="505"/>
        <v>0</v>
      </c>
    </row>
    <row r="254" spans="1:24" ht="24" customHeight="1">
      <c r="A254" s="462"/>
      <c r="B254" s="470"/>
      <c r="C254" s="360" t="s">
        <v>211</v>
      </c>
      <c r="D254" s="276">
        <v>0</v>
      </c>
      <c r="E254" s="277">
        <v>0</v>
      </c>
      <c r="F254" s="277">
        <v>0</v>
      </c>
      <c r="G254" s="277">
        <v>0</v>
      </c>
      <c r="H254" s="277">
        <v>0</v>
      </c>
      <c r="I254" s="278">
        <v>0</v>
      </c>
      <c r="J254" s="277">
        <v>0</v>
      </c>
      <c r="K254" s="277">
        <v>0</v>
      </c>
      <c r="L254" s="277">
        <v>0</v>
      </c>
      <c r="M254" s="277">
        <v>0</v>
      </c>
      <c r="N254" s="277">
        <v>0</v>
      </c>
      <c r="O254" s="279">
        <v>0</v>
      </c>
      <c r="P254" s="359">
        <f t="shared" si="506"/>
        <v>0</v>
      </c>
      <c r="Q254" s="276">
        <v>0</v>
      </c>
      <c r="R254" s="277">
        <v>0</v>
      </c>
      <c r="S254" s="277">
        <v>0</v>
      </c>
      <c r="T254" s="277">
        <v>0</v>
      </c>
      <c r="U254" s="277">
        <v>0</v>
      </c>
      <c r="V254" s="279">
        <v>0</v>
      </c>
      <c r="W254" s="280">
        <v>0</v>
      </c>
      <c r="X254" s="359">
        <f t="shared" si="505"/>
        <v>0</v>
      </c>
    </row>
    <row r="255" spans="1:24" ht="24" customHeight="1">
      <c r="A255" s="462"/>
      <c r="B255" s="466" t="s">
        <v>249</v>
      </c>
      <c r="C255" s="467"/>
      <c r="D255" s="276">
        <v>0</v>
      </c>
      <c r="E255" s="277">
        <v>0</v>
      </c>
      <c r="F255" s="277">
        <v>0</v>
      </c>
      <c r="G255" s="277">
        <v>0</v>
      </c>
      <c r="H255" s="277">
        <v>0</v>
      </c>
      <c r="I255" s="278">
        <v>0</v>
      </c>
      <c r="J255" s="277">
        <v>0</v>
      </c>
      <c r="K255" s="277">
        <v>0</v>
      </c>
      <c r="L255" s="277">
        <v>0</v>
      </c>
      <c r="M255" s="277">
        <v>0</v>
      </c>
      <c r="N255" s="277">
        <v>0</v>
      </c>
      <c r="O255" s="279">
        <v>0</v>
      </c>
      <c r="P255" s="359">
        <f t="shared" si="506"/>
        <v>0</v>
      </c>
      <c r="Q255" s="276">
        <v>0</v>
      </c>
      <c r="R255" s="277">
        <v>0</v>
      </c>
      <c r="S255" s="277">
        <v>0</v>
      </c>
      <c r="T255" s="277">
        <v>0</v>
      </c>
      <c r="U255" s="277">
        <v>0</v>
      </c>
      <c r="V255" s="279">
        <v>0</v>
      </c>
      <c r="W255" s="280">
        <v>0</v>
      </c>
      <c r="X255" s="359">
        <f t="shared" si="505"/>
        <v>0</v>
      </c>
    </row>
    <row r="256" spans="1:24" ht="24" customHeight="1">
      <c r="A256" s="463"/>
      <c r="B256" s="459" t="s">
        <v>215</v>
      </c>
      <c r="C256" s="460"/>
      <c r="D256" s="287">
        <v>0</v>
      </c>
      <c r="E256" s="288">
        <v>0</v>
      </c>
      <c r="F256" s="288">
        <v>0</v>
      </c>
      <c r="G256" s="288">
        <v>0</v>
      </c>
      <c r="H256" s="288">
        <v>0</v>
      </c>
      <c r="I256" s="289">
        <v>0</v>
      </c>
      <c r="J256" s="288">
        <v>0</v>
      </c>
      <c r="K256" s="288">
        <v>0</v>
      </c>
      <c r="L256" s="288">
        <v>0</v>
      </c>
      <c r="M256" s="288">
        <v>0</v>
      </c>
      <c r="N256" s="288">
        <v>0</v>
      </c>
      <c r="O256" s="290">
        <v>0</v>
      </c>
      <c r="P256" s="363">
        <f t="shared" si="506"/>
        <v>0</v>
      </c>
      <c r="Q256" s="287">
        <v>0</v>
      </c>
      <c r="R256" s="288">
        <v>0</v>
      </c>
      <c r="S256" s="288">
        <v>0</v>
      </c>
      <c r="T256" s="288">
        <v>0</v>
      </c>
      <c r="U256" s="288">
        <v>0</v>
      </c>
      <c r="V256" s="290">
        <v>0</v>
      </c>
      <c r="W256" s="291">
        <v>0</v>
      </c>
      <c r="X256" s="364">
        <f t="shared" si="505"/>
        <v>0</v>
      </c>
    </row>
    <row r="257" spans="1:24" ht="24" customHeight="1">
      <c r="A257" s="461" t="s">
        <v>277</v>
      </c>
      <c r="B257" s="464" t="s">
        <v>214</v>
      </c>
      <c r="C257" s="465"/>
      <c r="D257" s="292">
        <v>0</v>
      </c>
      <c r="E257" s="293">
        <v>0</v>
      </c>
      <c r="F257" s="293">
        <v>0</v>
      </c>
      <c r="G257" s="293">
        <v>0</v>
      </c>
      <c r="H257" s="293">
        <v>0</v>
      </c>
      <c r="I257" s="294">
        <v>0</v>
      </c>
      <c r="J257" s="293">
        <v>0</v>
      </c>
      <c r="K257" s="293">
        <v>0</v>
      </c>
      <c r="L257" s="293">
        <v>0</v>
      </c>
      <c r="M257" s="293">
        <v>0</v>
      </c>
      <c r="N257" s="293">
        <v>0</v>
      </c>
      <c r="O257" s="295">
        <v>0</v>
      </c>
      <c r="P257" s="365">
        <f>SUM(D257:O257)</f>
        <v>0</v>
      </c>
      <c r="Q257" s="292">
        <v>0</v>
      </c>
      <c r="R257" s="293">
        <v>0</v>
      </c>
      <c r="S257" s="293">
        <v>0</v>
      </c>
      <c r="T257" s="293">
        <v>0</v>
      </c>
      <c r="U257" s="293">
        <v>0</v>
      </c>
      <c r="V257" s="296">
        <v>0</v>
      </c>
      <c r="W257" s="297">
        <v>0</v>
      </c>
      <c r="X257" s="365">
        <f t="shared" si="505"/>
        <v>0</v>
      </c>
    </row>
    <row r="258" spans="1:24" ht="24" customHeight="1">
      <c r="A258" s="462"/>
      <c r="B258" s="466" t="s">
        <v>213</v>
      </c>
      <c r="C258" s="467"/>
      <c r="D258" s="276">
        <v>0</v>
      </c>
      <c r="E258" s="277">
        <v>0</v>
      </c>
      <c r="F258" s="277">
        <v>0</v>
      </c>
      <c r="G258" s="277">
        <v>0</v>
      </c>
      <c r="H258" s="277">
        <v>0</v>
      </c>
      <c r="I258" s="278">
        <v>0</v>
      </c>
      <c r="J258" s="277">
        <v>0</v>
      </c>
      <c r="K258" s="277">
        <v>100</v>
      </c>
      <c r="L258" s="277">
        <v>0</v>
      </c>
      <c r="M258" s="277">
        <v>0</v>
      </c>
      <c r="N258" s="277">
        <v>0</v>
      </c>
      <c r="O258" s="279">
        <v>0</v>
      </c>
      <c r="P258" s="359">
        <f t="shared" ref="P258:P265" si="525">SUM(D258:O258)</f>
        <v>100</v>
      </c>
      <c r="Q258" s="276">
        <v>0</v>
      </c>
      <c r="R258" s="277">
        <v>0</v>
      </c>
      <c r="S258" s="277">
        <v>0</v>
      </c>
      <c r="T258" s="277">
        <v>0</v>
      </c>
      <c r="U258" s="277">
        <v>0</v>
      </c>
      <c r="V258" s="277">
        <v>0</v>
      </c>
      <c r="W258" s="280">
        <v>100</v>
      </c>
      <c r="X258" s="359">
        <f t="shared" si="505"/>
        <v>100</v>
      </c>
    </row>
    <row r="259" spans="1:24" ht="24" customHeight="1">
      <c r="A259" s="462"/>
      <c r="B259" s="468" t="s">
        <v>250</v>
      </c>
      <c r="C259" s="469"/>
      <c r="D259" s="276">
        <f>SUM(D260:D263)</f>
        <v>0</v>
      </c>
      <c r="E259" s="277">
        <f t="shared" ref="E259" si="526">SUM(E260:E263)</f>
        <v>0</v>
      </c>
      <c r="F259" s="277">
        <f t="shared" ref="F259" si="527">SUM(F260:F263)</f>
        <v>0</v>
      </c>
      <c r="G259" s="277">
        <f t="shared" ref="G259" si="528">SUM(G260:G263)</f>
        <v>0</v>
      </c>
      <c r="H259" s="277">
        <f t="shared" ref="H259" si="529">SUM(H260:H263)</f>
        <v>0</v>
      </c>
      <c r="I259" s="278">
        <f t="shared" ref="I259" si="530">SUM(I260:I263)</f>
        <v>0</v>
      </c>
      <c r="J259" s="277">
        <f t="shared" ref="J259" si="531">SUM(J260:J263)</f>
        <v>0</v>
      </c>
      <c r="K259" s="277">
        <f t="shared" ref="K259" si="532">SUM(K260:K263)</f>
        <v>0</v>
      </c>
      <c r="L259" s="277">
        <f t="shared" ref="L259" si="533">SUM(L260:L263)</f>
        <v>0</v>
      </c>
      <c r="M259" s="277">
        <f t="shared" ref="M259" si="534">SUM(M260:M263)</f>
        <v>0</v>
      </c>
      <c r="N259" s="277">
        <f t="shared" ref="N259" si="535">SUM(N260:N263)</f>
        <v>0</v>
      </c>
      <c r="O259" s="279">
        <f t="shared" ref="O259" si="536">SUM(O260:O263)</f>
        <v>0</v>
      </c>
      <c r="P259" s="359">
        <f t="shared" si="525"/>
        <v>0</v>
      </c>
      <c r="Q259" s="276">
        <f t="shared" ref="Q259" si="537">SUM(Q260:Q263)</f>
        <v>0</v>
      </c>
      <c r="R259" s="277">
        <f t="shared" ref="R259" si="538">SUM(R260:R263)</f>
        <v>0</v>
      </c>
      <c r="S259" s="277">
        <f t="shared" ref="S259" si="539">SUM(S260:S263)</f>
        <v>0</v>
      </c>
      <c r="T259" s="277">
        <f t="shared" ref="T259" si="540">SUM(T260:T263)</f>
        <v>0</v>
      </c>
      <c r="U259" s="277">
        <f t="shared" ref="U259" si="541">SUM(U260:U263)</f>
        <v>0</v>
      </c>
      <c r="V259" s="279">
        <f t="shared" ref="V259" si="542">SUM(V260:V263)</f>
        <v>0</v>
      </c>
      <c r="W259" s="280">
        <f t="shared" ref="W259" si="543">SUM(W260:W263)</f>
        <v>0</v>
      </c>
      <c r="X259" s="359">
        <f t="shared" si="505"/>
        <v>0</v>
      </c>
    </row>
    <row r="260" spans="1:24" ht="24" customHeight="1">
      <c r="A260" s="462"/>
      <c r="B260" s="470"/>
      <c r="C260" s="360" t="s">
        <v>217</v>
      </c>
      <c r="D260" s="276">
        <v>0</v>
      </c>
      <c r="E260" s="277">
        <v>0</v>
      </c>
      <c r="F260" s="277">
        <v>0</v>
      </c>
      <c r="G260" s="277">
        <v>0</v>
      </c>
      <c r="H260" s="277">
        <v>0</v>
      </c>
      <c r="I260" s="278">
        <v>0</v>
      </c>
      <c r="J260" s="277">
        <v>0</v>
      </c>
      <c r="K260" s="277">
        <v>0</v>
      </c>
      <c r="L260" s="277">
        <v>0</v>
      </c>
      <c r="M260" s="277">
        <v>0</v>
      </c>
      <c r="N260" s="277">
        <v>0</v>
      </c>
      <c r="O260" s="279">
        <v>0</v>
      </c>
      <c r="P260" s="359">
        <f t="shared" si="525"/>
        <v>0</v>
      </c>
      <c r="Q260" s="276">
        <v>0</v>
      </c>
      <c r="R260" s="277">
        <v>0</v>
      </c>
      <c r="S260" s="277">
        <v>0</v>
      </c>
      <c r="T260" s="277">
        <v>0</v>
      </c>
      <c r="U260" s="277">
        <v>0</v>
      </c>
      <c r="V260" s="279">
        <v>0</v>
      </c>
      <c r="W260" s="280">
        <v>0</v>
      </c>
      <c r="X260" s="359">
        <f t="shared" si="505"/>
        <v>0</v>
      </c>
    </row>
    <row r="261" spans="1:24" ht="24" customHeight="1">
      <c r="A261" s="462"/>
      <c r="B261" s="470"/>
      <c r="C261" s="360" t="s">
        <v>212</v>
      </c>
      <c r="D261" s="276">
        <v>0</v>
      </c>
      <c r="E261" s="277">
        <v>0</v>
      </c>
      <c r="F261" s="277">
        <v>0</v>
      </c>
      <c r="G261" s="277">
        <v>0</v>
      </c>
      <c r="H261" s="277">
        <v>0</v>
      </c>
      <c r="I261" s="278">
        <v>0</v>
      </c>
      <c r="J261" s="277">
        <v>0</v>
      </c>
      <c r="K261" s="277">
        <v>0</v>
      </c>
      <c r="L261" s="277">
        <v>0</v>
      </c>
      <c r="M261" s="277">
        <v>0</v>
      </c>
      <c r="N261" s="277">
        <v>0</v>
      </c>
      <c r="O261" s="279">
        <v>0</v>
      </c>
      <c r="P261" s="359">
        <f t="shared" si="525"/>
        <v>0</v>
      </c>
      <c r="Q261" s="276">
        <v>0</v>
      </c>
      <c r="R261" s="277">
        <v>0</v>
      </c>
      <c r="S261" s="277">
        <v>0</v>
      </c>
      <c r="T261" s="277">
        <v>0</v>
      </c>
      <c r="U261" s="277">
        <v>0</v>
      </c>
      <c r="V261" s="279">
        <v>0</v>
      </c>
      <c r="W261" s="280">
        <v>0</v>
      </c>
      <c r="X261" s="359">
        <f t="shared" si="505"/>
        <v>0</v>
      </c>
    </row>
    <row r="262" spans="1:24" ht="24" customHeight="1">
      <c r="A262" s="462"/>
      <c r="B262" s="470"/>
      <c r="C262" s="360" t="s">
        <v>216</v>
      </c>
      <c r="D262" s="276">
        <v>0</v>
      </c>
      <c r="E262" s="277">
        <v>0</v>
      </c>
      <c r="F262" s="277">
        <v>0</v>
      </c>
      <c r="G262" s="277">
        <v>0</v>
      </c>
      <c r="H262" s="277">
        <v>0</v>
      </c>
      <c r="I262" s="278">
        <v>0</v>
      </c>
      <c r="J262" s="277">
        <v>0</v>
      </c>
      <c r="K262" s="277">
        <v>0</v>
      </c>
      <c r="L262" s="277">
        <v>0</v>
      </c>
      <c r="M262" s="277">
        <v>0</v>
      </c>
      <c r="N262" s="277">
        <v>0</v>
      </c>
      <c r="O262" s="279">
        <v>0</v>
      </c>
      <c r="P262" s="359">
        <f t="shared" si="525"/>
        <v>0</v>
      </c>
      <c r="Q262" s="276">
        <v>0</v>
      </c>
      <c r="R262" s="277">
        <v>0</v>
      </c>
      <c r="S262" s="277">
        <v>0</v>
      </c>
      <c r="T262" s="277">
        <v>0</v>
      </c>
      <c r="U262" s="277">
        <v>0</v>
      </c>
      <c r="V262" s="279">
        <v>0</v>
      </c>
      <c r="W262" s="280">
        <v>0</v>
      </c>
      <c r="X262" s="359">
        <f t="shared" si="505"/>
        <v>0</v>
      </c>
    </row>
    <row r="263" spans="1:24" ht="24" customHeight="1">
      <c r="A263" s="462"/>
      <c r="B263" s="470"/>
      <c r="C263" s="360" t="s">
        <v>211</v>
      </c>
      <c r="D263" s="276">
        <v>0</v>
      </c>
      <c r="E263" s="277">
        <v>0</v>
      </c>
      <c r="F263" s="277">
        <v>0</v>
      </c>
      <c r="G263" s="277">
        <v>0</v>
      </c>
      <c r="H263" s="277">
        <v>0</v>
      </c>
      <c r="I263" s="278">
        <v>0</v>
      </c>
      <c r="J263" s="277">
        <v>0</v>
      </c>
      <c r="K263" s="277">
        <v>0</v>
      </c>
      <c r="L263" s="277">
        <v>0</v>
      </c>
      <c r="M263" s="277">
        <v>0</v>
      </c>
      <c r="N263" s="277">
        <v>0</v>
      </c>
      <c r="O263" s="279">
        <v>0</v>
      </c>
      <c r="P263" s="359">
        <f t="shared" si="525"/>
        <v>0</v>
      </c>
      <c r="Q263" s="276">
        <v>0</v>
      </c>
      <c r="R263" s="277">
        <v>0</v>
      </c>
      <c r="S263" s="277">
        <v>0</v>
      </c>
      <c r="T263" s="277">
        <v>0</v>
      </c>
      <c r="U263" s="277">
        <v>0</v>
      </c>
      <c r="V263" s="279">
        <v>0</v>
      </c>
      <c r="W263" s="280">
        <v>0</v>
      </c>
      <c r="X263" s="359">
        <f t="shared" si="505"/>
        <v>0</v>
      </c>
    </row>
    <row r="264" spans="1:24" ht="24" customHeight="1">
      <c r="A264" s="462"/>
      <c r="B264" s="466" t="s">
        <v>249</v>
      </c>
      <c r="C264" s="467"/>
      <c r="D264" s="276">
        <v>0</v>
      </c>
      <c r="E264" s="277">
        <v>0</v>
      </c>
      <c r="F264" s="277">
        <v>0</v>
      </c>
      <c r="G264" s="277">
        <v>0</v>
      </c>
      <c r="H264" s="277">
        <v>0</v>
      </c>
      <c r="I264" s="278">
        <v>0</v>
      </c>
      <c r="J264" s="277">
        <v>0</v>
      </c>
      <c r="K264" s="277">
        <v>0</v>
      </c>
      <c r="L264" s="277">
        <v>0</v>
      </c>
      <c r="M264" s="277">
        <v>0</v>
      </c>
      <c r="N264" s="277">
        <v>0</v>
      </c>
      <c r="O264" s="279">
        <v>0</v>
      </c>
      <c r="P264" s="359">
        <f t="shared" si="525"/>
        <v>0</v>
      </c>
      <c r="Q264" s="276">
        <v>0</v>
      </c>
      <c r="R264" s="277">
        <v>0</v>
      </c>
      <c r="S264" s="277">
        <v>0</v>
      </c>
      <c r="T264" s="277">
        <v>0</v>
      </c>
      <c r="U264" s="277">
        <v>0</v>
      </c>
      <c r="V264" s="279">
        <v>0</v>
      </c>
      <c r="W264" s="280">
        <v>0</v>
      </c>
      <c r="X264" s="359">
        <f t="shared" si="505"/>
        <v>0</v>
      </c>
    </row>
    <row r="265" spans="1:24" ht="24" customHeight="1">
      <c r="A265" s="463"/>
      <c r="B265" s="459" t="s">
        <v>215</v>
      </c>
      <c r="C265" s="460"/>
      <c r="D265" s="287">
        <v>0</v>
      </c>
      <c r="E265" s="288">
        <v>0</v>
      </c>
      <c r="F265" s="288">
        <v>0</v>
      </c>
      <c r="G265" s="288">
        <v>0</v>
      </c>
      <c r="H265" s="288">
        <v>0</v>
      </c>
      <c r="I265" s="289">
        <v>0</v>
      </c>
      <c r="J265" s="288">
        <v>0</v>
      </c>
      <c r="K265" s="288">
        <v>0</v>
      </c>
      <c r="L265" s="288">
        <v>0</v>
      </c>
      <c r="M265" s="288">
        <v>0</v>
      </c>
      <c r="N265" s="288">
        <v>0</v>
      </c>
      <c r="O265" s="290">
        <v>0</v>
      </c>
      <c r="P265" s="363">
        <f t="shared" si="525"/>
        <v>0</v>
      </c>
      <c r="Q265" s="287">
        <v>0</v>
      </c>
      <c r="R265" s="288">
        <v>0</v>
      </c>
      <c r="S265" s="288">
        <v>0</v>
      </c>
      <c r="T265" s="288">
        <v>0</v>
      </c>
      <c r="U265" s="288">
        <v>0</v>
      </c>
      <c r="V265" s="290">
        <v>0</v>
      </c>
      <c r="W265" s="291">
        <v>0</v>
      </c>
      <c r="X265" s="364">
        <f t="shared" si="505"/>
        <v>0</v>
      </c>
    </row>
    <row r="266" spans="1:24" ht="24" customHeight="1">
      <c r="A266" s="461" t="s">
        <v>278</v>
      </c>
      <c r="B266" s="464" t="s">
        <v>214</v>
      </c>
      <c r="C266" s="465"/>
      <c r="D266" s="292">
        <v>0</v>
      </c>
      <c r="E266" s="293">
        <v>0</v>
      </c>
      <c r="F266" s="293">
        <v>0</v>
      </c>
      <c r="G266" s="293">
        <v>150</v>
      </c>
      <c r="H266" s="293">
        <v>0</v>
      </c>
      <c r="I266" s="294">
        <v>0</v>
      </c>
      <c r="J266" s="293">
        <v>0</v>
      </c>
      <c r="K266" s="293">
        <v>0</v>
      </c>
      <c r="L266" s="293">
        <v>0</v>
      </c>
      <c r="M266" s="293">
        <v>150</v>
      </c>
      <c r="N266" s="293">
        <v>0</v>
      </c>
      <c r="O266" s="295">
        <v>0</v>
      </c>
      <c r="P266" s="365">
        <f>SUM(D266:O266)</f>
        <v>300</v>
      </c>
      <c r="Q266" s="292">
        <v>0</v>
      </c>
      <c r="R266" s="293">
        <v>0</v>
      </c>
      <c r="S266" s="293">
        <v>0</v>
      </c>
      <c r="T266" s="293">
        <v>150</v>
      </c>
      <c r="U266" s="293">
        <v>0</v>
      </c>
      <c r="V266" s="296">
        <v>0</v>
      </c>
      <c r="W266" s="297">
        <v>150</v>
      </c>
      <c r="X266" s="365">
        <f t="shared" si="505"/>
        <v>300</v>
      </c>
    </row>
    <row r="267" spans="1:24" ht="24" customHeight="1">
      <c r="A267" s="462"/>
      <c r="B267" s="466" t="s">
        <v>213</v>
      </c>
      <c r="C267" s="467"/>
      <c r="D267" s="276">
        <v>0</v>
      </c>
      <c r="E267" s="277">
        <v>0</v>
      </c>
      <c r="F267" s="277">
        <v>200</v>
      </c>
      <c r="G267" s="277">
        <v>0</v>
      </c>
      <c r="H267" s="277">
        <v>200</v>
      </c>
      <c r="I267" s="278">
        <v>200</v>
      </c>
      <c r="J267" s="277">
        <v>150</v>
      </c>
      <c r="K267" s="277">
        <v>0</v>
      </c>
      <c r="L267" s="277">
        <v>200</v>
      </c>
      <c r="M267" s="277">
        <v>0</v>
      </c>
      <c r="N267" s="277">
        <v>400</v>
      </c>
      <c r="O267" s="279">
        <v>0</v>
      </c>
      <c r="P267" s="359">
        <f t="shared" ref="P267:P274" si="544">SUM(D267:O267)</f>
        <v>1350</v>
      </c>
      <c r="Q267" s="276">
        <v>0</v>
      </c>
      <c r="R267" s="277">
        <v>0</v>
      </c>
      <c r="S267" s="277">
        <v>200</v>
      </c>
      <c r="T267" s="277">
        <v>0</v>
      </c>
      <c r="U267" s="277">
        <v>200</v>
      </c>
      <c r="V267" s="277">
        <v>0</v>
      </c>
      <c r="W267" s="280">
        <v>450</v>
      </c>
      <c r="X267" s="359">
        <f t="shared" si="505"/>
        <v>850</v>
      </c>
    </row>
    <row r="268" spans="1:24" ht="24" customHeight="1">
      <c r="A268" s="462"/>
      <c r="B268" s="468" t="s">
        <v>250</v>
      </c>
      <c r="C268" s="469"/>
      <c r="D268" s="276">
        <f>SUM(D269:D272)</f>
        <v>0</v>
      </c>
      <c r="E268" s="277">
        <f t="shared" ref="E268" si="545">SUM(E269:E272)</f>
        <v>0</v>
      </c>
      <c r="F268" s="277">
        <f t="shared" ref="F268" si="546">SUM(F269:F272)</f>
        <v>0</v>
      </c>
      <c r="G268" s="277">
        <f t="shared" ref="G268" si="547">SUM(G269:G272)</f>
        <v>200</v>
      </c>
      <c r="H268" s="277">
        <f t="shared" ref="H268" si="548">SUM(H269:H272)</f>
        <v>350</v>
      </c>
      <c r="I268" s="278">
        <f t="shared" ref="I268" si="549">SUM(I269:I272)</f>
        <v>0</v>
      </c>
      <c r="J268" s="277">
        <f t="shared" ref="J268" si="550">SUM(J269:J272)</f>
        <v>100</v>
      </c>
      <c r="K268" s="277">
        <f t="shared" ref="K268" si="551">SUM(K269:K272)</f>
        <v>0</v>
      </c>
      <c r="L268" s="277">
        <f t="shared" ref="L268" si="552">SUM(L269:L272)</f>
        <v>0</v>
      </c>
      <c r="M268" s="277">
        <f t="shared" ref="M268" si="553">SUM(M269:M272)</f>
        <v>200</v>
      </c>
      <c r="N268" s="277">
        <f t="shared" ref="N268" si="554">SUM(N269:N272)</f>
        <v>0</v>
      </c>
      <c r="O268" s="279">
        <f t="shared" ref="O268" si="555">SUM(O269:O272)</f>
        <v>0</v>
      </c>
      <c r="P268" s="359">
        <f t="shared" si="544"/>
        <v>850</v>
      </c>
      <c r="Q268" s="276">
        <f t="shared" ref="Q268" si="556">SUM(Q269:Q272)</f>
        <v>0</v>
      </c>
      <c r="R268" s="277">
        <f t="shared" ref="R268" si="557">SUM(R269:R272)</f>
        <v>200</v>
      </c>
      <c r="S268" s="277">
        <f t="shared" ref="S268" si="558">SUM(S269:S272)</f>
        <v>100</v>
      </c>
      <c r="T268" s="277">
        <f t="shared" ref="T268" si="559">SUM(T269:T272)</f>
        <v>0</v>
      </c>
      <c r="U268" s="277">
        <f t="shared" ref="U268" si="560">SUM(U269:U272)</f>
        <v>0</v>
      </c>
      <c r="V268" s="279">
        <f t="shared" ref="V268" si="561">SUM(V269:V272)</f>
        <v>0</v>
      </c>
      <c r="W268" s="280">
        <f t="shared" ref="W268" si="562">SUM(W269:W272)</f>
        <v>0</v>
      </c>
      <c r="X268" s="359">
        <f t="shared" si="505"/>
        <v>300</v>
      </c>
    </row>
    <row r="269" spans="1:24" ht="24" customHeight="1">
      <c r="A269" s="462"/>
      <c r="B269" s="470"/>
      <c r="C269" s="360" t="s">
        <v>217</v>
      </c>
      <c r="D269" s="276">
        <v>0</v>
      </c>
      <c r="E269" s="277">
        <v>0</v>
      </c>
      <c r="F269" s="277">
        <v>0</v>
      </c>
      <c r="G269" s="277">
        <v>100</v>
      </c>
      <c r="H269" s="277">
        <v>0</v>
      </c>
      <c r="I269" s="278">
        <v>0</v>
      </c>
      <c r="J269" s="277">
        <v>100</v>
      </c>
      <c r="K269" s="277">
        <v>0</v>
      </c>
      <c r="L269" s="277">
        <v>0</v>
      </c>
      <c r="M269" s="277">
        <v>0</v>
      </c>
      <c r="N269" s="277">
        <v>0</v>
      </c>
      <c r="O269" s="279">
        <v>0</v>
      </c>
      <c r="P269" s="359">
        <f t="shared" si="544"/>
        <v>200</v>
      </c>
      <c r="Q269" s="276">
        <v>0</v>
      </c>
      <c r="R269" s="277">
        <v>0</v>
      </c>
      <c r="S269" s="277">
        <v>100</v>
      </c>
      <c r="T269" s="277">
        <v>0</v>
      </c>
      <c r="U269" s="277">
        <v>0</v>
      </c>
      <c r="V269" s="279">
        <v>0</v>
      </c>
      <c r="W269" s="280">
        <v>0</v>
      </c>
      <c r="X269" s="359">
        <f t="shared" si="505"/>
        <v>100</v>
      </c>
    </row>
    <row r="270" spans="1:24" ht="24" customHeight="1">
      <c r="A270" s="462"/>
      <c r="B270" s="470"/>
      <c r="C270" s="360" t="s">
        <v>212</v>
      </c>
      <c r="D270" s="276">
        <v>0</v>
      </c>
      <c r="E270" s="277">
        <v>0</v>
      </c>
      <c r="F270" s="277">
        <v>0</v>
      </c>
      <c r="G270" s="277">
        <v>0</v>
      </c>
      <c r="H270" s="277">
        <v>150</v>
      </c>
      <c r="I270" s="278">
        <v>0</v>
      </c>
      <c r="J270" s="277">
        <v>0</v>
      </c>
      <c r="K270" s="277">
        <v>0</v>
      </c>
      <c r="L270" s="277">
        <v>0</v>
      </c>
      <c r="M270" s="278">
        <v>200</v>
      </c>
      <c r="N270" s="277">
        <v>0</v>
      </c>
      <c r="O270" s="279">
        <v>0</v>
      </c>
      <c r="P270" s="359">
        <f t="shared" si="544"/>
        <v>350</v>
      </c>
      <c r="Q270" s="276">
        <v>0</v>
      </c>
      <c r="R270" s="277">
        <v>0</v>
      </c>
      <c r="S270" s="277">
        <v>0</v>
      </c>
      <c r="T270" s="277">
        <v>0</v>
      </c>
      <c r="U270" s="277">
        <v>0</v>
      </c>
      <c r="V270" s="279">
        <v>0</v>
      </c>
      <c r="W270" s="280">
        <v>0</v>
      </c>
      <c r="X270" s="359">
        <f t="shared" si="505"/>
        <v>0</v>
      </c>
    </row>
    <row r="271" spans="1:24" ht="24" customHeight="1">
      <c r="A271" s="462"/>
      <c r="B271" s="470"/>
      <c r="C271" s="360" t="s">
        <v>216</v>
      </c>
      <c r="D271" s="276">
        <v>0</v>
      </c>
      <c r="E271" s="277">
        <v>0</v>
      </c>
      <c r="F271" s="277">
        <v>0</v>
      </c>
      <c r="G271" s="277">
        <v>0</v>
      </c>
      <c r="H271" s="277">
        <v>0</v>
      </c>
      <c r="I271" s="278">
        <v>0</v>
      </c>
      <c r="J271" s="277">
        <v>0</v>
      </c>
      <c r="K271" s="277">
        <v>0</v>
      </c>
      <c r="L271" s="277">
        <v>0</v>
      </c>
      <c r="M271" s="277">
        <v>0</v>
      </c>
      <c r="N271" s="277">
        <v>0</v>
      </c>
      <c r="O271" s="279">
        <v>0</v>
      </c>
      <c r="P271" s="359">
        <f t="shared" si="544"/>
        <v>0</v>
      </c>
      <c r="Q271" s="276">
        <v>0</v>
      </c>
      <c r="R271" s="277">
        <v>0</v>
      </c>
      <c r="S271" s="277">
        <v>0</v>
      </c>
      <c r="T271" s="277">
        <v>0</v>
      </c>
      <c r="U271" s="277">
        <v>0</v>
      </c>
      <c r="V271" s="279">
        <v>0</v>
      </c>
      <c r="W271" s="280">
        <v>0</v>
      </c>
      <c r="X271" s="359">
        <f t="shared" si="505"/>
        <v>0</v>
      </c>
    </row>
    <row r="272" spans="1:24" ht="24" customHeight="1">
      <c r="A272" s="462"/>
      <c r="B272" s="470"/>
      <c r="C272" s="360" t="s">
        <v>211</v>
      </c>
      <c r="D272" s="276">
        <v>0</v>
      </c>
      <c r="E272" s="277">
        <v>0</v>
      </c>
      <c r="F272" s="277">
        <v>0</v>
      </c>
      <c r="G272" s="277">
        <v>100</v>
      </c>
      <c r="H272" s="277">
        <v>200</v>
      </c>
      <c r="I272" s="278">
        <v>0</v>
      </c>
      <c r="J272" s="277">
        <v>0</v>
      </c>
      <c r="K272" s="277">
        <v>0</v>
      </c>
      <c r="L272" s="277">
        <v>0</v>
      </c>
      <c r="M272" s="277">
        <v>0</v>
      </c>
      <c r="N272" s="277">
        <v>0</v>
      </c>
      <c r="O272" s="279">
        <v>0</v>
      </c>
      <c r="P272" s="359">
        <f t="shared" si="544"/>
        <v>300</v>
      </c>
      <c r="Q272" s="276">
        <v>0</v>
      </c>
      <c r="R272" s="277">
        <v>200</v>
      </c>
      <c r="S272" s="277">
        <v>0</v>
      </c>
      <c r="T272" s="277">
        <v>0</v>
      </c>
      <c r="U272" s="277">
        <v>0</v>
      </c>
      <c r="V272" s="279">
        <v>0</v>
      </c>
      <c r="W272" s="280">
        <v>0</v>
      </c>
      <c r="X272" s="359">
        <f t="shared" si="505"/>
        <v>200</v>
      </c>
    </row>
    <row r="273" spans="1:24" ht="24" customHeight="1">
      <c r="A273" s="462"/>
      <c r="B273" s="466" t="s">
        <v>249</v>
      </c>
      <c r="C273" s="467"/>
      <c r="D273" s="276">
        <v>0</v>
      </c>
      <c r="E273" s="277">
        <v>0</v>
      </c>
      <c r="F273" s="277">
        <v>0</v>
      </c>
      <c r="G273" s="277">
        <v>0</v>
      </c>
      <c r="H273" s="277">
        <v>0</v>
      </c>
      <c r="I273" s="278">
        <v>0</v>
      </c>
      <c r="J273" s="277">
        <v>0</v>
      </c>
      <c r="K273" s="277">
        <v>0</v>
      </c>
      <c r="L273" s="277">
        <v>0</v>
      </c>
      <c r="M273" s="277">
        <v>0</v>
      </c>
      <c r="N273" s="277">
        <v>0</v>
      </c>
      <c r="O273" s="279">
        <v>0</v>
      </c>
      <c r="P273" s="359">
        <f t="shared" si="544"/>
        <v>0</v>
      </c>
      <c r="Q273" s="276">
        <v>0</v>
      </c>
      <c r="R273" s="277">
        <v>0</v>
      </c>
      <c r="S273" s="277">
        <v>0</v>
      </c>
      <c r="T273" s="277">
        <v>0</v>
      </c>
      <c r="U273" s="277">
        <v>0</v>
      </c>
      <c r="V273" s="279">
        <v>0</v>
      </c>
      <c r="W273" s="280">
        <v>0</v>
      </c>
      <c r="X273" s="359">
        <f t="shared" si="505"/>
        <v>0</v>
      </c>
    </row>
    <row r="274" spans="1:24" ht="24" customHeight="1">
      <c r="A274" s="463"/>
      <c r="B274" s="459" t="s">
        <v>215</v>
      </c>
      <c r="C274" s="460"/>
      <c r="D274" s="287">
        <v>0</v>
      </c>
      <c r="E274" s="288">
        <v>0</v>
      </c>
      <c r="F274" s="288">
        <v>0</v>
      </c>
      <c r="G274" s="288">
        <v>0</v>
      </c>
      <c r="H274" s="288">
        <v>0</v>
      </c>
      <c r="I274" s="289">
        <v>0</v>
      </c>
      <c r="J274" s="288">
        <v>0</v>
      </c>
      <c r="K274" s="288">
        <v>0</v>
      </c>
      <c r="L274" s="288">
        <v>0</v>
      </c>
      <c r="M274" s="288">
        <v>0</v>
      </c>
      <c r="N274" s="288">
        <v>0</v>
      </c>
      <c r="O274" s="290">
        <v>0</v>
      </c>
      <c r="P274" s="363">
        <f t="shared" si="544"/>
        <v>0</v>
      </c>
      <c r="Q274" s="287">
        <v>0</v>
      </c>
      <c r="R274" s="288">
        <v>0</v>
      </c>
      <c r="S274" s="288">
        <v>0</v>
      </c>
      <c r="T274" s="288">
        <v>0</v>
      </c>
      <c r="U274" s="288">
        <v>0</v>
      </c>
      <c r="V274" s="290">
        <v>0</v>
      </c>
      <c r="W274" s="291">
        <v>800</v>
      </c>
      <c r="X274" s="364">
        <f t="shared" si="505"/>
        <v>800</v>
      </c>
    </row>
    <row r="275" spans="1:24" ht="24" customHeight="1">
      <c r="A275" s="461" t="s">
        <v>279</v>
      </c>
      <c r="B275" s="464" t="s">
        <v>214</v>
      </c>
      <c r="C275" s="465"/>
      <c r="D275" s="292">
        <v>0</v>
      </c>
      <c r="E275" s="293">
        <v>0</v>
      </c>
      <c r="F275" s="293">
        <v>0</v>
      </c>
      <c r="G275" s="293">
        <v>0</v>
      </c>
      <c r="H275" s="293">
        <v>0</v>
      </c>
      <c r="I275" s="294">
        <v>0</v>
      </c>
      <c r="J275" s="293">
        <v>0</v>
      </c>
      <c r="K275" s="293">
        <v>0</v>
      </c>
      <c r="L275" s="293">
        <v>0</v>
      </c>
      <c r="M275" s="293">
        <v>0</v>
      </c>
      <c r="N275" s="293">
        <v>0</v>
      </c>
      <c r="O275" s="295">
        <v>0</v>
      </c>
      <c r="P275" s="365">
        <f>SUM(D275:O275)</f>
        <v>0</v>
      </c>
      <c r="Q275" s="292">
        <v>0</v>
      </c>
      <c r="R275" s="293">
        <v>0</v>
      </c>
      <c r="S275" s="293">
        <v>0</v>
      </c>
      <c r="T275" s="293">
        <v>0</v>
      </c>
      <c r="U275" s="293">
        <v>0</v>
      </c>
      <c r="V275" s="296">
        <v>0</v>
      </c>
      <c r="W275" s="297">
        <v>0</v>
      </c>
      <c r="X275" s="365">
        <f t="shared" si="505"/>
        <v>0</v>
      </c>
    </row>
    <row r="276" spans="1:24" ht="24" customHeight="1">
      <c r="A276" s="462"/>
      <c r="B276" s="466" t="s">
        <v>213</v>
      </c>
      <c r="C276" s="467"/>
      <c r="D276" s="276">
        <v>0</v>
      </c>
      <c r="E276" s="277">
        <v>0</v>
      </c>
      <c r="F276" s="277">
        <v>0</v>
      </c>
      <c r="G276" s="277">
        <v>0</v>
      </c>
      <c r="H276" s="277">
        <v>0</v>
      </c>
      <c r="I276" s="278">
        <v>0</v>
      </c>
      <c r="J276" s="277">
        <v>0</v>
      </c>
      <c r="K276" s="277">
        <v>100</v>
      </c>
      <c r="L276" s="277">
        <v>0</v>
      </c>
      <c r="M276" s="277">
        <v>0</v>
      </c>
      <c r="N276" s="277">
        <v>0</v>
      </c>
      <c r="O276" s="279">
        <v>0</v>
      </c>
      <c r="P276" s="359">
        <f t="shared" ref="P276:P283" si="563">SUM(D276:O276)</f>
        <v>100</v>
      </c>
      <c r="Q276" s="276">
        <v>0</v>
      </c>
      <c r="R276" s="277">
        <v>0</v>
      </c>
      <c r="S276" s="277">
        <v>0</v>
      </c>
      <c r="T276" s="277">
        <v>0</v>
      </c>
      <c r="U276" s="277">
        <v>0</v>
      </c>
      <c r="V276" s="277">
        <v>0</v>
      </c>
      <c r="W276" s="280">
        <v>100</v>
      </c>
      <c r="X276" s="359">
        <f t="shared" si="505"/>
        <v>100</v>
      </c>
    </row>
    <row r="277" spans="1:24" ht="24" customHeight="1">
      <c r="A277" s="462"/>
      <c r="B277" s="468" t="s">
        <v>250</v>
      </c>
      <c r="C277" s="469"/>
      <c r="D277" s="276">
        <f>SUM(D278:D281)</f>
        <v>0</v>
      </c>
      <c r="E277" s="277">
        <f t="shared" ref="E277" si="564">SUM(E278:E281)</f>
        <v>0</v>
      </c>
      <c r="F277" s="277">
        <f t="shared" ref="F277" si="565">SUM(F278:F281)</f>
        <v>0</v>
      </c>
      <c r="G277" s="277">
        <f t="shared" ref="G277" si="566">SUM(G278:G281)</f>
        <v>0</v>
      </c>
      <c r="H277" s="277">
        <f t="shared" ref="H277" si="567">SUM(H278:H281)</f>
        <v>0</v>
      </c>
      <c r="I277" s="278">
        <f t="shared" ref="I277" si="568">SUM(I278:I281)</f>
        <v>0</v>
      </c>
      <c r="J277" s="277">
        <f t="shared" ref="J277" si="569">SUM(J278:J281)</f>
        <v>0</v>
      </c>
      <c r="K277" s="277">
        <f t="shared" ref="K277" si="570">SUM(K278:K281)</f>
        <v>0</v>
      </c>
      <c r="L277" s="277">
        <f t="shared" ref="L277" si="571">SUM(L278:L281)</f>
        <v>0</v>
      </c>
      <c r="M277" s="277">
        <f t="shared" ref="M277" si="572">SUM(M278:M281)</f>
        <v>0</v>
      </c>
      <c r="N277" s="277">
        <f t="shared" ref="N277" si="573">SUM(N278:N281)</f>
        <v>0</v>
      </c>
      <c r="O277" s="279">
        <f t="shared" ref="O277" si="574">SUM(O278:O281)</f>
        <v>0</v>
      </c>
      <c r="P277" s="359">
        <f t="shared" si="563"/>
        <v>0</v>
      </c>
      <c r="Q277" s="276">
        <f t="shared" ref="Q277" si="575">SUM(Q278:Q281)</f>
        <v>0</v>
      </c>
      <c r="R277" s="277">
        <f t="shared" ref="R277" si="576">SUM(R278:R281)</f>
        <v>0</v>
      </c>
      <c r="S277" s="277">
        <f t="shared" ref="S277" si="577">SUM(S278:S281)</f>
        <v>0</v>
      </c>
      <c r="T277" s="277">
        <f t="shared" ref="T277" si="578">SUM(T278:T281)</f>
        <v>0</v>
      </c>
      <c r="U277" s="277">
        <f t="shared" ref="U277" si="579">SUM(U278:U281)</f>
        <v>0</v>
      </c>
      <c r="V277" s="279">
        <f t="shared" ref="V277" si="580">SUM(V278:V281)</f>
        <v>0</v>
      </c>
      <c r="W277" s="280">
        <f t="shared" ref="W277" si="581">SUM(W278:W281)</f>
        <v>0</v>
      </c>
      <c r="X277" s="359">
        <f t="shared" si="505"/>
        <v>0</v>
      </c>
    </row>
    <row r="278" spans="1:24" ht="24" customHeight="1">
      <c r="A278" s="462"/>
      <c r="B278" s="470"/>
      <c r="C278" s="360" t="s">
        <v>217</v>
      </c>
      <c r="D278" s="276">
        <v>0</v>
      </c>
      <c r="E278" s="277">
        <v>0</v>
      </c>
      <c r="F278" s="277">
        <v>0</v>
      </c>
      <c r="G278" s="277">
        <v>0</v>
      </c>
      <c r="H278" s="277">
        <v>0</v>
      </c>
      <c r="I278" s="278">
        <v>0</v>
      </c>
      <c r="J278" s="277">
        <v>0</v>
      </c>
      <c r="K278" s="277">
        <v>0</v>
      </c>
      <c r="L278" s="277">
        <v>0</v>
      </c>
      <c r="M278" s="277">
        <v>0</v>
      </c>
      <c r="N278" s="277">
        <v>0</v>
      </c>
      <c r="O278" s="279">
        <v>0</v>
      </c>
      <c r="P278" s="359">
        <f t="shared" si="563"/>
        <v>0</v>
      </c>
      <c r="Q278" s="276">
        <v>0</v>
      </c>
      <c r="R278" s="277">
        <v>0</v>
      </c>
      <c r="S278" s="277">
        <v>0</v>
      </c>
      <c r="T278" s="277">
        <v>0</v>
      </c>
      <c r="U278" s="277">
        <v>0</v>
      </c>
      <c r="V278" s="279">
        <v>0</v>
      </c>
      <c r="W278" s="280">
        <v>0</v>
      </c>
      <c r="X278" s="359">
        <f t="shared" si="505"/>
        <v>0</v>
      </c>
    </row>
    <row r="279" spans="1:24" ht="24" customHeight="1">
      <c r="A279" s="462"/>
      <c r="B279" s="470"/>
      <c r="C279" s="360" t="s">
        <v>212</v>
      </c>
      <c r="D279" s="276">
        <v>0</v>
      </c>
      <c r="E279" s="277">
        <v>0</v>
      </c>
      <c r="F279" s="277">
        <v>0</v>
      </c>
      <c r="G279" s="277">
        <v>0</v>
      </c>
      <c r="H279" s="277">
        <v>0</v>
      </c>
      <c r="I279" s="278">
        <v>0</v>
      </c>
      <c r="J279" s="277">
        <v>0</v>
      </c>
      <c r="K279" s="277">
        <v>0</v>
      </c>
      <c r="L279" s="277">
        <v>0</v>
      </c>
      <c r="M279" s="277">
        <v>0</v>
      </c>
      <c r="N279" s="277">
        <v>0</v>
      </c>
      <c r="O279" s="279">
        <v>0</v>
      </c>
      <c r="P279" s="359">
        <f t="shared" si="563"/>
        <v>0</v>
      </c>
      <c r="Q279" s="276">
        <v>0</v>
      </c>
      <c r="R279" s="277">
        <v>0</v>
      </c>
      <c r="S279" s="277">
        <v>0</v>
      </c>
      <c r="T279" s="277">
        <v>0</v>
      </c>
      <c r="U279" s="277">
        <v>0</v>
      </c>
      <c r="V279" s="279">
        <v>0</v>
      </c>
      <c r="W279" s="280">
        <v>0</v>
      </c>
      <c r="X279" s="359">
        <f t="shared" si="505"/>
        <v>0</v>
      </c>
    </row>
    <row r="280" spans="1:24" ht="24" customHeight="1">
      <c r="A280" s="462"/>
      <c r="B280" s="470"/>
      <c r="C280" s="360" t="s">
        <v>216</v>
      </c>
      <c r="D280" s="276">
        <v>0</v>
      </c>
      <c r="E280" s="277">
        <v>0</v>
      </c>
      <c r="F280" s="277">
        <v>0</v>
      </c>
      <c r="G280" s="277">
        <v>0</v>
      </c>
      <c r="H280" s="277">
        <v>0</v>
      </c>
      <c r="I280" s="278">
        <v>0</v>
      </c>
      <c r="J280" s="277">
        <v>0</v>
      </c>
      <c r="K280" s="277">
        <v>0</v>
      </c>
      <c r="L280" s="277">
        <v>0</v>
      </c>
      <c r="M280" s="277">
        <v>0</v>
      </c>
      <c r="N280" s="277">
        <v>0</v>
      </c>
      <c r="O280" s="279">
        <v>0</v>
      </c>
      <c r="P280" s="359">
        <f t="shared" si="563"/>
        <v>0</v>
      </c>
      <c r="Q280" s="276">
        <v>0</v>
      </c>
      <c r="R280" s="277">
        <v>0</v>
      </c>
      <c r="S280" s="277">
        <v>0</v>
      </c>
      <c r="T280" s="277">
        <v>0</v>
      </c>
      <c r="U280" s="277">
        <v>0</v>
      </c>
      <c r="V280" s="279">
        <v>0</v>
      </c>
      <c r="W280" s="280">
        <v>0</v>
      </c>
      <c r="X280" s="359">
        <f t="shared" si="505"/>
        <v>0</v>
      </c>
    </row>
    <row r="281" spans="1:24" ht="24" customHeight="1">
      <c r="A281" s="462"/>
      <c r="B281" s="470"/>
      <c r="C281" s="360" t="s">
        <v>211</v>
      </c>
      <c r="D281" s="276">
        <v>0</v>
      </c>
      <c r="E281" s="277">
        <v>0</v>
      </c>
      <c r="F281" s="277">
        <v>0</v>
      </c>
      <c r="G281" s="277">
        <v>0</v>
      </c>
      <c r="H281" s="277">
        <v>0</v>
      </c>
      <c r="I281" s="278">
        <v>0</v>
      </c>
      <c r="J281" s="277">
        <v>0</v>
      </c>
      <c r="K281" s="277">
        <v>0</v>
      </c>
      <c r="L281" s="277">
        <v>0</v>
      </c>
      <c r="M281" s="277">
        <v>0</v>
      </c>
      <c r="N281" s="277">
        <v>0</v>
      </c>
      <c r="O281" s="279">
        <v>0</v>
      </c>
      <c r="P281" s="359">
        <f t="shared" si="563"/>
        <v>0</v>
      </c>
      <c r="Q281" s="276">
        <v>0</v>
      </c>
      <c r="R281" s="277">
        <v>0</v>
      </c>
      <c r="S281" s="277">
        <v>0</v>
      </c>
      <c r="T281" s="277">
        <v>0</v>
      </c>
      <c r="U281" s="277">
        <v>0</v>
      </c>
      <c r="V281" s="279">
        <v>0</v>
      </c>
      <c r="W281" s="280">
        <v>0</v>
      </c>
      <c r="X281" s="359">
        <f t="shared" si="505"/>
        <v>0</v>
      </c>
    </row>
    <row r="282" spans="1:24" ht="24" customHeight="1">
      <c r="A282" s="462"/>
      <c r="B282" s="466" t="s">
        <v>249</v>
      </c>
      <c r="C282" s="467"/>
      <c r="D282" s="276">
        <v>0</v>
      </c>
      <c r="E282" s="277">
        <v>0</v>
      </c>
      <c r="F282" s="277">
        <v>0</v>
      </c>
      <c r="G282" s="277">
        <v>0</v>
      </c>
      <c r="H282" s="277">
        <v>0</v>
      </c>
      <c r="I282" s="278">
        <v>0</v>
      </c>
      <c r="J282" s="277">
        <v>0</v>
      </c>
      <c r="K282" s="277">
        <v>0</v>
      </c>
      <c r="L282" s="277">
        <v>0</v>
      </c>
      <c r="M282" s="277">
        <v>0</v>
      </c>
      <c r="N282" s="277">
        <v>0</v>
      </c>
      <c r="O282" s="279">
        <v>0</v>
      </c>
      <c r="P282" s="359">
        <f t="shared" si="563"/>
        <v>0</v>
      </c>
      <c r="Q282" s="276">
        <v>0</v>
      </c>
      <c r="R282" s="277">
        <v>0</v>
      </c>
      <c r="S282" s="277">
        <v>0</v>
      </c>
      <c r="T282" s="277">
        <v>0</v>
      </c>
      <c r="U282" s="277">
        <v>0</v>
      </c>
      <c r="V282" s="279">
        <v>0</v>
      </c>
      <c r="W282" s="280">
        <v>0</v>
      </c>
      <c r="X282" s="359">
        <f t="shared" si="505"/>
        <v>0</v>
      </c>
    </row>
    <row r="283" spans="1:24" ht="24" customHeight="1">
      <c r="A283" s="463"/>
      <c r="B283" s="459" t="s">
        <v>215</v>
      </c>
      <c r="C283" s="460"/>
      <c r="D283" s="287">
        <v>0</v>
      </c>
      <c r="E283" s="288">
        <v>0</v>
      </c>
      <c r="F283" s="288">
        <v>0</v>
      </c>
      <c r="G283" s="288">
        <v>0</v>
      </c>
      <c r="H283" s="288">
        <v>0</v>
      </c>
      <c r="I283" s="289">
        <v>0</v>
      </c>
      <c r="J283" s="288">
        <v>0</v>
      </c>
      <c r="K283" s="288">
        <v>0</v>
      </c>
      <c r="L283" s="288">
        <v>0</v>
      </c>
      <c r="M283" s="288">
        <v>0</v>
      </c>
      <c r="N283" s="288">
        <v>0</v>
      </c>
      <c r="O283" s="290">
        <v>0</v>
      </c>
      <c r="P283" s="363">
        <f t="shared" si="563"/>
        <v>0</v>
      </c>
      <c r="Q283" s="287">
        <v>0</v>
      </c>
      <c r="R283" s="288">
        <v>0</v>
      </c>
      <c r="S283" s="288">
        <v>0</v>
      </c>
      <c r="T283" s="288">
        <v>0</v>
      </c>
      <c r="U283" s="288">
        <v>0</v>
      </c>
      <c r="V283" s="290">
        <v>0</v>
      </c>
      <c r="W283" s="291">
        <v>0</v>
      </c>
      <c r="X283" s="364">
        <f t="shared" si="505"/>
        <v>0</v>
      </c>
    </row>
    <row r="284" spans="1:24" ht="24" customHeight="1">
      <c r="A284" s="461" t="s">
        <v>280</v>
      </c>
      <c r="B284" s="464" t="s">
        <v>214</v>
      </c>
      <c r="C284" s="465"/>
      <c r="D284" s="292">
        <v>0</v>
      </c>
      <c r="E284" s="293">
        <v>0</v>
      </c>
      <c r="F284" s="293">
        <v>100</v>
      </c>
      <c r="G284" s="293">
        <v>0</v>
      </c>
      <c r="H284" s="293">
        <v>0</v>
      </c>
      <c r="I284" s="294">
        <v>0</v>
      </c>
      <c r="J284" s="293">
        <v>0</v>
      </c>
      <c r="K284" s="293">
        <v>0</v>
      </c>
      <c r="L284" s="293">
        <v>0</v>
      </c>
      <c r="M284" s="293">
        <v>0</v>
      </c>
      <c r="N284" s="293">
        <v>0</v>
      </c>
      <c r="O284" s="295">
        <v>0</v>
      </c>
      <c r="P284" s="365">
        <f>SUM(D284:O284)</f>
        <v>100</v>
      </c>
      <c r="Q284" s="292">
        <v>0</v>
      </c>
      <c r="R284" s="293">
        <v>0</v>
      </c>
      <c r="S284" s="293">
        <v>100</v>
      </c>
      <c r="T284" s="293">
        <v>0</v>
      </c>
      <c r="U284" s="293">
        <v>0</v>
      </c>
      <c r="V284" s="296">
        <v>0</v>
      </c>
      <c r="W284" s="297">
        <v>0</v>
      </c>
      <c r="X284" s="365">
        <f t="shared" ref="X284:X301" si="582">SUM(Q284:W284)</f>
        <v>100</v>
      </c>
    </row>
    <row r="285" spans="1:24" ht="24" customHeight="1">
      <c r="A285" s="462"/>
      <c r="B285" s="466" t="s">
        <v>213</v>
      </c>
      <c r="C285" s="467"/>
      <c r="D285" s="276">
        <v>0</v>
      </c>
      <c r="E285" s="277">
        <v>0</v>
      </c>
      <c r="F285" s="277">
        <v>0</v>
      </c>
      <c r="G285" s="277">
        <v>0</v>
      </c>
      <c r="H285" s="277">
        <v>0</v>
      </c>
      <c r="I285" s="278">
        <v>100</v>
      </c>
      <c r="J285" s="277">
        <v>0</v>
      </c>
      <c r="K285" s="277">
        <v>0</v>
      </c>
      <c r="L285" s="277">
        <v>0</v>
      </c>
      <c r="M285" s="277">
        <v>0</v>
      </c>
      <c r="N285" s="277">
        <v>0</v>
      </c>
      <c r="O285" s="279">
        <v>0</v>
      </c>
      <c r="P285" s="359">
        <f t="shared" ref="P285:P292" si="583">SUM(D285:O285)</f>
        <v>100</v>
      </c>
      <c r="Q285" s="276">
        <v>0</v>
      </c>
      <c r="R285" s="277">
        <v>0</v>
      </c>
      <c r="S285" s="277">
        <v>0</v>
      </c>
      <c r="T285" s="277">
        <v>0</v>
      </c>
      <c r="U285" s="277">
        <v>0</v>
      </c>
      <c r="V285" s="277">
        <v>100</v>
      </c>
      <c r="W285" s="280">
        <v>0</v>
      </c>
      <c r="X285" s="359">
        <f t="shared" si="582"/>
        <v>100</v>
      </c>
    </row>
    <row r="286" spans="1:24" ht="24" customHeight="1">
      <c r="A286" s="462"/>
      <c r="B286" s="468" t="s">
        <v>250</v>
      </c>
      <c r="C286" s="469"/>
      <c r="D286" s="276">
        <f>SUM(D287:D290)</f>
        <v>0</v>
      </c>
      <c r="E286" s="277">
        <f t="shared" ref="E286" si="584">SUM(E287:E290)</f>
        <v>0</v>
      </c>
      <c r="F286" s="277">
        <f t="shared" ref="F286" si="585">SUM(F287:F290)</f>
        <v>0</v>
      </c>
      <c r="G286" s="277">
        <f t="shared" ref="G286" si="586">SUM(G287:G290)</f>
        <v>0</v>
      </c>
      <c r="H286" s="277">
        <f t="shared" ref="H286" si="587">SUM(H287:H290)</f>
        <v>100</v>
      </c>
      <c r="I286" s="278">
        <f t="shared" ref="I286" si="588">SUM(I287:I290)</f>
        <v>0</v>
      </c>
      <c r="J286" s="277">
        <f t="shared" ref="J286" si="589">SUM(J287:J290)</f>
        <v>0</v>
      </c>
      <c r="K286" s="277">
        <f t="shared" ref="K286" si="590">SUM(K287:K290)</f>
        <v>0</v>
      </c>
      <c r="L286" s="277">
        <f t="shared" ref="L286" si="591">SUM(L287:L290)</f>
        <v>0</v>
      </c>
      <c r="M286" s="277">
        <f t="shared" ref="M286" si="592">SUM(M287:M290)</f>
        <v>0</v>
      </c>
      <c r="N286" s="277">
        <f t="shared" ref="N286" si="593">SUM(N287:N290)</f>
        <v>0</v>
      </c>
      <c r="O286" s="279">
        <f t="shared" ref="O286" si="594">SUM(O287:O290)</f>
        <v>0</v>
      </c>
      <c r="P286" s="359">
        <f t="shared" si="583"/>
        <v>100</v>
      </c>
      <c r="Q286" s="276">
        <f t="shared" ref="Q286" si="595">SUM(Q287:Q290)</f>
        <v>0</v>
      </c>
      <c r="R286" s="277">
        <f t="shared" ref="R286" si="596">SUM(R287:R290)</f>
        <v>0</v>
      </c>
      <c r="S286" s="277">
        <f t="shared" ref="S286" si="597">SUM(S287:S290)</f>
        <v>0</v>
      </c>
      <c r="T286" s="277">
        <f t="shared" ref="T286" si="598">SUM(T287:T290)</f>
        <v>0</v>
      </c>
      <c r="U286" s="277">
        <f t="shared" ref="U286" si="599">SUM(U287:U290)</f>
        <v>100</v>
      </c>
      <c r="V286" s="279">
        <f t="shared" ref="V286" si="600">SUM(V287:V290)</f>
        <v>0</v>
      </c>
      <c r="W286" s="280">
        <f t="shared" ref="W286" si="601">SUM(W287:W290)</f>
        <v>0</v>
      </c>
      <c r="X286" s="359">
        <f t="shared" si="582"/>
        <v>100</v>
      </c>
    </row>
    <row r="287" spans="1:24" ht="24" customHeight="1">
      <c r="A287" s="462"/>
      <c r="B287" s="470"/>
      <c r="C287" s="360" t="s">
        <v>217</v>
      </c>
      <c r="D287" s="276">
        <v>0</v>
      </c>
      <c r="E287" s="277">
        <v>0</v>
      </c>
      <c r="F287" s="277">
        <v>0</v>
      </c>
      <c r="G287" s="277">
        <v>0</v>
      </c>
      <c r="H287" s="277">
        <v>0</v>
      </c>
      <c r="I287" s="278">
        <v>0</v>
      </c>
      <c r="J287" s="277">
        <v>0</v>
      </c>
      <c r="K287" s="277">
        <v>0</v>
      </c>
      <c r="L287" s="277">
        <v>0</v>
      </c>
      <c r="M287" s="277">
        <v>0</v>
      </c>
      <c r="N287" s="277">
        <v>0</v>
      </c>
      <c r="O287" s="279">
        <v>0</v>
      </c>
      <c r="P287" s="359">
        <f t="shared" si="583"/>
        <v>0</v>
      </c>
      <c r="Q287" s="276">
        <v>0</v>
      </c>
      <c r="R287" s="277">
        <v>0</v>
      </c>
      <c r="S287" s="277">
        <v>0</v>
      </c>
      <c r="T287" s="277">
        <v>0</v>
      </c>
      <c r="U287" s="277">
        <v>0</v>
      </c>
      <c r="V287" s="279">
        <v>0</v>
      </c>
      <c r="W287" s="280">
        <v>0</v>
      </c>
      <c r="X287" s="359">
        <f t="shared" si="582"/>
        <v>0</v>
      </c>
    </row>
    <row r="288" spans="1:24" ht="24" customHeight="1">
      <c r="A288" s="462"/>
      <c r="B288" s="470"/>
      <c r="C288" s="360" t="s">
        <v>212</v>
      </c>
      <c r="D288" s="276">
        <v>0</v>
      </c>
      <c r="E288" s="277">
        <v>0</v>
      </c>
      <c r="F288" s="277">
        <v>0</v>
      </c>
      <c r="G288" s="277">
        <v>0</v>
      </c>
      <c r="H288" s="277">
        <v>100</v>
      </c>
      <c r="I288" s="278">
        <v>0</v>
      </c>
      <c r="J288" s="277">
        <v>0</v>
      </c>
      <c r="K288" s="277">
        <v>0</v>
      </c>
      <c r="L288" s="277">
        <v>0</v>
      </c>
      <c r="M288" s="277">
        <v>0</v>
      </c>
      <c r="N288" s="277">
        <v>0</v>
      </c>
      <c r="O288" s="279">
        <v>0</v>
      </c>
      <c r="P288" s="359">
        <f t="shared" si="583"/>
        <v>100</v>
      </c>
      <c r="Q288" s="276">
        <v>0</v>
      </c>
      <c r="R288" s="277">
        <v>0</v>
      </c>
      <c r="S288" s="277">
        <v>0</v>
      </c>
      <c r="T288" s="277">
        <v>0</v>
      </c>
      <c r="U288" s="277">
        <v>100</v>
      </c>
      <c r="V288" s="279">
        <v>0</v>
      </c>
      <c r="W288" s="280">
        <v>0</v>
      </c>
      <c r="X288" s="359">
        <f t="shared" si="582"/>
        <v>100</v>
      </c>
    </row>
    <row r="289" spans="1:24" ht="24" customHeight="1">
      <c r="A289" s="462"/>
      <c r="B289" s="470"/>
      <c r="C289" s="360" t="s">
        <v>216</v>
      </c>
      <c r="D289" s="276">
        <v>0</v>
      </c>
      <c r="E289" s="277">
        <v>0</v>
      </c>
      <c r="F289" s="277">
        <v>0</v>
      </c>
      <c r="G289" s="277">
        <v>0</v>
      </c>
      <c r="H289" s="277">
        <v>0</v>
      </c>
      <c r="I289" s="278">
        <v>0</v>
      </c>
      <c r="J289" s="277">
        <v>0</v>
      </c>
      <c r="K289" s="277">
        <v>0</v>
      </c>
      <c r="L289" s="277">
        <v>0</v>
      </c>
      <c r="M289" s="277">
        <v>0</v>
      </c>
      <c r="N289" s="277">
        <v>0</v>
      </c>
      <c r="O289" s="279">
        <v>0</v>
      </c>
      <c r="P289" s="359">
        <f t="shared" si="583"/>
        <v>0</v>
      </c>
      <c r="Q289" s="276">
        <v>0</v>
      </c>
      <c r="R289" s="277">
        <v>0</v>
      </c>
      <c r="S289" s="277">
        <v>0</v>
      </c>
      <c r="T289" s="277">
        <v>0</v>
      </c>
      <c r="U289" s="277">
        <v>0</v>
      </c>
      <c r="V289" s="279">
        <v>0</v>
      </c>
      <c r="W289" s="280">
        <v>0</v>
      </c>
      <c r="X289" s="359">
        <f t="shared" si="582"/>
        <v>0</v>
      </c>
    </row>
    <row r="290" spans="1:24" ht="24" customHeight="1">
      <c r="A290" s="462"/>
      <c r="B290" s="470"/>
      <c r="C290" s="360" t="s">
        <v>211</v>
      </c>
      <c r="D290" s="276">
        <v>0</v>
      </c>
      <c r="E290" s="277">
        <v>0</v>
      </c>
      <c r="F290" s="277">
        <v>0</v>
      </c>
      <c r="G290" s="277">
        <v>0</v>
      </c>
      <c r="H290" s="277">
        <v>0</v>
      </c>
      <c r="I290" s="278">
        <v>0</v>
      </c>
      <c r="J290" s="277">
        <v>0</v>
      </c>
      <c r="K290" s="277">
        <v>0</v>
      </c>
      <c r="L290" s="277">
        <v>0</v>
      </c>
      <c r="M290" s="277">
        <v>0</v>
      </c>
      <c r="N290" s="277">
        <v>0</v>
      </c>
      <c r="O290" s="279">
        <v>0</v>
      </c>
      <c r="P290" s="359">
        <f t="shared" si="583"/>
        <v>0</v>
      </c>
      <c r="Q290" s="276">
        <v>0</v>
      </c>
      <c r="R290" s="277">
        <v>0</v>
      </c>
      <c r="S290" s="277">
        <v>0</v>
      </c>
      <c r="T290" s="277">
        <v>0</v>
      </c>
      <c r="U290" s="277">
        <v>0</v>
      </c>
      <c r="V290" s="279">
        <v>0</v>
      </c>
      <c r="W290" s="280">
        <v>0</v>
      </c>
      <c r="X290" s="359">
        <f t="shared" si="582"/>
        <v>0</v>
      </c>
    </row>
    <row r="291" spans="1:24" ht="24" customHeight="1">
      <c r="A291" s="462"/>
      <c r="B291" s="466" t="s">
        <v>249</v>
      </c>
      <c r="C291" s="467"/>
      <c r="D291" s="276">
        <v>0</v>
      </c>
      <c r="E291" s="277">
        <v>0</v>
      </c>
      <c r="F291" s="277">
        <v>0</v>
      </c>
      <c r="G291" s="277">
        <v>0</v>
      </c>
      <c r="H291" s="277">
        <v>0</v>
      </c>
      <c r="I291" s="278">
        <v>0</v>
      </c>
      <c r="J291" s="277">
        <v>0</v>
      </c>
      <c r="K291" s="277">
        <v>0</v>
      </c>
      <c r="L291" s="277">
        <v>0</v>
      </c>
      <c r="M291" s="277">
        <v>0</v>
      </c>
      <c r="N291" s="277">
        <v>0</v>
      </c>
      <c r="O291" s="279">
        <v>0</v>
      </c>
      <c r="P291" s="359">
        <f t="shared" si="583"/>
        <v>0</v>
      </c>
      <c r="Q291" s="276">
        <v>0</v>
      </c>
      <c r="R291" s="277">
        <v>0</v>
      </c>
      <c r="S291" s="277">
        <v>0</v>
      </c>
      <c r="T291" s="277">
        <v>0</v>
      </c>
      <c r="U291" s="277">
        <v>0</v>
      </c>
      <c r="V291" s="279">
        <v>0</v>
      </c>
      <c r="W291" s="280">
        <v>0</v>
      </c>
      <c r="X291" s="359">
        <f t="shared" si="582"/>
        <v>0</v>
      </c>
    </row>
    <row r="292" spans="1:24" ht="24" customHeight="1">
      <c r="A292" s="463"/>
      <c r="B292" s="459" t="s">
        <v>215</v>
      </c>
      <c r="C292" s="460"/>
      <c r="D292" s="287">
        <v>0</v>
      </c>
      <c r="E292" s="288">
        <v>0</v>
      </c>
      <c r="F292" s="288">
        <v>0</v>
      </c>
      <c r="G292" s="288">
        <v>0</v>
      </c>
      <c r="H292" s="288">
        <v>0</v>
      </c>
      <c r="I292" s="289">
        <v>0</v>
      </c>
      <c r="J292" s="288">
        <v>0</v>
      </c>
      <c r="K292" s="288">
        <v>0</v>
      </c>
      <c r="L292" s="288">
        <v>0</v>
      </c>
      <c r="M292" s="288">
        <v>0</v>
      </c>
      <c r="N292" s="288">
        <v>0</v>
      </c>
      <c r="O292" s="290">
        <v>0</v>
      </c>
      <c r="P292" s="363">
        <f t="shared" si="583"/>
        <v>0</v>
      </c>
      <c r="Q292" s="287">
        <v>0</v>
      </c>
      <c r="R292" s="288">
        <v>0</v>
      </c>
      <c r="S292" s="288">
        <v>0</v>
      </c>
      <c r="T292" s="288">
        <v>0</v>
      </c>
      <c r="U292" s="288">
        <v>0</v>
      </c>
      <c r="V292" s="290">
        <v>0</v>
      </c>
      <c r="W292" s="291">
        <v>0</v>
      </c>
      <c r="X292" s="364">
        <f t="shared" si="582"/>
        <v>0</v>
      </c>
    </row>
    <row r="293" spans="1:24" ht="24" customHeight="1">
      <c r="A293" s="461" t="s">
        <v>281</v>
      </c>
      <c r="B293" s="464" t="s">
        <v>214</v>
      </c>
      <c r="C293" s="465"/>
      <c r="D293" s="292">
        <v>0</v>
      </c>
      <c r="E293" s="293">
        <v>0</v>
      </c>
      <c r="F293" s="293">
        <v>0</v>
      </c>
      <c r="G293" s="293">
        <v>100</v>
      </c>
      <c r="H293" s="293">
        <v>0</v>
      </c>
      <c r="I293" s="294">
        <v>0</v>
      </c>
      <c r="J293" s="293">
        <v>0</v>
      </c>
      <c r="K293" s="293">
        <v>0</v>
      </c>
      <c r="L293" s="293">
        <v>0</v>
      </c>
      <c r="M293" s="293">
        <v>0</v>
      </c>
      <c r="N293" s="293">
        <v>0</v>
      </c>
      <c r="O293" s="295">
        <v>0</v>
      </c>
      <c r="P293" s="365">
        <f>SUM(D293:O293)</f>
        <v>100</v>
      </c>
      <c r="Q293" s="292">
        <v>0</v>
      </c>
      <c r="R293" s="293">
        <v>0</v>
      </c>
      <c r="S293" s="293">
        <v>0</v>
      </c>
      <c r="T293" s="293">
        <v>100</v>
      </c>
      <c r="U293" s="293">
        <v>0</v>
      </c>
      <c r="V293" s="296">
        <v>0</v>
      </c>
      <c r="W293" s="297">
        <v>0</v>
      </c>
      <c r="X293" s="365">
        <f t="shared" si="582"/>
        <v>100</v>
      </c>
    </row>
    <row r="294" spans="1:24" ht="24" customHeight="1">
      <c r="A294" s="462"/>
      <c r="B294" s="466" t="s">
        <v>213</v>
      </c>
      <c r="C294" s="467"/>
      <c r="D294" s="276">
        <v>0</v>
      </c>
      <c r="E294" s="277">
        <v>0</v>
      </c>
      <c r="F294" s="277">
        <v>0</v>
      </c>
      <c r="G294" s="277">
        <v>0</v>
      </c>
      <c r="H294" s="277">
        <v>0</v>
      </c>
      <c r="I294" s="278">
        <v>0</v>
      </c>
      <c r="J294" s="277">
        <v>100</v>
      </c>
      <c r="K294" s="277">
        <v>0</v>
      </c>
      <c r="L294" s="277">
        <v>0</v>
      </c>
      <c r="M294" s="277">
        <v>0</v>
      </c>
      <c r="N294" s="277">
        <v>0</v>
      </c>
      <c r="O294" s="279">
        <v>0</v>
      </c>
      <c r="P294" s="359">
        <f t="shared" ref="P294:P301" si="602">SUM(D294:O294)</f>
        <v>100</v>
      </c>
      <c r="Q294" s="276">
        <v>0</v>
      </c>
      <c r="R294" s="277">
        <v>0</v>
      </c>
      <c r="S294" s="277">
        <v>0</v>
      </c>
      <c r="T294" s="277">
        <v>0</v>
      </c>
      <c r="U294" s="277">
        <v>0</v>
      </c>
      <c r="V294" s="277">
        <v>0</v>
      </c>
      <c r="W294" s="280">
        <v>100</v>
      </c>
      <c r="X294" s="359">
        <f t="shared" si="582"/>
        <v>100</v>
      </c>
    </row>
    <row r="295" spans="1:24" ht="24" customHeight="1">
      <c r="A295" s="462"/>
      <c r="B295" s="468" t="s">
        <v>250</v>
      </c>
      <c r="C295" s="469"/>
      <c r="D295" s="276">
        <f>SUM(D296:D299)</f>
        <v>0</v>
      </c>
      <c r="E295" s="277">
        <f t="shared" ref="E295" si="603">SUM(E296:E299)</f>
        <v>0</v>
      </c>
      <c r="F295" s="277">
        <f t="shared" ref="F295" si="604">SUM(F296:F299)</f>
        <v>0</v>
      </c>
      <c r="G295" s="277">
        <f t="shared" ref="G295" si="605">SUM(G296:G299)</f>
        <v>0</v>
      </c>
      <c r="H295" s="277">
        <f t="shared" ref="H295" si="606">SUM(H296:H299)</f>
        <v>0</v>
      </c>
      <c r="I295" s="278">
        <f t="shared" ref="I295" si="607">SUM(I296:I299)</f>
        <v>0</v>
      </c>
      <c r="J295" s="277">
        <f t="shared" ref="J295" si="608">SUM(J296:J299)</f>
        <v>0</v>
      </c>
      <c r="K295" s="277">
        <f t="shared" ref="K295" si="609">SUM(K296:K299)</f>
        <v>0</v>
      </c>
      <c r="L295" s="277">
        <f t="shared" ref="L295" si="610">SUM(L296:L299)</f>
        <v>0</v>
      </c>
      <c r="M295" s="277">
        <f t="shared" ref="M295" si="611">SUM(M296:M299)</f>
        <v>0</v>
      </c>
      <c r="N295" s="277">
        <f t="shared" ref="N295" si="612">SUM(N296:N299)</f>
        <v>0</v>
      </c>
      <c r="O295" s="279">
        <f t="shared" ref="O295" si="613">SUM(O296:O299)</f>
        <v>0</v>
      </c>
      <c r="P295" s="359">
        <f t="shared" si="602"/>
        <v>0</v>
      </c>
      <c r="Q295" s="276">
        <f t="shared" ref="Q295" si="614">SUM(Q296:Q299)</f>
        <v>0</v>
      </c>
      <c r="R295" s="277">
        <f t="shared" ref="R295" si="615">SUM(R296:R299)</f>
        <v>0</v>
      </c>
      <c r="S295" s="277">
        <f t="shared" ref="S295" si="616">SUM(S296:S299)</f>
        <v>0</v>
      </c>
      <c r="T295" s="277">
        <f t="shared" ref="T295" si="617">SUM(T296:T299)</f>
        <v>0</v>
      </c>
      <c r="U295" s="277">
        <f t="shared" ref="U295" si="618">SUM(U296:U299)</f>
        <v>0</v>
      </c>
      <c r="V295" s="279">
        <f t="shared" ref="V295" si="619">SUM(V296:V299)</f>
        <v>0</v>
      </c>
      <c r="W295" s="280">
        <f t="shared" ref="W295" si="620">SUM(W296:W299)</f>
        <v>0</v>
      </c>
      <c r="X295" s="359">
        <f t="shared" si="582"/>
        <v>0</v>
      </c>
    </row>
    <row r="296" spans="1:24" ht="24" customHeight="1">
      <c r="A296" s="462"/>
      <c r="B296" s="470"/>
      <c r="C296" s="360" t="s">
        <v>217</v>
      </c>
      <c r="D296" s="276">
        <v>0</v>
      </c>
      <c r="E296" s="277">
        <v>0</v>
      </c>
      <c r="F296" s="277">
        <v>0</v>
      </c>
      <c r="G296" s="277">
        <v>0</v>
      </c>
      <c r="H296" s="277">
        <v>0</v>
      </c>
      <c r="I296" s="278">
        <v>0</v>
      </c>
      <c r="J296" s="277">
        <v>0</v>
      </c>
      <c r="K296" s="277">
        <v>0</v>
      </c>
      <c r="L296" s="277">
        <v>0</v>
      </c>
      <c r="M296" s="277">
        <v>0</v>
      </c>
      <c r="N296" s="277">
        <v>0</v>
      </c>
      <c r="O296" s="279">
        <v>0</v>
      </c>
      <c r="P296" s="359">
        <f t="shared" si="602"/>
        <v>0</v>
      </c>
      <c r="Q296" s="276">
        <v>0</v>
      </c>
      <c r="R296" s="277">
        <v>0</v>
      </c>
      <c r="S296" s="277">
        <v>0</v>
      </c>
      <c r="T296" s="277">
        <v>0</v>
      </c>
      <c r="U296" s="277">
        <v>0</v>
      </c>
      <c r="V296" s="279">
        <v>0</v>
      </c>
      <c r="W296" s="280">
        <v>0</v>
      </c>
      <c r="X296" s="359">
        <f t="shared" si="582"/>
        <v>0</v>
      </c>
    </row>
    <row r="297" spans="1:24" ht="24" customHeight="1">
      <c r="A297" s="462"/>
      <c r="B297" s="470"/>
      <c r="C297" s="360" t="s">
        <v>212</v>
      </c>
      <c r="D297" s="276">
        <v>0</v>
      </c>
      <c r="E297" s="277">
        <v>0</v>
      </c>
      <c r="F297" s="277">
        <v>0</v>
      </c>
      <c r="G297" s="277">
        <v>0</v>
      </c>
      <c r="H297" s="277">
        <v>0</v>
      </c>
      <c r="I297" s="278">
        <v>0</v>
      </c>
      <c r="J297" s="277">
        <v>0</v>
      </c>
      <c r="K297" s="277">
        <v>0</v>
      </c>
      <c r="L297" s="277">
        <v>0</v>
      </c>
      <c r="M297" s="277">
        <v>0</v>
      </c>
      <c r="N297" s="277">
        <v>0</v>
      </c>
      <c r="O297" s="279">
        <v>0</v>
      </c>
      <c r="P297" s="359">
        <f t="shared" si="602"/>
        <v>0</v>
      </c>
      <c r="Q297" s="276">
        <v>0</v>
      </c>
      <c r="R297" s="277">
        <v>0</v>
      </c>
      <c r="S297" s="277">
        <v>0</v>
      </c>
      <c r="T297" s="277">
        <v>0</v>
      </c>
      <c r="U297" s="277">
        <v>0</v>
      </c>
      <c r="V297" s="279">
        <v>0</v>
      </c>
      <c r="W297" s="280">
        <v>0</v>
      </c>
      <c r="X297" s="359">
        <f t="shared" si="582"/>
        <v>0</v>
      </c>
    </row>
    <row r="298" spans="1:24" ht="24" customHeight="1">
      <c r="A298" s="462"/>
      <c r="B298" s="470"/>
      <c r="C298" s="360" t="s">
        <v>216</v>
      </c>
      <c r="D298" s="276">
        <v>0</v>
      </c>
      <c r="E298" s="277">
        <v>0</v>
      </c>
      <c r="F298" s="277">
        <v>0</v>
      </c>
      <c r="G298" s="277">
        <v>0</v>
      </c>
      <c r="H298" s="277">
        <v>0</v>
      </c>
      <c r="I298" s="278">
        <v>0</v>
      </c>
      <c r="J298" s="277">
        <v>0</v>
      </c>
      <c r="K298" s="277">
        <v>0</v>
      </c>
      <c r="L298" s="277">
        <v>0</v>
      </c>
      <c r="M298" s="277">
        <v>0</v>
      </c>
      <c r="N298" s="277">
        <v>0</v>
      </c>
      <c r="O298" s="279">
        <v>0</v>
      </c>
      <c r="P298" s="359">
        <f t="shared" si="602"/>
        <v>0</v>
      </c>
      <c r="Q298" s="276">
        <v>0</v>
      </c>
      <c r="R298" s="277">
        <v>0</v>
      </c>
      <c r="S298" s="277">
        <v>0</v>
      </c>
      <c r="T298" s="277">
        <v>0</v>
      </c>
      <c r="U298" s="277">
        <v>0</v>
      </c>
      <c r="V298" s="279">
        <v>0</v>
      </c>
      <c r="W298" s="280">
        <v>0</v>
      </c>
      <c r="X298" s="359">
        <f t="shared" si="582"/>
        <v>0</v>
      </c>
    </row>
    <row r="299" spans="1:24" ht="24" customHeight="1">
      <c r="A299" s="462"/>
      <c r="B299" s="470"/>
      <c r="C299" s="360" t="s">
        <v>211</v>
      </c>
      <c r="D299" s="276">
        <v>0</v>
      </c>
      <c r="E299" s="277">
        <v>0</v>
      </c>
      <c r="F299" s="277">
        <v>0</v>
      </c>
      <c r="G299" s="277">
        <v>0</v>
      </c>
      <c r="H299" s="277">
        <v>0</v>
      </c>
      <c r="I299" s="278">
        <v>0</v>
      </c>
      <c r="J299" s="277">
        <v>0</v>
      </c>
      <c r="K299" s="277">
        <v>0</v>
      </c>
      <c r="L299" s="277">
        <v>0</v>
      </c>
      <c r="M299" s="277">
        <v>0</v>
      </c>
      <c r="N299" s="277">
        <v>0</v>
      </c>
      <c r="O299" s="279">
        <v>0</v>
      </c>
      <c r="P299" s="359">
        <f t="shared" si="602"/>
        <v>0</v>
      </c>
      <c r="Q299" s="276">
        <v>0</v>
      </c>
      <c r="R299" s="277">
        <v>0</v>
      </c>
      <c r="S299" s="277">
        <v>0</v>
      </c>
      <c r="T299" s="277">
        <v>0</v>
      </c>
      <c r="U299" s="277">
        <v>0</v>
      </c>
      <c r="V299" s="279">
        <v>0</v>
      </c>
      <c r="W299" s="280">
        <v>0</v>
      </c>
      <c r="X299" s="359">
        <f t="shared" si="582"/>
        <v>0</v>
      </c>
    </row>
    <row r="300" spans="1:24" ht="24" customHeight="1">
      <c r="A300" s="462"/>
      <c r="B300" s="466" t="s">
        <v>249</v>
      </c>
      <c r="C300" s="467"/>
      <c r="D300" s="276">
        <v>0</v>
      </c>
      <c r="E300" s="277">
        <v>0</v>
      </c>
      <c r="F300" s="277">
        <v>0</v>
      </c>
      <c r="G300" s="277">
        <v>0</v>
      </c>
      <c r="H300" s="277">
        <v>0</v>
      </c>
      <c r="I300" s="278">
        <v>0</v>
      </c>
      <c r="J300" s="277">
        <v>0</v>
      </c>
      <c r="K300" s="277">
        <v>0</v>
      </c>
      <c r="L300" s="277">
        <v>0</v>
      </c>
      <c r="M300" s="277">
        <v>0</v>
      </c>
      <c r="N300" s="277">
        <v>0</v>
      </c>
      <c r="O300" s="279">
        <v>0</v>
      </c>
      <c r="P300" s="359">
        <f t="shared" si="602"/>
        <v>0</v>
      </c>
      <c r="Q300" s="276">
        <v>0</v>
      </c>
      <c r="R300" s="277">
        <v>0</v>
      </c>
      <c r="S300" s="277">
        <v>0</v>
      </c>
      <c r="T300" s="277">
        <v>0</v>
      </c>
      <c r="U300" s="277">
        <v>0</v>
      </c>
      <c r="V300" s="279">
        <v>0</v>
      </c>
      <c r="W300" s="280">
        <v>0</v>
      </c>
      <c r="X300" s="359">
        <f t="shared" si="582"/>
        <v>0</v>
      </c>
    </row>
    <row r="301" spans="1:24" ht="24" customHeight="1">
      <c r="A301" s="463"/>
      <c r="B301" s="459" t="s">
        <v>215</v>
      </c>
      <c r="C301" s="460"/>
      <c r="D301" s="287">
        <v>0</v>
      </c>
      <c r="E301" s="288">
        <v>0</v>
      </c>
      <c r="F301" s="288">
        <v>0</v>
      </c>
      <c r="G301" s="288">
        <v>0</v>
      </c>
      <c r="H301" s="288">
        <v>0</v>
      </c>
      <c r="I301" s="289">
        <v>0</v>
      </c>
      <c r="J301" s="288">
        <v>0</v>
      </c>
      <c r="K301" s="288">
        <v>0</v>
      </c>
      <c r="L301" s="288">
        <v>0</v>
      </c>
      <c r="M301" s="288">
        <v>0</v>
      </c>
      <c r="N301" s="288">
        <v>0</v>
      </c>
      <c r="O301" s="290">
        <v>0</v>
      </c>
      <c r="P301" s="363">
        <f t="shared" si="602"/>
        <v>0</v>
      </c>
      <c r="Q301" s="287">
        <v>0</v>
      </c>
      <c r="R301" s="288">
        <v>0</v>
      </c>
      <c r="S301" s="288">
        <v>0</v>
      </c>
      <c r="T301" s="288">
        <v>0</v>
      </c>
      <c r="U301" s="288">
        <v>0</v>
      </c>
      <c r="V301" s="290">
        <v>0</v>
      </c>
      <c r="W301" s="291">
        <v>0</v>
      </c>
      <c r="X301" s="364">
        <f t="shared" si="582"/>
        <v>0</v>
      </c>
    </row>
    <row r="302" spans="1:24" ht="24" customHeight="1">
      <c r="A302" s="461" t="s">
        <v>282</v>
      </c>
      <c r="B302" s="464" t="s">
        <v>214</v>
      </c>
      <c r="C302" s="465"/>
      <c r="D302" s="292">
        <v>0</v>
      </c>
      <c r="E302" s="293">
        <v>0</v>
      </c>
      <c r="F302" s="293">
        <v>0</v>
      </c>
      <c r="G302" s="293">
        <v>0</v>
      </c>
      <c r="H302" s="293">
        <v>0</v>
      </c>
      <c r="I302" s="294">
        <v>0</v>
      </c>
      <c r="J302" s="293">
        <v>0</v>
      </c>
      <c r="K302" s="293">
        <v>0</v>
      </c>
      <c r="L302" s="293">
        <v>0</v>
      </c>
      <c r="M302" s="293">
        <v>0</v>
      </c>
      <c r="N302" s="293">
        <v>0</v>
      </c>
      <c r="O302" s="295">
        <v>0</v>
      </c>
      <c r="P302" s="365">
        <f>SUM(D302:O302)</f>
        <v>0</v>
      </c>
      <c r="Q302" s="292">
        <v>0</v>
      </c>
      <c r="R302" s="293">
        <v>0</v>
      </c>
      <c r="S302" s="293">
        <v>0</v>
      </c>
      <c r="T302" s="293">
        <v>0</v>
      </c>
      <c r="U302" s="293">
        <v>0</v>
      </c>
      <c r="V302" s="296">
        <v>0</v>
      </c>
      <c r="W302" s="297">
        <v>0</v>
      </c>
      <c r="X302" s="365">
        <f t="shared" ref="X302:X319" si="621">SUM(Q302:W302)</f>
        <v>0</v>
      </c>
    </row>
    <row r="303" spans="1:24" ht="24" customHeight="1">
      <c r="A303" s="462"/>
      <c r="B303" s="466" t="s">
        <v>213</v>
      </c>
      <c r="C303" s="467"/>
      <c r="D303" s="276">
        <v>0</v>
      </c>
      <c r="E303" s="277">
        <v>0</v>
      </c>
      <c r="F303" s="277">
        <v>0</v>
      </c>
      <c r="G303" s="277">
        <v>0</v>
      </c>
      <c r="H303" s="277">
        <v>0</v>
      </c>
      <c r="I303" s="278">
        <v>0</v>
      </c>
      <c r="J303" s="277">
        <v>100</v>
      </c>
      <c r="K303" s="277">
        <v>0</v>
      </c>
      <c r="L303" s="277">
        <v>0</v>
      </c>
      <c r="M303" s="277">
        <v>0</v>
      </c>
      <c r="N303" s="277">
        <v>0</v>
      </c>
      <c r="O303" s="279">
        <v>0</v>
      </c>
      <c r="P303" s="359">
        <f t="shared" ref="P303:P310" si="622">SUM(D303:O303)</f>
        <v>100</v>
      </c>
      <c r="Q303" s="276">
        <v>0</v>
      </c>
      <c r="R303" s="277">
        <v>0</v>
      </c>
      <c r="S303" s="277">
        <v>0</v>
      </c>
      <c r="T303" s="277">
        <v>0</v>
      </c>
      <c r="U303" s="277">
        <v>0</v>
      </c>
      <c r="V303" s="277">
        <v>0</v>
      </c>
      <c r="W303" s="280">
        <v>100</v>
      </c>
      <c r="X303" s="359">
        <f t="shared" si="621"/>
        <v>100</v>
      </c>
    </row>
    <row r="304" spans="1:24" ht="24" customHeight="1">
      <c r="A304" s="462"/>
      <c r="B304" s="468" t="s">
        <v>250</v>
      </c>
      <c r="C304" s="469"/>
      <c r="D304" s="276">
        <f>SUM(D305:D308)</f>
        <v>0</v>
      </c>
      <c r="E304" s="277">
        <f t="shared" ref="E304" si="623">SUM(E305:E308)</f>
        <v>0</v>
      </c>
      <c r="F304" s="277">
        <f t="shared" ref="F304" si="624">SUM(F305:F308)</f>
        <v>0</v>
      </c>
      <c r="G304" s="277">
        <f t="shared" ref="G304" si="625">SUM(G305:G308)</f>
        <v>100</v>
      </c>
      <c r="H304" s="277">
        <f t="shared" ref="H304" si="626">SUM(H305:H308)</f>
        <v>0</v>
      </c>
      <c r="I304" s="278">
        <f t="shared" ref="I304" si="627">SUM(I305:I308)</f>
        <v>0</v>
      </c>
      <c r="J304" s="277">
        <f t="shared" ref="J304" si="628">SUM(J305:J308)</f>
        <v>0</v>
      </c>
      <c r="K304" s="277">
        <f t="shared" ref="K304" si="629">SUM(K305:K308)</f>
        <v>0</v>
      </c>
      <c r="L304" s="277">
        <f t="shared" ref="L304" si="630">SUM(L305:L308)</f>
        <v>0</v>
      </c>
      <c r="M304" s="277">
        <f t="shared" ref="M304" si="631">SUM(M305:M308)</f>
        <v>0</v>
      </c>
      <c r="N304" s="277">
        <f t="shared" ref="N304" si="632">SUM(N305:N308)</f>
        <v>0</v>
      </c>
      <c r="O304" s="279">
        <f t="shared" ref="O304" si="633">SUM(O305:O308)</f>
        <v>0</v>
      </c>
      <c r="P304" s="359">
        <f t="shared" si="622"/>
        <v>100</v>
      </c>
      <c r="Q304" s="276">
        <f t="shared" ref="Q304" si="634">SUM(Q305:Q308)</f>
        <v>0</v>
      </c>
      <c r="R304" s="277">
        <f t="shared" ref="R304" si="635">SUM(R305:R308)</f>
        <v>0</v>
      </c>
      <c r="S304" s="277">
        <f t="shared" ref="S304" si="636">SUM(S305:S308)</f>
        <v>0</v>
      </c>
      <c r="T304" s="277">
        <f t="shared" ref="T304" si="637">SUM(T305:T308)</f>
        <v>150</v>
      </c>
      <c r="U304" s="277">
        <f t="shared" ref="U304" si="638">SUM(U305:U308)</f>
        <v>0</v>
      </c>
      <c r="V304" s="279">
        <f t="shared" ref="V304" si="639">SUM(V305:V308)</f>
        <v>0</v>
      </c>
      <c r="W304" s="280">
        <f t="shared" ref="W304" si="640">SUM(W305:W308)</f>
        <v>0</v>
      </c>
      <c r="X304" s="359">
        <f t="shared" si="621"/>
        <v>150</v>
      </c>
    </row>
    <row r="305" spans="1:24" ht="24" customHeight="1">
      <c r="A305" s="462"/>
      <c r="B305" s="470"/>
      <c r="C305" s="360" t="s">
        <v>217</v>
      </c>
      <c r="D305" s="276">
        <v>0</v>
      </c>
      <c r="E305" s="277">
        <v>0</v>
      </c>
      <c r="F305" s="277">
        <v>0</v>
      </c>
      <c r="G305" s="277">
        <v>0</v>
      </c>
      <c r="H305" s="277">
        <v>0</v>
      </c>
      <c r="I305" s="278">
        <v>0</v>
      </c>
      <c r="J305" s="277">
        <v>0</v>
      </c>
      <c r="K305" s="277">
        <v>0</v>
      </c>
      <c r="L305" s="277">
        <v>0</v>
      </c>
      <c r="M305" s="277">
        <v>0</v>
      </c>
      <c r="N305" s="277">
        <v>0</v>
      </c>
      <c r="O305" s="279">
        <v>0</v>
      </c>
      <c r="P305" s="359">
        <f t="shared" si="622"/>
        <v>0</v>
      </c>
      <c r="Q305" s="276">
        <v>0</v>
      </c>
      <c r="R305" s="277">
        <v>0</v>
      </c>
      <c r="S305" s="277">
        <v>0</v>
      </c>
      <c r="T305" s="277">
        <v>0</v>
      </c>
      <c r="U305" s="277">
        <v>0</v>
      </c>
      <c r="V305" s="279">
        <v>0</v>
      </c>
      <c r="W305" s="280">
        <v>0</v>
      </c>
      <c r="X305" s="359">
        <f t="shared" si="621"/>
        <v>0</v>
      </c>
    </row>
    <row r="306" spans="1:24" ht="24" customHeight="1">
      <c r="A306" s="462"/>
      <c r="B306" s="470"/>
      <c r="C306" s="360" t="s">
        <v>212</v>
      </c>
      <c r="D306" s="276">
        <v>0</v>
      </c>
      <c r="E306" s="277">
        <v>0</v>
      </c>
      <c r="F306" s="277">
        <v>0</v>
      </c>
      <c r="G306" s="277">
        <v>100</v>
      </c>
      <c r="H306" s="277">
        <v>0</v>
      </c>
      <c r="I306" s="278">
        <v>0</v>
      </c>
      <c r="J306" s="277">
        <v>0</v>
      </c>
      <c r="K306" s="277">
        <v>0</v>
      </c>
      <c r="L306" s="277">
        <v>0</v>
      </c>
      <c r="M306" s="277">
        <v>0</v>
      </c>
      <c r="N306" s="277">
        <v>0</v>
      </c>
      <c r="O306" s="279">
        <v>0</v>
      </c>
      <c r="P306" s="359">
        <f t="shared" si="622"/>
        <v>100</v>
      </c>
      <c r="Q306" s="276">
        <v>0</v>
      </c>
      <c r="R306" s="277">
        <v>0</v>
      </c>
      <c r="S306" s="277">
        <v>0</v>
      </c>
      <c r="T306" s="277">
        <v>150</v>
      </c>
      <c r="U306" s="277">
        <v>0</v>
      </c>
      <c r="V306" s="279">
        <v>0</v>
      </c>
      <c r="W306" s="280">
        <v>0</v>
      </c>
      <c r="X306" s="359">
        <f t="shared" si="621"/>
        <v>150</v>
      </c>
    </row>
    <row r="307" spans="1:24" ht="24" customHeight="1">
      <c r="A307" s="462"/>
      <c r="B307" s="470"/>
      <c r="C307" s="360" t="s">
        <v>216</v>
      </c>
      <c r="D307" s="276">
        <v>0</v>
      </c>
      <c r="E307" s="277">
        <v>0</v>
      </c>
      <c r="F307" s="277">
        <v>0</v>
      </c>
      <c r="G307" s="277">
        <v>0</v>
      </c>
      <c r="H307" s="277">
        <v>0</v>
      </c>
      <c r="I307" s="278">
        <v>0</v>
      </c>
      <c r="J307" s="277">
        <v>0</v>
      </c>
      <c r="K307" s="277">
        <v>0</v>
      </c>
      <c r="L307" s="277">
        <v>0</v>
      </c>
      <c r="M307" s="277">
        <v>0</v>
      </c>
      <c r="N307" s="277">
        <v>0</v>
      </c>
      <c r="O307" s="279">
        <v>0</v>
      </c>
      <c r="P307" s="359">
        <f t="shared" si="622"/>
        <v>0</v>
      </c>
      <c r="Q307" s="276">
        <v>0</v>
      </c>
      <c r="R307" s="277">
        <v>0</v>
      </c>
      <c r="S307" s="277">
        <v>0</v>
      </c>
      <c r="T307" s="277">
        <v>0</v>
      </c>
      <c r="U307" s="277">
        <v>0</v>
      </c>
      <c r="V307" s="279">
        <v>0</v>
      </c>
      <c r="W307" s="280">
        <v>0</v>
      </c>
      <c r="X307" s="359">
        <f t="shared" si="621"/>
        <v>0</v>
      </c>
    </row>
    <row r="308" spans="1:24" ht="24" customHeight="1">
      <c r="A308" s="462"/>
      <c r="B308" s="470"/>
      <c r="C308" s="360" t="s">
        <v>211</v>
      </c>
      <c r="D308" s="276">
        <v>0</v>
      </c>
      <c r="E308" s="277">
        <v>0</v>
      </c>
      <c r="F308" s="277">
        <v>0</v>
      </c>
      <c r="G308" s="277">
        <v>0</v>
      </c>
      <c r="H308" s="277">
        <v>0</v>
      </c>
      <c r="I308" s="278">
        <v>0</v>
      </c>
      <c r="J308" s="277">
        <v>0</v>
      </c>
      <c r="K308" s="277">
        <v>0</v>
      </c>
      <c r="L308" s="277">
        <v>0</v>
      </c>
      <c r="M308" s="277">
        <v>0</v>
      </c>
      <c r="N308" s="277">
        <v>0</v>
      </c>
      <c r="O308" s="279">
        <v>0</v>
      </c>
      <c r="P308" s="359">
        <f t="shared" si="622"/>
        <v>0</v>
      </c>
      <c r="Q308" s="276">
        <v>0</v>
      </c>
      <c r="R308" s="277">
        <v>0</v>
      </c>
      <c r="S308" s="277">
        <v>0</v>
      </c>
      <c r="T308" s="277">
        <v>0</v>
      </c>
      <c r="U308" s="277">
        <v>0</v>
      </c>
      <c r="V308" s="279">
        <v>0</v>
      </c>
      <c r="W308" s="280">
        <v>0</v>
      </c>
      <c r="X308" s="359">
        <f t="shared" si="621"/>
        <v>0</v>
      </c>
    </row>
    <row r="309" spans="1:24" ht="24" customHeight="1">
      <c r="A309" s="462"/>
      <c r="B309" s="466" t="s">
        <v>249</v>
      </c>
      <c r="C309" s="467"/>
      <c r="D309" s="276">
        <v>0</v>
      </c>
      <c r="E309" s="277">
        <v>0</v>
      </c>
      <c r="F309" s="277">
        <v>0</v>
      </c>
      <c r="G309" s="277">
        <v>0</v>
      </c>
      <c r="H309" s="277">
        <v>0</v>
      </c>
      <c r="I309" s="278">
        <v>0</v>
      </c>
      <c r="J309" s="277">
        <v>0</v>
      </c>
      <c r="K309" s="277">
        <v>0</v>
      </c>
      <c r="L309" s="277">
        <v>0</v>
      </c>
      <c r="M309" s="277">
        <v>0</v>
      </c>
      <c r="N309" s="277">
        <v>0</v>
      </c>
      <c r="O309" s="279">
        <v>0</v>
      </c>
      <c r="P309" s="359">
        <f t="shared" si="622"/>
        <v>0</v>
      </c>
      <c r="Q309" s="276">
        <v>0</v>
      </c>
      <c r="R309" s="277">
        <v>0</v>
      </c>
      <c r="S309" s="277">
        <v>0</v>
      </c>
      <c r="T309" s="277">
        <v>0</v>
      </c>
      <c r="U309" s="277">
        <v>0</v>
      </c>
      <c r="V309" s="279">
        <v>0</v>
      </c>
      <c r="W309" s="280">
        <v>0</v>
      </c>
      <c r="X309" s="359">
        <f t="shared" si="621"/>
        <v>0</v>
      </c>
    </row>
    <row r="310" spans="1:24" ht="24" customHeight="1">
      <c r="A310" s="463"/>
      <c r="B310" s="459" t="s">
        <v>215</v>
      </c>
      <c r="C310" s="460"/>
      <c r="D310" s="287">
        <v>0</v>
      </c>
      <c r="E310" s="288">
        <v>0</v>
      </c>
      <c r="F310" s="288">
        <v>0</v>
      </c>
      <c r="G310" s="288">
        <v>0</v>
      </c>
      <c r="H310" s="288">
        <v>0</v>
      </c>
      <c r="I310" s="289">
        <v>0</v>
      </c>
      <c r="J310" s="288">
        <v>0</v>
      </c>
      <c r="K310" s="288">
        <v>0</v>
      </c>
      <c r="L310" s="288">
        <v>0</v>
      </c>
      <c r="M310" s="288">
        <v>0</v>
      </c>
      <c r="N310" s="288">
        <v>0</v>
      </c>
      <c r="O310" s="290">
        <v>0</v>
      </c>
      <c r="P310" s="363">
        <f t="shared" si="622"/>
        <v>0</v>
      </c>
      <c r="Q310" s="287">
        <v>0</v>
      </c>
      <c r="R310" s="288">
        <v>0</v>
      </c>
      <c r="S310" s="288">
        <v>0</v>
      </c>
      <c r="T310" s="288">
        <v>0</v>
      </c>
      <c r="U310" s="288">
        <v>0</v>
      </c>
      <c r="V310" s="290">
        <v>0</v>
      </c>
      <c r="W310" s="291">
        <v>0</v>
      </c>
      <c r="X310" s="364">
        <f t="shared" si="621"/>
        <v>0</v>
      </c>
    </row>
    <row r="311" spans="1:24" ht="24" customHeight="1">
      <c r="A311" s="461" t="s">
        <v>284</v>
      </c>
      <c r="B311" s="464" t="s">
        <v>214</v>
      </c>
      <c r="C311" s="465"/>
      <c r="D311" s="292">
        <v>0</v>
      </c>
      <c r="E311" s="293">
        <v>0</v>
      </c>
      <c r="F311" s="293">
        <v>0</v>
      </c>
      <c r="G311" s="293">
        <v>0</v>
      </c>
      <c r="H311" s="293">
        <v>0</v>
      </c>
      <c r="I311" s="294">
        <v>0</v>
      </c>
      <c r="J311" s="293">
        <v>0</v>
      </c>
      <c r="K311" s="293">
        <v>0</v>
      </c>
      <c r="L311" s="293">
        <v>0</v>
      </c>
      <c r="M311" s="293">
        <v>0</v>
      </c>
      <c r="N311" s="293">
        <v>0</v>
      </c>
      <c r="O311" s="295">
        <v>0</v>
      </c>
      <c r="P311" s="365">
        <f>SUM(D311:O311)</f>
        <v>0</v>
      </c>
      <c r="Q311" s="292">
        <v>0</v>
      </c>
      <c r="R311" s="293">
        <v>0</v>
      </c>
      <c r="S311" s="293">
        <v>0</v>
      </c>
      <c r="T311" s="293">
        <v>0</v>
      </c>
      <c r="U311" s="293">
        <v>0</v>
      </c>
      <c r="V311" s="296">
        <v>0</v>
      </c>
      <c r="W311" s="297"/>
      <c r="X311" s="365">
        <f t="shared" si="621"/>
        <v>0</v>
      </c>
    </row>
    <row r="312" spans="1:24" ht="24" customHeight="1">
      <c r="A312" s="462"/>
      <c r="B312" s="466" t="s">
        <v>213</v>
      </c>
      <c r="C312" s="467"/>
      <c r="D312" s="276">
        <v>0</v>
      </c>
      <c r="E312" s="277">
        <v>0</v>
      </c>
      <c r="F312" s="277">
        <v>0</v>
      </c>
      <c r="G312" s="277">
        <v>0</v>
      </c>
      <c r="H312" s="277">
        <v>0</v>
      </c>
      <c r="I312" s="278">
        <v>0</v>
      </c>
      <c r="J312" s="277">
        <v>0</v>
      </c>
      <c r="K312" s="277">
        <v>0</v>
      </c>
      <c r="L312" s="277">
        <v>0</v>
      </c>
      <c r="M312" s="277">
        <v>0</v>
      </c>
      <c r="N312" s="277">
        <v>0</v>
      </c>
      <c r="O312" s="279">
        <v>0</v>
      </c>
      <c r="P312" s="359">
        <f t="shared" ref="P312:P319" si="641">SUM(D312:O312)</f>
        <v>0</v>
      </c>
      <c r="Q312" s="276">
        <v>0</v>
      </c>
      <c r="R312" s="277">
        <v>0</v>
      </c>
      <c r="S312" s="277">
        <v>0</v>
      </c>
      <c r="T312" s="277">
        <v>0</v>
      </c>
      <c r="U312" s="277">
        <v>0</v>
      </c>
      <c r="V312" s="277">
        <v>0</v>
      </c>
      <c r="W312" s="280">
        <v>100</v>
      </c>
      <c r="X312" s="359">
        <f t="shared" si="621"/>
        <v>100</v>
      </c>
    </row>
    <row r="313" spans="1:24" ht="24" customHeight="1">
      <c r="A313" s="462"/>
      <c r="B313" s="468" t="s">
        <v>250</v>
      </c>
      <c r="C313" s="469"/>
      <c r="D313" s="276">
        <f>SUM(D314:D317)</f>
        <v>0</v>
      </c>
      <c r="E313" s="277">
        <f t="shared" ref="E313" si="642">SUM(E314:E317)</f>
        <v>0</v>
      </c>
      <c r="F313" s="277">
        <f t="shared" ref="F313" si="643">SUM(F314:F317)</f>
        <v>0</v>
      </c>
      <c r="G313" s="277">
        <f t="shared" ref="G313" si="644">SUM(G314:G317)</f>
        <v>0</v>
      </c>
      <c r="H313" s="277">
        <f t="shared" ref="H313" si="645">SUM(H314:H317)</f>
        <v>0</v>
      </c>
      <c r="I313" s="278">
        <f t="shared" ref="I313" si="646">SUM(I314:I317)</f>
        <v>0</v>
      </c>
      <c r="J313" s="277">
        <f t="shared" ref="J313" si="647">SUM(J314:J317)</f>
        <v>0</v>
      </c>
      <c r="K313" s="277">
        <f t="shared" ref="K313" si="648">SUM(K314:K317)</f>
        <v>0</v>
      </c>
      <c r="L313" s="277">
        <f t="shared" ref="L313" si="649">SUM(L314:L317)</f>
        <v>0</v>
      </c>
      <c r="M313" s="277">
        <f t="shared" ref="M313" si="650">SUM(M314:M317)</f>
        <v>0</v>
      </c>
      <c r="N313" s="277">
        <f t="shared" ref="N313" si="651">SUM(N314:N317)</f>
        <v>0</v>
      </c>
      <c r="O313" s="279">
        <f t="shared" ref="O313" si="652">SUM(O314:O317)</f>
        <v>0</v>
      </c>
      <c r="P313" s="359">
        <f t="shared" si="641"/>
        <v>0</v>
      </c>
      <c r="Q313" s="276">
        <f t="shared" ref="Q313" si="653">SUM(Q314:Q317)</f>
        <v>0</v>
      </c>
      <c r="R313" s="277">
        <f t="shared" ref="R313" si="654">SUM(R314:R317)</f>
        <v>0</v>
      </c>
      <c r="S313" s="277">
        <f t="shared" ref="S313" si="655">SUM(S314:S317)</f>
        <v>0</v>
      </c>
      <c r="T313" s="277">
        <f t="shared" ref="T313" si="656">SUM(T314:T317)</f>
        <v>0</v>
      </c>
      <c r="U313" s="277">
        <f t="shared" ref="U313" si="657">SUM(U314:U317)</f>
        <v>0</v>
      </c>
      <c r="V313" s="279">
        <f t="shared" ref="V313" si="658">SUM(V314:V317)</f>
        <v>0</v>
      </c>
      <c r="W313" s="280">
        <f t="shared" ref="W313" si="659">SUM(W314:W317)</f>
        <v>0</v>
      </c>
      <c r="X313" s="359">
        <f t="shared" si="621"/>
        <v>0</v>
      </c>
    </row>
    <row r="314" spans="1:24" ht="24" customHeight="1">
      <c r="A314" s="462"/>
      <c r="B314" s="470"/>
      <c r="C314" s="360" t="s">
        <v>217</v>
      </c>
      <c r="D314" s="276">
        <v>0</v>
      </c>
      <c r="E314" s="277">
        <v>0</v>
      </c>
      <c r="F314" s="277">
        <v>0</v>
      </c>
      <c r="G314" s="277">
        <v>0</v>
      </c>
      <c r="H314" s="277">
        <v>0</v>
      </c>
      <c r="I314" s="278">
        <v>0</v>
      </c>
      <c r="J314" s="277">
        <v>0</v>
      </c>
      <c r="K314" s="277">
        <v>0</v>
      </c>
      <c r="L314" s="277">
        <v>0</v>
      </c>
      <c r="M314" s="277">
        <v>0</v>
      </c>
      <c r="N314" s="277">
        <v>0</v>
      </c>
      <c r="O314" s="279">
        <v>0</v>
      </c>
      <c r="P314" s="359">
        <f t="shared" si="641"/>
        <v>0</v>
      </c>
      <c r="Q314" s="276">
        <v>0</v>
      </c>
      <c r="R314" s="277">
        <v>0</v>
      </c>
      <c r="S314" s="277">
        <v>0</v>
      </c>
      <c r="T314" s="277">
        <v>0</v>
      </c>
      <c r="U314" s="277">
        <v>0</v>
      </c>
      <c r="V314" s="279">
        <v>0</v>
      </c>
      <c r="W314" s="280"/>
      <c r="X314" s="359">
        <f t="shared" si="621"/>
        <v>0</v>
      </c>
    </row>
    <row r="315" spans="1:24" ht="24" customHeight="1">
      <c r="A315" s="462"/>
      <c r="B315" s="470"/>
      <c r="C315" s="360" t="s">
        <v>212</v>
      </c>
      <c r="D315" s="276">
        <v>0</v>
      </c>
      <c r="E315" s="277">
        <v>0</v>
      </c>
      <c r="F315" s="277">
        <v>0</v>
      </c>
      <c r="G315" s="277">
        <v>0</v>
      </c>
      <c r="H315" s="277">
        <v>0</v>
      </c>
      <c r="I315" s="278">
        <v>0</v>
      </c>
      <c r="J315" s="277">
        <v>0</v>
      </c>
      <c r="K315" s="277">
        <v>0</v>
      </c>
      <c r="L315" s="277">
        <v>0</v>
      </c>
      <c r="M315" s="277">
        <v>0</v>
      </c>
      <c r="N315" s="277">
        <v>0</v>
      </c>
      <c r="O315" s="279">
        <v>0</v>
      </c>
      <c r="P315" s="359">
        <f t="shared" si="641"/>
        <v>0</v>
      </c>
      <c r="Q315" s="276">
        <v>0</v>
      </c>
      <c r="R315" s="277">
        <v>0</v>
      </c>
      <c r="S315" s="277">
        <v>0</v>
      </c>
      <c r="T315" s="277">
        <v>0</v>
      </c>
      <c r="U315" s="277">
        <v>0</v>
      </c>
      <c r="V315" s="279">
        <v>0</v>
      </c>
      <c r="W315" s="280"/>
      <c r="X315" s="359">
        <f t="shared" si="621"/>
        <v>0</v>
      </c>
    </row>
    <row r="316" spans="1:24" ht="24" customHeight="1">
      <c r="A316" s="462"/>
      <c r="B316" s="470"/>
      <c r="C316" s="360" t="s">
        <v>216</v>
      </c>
      <c r="D316" s="276">
        <v>0</v>
      </c>
      <c r="E316" s="277">
        <v>0</v>
      </c>
      <c r="F316" s="277">
        <v>0</v>
      </c>
      <c r="G316" s="277">
        <v>0</v>
      </c>
      <c r="H316" s="277">
        <v>0</v>
      </c>
      <c r="I316" s="278">
        <v>0</v>
      </c>
      <c r="J316" s="277">
        <v>0</v>
      </c>
      <c r="K316" s="277">
        <v>0</v>
      </c>
      <c r="L316" s="277">
        <v>0</v>
      </c>
      <c r="M316" s="277">
        <v>0</v>
      </c>
      <c r="N316" s="277">
        <v>0</v>
      </c>
      <c r="O316" s="279">
        <v>0</v>
      </c>
      <c r="P316" s="359">
        <f t="shared" si="641"/>
        <v>0</v>
      </c>
      <c r="Q316" s="276">
        <v>0</v>
      </c>
      <c r="R316" s="277">
        <v>0</v>
      </c>
      <c r="S316" s="277">
        <v>0</v>
      </c>
      <c r="T316" s="277">
        <v>0</v>
      </c>
      <c r="U316" s="277">
        <v>0</v>
      </c>
      <c r="V316" s="279">
        <v>0</v>
      </c>
      <c r="W316" s="280"/>
      <c r="X316" s="359">
        <f t="shared" si="621"/>
        <v>0</v>
      </c>
    </row>
    <row r="317" spans="1:24" ht="24" customHeight="1">
      <c r="A317" s="462"/>
      <c r="B317" s="470"/>
      <c r="C317" s="360" t="s">
        <v>211</v>
      </c>
      <c r="D317" s="276">
        <v>0</v>
      </c>
      <c r="E317" s="277">
        <v>0</v>
      </c>
      <c r="F317" s="277">
        <v>0</v>
      </c>
      <c r="G317" s="277">
        <v>0</v>
      </c>
      <c r="H317" s="277">
        <v>0</v>
      </c>
      <c r="I317" s="278">
        <v>0</v>
      </c>
      <c r="J317" s="277">
        <v>0</v>
      </c>
      <c r="K317" s="277">
        <v>0</v>
      </c>
      <c r="L317" s="277">
        <v>0</v>
      </c>
      <c r="M317" s="277">
        <v>0</v>
      </c>
      <c r="N317" s="277">
        <v>0</v>
      </c>
      <c r="O317" s="279">
        <v>0</v>
      </c>
      <c r="P317" s="359">
        <f t="shared" si="641"/>
        <v>0</v>
      </c>
      <c r="Q317" s="276">
        <v>0</v>
      </c>
      <c r="R317" s="277">
        <v>0</v>
      </c>
      <c r="S317" s="277">
        <v>0</v>
      </c>
      <c r="T317" s="277">
        <v>0</v>
      </c>
      <c r="U317" s="277">
        <v>0</v>
      </c>
      <c r="V317" s="279">
        <v>0</v>
      </c>
      <c r="W317" s="280"/>
      <c r="X317" s="359">
        <f t="shared" si="621"/>
        <v>0</v>
      </c>
    </row>
    <row r="318" spans="1:24" ht="24" customHeight="1">
      <c r="A318" s="462"/>
      <c r="B318" s="466" t="s">
        <v>249</v>
      </c>
      <c r="C318" s="467"/>
      <c r="D318" s="276">
        <v>0</v>
      </c>
      <c r="E318" s="277">
        <v>0</v>
      </c>
      <c r="F318" s="277">
        <v>0</v>
      </c>
      <c r="G318" s="277">
        <v>0</v>
      </c>
      <c r="H318" s="277">
        <v>0</v>
      </c>
      <c r="I318" s="278">
        <v>0</v>
      </c>
      <c r="J318" s="277">
        <v>0</v>
      </c>
      <c r="K318" s="277">
        <v>0</v>
      </c>
      <c r="L318" s="277">
        <v>0</v>
      </c>
      <c r="M318" s="277">
        <v>0</v>
      </c>
      <c r="N318" s="277">
        <v>0</v>
      </c>
      <c r="O318" s="279">
        <v>0</v>
      </c>
      <c r="P318" s="359">
        <f t="shared" si="641"/>
        <v>0</v>
      </c>
      <c r="Q318" s="276">
        <v>0</v>
      </c>
      <c r="R318" s="277">
        <v>0</v>
      </c>
      <c r="S318" s="277">
        <v>0</v>
      </c>
      <c r="T318" s="277">
        <v>0</v>
      </c>
      <c r="U318" s="277">
        <v>0</v>
      </c>
      <c r="V318" s="279">
        <v>0</v>
      </c>
      <c r="W318" s="280"/>
      <c r="X318" s="359">
        <f t="shared" si="621"/>
        <v>0</v>
      </c>
    </row>
    <row r="319" spans="1:24" ht="24" customHeight="1">
      <c r="A319" s="463"/>
      <c r="B319" s="459" t="s">
        <v>215</v>
      </c>
      <c r="C319" s="460"/>
      <c r="D319" s="287">
        <v>0</v>
      </c>
      <c r="E319" s="288">
        <v>0</v>
      </c>
      <c r="F319" s="288">
        <v>0</v>
      </c>
      <c r="G319" s="288">
        <v>0</v>
      </c>
      <c r="H319" s="288">
        <v>0</v>
      </c>
      <c r="I319" s="289">
        <v>0</v>
      </c>
      <c r="J319" s="288">
        <v>0</v>
      </c>
      <c r="K319" s="288">
        <v>0</v>
      </c>
      <c r="L319" s="288">
        <v>0</v>
      </c>
      <c r="M319" s="288">
        <v>0</v>
      </c>
      <c r="N319" s="288">
        <v>0</v>
      </c>
      <c r="O319" s="290">
        <v>0</v>
      </c>
      <c r="P319" s="363">
        <f t="shared" si="641"/>
        <v>0</v>
      </c>
      <c r="Q319" s="287">
        <v>0</v>
      </c>
      <c r="R319" s="288">
        <v>0</v>
      </c>
      <c r="S319" s="288">
        <v>0</v>
      </c>
      <c r="T319" s="288">
        <v>0</v>
      </c>
      <c r="U319" s="288">
        <v>0</v>
      </c>
      <c r="V319" s="290">
        <v>0</v>
      </c>
      <c r="W319" s="291"/>
      <c r="X319" s="364">
        <f t="shared" si="621"/>
        <v>0</v>
      </c>
    </row>
    <row r="320" spans="1:24" ht="24" customHeight="1">
      <c r="A320" s="462" t="s">
        <v>283</v>
      </c>
      <c r="B320" s="472" t="s">
        <v>214</v>
      </c>
      <c r="C320" s="473"/>
      <c r="D320" s="281">
        <v>0</v>
      </c>
      <c r="E320" s="282">
        <v>0</v>
      </c>
      <c r="F320" s="282">
        <v>0</v>
      </c>
      <c r="G320" s="282">
        <v>0</v>
      </c>
      <c r="H320" s="282">
        <v>0</v>
      </c>
      <c r="I320" s="283">
        <v>0</v>
      </c>
      <c r="J320" s="282">
        <v>120</v>
      </c>
      <c r="K320" s="282">
        <v>0</v>
      </c>
      <c r="L320" s="282">
        <v>0</v>
      </c>
      <c r="M320" s="282">
        <v>0</v>
      </c>
      <c r="N320" s="282">
        <v>0</v>
      </c>
      <c r="O320" s="284">
        <v>0</v>
      </c>
      <c r="P320" s="367">
        <f>SUM(D320:O320)</f>
        <v>120</v>
      </c>
      <c r="Q320" s="281">
        <v>0</v>
      </c>
      <c r="R320" s="282">
        <v>0</v>
      </c>
      <c r="S320" s="282">
        <v>0</v>
      </c>
      <c r="T320" s="282">
        <v>0</v>
      </c>
      <c r="U320" s="282">
        <v>0</v>
      </c>
      <c r="V320" s="285">
        <v>0</v>
      </c>
      <c r="W320" s="286">
        <v>120</v>
      </c>
      <c r="X320" s="367">
        <f t="shared" ref="X320:X328" si="660">SUM(Q320:W320)</f>
        <v>120</v>
      </c>
    </row>
    <row r="321" spans="1:24" ht="24" customHeight="1">
      <c r="A321" s="462"/>
      <c r="B321" s="466" t="s">
        <v>213</v>
      </c>
      <c r="C321" s="467"/>
      <c r="D321" s="276">
        <v>0</v>
      </c>
      <c r="E321" s="277">
        <v>0</v>
      </c>
      <c r="F321" s="277">
        <v>0</v>
      </c>
      <c r="G321" s="277">
        <v>0</v>
      </c>
      <c r="H321" s="277">
        <v>0</v>
      </c>
      <c r="I321" s="278">
        <v>0</v>
      </c>
      <c r="J321" s="277">
        <v>0</v>
      </c>
      <c r="K321" s="277">
        <v>0</v>
      </c>
      <c r="L321" s="277">
        <v>0</v>
      </c>
      <c r="M321" s="277">
        <v>0</v>
      </c>
      <c r="N321" s="277">
        <v>0</v>
      </c>
      <c r="O321" s="279">
        <v>0</v>
      </c>
      <c r="P321" s="359">
        <f t="shared" ref="P321:P328" si="661">SUM(D321:O321)</f>
        <v>0</v>
      </c>
      <c r="Q321" s="276">
        <v>0</v>
      </c>
      <c r="R321" s="277">
        <v>0</v>
      </c>
      <c r="S321" s="277">
        <v>0</v>
      </c>
      <c r="T321" s="277">
        <v>0</v>
      </c>
      <c r="U321" s="277">
        <v>0</v>
      </c>
      <c r="V321" s="277">
        <v>0</v>
      </c>
      <c r="W321" s="280">
        <v>0</v>
      </c>
      <c r="X321" s="359">
        <f t="shared" si="660"/>
        <v>0</v>
      </c>
    </row>
    <row r="322" spans="1:24" ht="24" customHeight="1">
      <c r="A322" s="462"/>
      <c r="B322" s="468" t="s">
        <v>250</v>
      </c>
      <c r="C322" s="469"/>
      <c r="D322" s="276">
        <f>SUM(D323:D326)</f>
        <v>0</v>
      </c>
      <c r="E322" s="277">
        <f t="shared" ref="E322" si="662">SUM(E323:E326)</f>
        <v>0</v>
      </c>
      <c r="F322" s="277">
        <f t="shared" ref="F322" si="663">SUM(F323:F326)</f>
        <v>0</v>
      </c>
      <c r="G322" s="277">
        <f t="shared" ref="G322" si="664">SUM(G323:G326)</f>
        <v>0</v>
      </c>
      <c r="H322" s="277">
        <f t="shared" ref="H322" si="665">SUM(H323:H326)</f>
        <v>0</v>
      </c>
      <c r="I322" s="278">
        <f t="shared" ref="I322" si="666">SUM(I323:I326)</f>
        <v>0</v>
      </c>
      <c r="J322" s="277">
        <f t="shared" ref="J322" si="667">SUM(J323:J326)</f>
        <v>0</v>
      </c>
      <c r="K322" s="277">
        <f t="shared" ref="K322" si="668">SUM(K323:K326)</f>
        <v>0</v>
      </c>
      <c r="L322" s="277">
        <f t="shared" ref="L322" si="669">SUM(L323:L326)</f>
        <v>0</v>
      </c>
      <c r="M322" s="277">
        <f t="shared" ref="M322" si="670">SUM(M323:M326)</f>
        <v>0</v>
      </c>
      <c r="N322" s="277">
        <f t="shared" ref="N322" si="671">SUM(N323:N326)</f>
        <v>0</v>
      </c>
      <c r="O322" s="279">
        <f t="shared" ref="O322" si="672">SUM(O323:O326)</f>
        <v>0</v>
      </c>
      <c r="P322" s="359">
        <f t="shared" si="661"/>
        <v>0</v>
      </c>
      <c r="Q322" s="276">
        <f t="shared" ref="Q322" si="673">SUM(Q323:Q326)</f>
        <v>0</v>
      </c>
      <c r="R322" s="277">
        <f t="shared" ref="R322" si="674">SUM(R323:R326)</f>
        <v>0</v>
      </c>
      <c r="S322" s="277">
        <f t="shared" ref="S322" si="675">SUM(S323:S326)</f>
        <v>0</v>
      </c>
      <c r="T322" s="277">
        <f t="shared" ref="T322" si="676">SUM(T323:T326)</f>
        <v>0</v>
      </c>
      <c r="U322" s="277">
        <f t="shared" ref="U322" si="677">SUM(U323:U326)</f>
        <v>0</v>
      </c>
      <c r="V322" s="279">
        <f t="shared" ref="V322" si="678">SUM(V323:V326)</f>
        <v>0</v>
      </c>
      <c r="W322" s="280">
        <f t="shared" ref="W322" si="679">SUM(W323:W326)</f>
        <v>0</v>
      </c>
      <c r="X322" s="359">
        <f t="shared" si="660"/>
        <v>0</v>
      </c>
    </row>
    <row r="323" spans="1:24" ht="24" customHeight="1">
      <c r="A323" s="462"/>
      <c r="B323" s="470"/>
      <c r="C323" s="360" t="s">
        <v>217</v>
      </c>
      <c r="D323" s="276">
        <v>0</v>
      </c>
      <c r="E323" s="277">
        <v>0</v>
      </c>
      <c r="F323" s="277">
        <v>0</v>
      </c>
      <c r="G323" s="277">
        <v>0</v>
      </c>
      <c r="H323" s="277">
        <v>0</v>
      </c>
      <c r="I323" s="278">
        <v>0</v>
      </c>
      <c r="J323" s="277">
        <v>0</v>
      </c>
      <c r="K323" s="277">
        <v>0</v>
      </c>
      <c r="L323" s="277">
        <v>0</v>
      </c>
      <c r="M323" s="277">
        <v>0</v>
      </c>
      <c r="N323" s="277">
        <v>0</v>
      </c>
      <c r="O323" s="279">
        <v>0</v>
      </c>
      <c r="P323" s="359">
        <f t="shared" si="661"/>
        <v>0</v>
      </c>
      <c r="Q323" s="276">
        <v>0</v>
      </c>
      <c r="R323" s="277">
        <v>0</v>
      </c>
      <c r="S323" s="277">
        <v>0</v>
      </c>
      <c r="T323" s="277">
        <v>0</v>
      </c>
      <c r="U323" s="277">
        <v>0</v>
      </c>
      <c r="V323" s="279">
        <v>0</v>
      </c>
      <c r="W323" s="280">
        <v>0</v>
      </c>
      <c r="X323" s="359">
        <f t="shared" si="660"/>
        <v>0</v>
      </c>
    </row>
    <row r="324" spans="1:24" ht="24" customHeight="1">
      <c r="A324" s="462"/>
      <c r="B324" s="470"/>
      <c r="C324" s="360" t="s">
        <v>212</v>
      </c>
      <c r="D324" s="276">
        <v>0</v>
      </c>
      <c r="E324" s="277">
        <v>0</v>
      </c>
      <c r="F324" s="277">
        <v>0</v>
      </c>
      <c r="G324" s="277">
        <v>0</v>
      </c>
      <c r="H324" s="277">
        <v>0</v>
      </c>
      <c r="I324" s="278">
        <v>0</v>
      </c>
      <c r="J324" s="277">
        <v>0</v>
      </c>
      <c r="K324" s="277">
        <v>0</v>
      </c>
      <c r="L324" s="277">
        <v>0</v>
      </c>
      <c r="M324" s="277">
        <v>0</v>
      </c>
      <c r="N324" s="277">
        <v>0</v>
      </c>
      <c r="O324" s="279">
        <v>0</v>
      </c>
      <c r="P324" s="359">
        <f t="shared" si="661"/>
        <v>0</v>
      </c>
      <c r="Q324" s="276">
        <v>0</v>
      </c>
      <c r="R324" s="277">
        <v>0</v>
      </c>
      <c r="S324" s="277">
        <v>0</v>
      </c>
      <c r="T324" s="277">
        <v>0</v>
      </c>
      <c r="U324" s="277">
        <v>0</v>
      </c>
      <c r="V324" s="279">
        <v>0</v>
      </c>
      <c r="W324" s="280">
        <v>0</v>
      </c>
      <c r="X324" s="359">
        <f t="shared" si="660"/>
        <v>0</v>
      </c>
    </row>
    <row r="325" spans="1:24" ht="24" customHeight="1">
      <c r="A325" s="462"/>
      <c r="B325" s="470"/>
      <c r="C325" s="360" t="s">
        <v>216</v>
      </c>
      <c r="D325" s="276">
        <v>0</v>
      </c>
      <c r="E325" s="277">
        <v>0</v>
      </c>
      <c r="F325" s="277">
        <v>0</v>
      </c>
      <c r="G325" s="277">
        <v>0</v>
      </c>
      <c r="H325" s="277">
        <v>0</v>
      </c>
      <c r="I325" s="278">
        <v>0</v>
      </c>
      <c r="J325" s="277">
        <v>0</v>
      </c>
      <c r="K325" s="277">
        <v>0</v>
      </c>
      <c r="L325" s="277">
        <v>0</v>
      </c>
      <c r="M325" s="277">
        <v>0</v>
      </c>
      <c r="N325" s="277">
        <v>0</v>
      </c>
      <c r="O325" s="279">
        <v>0</v>
      </c>
      <c r="P325" s="359">
        <f t="shared" si="661"/>
        <v>0</v>
      </c>
      <c r="Q325" s="276">
        <v>0</v>
      </c>
      <c r="R325" s="277">
        <v>0</v>
      </c>
      <c r="S325" s="277">
        <v>0</v>
      </c>
      <c r="T325" s="277">
        <v>0</v>
      </c>
      <c r="U325" s="277">
        <v>0</v>
      </c>
      <c r="V325" s="279">
        <v>0</v>
      </c>
      <c r="W325" s="280">
        <v>0</v>
      </c>
      <c r="X325" s="359">
        <f t="shared" ref="X325:X326" si="680">SUM(Q325:W325)</f>
        <v>0</v>
      </c>
    </row>
    <row r="326" spans="1:24" ht="24" customHeight="1">
      <c r="A326" s="462"/>
      <c r="B326" s="470"/>
      <c r="C326" s="360" t="s">
        <v>211</v>
      </c>
      <c r="D326" s="276">
        <v>0</v>
      </c>
      <c r="E326" s="277">
        <v>0</v>
      </c>
      <c r="F326" s="277">
        <v>0</v>
      </c>
      <c r="G326" s="277">
        <v>0</v>
      </c>
      <c r="H326" s="277">
        <v>0</v>
      </c>
      <c r="I326" s="278">
        <v>0</v>
      </c>
      <c r="J326" s="277">
        <v>0</v>
      </c>
      <c r="K326" s="277">
        <v>0</v>
      </c>
      <c r="L326" s="277">
        <v>0</v>
      </c>
      <c r="M326" s="277">
        <v>0</v>
      </c>
      <c r="N326" s="277">
        <v>0</v>
      </c>
      <c r="O326" s="279">
        <v>0</v>
      </c>
      <c r="P326" s="359">
        <f t="shared" si="661"/>
        <v>0</v>
      </c>
      <c r="Q326" s="276">
        <v>0</v>
      </c>
      <c r="R326" s="277">
        <v>0</v>
      </c>
      <c r="S326" s="277">
        <v>0</v>
      </c>
      <c r="T326" s="277">
        <v>0</v>
      </c>
      <c r="U326" s="277">
        <v>0</v>
      </c>
      <c r="V326" s="279">
        <v>0</v>
      </c>
      <c r="W326" s="280">
        <v>0</v>
      </c>
      <c r="X326" s="359">
        <f t="shared" si="680"/>
        <v>0</v>
      </c>
    </row>
    <row r="327" spans="1:24" ht="24" customHeight="1">
      <c r="A327" s="462"/>
      <c r="B327" s="466" t="s">
        <v>249</v>
      </c>
      <c r="C327" s="467"/>
      <c r="D327" s="276">
        <v>0</v>
      </c>
      <c r="E327" s="277">
        <v>0</v>
      </c>
      <c r="F327" s="277">
        <v>0</v>
      </c>
      <c r="G327" s="277">
        <v>0</v>
      </c>
      <c r="H327" s="277">
        <v>0</v>
      </c>
      <c r="I327" s="278">
        <v>0</v>
      </c>
      <c r="J327" s="277">
        <v>0</v>
      </c>
      <c r="K327" s="277">
        <v>0</v>
      </c>
      <c r="L327" s="277">
        <v>0</v>
      </c>
      <c r="M327" s="277">
        <v>0</v>
      </c>
      <c r="N327" s="277">
        <v>0</v>
      </c>
      <c r="O327" s="279">
        <v>0</v>
      </c>
      <c r="P327" s="359">
        <f t="shared" si="661"/>
        <v>0</v>
      </c>
      <c r="Q327" s="276">
        <v>0</v>
      </c>
      <c r="R327" s="277">
        <v>0</v>
      </c>
      <c r="S327" s="277">
        <v>0</v>
      </c>
      <c r="T327" s="277">
        <v>0</v>
      </c>
      <c r="U327" s="277">
        <v>0</v>
      </c>
      <c r="V327" s="279">
        <v>0</v>
      </c>
      <c r="W327" s="280">
        <v>0</v>
      </c>
      <c r="X327" s="359">
        <f t="shared" si="660"/>
        <v>0</v>
      </c>
    </row>
    <row r="328" spans="1:24" ht="24" customHeight="1">
      <c r="A328" s="463"/>
      <c r="B328" s="459" t="s">
        <v>215</v>
      </c>
      <c r="C328" s="460"/>
      <c r="D328" s="131">
        <v>0</v>
      </c>
      <c r="E328" s="132">
        <v>0</v>
      </c>
      <c r="F328" s="132">
        <v>0</v>
      </c>
      <c r="G328" s="132">
        <v>0</v>
      </c>
      <c r="H328" s="132">
        <v>0</v>
      </c>
      <c r="I328" s="133">
        <v>0</v>
      </c>
      <c r="J328" s="132">
        <v>0</v>
      </c>
      <c r="K328" s="132">
        <v>0</v>
      </c>
      <c r="L328" s="132">
        <v>0</v>
      </c>
      <c r="M328" s="132">
        <v>0</v>
      </c>
      <c r="N328" s="132">
        <v>0</v>
      </c>
      <c r="O328" s="134">
        <v>0</v>
      </c>
      <c r="P328" s="361">
        <f t="shared" si="661"/>
        <v>0</v>
      </c>
      <c r="Q328" s="131">
        <v>0</v>
      </c>
      <c r="R328" s="132">
        <v>0</v>
      </c>
      <c r="S328" s="132">
        <v>0</v>
      </c>
      <c r="T328" s="132">
        <v>0</v>
      </c>
      <c r="U328" s="132">
        <v>0</v>
      </c>
      <c r="V328" s="134">
        <v>0</v>
      </c>
      <c r="W328" s="135">
        <v>0</v>
      </c>
      <c r="X328" s="362">
        <f t="shared" si="660"/>
        <v>0</v>
      </c>
    </row>
    <row r="329" spans="1:24">
      <c r="A329" s="120" t="s">
        <v>312</v>
      </c>
      <c r="B329" s="136"/>
      <c r="C329" s="136"/>
      <c r="D329" s="136"/>
      <c r="E329" s="136"/>
      <c r="F329" s="136"/>
      <c r="G329" s="136"/>
      <c r="H329" s="136"/>
      <c r="I329" s="136"/>
      <c r="J329" s="136"/>
      <c r="K329" s="136"/>
      <c r="L329" s="136"/>
      <c r="M329" s="136"/>
      <c r="N329" s="136"/>
      <c r="O329" s="136"/>
      <c r="P329" s="137"/>
      <c r="Q329" s="136"/>
      <c r="R329" s="136"/>
      <c r="S329" s="136"/>
      <c r="T329" s="136"/>
      <c r="U329" s="136"/>
      <c r="V329" s="136"/>
      <c r="W329" s="138"/>
      <c r="X329" s="136"/>
    </row>
    <row r="330" spans="1:24">
      <c r="A330" s="130"/>
      <c r="B330" s="139"/>
      <c r="C330" s="139"/>
      <c r="D330" s="136"/>
      <c r="E330" s="136"/>
      <c r="F330" s="136"/>
      <c r="G330" s="136"/>
      <c r="H330" s="136"/>
      <c r="I330" s="136"/>
      <c r="J330" s="136"/>
      <c r="K330" s="136"/>
      <c r="L330" s="136"/>
      <c r="M330" s="136"/>
      <c r="N330" s="136"/>
      <c r="O330" s="136"/>
      <c r="P330" s="136"/>
      <c r="Q330" s="136"/>
      <c r="R330" s="136"/>
      <c r="S330" s="136"/>
      <c r="T330" s="136"/>
      <c r="U330" s="136"/>
      <c r="V330" s="136"/>
      <c r="W330" s="138"/>
      <c r="X330" s="136"/>
    </row>
  </sheetData>
  <dataConsolidate/>
  <mergeCells count="257">
    <mergeCell ref="W2:X2"/>
    <mergeCell ref="A3:A4"/>
    <mergeCell ref="D3:P3"/>
    <mergeCell ref="Q3:X3"/>
    <mergeCell ref="A140:A148"/>
    <mergeCell ref="A158:A166"/>
    <mergeCell ref="A104:A112"/>
    <mergeCell ref="A122:A130"/>
    <mergeCell ref="A86:A94"/>
    <mergeCell ref="A68:A76"/>
    <mergeCell ref="A41:A49"/>
    <mergeCell ref="B41:C41"/>
    <mergeCell ref="B42:C42"/>
    <mergeCell ref="B43:C43"/>
    <mergeCell ref="B44:B47"/>
    <mergeCell ref="B48:C48"/>
    <mergeCell ref="B49:C49"/>
    <mergeCell ref="A32:A40"/>
    <mergeCell ref="B32:C32"/>
    <mergeCell ref="B33:C33"/>
    <mergeCell ref="B34:C34"/>
    <mergeCell ref="B35:B38"/>
    <mergeCell ref="B39:C39"/>
    <mergeCell ref="B68:C68"/>
    <mergeCell ref="A284:A292"/>
    <mergeCell ref="B284:C284"/>
    <mergeCell ref="B285:C285"/>
    <mergeCell ref="B286:C286"/>
    <mergeCell ref="B287:B290"/>
    <mergeCell ref="B291:C291"/>
    <mergeCell ref="B292:C292"/>
    <mergeCell ref="A257:A265"/>
    <mergeCell ref="B257:C257"/>
    <mergeCell ref="B258:C258"/>
    <mergeCell ref="B259:C259"/>
    <mergeCell ref="B260:B263"/>
    <mergeCell ref="B264:C264"/>
    <mergeCell ref="B265:C265"/>
    <mergeCell ref="B327:C327"/>
    <mergeCell ref="B328:C328"/>
    <mergeCell ref="B320:C320"/>
    <mergeCell ref="B321:C321"/>
    <mergeCell ref="B322:C322"/>
    <mergeCell ref="B323:B326"/>
    <mergeCell ref="A320:A328"/>
    <mergeCell ref="A293:A301"/>
    <mergeCell ref="B293:C293"/>
    <mergeCell ref="B294:C294"/>
    <mergeCell ref="B295:C295"/>
    <mergeCell ref="B296:B299"/>
    <mergeCell ref="B300:C300"/>
    <mergeCell ref="B301:C301"/>
    <mergeCell ref="A302:A310"/>
    <mergeCell ref="B302:C302"/>
    <mergeCell ref="B303:C303"/>
    <mergeCell ref="B304:C304"/>
    <mergeCell ref="B305:B308"/>
    <mergeCell ref="B309:C309"/>
    <mergeCell ref="B310:C310"/>
    <mergeCell ref="A248:A256"/>
    <mergeCell ref="B248:C248"/>
    <mergeCell ref="B249:C249"/>
    <mergeCell ref="B250:C250"/>
    <mergeCell ref="B251:B254"/>
    <mergeCell ref="B255:C255"/>
    <mergeCell ref="B256:C256"/>
    <mergeCell ref="B274:C274"/>
    <mergeCell ref="A275:A283"/>
    <mergeCell ref="B275:C275"/>
    <mergeCell ref="B276:C276"/>
    <mergeCell ref="B277:C277"/>
    <mergeCell ref="B278:B281"/>
    <mergeCell ref="B282:C282"/>
    <mergeCell ref="B283:C283"/>
    <mergeCell ref="B266:C266"/>
    <mergeCell ref="B267:C267"/>
    <mergeCell ref="B268:C268"/>
    <mergeCell ref="B269:B272"/>
    <mergeCell ref="B273:C273"/>
    <mergeCell ref="A266:A274"/>
    <mergeCell ref="A221:A229"/>
    <mergeCell ref="B221:C221"/>
    <mergeCell ref="B222:C222"/>
    <mergeCell ref="B223:C223"/>
    <mergeCell ref="B224:B227"/>
    <mergeCell ref="B228:C228"/>
    <mergeCell ref="B229:C229"/>
    <mergeCell ref="A212:A220"/>
    <mergeCell ref="B212:C212"/>
    <mergeCell ref="B213:C213"/>
    <mergeCell ref="B214:C214"/>
    <mergeCell ref="B215:B218"/>
    <mergeCell ref="B219:C219"/>
    <mergeCell ref="B220:C220"/>
    <mergeCell ref="B238:C238"/>
    <mergeCell ref="A239:A247"/>
    <mergeCell ref="B239:C239"/>
    <mergeCell ref="B240:C240"/>
    <mergeCell ref="B241:C241"/>
    <mergeCell ref="B242:B245"/>
    <mergeCell ref="B246:C246"/>
    <mergeCell ref="B247:C247"/>
    <mergeCell ref="B230:C230"/>
    <mergeCell ref="B231:C231"/>
    <mergeCell ref="B232:C232"/>
    <mergeCell ref="B233:B236"/>
    <mergeCell ref="B237:C237"/>
    <mergeCell ref="A230:A238"/>
    <mergeCell ref="A185:A193"/>
    <mergeCell ref="B185:C185"/>
    <mergeCell ref="B186:C186"/>
    <mergeCell ref="B187:C187"/>
    <mergeCell ref="B188:B191"/>
    <mergeCell ref="B192:C192"/>
    <mergeCell ref="B193:C193"/>
    <mergeCell ref="A176:A184"/>
    <mergeCell ref="B176:C176"/>
    <mergeCell ref="B177:C177"/>
    <mergeCell ref="B178:C178"/>
    <mergeCell ref="B179:B182"/>
    <mergeCell ref="B183:C183"/>
    <mergeCell ref="B184:C184"/>
    <mergeCell ref="B202:C202"/>
    <mergeCell ref="A203:A211"/>
    <mergeCell ref="B203:C203"/>
    <mergeCell ref="B204:C204"/>
    <mergeCell ref="B205:C205"/>
    <mergeCell ref="B206:B209"/>
    <mergeCell ref="B210:C210"/>
    <mergeCell ref="B211:C211"/>
    <mergeCell ref="B194:C194"/>
    <mergeCell ref="B195:C195"/>
    <mergeCell ref="B196:C196"/>
    <mergeCell ref="B197:B200"/>
    <mergeCell ref="B201:C201"/>
    <mergeCell ref="A194:A202"/>
    <mergeCell ref="A59:A67"/>
    <mergeCell ref="B59:C59"/>
    <mergeCell ref="B60:C60"/>
    <mergeCell ref="B61:C61"/>
    <mergeCell ref="B62:B65"/>
    <mergeCell ref="B66:C66"/>
    <mergeCell ref="B67:C67"/>
    <mergeCell ref="B50:C50"/>
    <mergeCell ref="B51:C51"/>
    <mergeCell ref="B52:C52"/>
    <mergeCell ref="B53:B56"/>
    <mergeCell ref="B57:C57"/>
    <mergeCell ref="A50:A58"/>
    <mergeCell ref="A77:A85"/>
    <mergeCell ref="B77:C77"/>
    <mergeCell ref="B78:C78"/>
    <mergeCell ref="B79:C79"/>
    <mergeCell ref="B80:B83"/>
    <mergeCell ref="B84:C84"/>
    <mergeCell ref="B85:C85"/>
    <mergeCell ref="B69:C69"/>
    <mergeCell ref="B70:C70"/>
    <mergeCell ref="B71:B74"/>
    <mergeCell ref="B75:C75"/>
    <mergeCell ref="B122:C122"/>
    <mergeCell ref="B123:C123"/>
    <mergeCell ref="B124:C124"/>
    <mergeCell ref="B125:B128"/>
    <mergeCell ref="B129:C129"/>
    <mergeCell ref="B130:C130"/>
    <mergeCell ref="B94:C94"/>
    <mergeCell ref="A95:A103"/>
    <mergeCell ref="B95:C95"/>
    <mergeCell ref="B96:C96"/>
    <mergeCell ref="B97:C97"/>
    <mergeCell ref="B98:B101"/>
    <mergeCell ref="B102:C102"/>
    <mergeCell ref="B103:C103"/>
    <mergeCell ref="B148:C148"/>
    <mergeCell ref="A149:A157"/>
    <mergeCell ref="B149:C149"/>
    <mergeCell ref="B150:C150"/>
    <mergeCell ref="A131:A139"/>
    <mergeCell ref="B131:C131"/>
    <mergeCell ref="B132:C132"/>
    <mergeCell ref="B133:C133"/>
    <mergeCell ref="B134:B137"/>
    <mergeCell ref="B138:C138"/>
    <mergeCell ref="B139:C139"/>
    <mergeCell ref="B166:C166"/>
    <mergeCell ref="A167:A175"/>
    <mergeCell ref="B167:C167"/>
    <mergeCell ref="B168:C168"/>
    <mergeCell ref="B169:C169"/>
    <mergeCell ref="B170:B173"/>
    <mergeCell ref="B174:C174"/>
    <mergeCell ref="B175:C175"/>
    <mergeCell ref="B158:C158"/>
    <mergeCell ref="B159:C159"/>
    <mergeCell ref="B160:C160"/>
    <mergeCell ref="B161:B164"/>
    <mergeCell ref="B165:C165"/>
    <mergeCell ref="A14:A22"/>
    <mergeCell ref="B14:C14"/>
    <mergeCell ref="B15:C15"/>
    <mergeCell ref="B16:C16"/>
    <mergeCell ref="B17:B20"/>
    <mergeCell ref="B21:C21"/>
    <mergeCell ref="B22:C22"/>
    <mergeCell ref="A23:A31"/>
    <mergeCell ref="A5:A13"/>
    <mergeCell ref="B5:C5"/>
    <mergeCell ref="B6:C6"/>
    <mergeCell ref="B7:C7"/>
    <mergeCell ref="B8:B11"/>
    <mergeCell ref="B12:C12"/>
    <mergeCell ref="B13:C13"/>
    <mergeCell ref="B120:C120"/>
    <mergeCell ref="B121:C121"/>
    <mergeCell ref="B104:C104"/>
    <mergeCell ref="B105:C105"/>
    <mergeCell ref="B106:C106"/>
    <mergeCell ref="B107:B110"/>
    <mergeCell ref="B111:C111"/>
    <mergeCell ref="B23:C23"/>
    <mergeCell ref="B24:C24"/>
    <mergeCell ref="B25:C25"/>
    <mergeCell ref="B26:B29"/>
    <mergeCell ref="B30:C30"/>
    <mergeCell ref="B86:C86"/>
    <mergeCell ref="B87:C87"/>
    <mergeCell ref="B88:C88"/>
    <mergeCell ref="B89:B92"/>
    <mergeCell ref="B93:C93"/>
    <mergeCell ref="B76:C76"/>
    <mergeCell ref="B40:C40"/>
    <mergeCell ref="B58:C58"/>
    <mergeCell ref="B3:C4"/>
    <mergeCell ref="B31:C31"/>
    <mergeCell ref="A311:A319"/>
    <mergeCell ref="B311:C311"/>
    <mergeCell ref="B312:C312"/>
    <mergeCell ref="B313:C313"/>
    <mergeCell ref="B314:B317"/>
    <mergeCell ref="B318:C318"/>
    <mergeCell ref="B319:C319"/>
    <mergeCell ref="B151:C151"/>
    <mergeCell ref="B152:B155"/>
    <mergeCell ref="B156:C156"/>
    <mergeCell ref="B157:C157"/>
    <mergeCell ref="B140:C140"/>
    <mergeCell ref="B141:C141"/>
    <mergeCell ref="B142:C142"/>
    <mergeCell ref="B143:B146"/>
    <mergeCell ref="B147:C147"/>
    <mergeCell ref="B112:C112"/>
    <mergeCell ref="A113:A121"/>
    <mergeCell ref="B113:C113"/>
    <mergeCell ref="B114:C114"/>
    <mergeCell ref="B115:C115"/>
    <mergeCell ref="B116:B119"/>
  </mergeCells>
  <phoneticPr fontId="2"/>
  <printOptions horizontalCentered="1"/>
  <pageMargins left="0.19685039370078741" right="0.19685039370078741" top="0.39370078740157483" bottom="0.19685039370078741" header="0.51181102362204722" footer="0.51181102362204722"/>
  <pageSetup paperSize="9" scale="41" firstPageNumber="10" fitToHeight="6" orientation="landscape" cellComments="asDisplayed" useFirstPageNumber="1" r:id="rId1"/>
  <headerFooter alignWithMargins="0"/>
  <rowBreaks count="5" manualBreakCount="5">
    <brk id="58" max="23" man="1"/>
    <brk id="112" max="23" man="1"/>
    <brk id="166" max="23" man="1"/>
    <brk id="220" max="23" man="1"/>
    <brk id="274" max="23" man="1"/>
  </rowBreaks>
  <ignoredErrors>
    <ignoredError sqref="D7 E7:O7 Q7:W7 D16:X16 D25:O71 Q25:W85 Q160:W165 Q159:U159 W159 Q199:W199 Q198:U198 W198 Q226:W226 Q225:U225 W225 Q158:W158 Q228:W228 Q227:U227 W227 D73:O92 D72 G72:O72 D271:O305 D270:L270 N270:O270 D307:O322 D306:F306 H306:O306 Q120:W120 Q119:R119 U119:W119 Q100:W118 Q99:U99 W99 Q201:W201 Q200:U200 W200 D94:O155 D93:E93 G93:O93 Q95:W98 D157:O269 D156:H156 L156:O156 J156 Q230:W311 Q229:V229 Q88:W88 Q141:W148 Q140:V140 Q122:W139 Q121:V121 Q313:W322 Q312:V312 Q167:W184 Q166:V166 Q194:W197 Q185:V191 Q203:W224 Q202:T202 Q193:U193 Q192:T192" formulaRange="1"/>
    <ignoredError sqref="P7" formula="1"/>
    <ignoredError sqref="P25:P322" formula="1" formulaRange="1"/>
  </ignoredError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X186"/>
  <sheetViews>
    <sheetView showGridLines="0" showZeros="0" zoomScale="70" zoomScaleNormal="70" zoomScaleSheetLayoutView="70" workbookViewId="0">
      <pane xSplit="3" ySplit="4" topLeftCell="D5" activePane="bottomRight" state="frozen"/>
      <selection pane="topRight"/>
      <selection pane="bottomLeft"/>
      <selection pane="bottomRight" activeCell="D5" sqref="D5"/>
    </sheetView>
  </sheetViews>
  <sheetFormatPr defaultRowHeight="17.25"/>
  <cols>
    <col min="1" max="1" width="14.625" style="120" customWidth="1"/>
    <col min="2" max="2" width="12.125" style="120" customWidth="1"/>
    <col min="3" max="3" width="7.75" style="120" bestFit="1" customWidth="1"/>
    <col min="4" max="24" width="14.125" style="120" customWidth="1"/>
    <col min="25" max="16384" width="9" style="120"/>
  </cols>
  <sheetData>
    <row r="1" spans="1:24" ht="18.75" customHeight="1">
      <c r="A1" s="130"/>
      <c r="D1" s="136"/>
      <c r="E1" s="136"/>
      <c r="F1" s="136"/>
      <c r="G1" s="136"/>
      <c r="H1" s="136"/>
      <c r="I1" s="136"/>
      <c r="J1" s="136"/>
      <c r="K1" s="136"/>
      <c r="L1" s="136"/>
      <c r="M1" s="136"/>
      <c r="N1" s="136"/>
      <c r="O1" s="136"/>
      <c r="P1" s="136"/>
      <c r="Q1" s="136"/>
      <c r="R1" s="136"/>
      <c r="S1" s="136"/>
      <c r="T1" s="136"/>
      <c r="U1" s="136"/>
      <c r="V1" s="136"/>
      <c r="W1" s="136"/>
      <c r="X1" s="136"/>
    </row>
    <row r="2" spans="1:24" ht="17.25" customHeight="1">
      <c r="A2" s="170" t="s">
        <v>2</v>
      </c>
      <c r="D2" s="171"/>
      <c r="E2" s="171"/>
      <c r="F2" s="171"/>
      <c r="G2" s="171"/>
      <c r="H2" s="171"/>
      <c r="I2" s="171"/>
      <c r="J2" s="171"/>
      <c r="K2" s="171"/>
      <c r="L2" s="171"/>
      <c r="M2" s="171"/>
      <c r="N2" s="171"/>
      <c r="O2" s="171"/>
      <c r="P2" s="171"/>
      <c r="Q2" s="171"/>
      <c r="R2" s="171"/>
      <c r="S2" s="171"/>
      <c r="T2" s="171"/>
      <c r="U2" s="172"/>
      <c r="V2" s="171"/>
      <c r="W2" s="474" t="s">
        <v>190</v>
      </c>
      <c r="X2" s="474"/>
    </row>
    <row r="3" spans="1:24" ht="17.25" customHeight="1">
      <c r="A3" s="480" t="s">
        <v>7</v>
      </c>
      <c r="B3" s="455" t="s">
        <v>313</v>
      </c>
      <c r="C3" s="456"/>
      <c r="D3" s="477" t="s">
        <v>246</v>
      </c>
      <c r="E3" s="478"/>
      <c r="F3" s="478"/>
      <c r="G3" s="478"/>
      <c r="H3" s="478"/>
      <c r="I3" s="478"/>
      <c r="J3" s="478"/>
      <c r="K3" s="478"/>
      <c r="L3" s="478"/>
      <c r="M3" s="478"/>
      <c r="N3" s="478"/>
      <c r="O3" s="478"/>
      <c r="P3" s="479"/>
      <c r="Q3" s="477" t="s">
        <v>247</v>
      </c>
      <c r="R3" s="478"/>
      <c r="S3" s="478"/>
      <c r="T3" s="478"/>
      <c r="U3" s="478"/>
      <c r="V3" s="478"/>
      <c r="W3" s="478"/>
      <c r="X3" s="479"/>
    </row>
    <row r="4" spans="1:24" ht="34.5" customHeight="1">
      <c r="A4" s="476"/>
      <c r="B4" s="457"/>
      <c r="C4" s="458"/>
      <c r="D4" s="350" t="s">
        <v>218</v>
      </c>
      <c r="E4" s="122" t="s">
        <v>192</v>
      </c>
      <c r="F4" s="122" t="s">
        <v>219</v>
      </c>
      <c r="G4" s="122" t="s">
        <v>220</v>
      </c>
      <c r="H4" s="122" t="s">
        <v>222</v>
      </c>
      <c r="I4" s="123" t="s">
        <v>223</v>
      </c>
      <c r="J4" s="122" t="s">
        <v>224</v>
      </c>
      <c r="K4" s="122" t="s">
        <v>225</v>
      </c>
      <c r="L4" s="122" t="s">
        <v>226</v>
      </c>
      <c r="M4" s="122" t="s">
        <v>227</v>
      </c>
      <c r="N4" s="122" t="s">
        <v>228</v>
      </c>
      <c r="O4" s="351" t="s">
        <v>203</v>
      </c>
      <c r="P4" s="124" t="s">
        <v>205</v>
      </c>
      <c r="Q4" s="350" t="s">
        <v>229</v>
      </c>
      <c r="R4" s="122" t="s">
        <v>230</v>
      </c>
      <c r="S4" s="122" t="s">
        <v>194</v>
      </c>
      <c r="T4" s="122" t="s">
        <v>231</v>
      </c>
      <c r="U4" s="122" t="s">
        <v>221</v>
      </c>
      <c r="V4" s="156" t="s">
        <v>223</v>
      </c>
      <c r="W4" s="173" t="s">
        <v>232</v>
      </c>
      <c r="X4" s="124" t="s">
        <v>205</v>
      </c>
    </row>
    <row r="5" spans="1:24" ht="24" customHeight="1">
      <c r="A5" s="461" t="s">
        <v>285</v>
      </c>
      <c r="B5" s="464" t="s">
        <v>214</v>
      </c>
      <c r="C5" s="465"/>
      <c r="D5" s="126">
        <v>0</v>
      </c>
      <c r="E5" s="127">
        <v>0</v>
      </c>
      <c r="F5" s="127">
        <v>100</v>
      </c>
      <c r="G5" s="127">
        <v>0</v>
      </c>
      <c r="H5" s="127">
        <v>0</v>
      </c>
      <c r="I5" s="158">
        <v>0</v>
      </c>
      <c r="J5" s="127">
        <v>0</v>
      </c>
      <c r="K5" s="127">
        <v>0</v>
      </c>
      <c r="L5" s="127">
        <v>100</v>
      </c>
      <c r="M5" s="127">
        <v>0</v>
      </c>
      <c r="N5" s="127">
        <v>100</v>
      </c>
      <c r="O5" s="128">
        <v>0</v>
      </c>
      <c r="P5" s="358">
        <f>SUM(D5:O5)</f>
        <v>300</v>
      </c>
      <c r="Q5" s="126">
        <v>0</v>
      </c>
      <c r="R5" s="127">
        <v>0</v>
      </c>
      <c r="S5" s="127">
        <v>100</v>
      </c>
      <c r="T5" s="127">
        <v>0</v>
      </c>
      <c r="U5" s="127">
        <v>0</v>
      </c>
      <c r="V5" s="151">
        <v>0</v>
      </c>
      <c r="W5" s="129">
        <v>200</v>
      </c>
      <c r="X5" s="358">
        <f t="shared" ref="X5:X113" si="0">SUM(Q5:W5)</f>
        <v>300</v>
      </c>
    </row>
    <row r="6" spans="1:24" ht="24" customHeight="1">
      <c r="A6" s="462"/>
      <c r="B6" s="466" t="s">
        <v>213</v>
      </c>
      <c r="C6" s="467"/>
      <c r="D6" s="276">
        <v>0</v>
      </c>
      <c r="E6" s="277">
        <v>0</v>
      </c>
      <c r="F6" s="277">
        <v>0</v>
      </c>
      <c r="G6" s="277">
        <v>100</v>
      </c>
      <c r="H6" s="277">
        <v>0</v>
      </c>
      <c r="I6" s="278">
        <v>0</v>
      </c>
      <c r="J6" s="277">
        <v>100</v>
      </c>
      <c r="K6" s="277">
        <v>0</v>
      </c>
      <c r="L6" s="277">
        <v>0</v>
      </c>
      <c r="M6" s="277">
        <v>100</v>
      </c>
      <c r="N6" s="277">
        <v>0</v>
      </c>
      <c r="O6" s="279">
        <v>0</v>
      </c>
      <c r="P6" s="359">
        <f t="shared" ref="P6:P13" si="1">SUM(D6:O6)</f>
        <v>300</v>
      </c>
      <c r="Q6" s="276">
        <v>0</v>
      </c>
      <c r="R6" s="277">
        <v>0</v>
      </c>
      <c r="S6" s="277">
        <v>0</v>
      </c>
      <c r="T6" s="277">
        <v>100</v>
      </c>
      <c r="U6" s="277">
        <v>0</v>
      </c>
      <c r="V6" s="277">
        <v>0</v>
      </c>
      <c r="W6" s="280">
        <v>200</v>
      </c>
      <c r="X6" s="359">
        <f t="shared" si="0"/>
        <v>300</v>
      </c>
    </row>
    <row r="7" spans="1:24" ht="24" customHeight="1">
      <c r="A7" s="462"/>
      <c r="B7" s="468" t="s">
        <v>250</v>
      </c>
      <c r="C7" s="469"/>
      <c r="D7" s="276">
        <f>SUM(D8:D11)</f>
        <v>0</v>
      </c>
      <c r="E7" s="277">
        <f t="shared" ref="E7:O7" si="2">SUM(E8:E11)</f>
        <v>350</v>
      </c>
      <c r="F7" s="277">
        <f t="shared" si="2"/>
        <v>0</v>
      </c>
      <c r="G7" s="277">
        <f t="shared" si="2"/>
        <v>0</v>
      </c>
      <c r="H7" s="277">
        <f t="shared" si="2"/>
        <v>0</v>
      </c>
      <c r="I7" s="278">
        <f t="shared" si="2"/>
        <v>0</v>
      </c>
      <c r="J7" s="277">
        <f t="shared" si="2"/>
        <v>0</v>
      </c>
      <c r="K7" s="277">
        <f t="shared" si="2"/>
        <v>100</v>
      </c>
      <c r="L7" s="277">
        <f t="shared" si="2"/>
        <v>100</v>
      </c>
      <c r="M7" s="277">
        <f t="shared" si="2"/>
        <v>0</v>
      </c>
      <c r="N7" s="277">
        <f t="shared" si="2"/>
        <v>0</v>
      </c>
      <c r="O7" s="279">
        <f t="shared" si="2"/>
        <v>0</v>
      </c>
      <c r="P7" s="359">
        <f t="shared" si="1"/>
        <v>550</v>
      </c>
      <c r="Q7" s="276">
        <f t="shared" ref="Q7:W7" si="3">SUM(Q8:Q11)</f>
        <v>0</v>
      </c>
      <c r="R7" s="277">
        <f t="shared" si="3"/>
        <v>100</v>
      </c>
      <c r="S7" s="277">
        <f t="shared" si="3"/>
        <v>0</v>
      </c>
      <c r="T7" s="277">
        <f t="shared" si="3"/>
        <v>0</v>
      </c>
      <c r="U7" s="277">
        <f t="shared" si="3"/>
        <v>0</v>
      </c>
      <c r="V7" s="279">
        <f t="shared" si="3"/>
        <v>100</v>
      </c>
      <c r="W7" s="280">
        <f t="shared" si="3"/>
        <v>0</v>
      </c>
      <c r="X7" s="359">
        <f t="shared" si="0"/>
        <v>200</v>
      </c>
    </row>
    <row r="8" spans="1:24" ht="24" customHeight="1">
      <c r="A8" s="462"/>
      <c r="B8" s="470"/>
      <c r="C8" s="360" t="s">
        <v>217</v>
      </c>
      <c r="D8" s="276">
        <v>0</v>
      </c>
      <c r="E8" s="277">
        <v>0</v>
      </c>
      <c r="F8" s="277">
        <v>0</v>
      </c>
      <c r="G8" s="277">
        <v>0</v>
      </c>
      <c r="H8" s="277">
        <v>0</v>
      </c>
      <c r="I8" s="278">
        <v>0</v>
      </c>
      <c r="J8" s="277">
        <v>0</v>
      </c>
      <c r="K8" s="277">
        <v>0</v>
      </c>
      <c r="L8" s="277">
        <v>0</v>
      </c>
      <c r="M8" s="277">
        <v>0</v>
      </c>
      <c r="N8" s="277">
        <v>0</v>
      </c>
      <c r="O8" s="279">
        <v>0</v>
      </c>
      <c r="P8" s="359">
        <f t="shared" si="1"/>
        <v>0</v>
      </c>
      <c r="Q8" s="276">
        <v>0</v>
      </c>
      <c r="R8" s="277">
        <v>0</v>
      </c>
      <c r="S8" s="277">
        <v>0</v>
      </c>
      <c r="T8" s="277">
        <v>0</v>
      </c>
      <c r="U8" s="277">
        <v>0</v>
      </c>
      <c r="V8" s="279">
        <v>0</v>
      </c>
      <c r="W8" s="280">
        <v>0</v>
      </c>
      <c r="X8" s="359">
        <f t="shared" si="0"/>
        <v>0</v>
      </c>
    </row>
    <row r="9" spans="1:24" ht="24" customHeight="1">
      <c r="A9" s="462"/>
      <c r="B9" s="470"/>
      <c r="C9" s="360" t="s">
        <v>212</v>
      </c>
      <c r="D9" s="276">
        <v>0</v>
      </c>
      <c r="E9" s="277">
        <v>150</v>
      </c>
      <c r="F9" s="277">
        <v>0</v>
      </c>
      <c r="G9" s="277">
        <v>0</v>
      </c>
      <c r="H9" s="277">
        <v>0</v>
      </c>
      <c r="I9" s="278">
        <v>0</v>
      </c>
      <c r="J9" s="277">
        <v>0</v>
      </c>
      <c r="K9" s="277">
        <v>0</v>
      </c>
      <c r="L9" s="277">
        <v>100</v>
      </c>
      <c r="M9" s="277">
        <v>0</v>
      </c>
      <c r="N9" s="277">
        <v>0</v>
      </c>
      <c r="O9" s="279">
        <v>0</v>
      </c>
      <c r="P9" s="359">
        <f t="shared" si="1"/>
        <v>250</v>
      </c>
      <c r="Q9" s="276">
        <v>0</v>
      </c>
      <c r="R9" s="277">
        <v>0</v>
      </c>
      <c r="S9" s="277">
        <v>0</v>
      </c>
      <c r="T9" s="277">
        <v>0</v>
      </c>
      <c r="U9" s="277">
        <v>0</v>
      </c>
      <c r="V9" s="279">
        <v>100</v>
      </c>
      <c r="W9" s="280">
        <v>0</v>
      </c>
      <c r="X9" s="359">
        <f t="shared" si="0"/>
        <v>100</v>
      </c>
    </row>
    <row r="10" spans="1:24" ht="24" customHeight="1">
      <c r="A10" s="462"/>
      <c r="B10" s="470"/>
      <c r="C10" s="360" t="s">
        <v>216</v>
      </c>
      <c r="D10" s="276">
        <v>0</v>
      </c>
      <c r="E10" s="277">
        <v>0</v>
      </c>
      <c r="F10" s="277">
        <v>0</v>
      </c>
      <c r="G10" s="277">
        <v>0</v>
      </c>
      <c r="H10" s="277">
        <v>0</v>
      </c>
      <c r="I10" s="278">
        <v>0</v>
      </c>
      <c r="J10" s="277">
        <v>0</v>
      </c>
      <c r="K10" s="277">
        <v>0</v>
      </c>
      <c r="L10" s="277">
        <v>0</v>
      </c>
      <c r="M10" s="277">
        <v>0</v>
      </c>
      <c r="N10" s="277">
        <v>0</v>
      </c>
      <c r="O10" s="279">
        <v>0</v>
      </c>
      <c r="P10" s="359">
        <f t="shared" si="1"/>
        <v>0</v>
      </c>
      <c r="Q10" s="276">
        <v>0</v>
      </c>
      <c r="R10" s="277">
        <v>0</v>
      </c>
      <c r="S10" s="277">
        <v>0</v>
      </c>
      <c r="T10" s="277">
        <v>0</v>
      </c>
      <c r="U10" s="277">
        <v>0</v>
      </c>
      <c r="V10" s="279">
        <v>0</v>
      </c>
      <c r="W10" s="280">
        <v>0</v>
      </c>
      <c r="X10" s="359">
        <f t="shared" si="0"/>
        <v>0</v>
      </c>
    </row>
    <row r="11" spans="1:24" ht="24" customHeight="1">
      <c r="A11" s="462"/>
      <c r="B11" s="470"/>
      <c r="C11" s="360" t="s">
        <v>211</v>
      </c>
      <c r="D11" s="276">
        <v>0</v>
      </c>
      <c r="E11" s="277">
        <v>200</v>
      </c>
      <c r="F11" s="277">
        <v>0</v>
      </c>
      <c r="G11" s="277">
        <v>0</v>
      </c>
      <c r="H11" s="277">
        <v>0</v>
      </c>
      <c r="I11" s="278">
        <v>0</v>
      </c>
      <c r="J11" s="277">
        <v>0</v>
      </c>
      <c r="K11" s="277">
        <v>100</v>
      </c>
      <c r="L11" s="277">
        <v>0</v>
      </c>
      <c r="M11" s="277">
        <v>0</v>
      </c>
      <c r="N11" s="277">
        <v>0</v>
      </c>
      <c r="O11" s="279">
        <v>0</v>
      </c>
      <c r="P11" s="359">
        <f t="shared" si="1"/>
        <v>300</v>
      </c>
      <c r="Q11" s="276">
        <v>0</v>
      </c>
      <c r="R11" s="277">
        <v>100</v>
      </c>
      <c r="S11" s="277">
        <v>0</v>
      </c>
      <c r="T11" s="277">
        <v>0</v>
      </c>
      <c r="U11" s="277">
        <v>0</v>
      </c>
      <c r="V11" s="279">
        <v>0</v>
      </c>
      <c r="W11" s="280">
        <v>0</v>
      </c>
      <c r="X11" s="359">
        <f t="shared" si="0"/>
        <v>100</v>
      </c>
    </row>
    <row r="12" spans="1:24" ht="24" customHeight="1">
      <c r="A12" s="462"/>
      <c r="B12" s="466" t="s">
        <v>249</v>
      </c>
      <c r="C12" s="467"/>
      <c r="D12" s="276">
        <v>0</v>
      </c>
      <c r="E12" s="277">
        <v>0</v>
      </c>
      <c r="F12" s="277">
        <v>0</v>
      </c>
      <c r="G12" s="277">
        <v>0</v>
      </c>
      <c r="H12" s="277">
        <v>0</v>
      </c>
      <c r="I12" s="278">
        <v>0</v>
      </c>
      <c r="J12" s="277">
        <v>0</v>
      </c>
      <c r="K12" s="277">
        <v>0</v>
      </c>
      <c r="L12" s="277">
        <v>0</v>
      </c>
      <c r="M12" s="277">
        <v>0</v>
      </c>
      <c r="N12" s="277">
        <v>0</v>
      </c>
      <c r="O12" s="279">
        <v>0</v>
      </c>
      <c r="P12" s="359">
        <f t="shared" si="1"/>
        <v>0</v>
      </c>
      <c r="Q12" s="276">
        <v>0</v>
      </c>
      <c r="R12" s="277">
        <v>0</v>
      </c>
      <c r="S12" s="277">
        <v>0</v>
      </c>
      <c r="T12" s="277">
        <v>0</v>
      </c>
      <c r="U12" s="277">
        <v>0</v>
      </c>
      <c r="V12" s="279">
        <v>0</v>
      </c>
      <c r="W12" s="280">
        <v>0</v>
      </c>
      <c r="X12" s="359">
        <f t="shared" si="0"/>
        <v>0</v>
      </c>
    </row>
    <row r="13" spans="1:24" ht="24" customHeight="1">
      <c r="A13" s="462"/>
      <c r="B13" s="468" t="s">
        <v>215</v>
      </c>
      <c r="C13" s="469"/>
      <c r="D13" s="298">
        <v>0</v>
      </c>
      <c r="E13" s="299">
        <v>0</v>
      </c>
      <c r="F13" s="299">
        <v>0</v>
      </c>
      <c r="G13" s="299">
        <v>0</v>
      </c>
      <c r="H13" s="299">
        <v>0</v>
      </c>
      <c r="I13" s="300">
        <v>0</v>
      </c>
      <c r="J13" s="299">
        <v>0</v>
      </c>
      <c r="K13" s="299">
        <v>0</v>
      </c>
      <c r="L13" s="299">
        <v>0</v>
      </c>
      <c r="M13" s="299">
        <v>0</v>
      </c>
      <c r="N13" s="299">
        <v>0</v>
      </c>
      <c r="O13" s="301">
        <v>0</v>
      </c>
      <c r="P13" s="368">
        <f t="shared" si="1"/>
        <v>0</v>
      </c>
      <c r="Q13" s="298">
        <v>0</v>
      </c>
      <c r="R13" s="299">
        <v>0</v>
      </c>
      <c r="S13" s="299">
        <v>0</v>
      </c>
      <c r="T13" s="299">
        <v>0</v>
      </c>
      <c r="U13" s="299">
        <v>0</v>
      </c>
      <c r="V13" s="301">
        <v>0</v>
      </c>
      <c r="W13" s="302"/>
      <c r="X13" s="369">
        <f t="shared" si="0"/>
        <v>0</v>
      </c>
    </row>
    <row r="14" spans="1:24" ht="24" customHeight="1">
      <c r="A14" s="461" t="s">
        <v>286</v>
      </c>
      <c r="B14" s="464" t="s">
        <v>214</v>
      </c>
      <c r="C14" s="465"/>
      <c r="D14" s="292">
        <v>0</v>
      </c>
      <c r="E14" s="293">
        <v>0</v>
      </c>
      <c r="F14" s="293">
        <v>0</v>
      </c>
      <c r="G14" s="293">
        <v>0</v>
      </c>
      <c r="H14" s="293">
        <v>0</v>
      </c>
      <c r="I14" s="294">
        <v>0</v>
      </c>
      <c r="J14" s="293">
        <v>0</v>
      </c>
      <c r="K14" s="293">
        <v>0</v>
      </c>
      <c r="L14" s="293">
        <v>0</v>
      </c>
      <c r="M14" s="293">
        <v>150</v>
      </c>
      <c r="N14" s="293">
        <v>0</v>
      </c>
      <c r="O14" s="295">
        <v>0</v>
      </c>
      <c r="P14" s="365">
        <f>SUM(D14:O14)</f>
        <v>150</v>
      </c>
      <c r="Q14" s="292">
        <v>0</v>
      </c>
      <c r="R14" s="293">
        <v>0</v>
      </c>
      <c r="S14" s="293">
        <v>0</v>
      </c>
      <c r="T14" s="293">
        <v>0</v>
      </c>
      <c r="U14" s="293">
        <v>0</v>
      </c>
      <c r="V14" s="296">
        <v>0</v>
      </c>
      <c r="W14" s="297">
        <v>150</v>
      </c>
      <c r="X14" s="365">
        <f t="shared" ref="X14:X58" si="4">SUM(Q14:W14)</f>
        <v>150</v>
      </c>
    </row>
    <row r="15" spans="1:24" ht="24" customHeight="1">
      <c r="A15" s="462"/>
      <c r="B15" s="466" t="s">
        <v>213</v>
      </c>
      <c r="C15" s="467"/>
      <c r="D15" s="276">
        <v>0</v>
      </c>
      <c r="E15" s="277">
        <v>0</v>
      </c>
      <c r="F15" s="277">
        <v>0</v>
      </c>
      <c r="G15" s="277">
        <v>0</v>
      </c>
      <c r="H15" s="277">
        <v>0</v>
      </c>
      <c r="I15" s="278">
        <v>0</v>
      </c>
      <c r="J15" s="277">
        <v>0</v>
      </c>
      <c r="K15" s="277">
        <v>0</v>
      </c>
      <c r="L15" s="277">
        <v>0</v>
      </c>
      <c r="M15" s="277">
        <v>0</v>
      </c>
      <c r="N15" s="277">
        <v>0</v>
      </c>
      <c r="O15" s="279">
        <v>0</v>
      </c>
      <c r="P15" s="359">
        <f t="shared" ref="P15:P22" si="5">SUM(D15:O15)</f>
        <v>0</v>
      </c>
      <c r="Q15" s="276">
        <v>0</v>
      </c>
      <c r="R15" s="277">
        <v>0</v>
      </c>
      <c r="S15" s="277">
        <v>0</v>
      </c>
      <c r="T15" s="277">
        <v>0</v>
      </c>
      <c r="U15" s="277">
        <v>0</v>
      </c>
      <c r="V15" s="277">
        <v>0</v>
      </c>
      <c r="W15" s="280">
        <v>0</v>
      </c>
      <c r="X15" s="359">
        <f t="shared" si="4"/>
        <v>0</v>
      </c>
    </row>
    <row r="16" spans="1:24" ht="24" customHeight="1">
      <c r="A16" s="462"/>
      <c r="B16" s="468" t="s">
        <v>250</v>
      </c>
      <c r="C16" s="469"/>
      <c r="D16" s="276">
        <f>SUM(D17:D20)</f>
        <v>0</v>
      </c>
      <c r="E16" s="277">
        <f t="shared" ref="E16" si="6">SUM(E17:E20)</f>
        <v>0</v>
      </c>
      <c r="F16" s="277">
        <f t="shared" ref="F16" si="7">SUM(F17:F20)</f>
        <v>0</v>
      </c>
      <c r="G16" s="277">
        <f t="shared" ref="G16" si="8">SUM(G17:G20)</f>
        <v>0</v>
      </c>
      <c r="H16" s="277">
        <f t="shared" ref="H16" si="9">SUM(H17:H20)</f>
        <v>100</v>
      </c>
      <c r="I16" s="278">
        <f t="shared" ref="I16" si="10">SUM(I17:I20)</f>
        <v>0</v>
      </c>
      <c r="J16" s="277">
        <f t="shared" ref="J16" si="11">SUM(J17:J20)</f>
        <v>100</v>
      </c>
      <c r="K16" s="277">
        <f t="shared" ref="K16" si="12">SUM(K17:K20)</f>
        <v>0</v>
      </c>
      <c r="L16" s="277">
        <f t="shared" ref="L16" si="13">SUM(L17:L20)</f>
        <v>0</v>
      </c>
      <c r="M16" s="277">
        <f t="shared" ref="M16" si="14">SUM(M17:M20)</f>
        <v>0</v>
      </c>
      <c r="N16" s="277">
        <f t="shared" ref="N16" si="15">SUM(N17:N20)</f>
        <v>0</v>
      </c>
      <c r="O16" s="279">
        <f t="shared" ref="O16" si="16">SUM(O17:O20)</f>
        <v>0</v>
      </c>
      <c r="P16" s="359">
        <f t="shared" si="5"/>
        <v>200</v>
      </c>
      <c r="Q16" s="276">
        <f t="shared" ref="Q16" si="17">SUM(Q17:Q20)</f>
        <v>0</v>
      </c>
      <c r="R16" s="277">
        <f t="shared" ref="R16" si="18">SUM(R17:R20)</f>
        <v>0</v>
      </c>
      <c r="S16" s="277">
        <f t="shared" ref="S16" si="19">SUM(S17:S20)</f>
        <v>0</v>
      </c>
      <c r="T16" s="277">
        <f t="shared" ref="T16" si="20">SUM(T17:T20)</f>
        <v>0</v>
      </c>
      <c r="U16" s="277">
        <f t="shared" ref="U16" si="21">SUM(U17:U20)</f>
        <v>100</v>
      </c>
      <c r="V16" s="279">
        <f t="shared" ref="V16" si="22">SUM(V17:V20)</f>
        <v>0</v>
      </c>
      <c r="W16" s="280">
        <f t="shared" ref="W16" si="23">SUM(W17:W20)</f>
        <v>150</v>
      </c>
      <c r="X16" s="359">
        <f t="shared" si="4"/>
        <v>250</v>
      </c>
    </row>
    <row r="17" spans="1:24" ht="24" customHeight="1">
      <c r="A17" s="462"/>
      <c r="B17" s="470"/>
      <c r="C17" s="360" t="s">
        <v>217</v>
      </c>
      <c r="D17" s="276">
        <v>0</v>
      </c>
      <c r="E17" s="277">
        <v>0</v>
      </c>
      <c r="F17" s="277">
        <v>0</v>
      </c>
      <c r="G17" s="277">
        <v>0</v>
      </c>
      <c r="H17" s="277">
        <v>0</v>
      </c>
      <c r="I17" s="278">
        <v>0</v>
      </c>
      <c r="J17" s="277">
        <v>0</v>
      </c>
      <c r="K17" s="277">
        <v>0</v>
      </c>
      <c r="L17" s="277">
        <v>0</v>
      </c>
      <c r="M17" s="277">
        <v>0</v>
      </c>
      <c r="N17" s="277">
        <v>0</v>
      </c>
      <c r="O17" s="279">
        <v>0</v>
      </c>
      <c r="P17" s="359">
        <f t="shared" si="5"/>
        <v>0</v>
      </c>
      <c r="Q17" s="276">
        <v>0</v>
      </c>
      <c r="R17" s="277">
        <v>0</v>
      </c>
      <c r="S17" s="277">
        <v>0</v>
      </c>
      <c r="T17" s="277">
        <v>0</v>
      </c>
      <c r="U17" s="277">
        <v>0</v>
      </c>
      <c r="V17" s="279">
        <v>0</v>
      </c>
      <c r="W17" s="280">
        <v>0</v>
      </c>
      <c r="X17" s="359">
        <f t="shared" si="4"/>
        <v>0</v>
      </c>
    </row>
    <row r="18" spans="1:24" ht="24" customHeight="1">
      <c r="A18" s="462"/>
      <c r="B18" s="470"/>
      <c r="C18" s="360" t="s">
        <v>212</v>
      </c>
      <c r="D18" s="276">
        <v>0</v>
      </c>
      <c r="E18" s="277">
        <v>0</v>
      </c>
      <c r="F18" s="277">
        <v>0</v>
      </c>
      <c r="G18" s="277">
        <v>0</v>
      </c>
      <c r="H18" s="277">
        <v>100</v>
      </c>
      <c r="I18" s="278">
        <v>0</v>
      </c>
      <c r="J18" s="277">
        <v>100</v>
      </c>
      <c r="K18" s="277">
        <v>0</v>
      </c>
      <c r="L18" s="277">
        <v>0</v>
      </c>
      <c r="M18" s="277">
        <v>0</v>
      </c>
      <c r="N18" s="277">
        <v>0</v>
      </c>
      <c r="O18" s="279">
        <v>0</v>
      </c>
      <c r="P18" s="359">
        <f t="shared" si="5"/>
        <v>200</v>
      </c>
      <c r="Q18" s="276">
        <v>0</v>
      </c>
      <c r="R18" s="277">
        <v>0</v>
      </c>
      <c r="S18" s="277">
        <v>0</v>
      </c>
      <c r="T18" s="277">
        <v>0</v>
      </c>
      <c r="U18" s="277">
        <v>100</v>
      </c>
      <c r="V18" s="279">
        <v>0</v>
      </c>
      <c r="W18" s="280">
        <v>150</v>
      </c>
      <c r="X18" s="359">
        <f t="shared" si="4"/>
        <v>250</v>
      </c>
    </row>
    <row r="19" spans="1:24" ht="24" customHeight="1">
      <c r="A19" s="462"/>
      <c r="B19" s="470"/>
      <c r="C19" s="360" t="s">
        <v>216</v>
      </c>
      <c r="D19" s="276">
        <v>0</v>
      </c>
      <c r="E19" s="277">
        <v>0</v>
      </c>
      <c r="F19" s="277">
        <v>0</v>
      </c>
      <c r="G19" s="277">
        <v>0</v>
      </c>
      <c r="H19" s="277">
        <v>0</v>
      </c>
      <c r="I19" s="278">
        <v>0</v>
      </c>
      <c r="J19" s="277">
        <v>0</v>
      </c>
      <c r="K19" s="277">
        <v>0</v>
      </c>
      <c r="L19" s="277">
        <v>0</v>
      </c>
      <c r="M19" s="277">
        <v>0</v>
      </c>
      <c r="N19" s="277">
        <v>0</v>
      </c>
      <c r="O19" s="279">
        <v>0</v>
      </c>
      <c r="P19" s="359">
        <f t="shared" si="5"/>
        <v>0</v>
      </c>
      <c r="Q19" s="276">
        <v>0</v>
      </c>
      <c r="R19" s="277">
        <v>0</v>
      </c>
      <c r="S19" s="277">
        <v>0</v>
      </c>
      <c r="T19" s="277">
        <v>0</v>
      </c>
      <c r="U19" s="277">
        <v>0</v>
      </c>
      <c r="V19" s="279">
        <v>0</v>
      </c>
      <c r="W19" s="280">
        <v>0</v>
      </c>
      <c r="X19" s="359">
        <f t="shared" si="4"/>
        <v>0</v>
      </c>
    </row>
    <row r="20" spans="1:24" ht="24" customHeight="1">
      <c r="A20" s="462"/>
      <c r="B20" s="470"/>
      <c r="C20" s="360" t="s">
        <v>211</v>
      </c>
      <c r="D20" s="276">
        <v>0</v>
      </c>
      <c r="E20" s="277">
        <v>0</v>
      </c>
      <c r="F20" s="277">
        <v>0</v>
      </c>
      <c r="G20" s="277">
        <v>0</v>
      </c>
      <c r="H20" s="277">
        <v>0</v>
      </c>
      <c r="I20" s="278">
        <v>0</v>
      </c>
      <c r="J20" s="277">
        <v>0</v>
      </c>
      <c r="K20" s="277">
        <v>0</v>
      </c>
      <c r="L20" s="277">
        <v>0</v>
      </c>
      <c r="M20" s="277">
        <v>0</v>
      </c>
      <c r="N20" s="277">
        <v>0</v>
      </c>
      <c r="O20" s="279">
        <v>0</v>
      </c>
      <c r="P20" s="359">
        <f t="shared" si="5"/>
        <v>0</v>
      </c>
      <c r="Q20" s="276">
        <v>0</v>
      </c>
      <c r="R20" s="277">
        <v>0</v>
      </c>
      <c r="S20" s="277">
        <v>0</v>
      </c>
      <c r="T20" s="277">
        <v>0</v>
      </c>
      <c r="U20" s="277">
        <v>0</v>
      </c>
      <c r="V20" s="279">
        <v>0</v>
      </c>
      <c r="W20" s="280">
        <v>0</v>
      </c>
      <c r="X20" s="359">
        <f t="shared" si="4"/>
        <v>0</v>
      </c>
    </row>
    <row r="21" spans="1:24" ht="24" customHeight="1">
      <c r="A21" s="462"/>
      <c r="B21" s="466" t="s">
        <v>249</v>
      </c>
      <c r="C21" s="467"/>
      <c r="D21" s="276">
        <v>0</v>
      </c>
      <c r="E21" s="277">
        <v>0</v>
      </c>
      <c r="F21" s="277">
        <v>0</v>
      </c>
      <c r="G21" s="277">
        <v>0</v>
      </c>
      <c r="H21" s="277">
        <v>0</v>
      </c>
      <c r="I21" s="278">
        <v>0</v>
      </c>
      <c r="J21" s="277">
        <v>0</v>
      </c>
      <c r="K21" s="277">
        <v>0</v>
      </c>
      <c r="L21" s="277">
        <v>0</v>
      </c>
      <c r="M21" s="277">
        <v>0</v>
      </c>
      <c r="N21" s="277">
        <v>0</v>
      </c>
      <c r="O21" s="279">
        <v>0</v>
      </c>
      <c r="P21" s="359">
        <f t="shared" si="5"/>
        <v>0</v>
      </c>
      <c r="Q21" s="276">
        <v>0</v>
      </c>
      <c r="R21" s="277">
        <v>0</v>
      </c>
      <c r="S21" s="277">
        <v>0</v>
      </c>
      <c r="T21" s="277">
        <v>0</v>
      </c>
      <c r="U21" s="277">
        <v>0</v>
      </c>
      <c r="V21" s="279">
        <v>0</v>
      </c>
      <c r="W21" s="280">
        <v>0</v>
      </c>
      <c r="X21" s="359">
        <f t="shared" si="4"/>
        <v>0</v>
      </c>
    </row>
    <row r="22" spans="1:24" ht="24" customHeight="1">
      <c r="A22" s="463"/>
      <c r="B22" s="459" t="s">
        <v>215</v>
      </c>
      <c r="C22" s="460"/>
      <c r="D22" s="287">
        <v>0</v>
      </c>
      <c r="E22" s="288">
        <v>0</v>
      </c>
      <c r="F22" s="288">
        <v>0</v>
      </c>
      <c r="G22" s="288">
        <v>0</v>
      </c>
      <c r="H22" s="288">
        <v>0</v>
      </c>
      <c r="I22" s="289">
        <v>0</v>
      </c>
      <c r="J22" s="288">
        <v>0</v>
      </c>
      <c r="K22" s="288">
        <v>0</v>
      </c>
      <c r="L22" s="288">
        <v>0</v>
      </c>
      <c r="M22" s="288">
        <v>0</v>
      </c>
      <c r="N22" s="288">
        <v>0</v>
      </c>
      <c r="O22" s="290">
        <v>0</v>
      </c>
      <c r="P22" s="363">
        <f t="shared" si="5"/>
        <v>0</v>
      </c>
      <c r="Q22" s="287">
        <v>0</v>
      </c>
      <c r="R22" s="288">
        <v>0</v>
      </c>
      <c r="S22" s="288">
        <v>0</v>
      </c>
      <c r="T22" s="288">
        <v>0</v>
      </c>
      <c r="U22" s="288">
        <v>0</v>
      </c>
      <c r="V22" s="290">
        <v>0</v>
      </c>
      <c r="W22" s="291">
        <v>0</v>
      </c>
      <c r="X22" s="364">
        <f t="shared" si="4"/>
        <v>0</v>
      </c>
    </row>
    <row r="23" spans="1:24" ht="24" customHeight="1">
      <c r="A23" s="462" t="s">
        <v>287</v>
      </c>
      <c r="B23" s="472" t="s">
        <v>214</v>
      </c>
      <c r="C23" s="473"/>
      <c r="D23" s="281">
        <v>0</v>
      </c>
      <c r="E23" s="282">
        <v>0</v>
      </c>
      <c r="F23" s="282">
        <v>0</v>
      </c>
      <c r="G23" s="282">
        <v>0</v>
      </c>
      <c r="H23" s="282">
        <v>0</v>
      </c>
      <c r="I23" s="283">
        <v>0</v>
      </c>
      <c r="J23" s="282">
        <v>0</v>
      </c>
      <c r="K23" s="282">
        <v>0</v>
      </c>
      <c r="L23" s="282">
        <v>0</v>
      </c>
      <c r="M23" s="282">
        <v>0</v>
      </c>
      <c r="N23" s="282">
        <v>0</v>
      </c>
      <c r="O23" s="284">
        <v>0</v>
      </c>
      <c r="P23" s="367">
        <f>SUM(D23:O23)</f>
        <v>0</v>
      </c>
      <c r="Q23" s="281">
        <v>0</v>
      </c>
      <c r="R23" s="282">
        <v>0</v>
      </c>
      <c r="S23" s="282">
        <v>0</v>
      </c>
      <c r="T23" s="282">
        <v>0</v>
      </c>
      <c r="U23" s="282">
        <v>0</v>
      </c>
      <c r="V23" s="285">
        <v>0</v>
      </c>
      <c r="W23" s="286">
        <v>0</v>
      </c>
      <c r="X23" s="367">
        <f t="shared" si="4"/>
        <v>0</v>
      </c>
    </row>
    <row r="24" spans="1:24" ht="24" customHeight="1">
      <c r="A24" s="462"/>
      <c r="B24" s="466" t="s">
        <v>213</v>
      </c>
      <c r="C24" s="467"/>
      <c r="D24" s="276">
        <v>0</v>
      </c>
      <c r="E24" s="277">
        <v>0</v>
      </c>
      <c r="F24" s="277">
        <v>0</v>
      </c>
      <c r="G24" s="277">
        <v>0</v>
      </c>
      <c r="H24" s="277">
        <v>0</v>
      </c>
      <c r="I24" s="278">
        <v>0</v>
      </c>
      <c r="J24" s="277">
        <v>0</v>
      </c>
      <c r="K24" s="277">
        <v>0</v>
      </c>
      <c r="L24" s="277">
        <v>100</v>
      </c>
      <c r="M24" s="277">
        <v>0</v>
      </c>
      <c r="N24" s="277">
        <v>0</v>
      </c>
      <c r="O24" s="279">
        <v>0</v>
      </c>
      <c r="P24" s="359">
        <f t="shared" ref="P24:P31" si="24">SUM(D24:O24)</f>
        <v>100</v>
      </c>
      <c r="Q24" s="276">
        <v>0</v>
      </c>
      <c r="R24" s="277">
        <v>0</v>
      </c>
      <c r="S24" s="277">
        <v>0</v>
      </c>
      <c r="T24" s="277">
        <v>0</v>
      </c>
      <c r="U24" s="277">
        <v>0</v>
      </c>
      <c r="V24" s="277">
        <v>0</v>
      </c>
      <c r="W24" s="280">
        <v>100</v>
      </c>
      <c r="X24" s="359">
        <f t="shared" si="4"/>
        <v>100</v>
      </c>
    </row>
    <row r="25" spans="1:24" ht="24" customHeight="1">
      <c r="A25" s="462"/>
      <c r="B25" s="468" t="s">
        <v>250</v>
      </c>
      <c r="C25" s="469"/>
      <c r="D25" s="276">
        <f>SUM(D26:D29)</f>
        <v>0</v>
      </c>
      <c r="E25" s="277">
        <f t="shared" ref="E25" si="25">SUM(E26:E29)</f>
        <v>0</v>
      </c>
      <c r="F25" s="277">
        <f t="shared" ref="F25" si="26">SUM(F26:F29)</f>
        <v>0</v>
      </c>
      <c r="G25" s="277">
        <f t="shared" ref="G25" si="27">SUM(G26:G29)</f>
        <v>0</v>
      </c>
      <c r="H25" s="277">
        <f t="shared" ref="H25" si="28">SUM(H26:H29)</f>
        <v>0</v>
      </c>
      <c r="I25" s="278">
        <f t="shared" ref="I25" si="29">SUM(I26:I29)</f>
        <v>0</v>
      </c>
      <c r="J25" s="277">
        <f t="shared" ref="J25" si="30">SUM(J26:J29)</f>
        <v>0</v>
      </c>
      <c r="K25" s="277">
        <f t="shared" ref="K25" si="31">SUM(K26:K29)</f>
        <v>0</v>
      </c>
      <c r="L25" s="277">
        <f t="shared" ref="L25" si="32">SUM(L26:L29)</f>
        <v>0</v>
      </c>
      <c r="M25" s="277">
        <f t="shared" ref="M25" si="33">SUM(M26:M29)</f>
        <v>0</v>
      </c>
      <c r="N25" s="277">
        <f t="shared" ref="N25" si="34">SUM(N26:N29)</f>
        <v>0</v>
      </c>
      <c r="O25" s="279">
        <f t="shared" ref="O25" si="35">SUM(O26:O29)</f>
        <v>0</v>
      </c>
      <c r="P25" s="359">
        <f t="shared" si="24"/>
        <v>0</v>
      </c>
      <c r="Q25" s="276">
        <f t="shared" ref="Q25" si="36">SUM(Q26:Q29)</f>
        <v>0</v>
      </c>
      <c r="R25" s="277">
        <f t="shared" ref="R25" si="37">SUM(R26:R29)</f>
        <v>0</v>
      </c>
      <c r="S25" s="277">
        <f t="shared" ref="S25" si="38">SUM(S26:S29)</f>
        <v>0</v>
      </c>
      <c r="T25" s="277">
        <f t="shared" ref="T25" si="39">SUM(T26:T29)</f>
        <v>0</v>
      </c>
      <c r="U25" s="277">
        <f t="shared" ref="U25" si="40">SUM(U26:U29)</f>
        <v>0</v>
      </c>
      <c r="V25" s="279">
        <f t="shared" ref="V25" si="41">SUM(V26:V29)</f>
        <v>0</v>
      </c>
      <c r="W25" s="280">
        <f t="shared" ref="W25" si="42">SUM(W26:W29)</f>
        <v>0</v>
      </c>
      <c r="X25" s="359">
        <f t="shared" si="4"/>
        <v>0</v>
      </c>
    </row>
    <row r="26" spans="1:24" ht="24" customHeight="1">
      <c r="A26" s="462"/>
      <c r="B26" s="470"/>
      <c r="C26" s="360" t="s">
        <v>217</v>
      </c>
      <c r="D26" s="276">
        <v>0</v>
      </c>
      <c r="E26" s="277">
        <v>0</v>
      </c>
      <c r="F26" s="277">
        <v>0</v>
      </c>
      <c r="G26" s="277">
        <v>0</v>
      </c>
      <c r="H26" s="277">
        <v>0</v>
      </c>
      <c r="I26" s="278">
        <v>0</v>
      </c>
      <c r="J26" s="277">
        <v>0</v>
      </c>
      <c r="K26" s="277">
        <v>0</v>
      </c>
      <c r="L26" s="277">
        <v>0</v>
      </c>
      <c r="M26" s="277">
        <v>0</v>
      </c>
      <c r="N26" s="277">
        <v>0</v>
      </c>
      <c r="O26" s="279">
        <v>0</v>
      </c>
      <c r="P26" s="359">
        <f t="shared" si="24"/>
        <v>0</v>
      </c>
      <c r="Q26" s="276">
        <v>0</v>
      </c>
      <c r="R26" s="277">
        <v>0</v>
      </c>
      <c r="S26" s="277">
        <v>0</v>
      </c>
      <c r="T26" s="277">
        <v>0</v>
      </c>
      <c r="U26" s="277">
        <v>0</v>
      </c>
      <c r="V26" s="279">
        <v>0</v>
      </c>
      <c r="W26" s="280">
        <v>0</v>
      </c>
      <c r="X26" s="359">
        <f t="shared" si="4"/>
        <v>0</v>
      </c>
    </row>
    <row r="27" spans="1:24" ht="24" customHeight="1">
      <c r="A27" s="462"/>
      <c r="B27" s="470"/>
      <c r="C27" s="360" t="s">
        <v>212</v>
      </c>
      <c r="D27" s="276">
        <v>0</v>
      </c>
      <c r="E27" s="277">
        <v>0</v>
      </c>
      <c r="F27" s="277">
        <v>0</v>
      </c>
      <c r="G27" s="277">
        <v>0</v>
      </c>
      <c r="H27" s="277">
        <v>0</v>
      </c>
      <c r="I27" s="278">
        <v>0</v>
      </c>
      <c r="J27" s="277">
        <v>0</v>
      </c>
      <c r="K27" s="277">
        <v>0</v>
      </c>
      <c r="L27" s="277">
        <v>0</v>
      </c>
      <c r="M27" s="277">
        <v>0</v>
      </c>
      <c r="N27" s="277">
        <v>0</v>
      </c>
      <c r="O27" s="279">
        <v>0</v>
      </c>
      <c r="P27" s="359">
        <f t="shared" si="24"/>
        <v>0</v>
      </c>
      <c r="Q27" s="276">
        <v>0</v>
      </c>
      <c r="R27" s="277">
        <v>0</v>
      </c>
      <c r="S27" s="277">
        <v>0</v>
      </c>
      <c r="T27" s="277">
        <v>0</v>
      </c>
      <c r="U27" s="277">
        <v>0</v>
      </c>
      <c r="V27" s="279">
        <v>0</v>
      </c>
      <c r="W27" s="280">
        <v>0</v>
      </c>
      <c r="X27" s="359">
        <f t="shared" si="4"/>
        <v>0</v>
      </c>
    </row>
    <row r="28" spans="1:24" ht="24" customHeight="1">
      <c r="A28" s="462"/>
      <c r="B28" s="470"/>
      <c r="C28" s="360" t="s">
        <v>216</v>
      </c>
      <c r="D28" s="276">
        <v>0</v>
      </c>
      <c r="E28" s="277">
        <v>0</v>
      </c>
      <c r="F28" s="277">
        <v>0</v>
      </c>
      <c r="G28" s="277">
        <v>0</v>
      </c>
      <c r="H28" s="277">
        <v>0</v>
      </c>
      <c r="I28" s="278">
        <v>0</v>
      </c>
      <c r="J28" s="277">
        <v>0</v>
      </c>
      <c r="K28" s="277">
        <v>0</v>
      </c>
      <c r="L28" s="277">
        <v>0</v>
      </c>
      <c r="M28" s="277">
        <v>0</v>
      </c>
      <c r="N28" s="277">
        <v>0</v>
      </c>
      <c r="O28" s="279">
        <v>0</v>
      </c>
      <c r="P28" s="359">
        <f t="shared" si="24"/>
        <v>0</v>
      </c>
      <c r="Q28" s="276">
        <v>0</v>
      </c>
      <c r="R28" s="277">
        <v>0</v>
      </c>
      <c r="S28" s="277">
        <v>0</v>
      </c>
      <c r="T28" s="277">
        <v>0</v>
      </c>
      <c r="U28" s="277">
        <v>0</v>
      </c>
      <c r="V28" s="279">
        <v>0</v>
      </c>
      <c r="W28" s="280">
        <v>0</v>
      </c>
      <c r="X28" s="359">
        <f t="shared" si="4"/>
        <v>0</v>
      </c>
    </row>
    <row r="29" spans="1:24" ht="24" customHeight="1">
      <c r="A29" s="462"/>
      <c r="B29" s="470"/>
      <c r="C29" s="360" t="s">
        <v>211</v>
      </c>
      <c r="D29" s="276">
        <v>0</v>
      </c>
      <c r="E29" s="277">
        <v>0</v>
      </c>
      <c r="F29" s="277">
        <v>0</v>
      </c>
      <c r="G29" s="277">
        <v>0</v>
      </c>
      <c r="H29" s="277">
        <v>0</v>
      </c>
      <c r="I29" s="278">
        <v>0</v>
      </c>
      <c r="J29" s="277">
        <v>0</v>
      </c>
      <c r="K29" s="277">
        <v>0</v>
      </c>
      <c r="L29" s="277">
        <v>0</v>
      </c>
      <c r="M29" s="277">
        <v>0</v>
      </c>
      <c r="N29" s="277">
        <v>0</v>
      </c>
      <c r="O29" s="279">
        <v>0</v>
      </c>
      <c r="P29" s="359">
        <f t="shared" si="24"/>
        <v>0</v>
      </c>
      <c r="Q29" s="276">
        <v>0</v>
      </c>
      <c r="R29" s="277">
        <v>0</v>
      </c>
      <c r="S29" s="277">
        <v>0</v>
      </c>
      <c r="T29" s="277">
        <v>0</v>
      </c>
      <c r="U29" s="277">
        <v>0</v>
      </c>
      <c r="V29" s="279">
        <v>0</v>
      </c>
      <c r="W29" s="280">
        <v>0</v>
      </c>
      <c r="X29" s="359">
        <f t="shared" si="4"/>
        <v>0</v>
      </c>
    </row>
    <row r="30" spans="1:24" ht="24" customHeight="1">
      <c r="A30" s="462"/>
      <c r="B30" s="466" t="s">
        <v>249</v>
      </c>
      <c r="C30" s="467"/>
      <c r="D30" s="276">
        <v>0</v>
      </c>
      <c r="E30" s="277">
        <v>0</v>
      </c>
      <c r="F30" s="277">
        <v>0</v>
      </c>
      <c r="G30" s="277">
        <v>0</v>
      </c>
      <c r="H30" s="277">
        <v>0</v>
      </c>
      <c r="I30" s="278">
        <v>0</v>
      </c>
      <c r="J30" s="277">
        <v>0</v>
      </c>
      <c r="K30" s="277">
        <v>0</v>
      </c>
      <c r="L30" s="277">
        <v>0</v>
      </c>
      <c r="M30" s="277">
        <v>0</v>
      </c>
      <c r="N30" s="277">
        <v>0</v>
      </c>
      <c r="O30" s="279">
        <v>0</v>
      </c>
      <c r="P30" s="359">
        <f t="shared" si="24"/>
        <v>0</v>
      </c>
      <c r="Q30" s="276">
        <v>0</v>
      </c>
      <c r="R30" s="277">
        <v>0</v>
      </c>
      <c r="S30" s="277">
        <v>0</v>
      </c>
      <c r="T30" s="277">
        <v>0</v>
      </c>
      <c r="U30" s="277">
        <v>0</v>
      </c>
      <c r="V30" s="279">
        <v>0</v>
      </c>
      <c r="W30" s="280">
        <v>0</v>
      </c>
      <c r="X30" s="359">
        <f t="shared" si="4"/>
        <v>0</v>
      </c>
    </row>
    <row r="31" spans="1:24" ht="24" customHeight="1">
      <c r="A31" s="462"/>
      <c r="B31" s="468" t="s">
        <v>215</v>
      </c>
      <c r="C31" s="469"/>
      <c r="D31" s="298">
        <v>0</v>
      </c>
      <c r="E31" s="299">
        <v>0</v>
      </c>
      <c r="F31" s="299">
        <v>0</v>
      </c>
      <c r="G31" s="299">
        <v>0</v>
      </c>
      <c r="H31" s="299">
        <v>0</v>
      </c>
      <c r="I31" s="300">
        <v>0</v>
      </c>
      <c r="J31" s="299">
        <v>0</v>
      </c>
      <c r="K31" s="299">
        <v>0</v>
      </c>
      <c r="L31" s="299">
        <v>0</v>
      </c>
      <c r="M31" s="299">
        <v>0</v>
      </c>
      <c r="N31" s="299">
        <v>0</v>
      </c>
      <c r="O31" s="301">
        <v>0</v>
      </c>
      <c r="P31" s="368">
        <f t="shared" si="24"/>
        <v>0</v>
      </c>
      <c r="Q31" s="298">
        <v>0</v>
      </c>
      <c r="R31" s="299">
        <v>0</v>
      </c>
      <c r="S31" s="299">
        <v>0</v>
      </c>
      <c r="T31" s="299">
        <v>0</v>
      </c>
      <c r="U31" s="299">
        <v>0</v>
      </c>
      <c r="V31" s="301">
        <v>0</v>
      </c>
      <c r="W31" s="302">
        <v>0</v>
      </c>
      <c r="X31" s="369">
        <f t="shared" si="4"/>
        <v>0</v>
      </c>
    </row>
    <row r="32" spans="1:24" ht="24" customHeight="1">
      <c r="A32" s="461" t="s">
        <v>288</v>
      </c>
      <c r="B32" s="464" t="s">
        <v>214</v>
      </c>
      <c r="C32" s="465"/>
      <c r="D32" s="292">
        <v>0</v>
      </c>
      <c r="E32" s="293">
        <v>100</v>
      </c>
      <c r="F32" s="293">
        <v>0</v>
      </c>
      <c r="G32" s="293">
        <v>0</v>
      </c>
      <c r="H32" s="293">
        <v>0</v>
      </c>
      <c r="I32" s="294">
        <v>0</v>
      </c>
      <c r="J32" s="293">
        <v>0</v>
      </c>
      <c r="K32" s="293">
        <v>0</v>
      </c>
      <c r="L32" s="293">
        <v>0</v>
      </c>
      <c r="M32" s="293">
        <v>0</v>
      </c>
      <c r="N32" s="293">
        <v>0</v>
      </c>
      <c r="O32" s="295">
        <v>0</v>
      </c>
      <c r="P32" s="365">
        <f>SUM(D32:O32)</f>
        <v>100</v>
      </c>
      <c r="Q32" s="292">
        <v>0</v>
      </c>
      <c r="R32" s="293">
        <v>100</v>
      </c>
      <c r="S32" s="293">
        <v>0</v>
      </c>
      <c r="T32" s="293">
        <v>0</v>
      </c>
      <c r="U32" s="293">
        <v>0</v>
      </c>
      <c r="V32" s="296">
        <v>0</v>
      </c>
      <c r="W32" s="297">
        <v>0</v>
      </c>
      <c r="X32" s="365">
        <f t="shared" si="4"/>
        <v>100</v>
      </c>
    </row>
    <row r="33" spans="1:24" ht="24" customHeight="1">
      <c r="A33" s="462"/>
      <c r="B33" s="466" t="s">
        <v>213</v>
      </c>
      <c r="C33" s="467"/>
      <c r="D33" s="276">
        <v>100</v>
      </c>
      <c r="E33" s="277">
        <v>0</v>
      </c>
      <c r="F33" s="277">
        <v>0</v>
      </c>
      <c r="G33" s="277">
        <v>0</v>
      </c>
      <c r="H33" s="277">
        <v>0</v>
      </c>
      <c r="I33" s="278">
        <v>0</v>
      </c>
      <c r="J33" s="277">
        <v>0</v>
      </c>
      <c r="K33" s="277">
        <v>100</v>
      </c>
      <c r="L33" s="277">
        <v>100</v>
      </c>
      <c r="M33" s="277">
        <v>0</v>
      </c>
      <c r="N33" s="277">
        <v>0</v>
      </c>
      <c r="O33" s="279">
        <v>0</v>
      </c>
      <c r="P33" s="359">
        <f t="shared" ref="P33:P40" si="43">SUM(D33:O33)</f>
        <v>300</v>
      </c>
      <c r="Q33" s="276">
        <v>100</v>
      </c>
      <c r="R33" s="277">
        <v>0</v>
      </c>
      <c r="S33" s="277">
        <v>0</v>
      </c>
      <c r="T33" s="277">
        <v>0</v>
      </c>
      <c r="U33" s="277">
        <v>100</v>
      </c>
      <c r="V33" s="277">
        <v>0</v>
      </c>
      <c r="W33" s="280">
        <v>200</v>
      </c>
      <c r="X33" s="359">
        <f t="shared" si="4"/>
        <v>400</v>
      </c>
    </row>
    <row r="34" spans="1:24" ht="24" customHeight="1">
      <c r="A34" s="462"/>
      <c r="B34" s="468" t="s">
        <v>250</v>
      </c>
      <c r="C34" s="469"/>
      <c r="D34" s="276">
        <f>SUM(D35:D38)</f>
        <v>0</v>
      </c>
      <c r="E34" s="277">
        <f t="shared" ref="E34" si="44">SUM(E35:E38)</f>
        <v>0</v>
      </c>
      <c r="F34" s="277">
        <f t="shared" ref="F34" si="45">SUM(F35:F38)</f>
        <v>0</v>
      </c>
      <c r="G34" s="277">
        <f t="shared" ref="G34" si="46">SUM(G35:G38)</f>
        <v>0</v>
      </c>
      <c r="H34" s="277">
        <f t="shared" ref="H34" si="47">SUM(H35:H38)</f>
        <v>0</v>
      </c>
      <c r="I34" s="278">
        <f t="shared" ref="I34" si="48">SUM(I35:I38)</f>
        <v>0</v>
      </c>
      <c r="J34" s="277">
        <f t="shared" ref="J34" si="49">SUM(J35:J38)</f>
        <v>0</v>
      </c>
      <c r="K34" s="277">
        <f t="shared" ref="K34" si="50">SUM(K35:K38)</f>
        <v>0</v>
      </c>
      <c r="L34" s="277">
        <f t="shared" ref="L34" si="51">SUM(L35:L38)</f>
        <v>0</v>
      </c>
      <c r="M34" s="277">
        <f t="shared" ref="M34" si="52">SUM(M35:M38)</f>
        <v>0</v>
      </c>
      <c r="N34" s="277">
        <f t="shared" ref="N34" si="53">SUM(N35:N38)</f>
        <v>0</v>
      </c>
      <c r="O34" s="279">
        <f t="shared" ref="O34" si="54">SUM(O35:O38)</f>
        <v>0</v>
      </c>
      <c r="P34" s="359">
        <f t="shared" si="43"/>
        <v>0</v>
      </c>
      <c r="Q34" s="276">
        <f t="shared" ref="Q34" si="55">SUM(Q35:Q38)</f>
        <v>0</v>
      </c>
      <c r="R34" s="277">
        <f t="shared" ref="R34" si="56">SUM(R35:R38)</f>
        <v>0</v>
      </c>
      <c r="S34" s="277">
        <f t="shared" ref="S34" si="57">SUM(S35:S38)</f>
        <v>0</v>
      </c>
      <c r="T34" s="277">
        <f t="shared" ref="T34" si="58">SUM(T35:T38)</f>
        <v>0</v>
      </c>
      <c r="U34" s="277">
        <f t="shared" ref="U34" si="59">SUM(U35:U38)</f>
        <v>0</v>
      </c>
      <c r="V34" s="279">
        <f t="shared" ref="V34" si="60">SUM(V35:V38)</f>
        <v>0</v>
      </c>
      <c r="W34" s="280">
        <f t="shared" ref="W34" si="61">SUM(W35:W38)</f>
        <v>0</v>
      </c>
      <c r="X34" s="359">
        <f t="shared" si="4"/>
        <v>0</v>
      </c>
    </row>
    <row r="35" spans="1:24" ht="24" customHeight="1">
      <c r="A35" s="462"/>
      <c r="B35" s="470"/>
      <c r="C35" s="360" t="s">
        <v>217</v>
      </c>
      <c r="D35" s="276">
        <v>0</v>
      </c>
      <c r="E35" s="277">
        <v>0</v>
      </c>
      <c r="F35" s="277">
        <v>0</v>
      </c>
      <c r="G35" s="277">
        <v>0</v>
      </c>
      <c r="H35" s="277">
        <v>0</v>
      </c>
      <c r="I35" s="278">
        <v>0</v>
      </c>
      <c r="J35" s="277">
        <v>0</v>
      </c>
      <c r="K35" s="277">
        <v>0</v>
      </c>
      <c r="L35" s="277">
        <v>0</v>
      </c>
      <c r="M35" s="277">
        <v>0</v>
      </c>
      <c r="N35" s="277">
        <v>0</v>
      </c>
      <c r="O35" s="279">
        <v>0</v>
      </c>
      <c r="P35" s="359">
        <f t="shared" si="43"/>
        <v>0</v>
      </c>
      <c r="Q35" s="276">
        <v>0</v>
      </c>
      <c r="R35" s="277">
        <v>0</v>
      </c>
      <c r="S35" s="277">
        <v>0</v>
      </c>
      <c r="T35" s="277">
        <v>0</v>
      </c>
      <c r="U35" s="277">
        <v>0</v>
      </c>
      <c r="V35" s="279">
        <v>0</v>
      </c>
      <c r="W35" s="280">
        <v>0</v>
      </c>
      <c r="X35" s="359">
        <f t="shared" si="4"/>
        <v>0</v>
      </c>
    </row>
    <row r="36" spans="1:24" ht="24" customHeight="1">
      <c r="A36" s="462"/>
      <c r="B36" s="470"/>
      <c r="C36" s="360" t="s">
        <v>212</v>
      </c>
      <c r="D36" s="276">
        <v>0</v>
      </c>
      <c r="E36" s="277">
        <v>0</v>
      </c>
      <c r="F36" s="277">
        <v>0</v>
      </c>
      <c r="G36" s="277">
        <v>0</v>
      </c>
      <c r="H36" s="277">
        <v>0</v>
      </c>
      <c r="I36" s="278">
        <v>0</v>
      </c>
      <c r="J36" s="277">
        <v>0</v>
      </c>
      <c r="K36" s="277">
        <v>0</v>
      </c>
      <c r="L36" s="277">
        <v>0</v>
      </c>
      <c r="M36" s="277">
        <v>0</v>
      </c>
      <c r="N36" s="277">
        <v>0</v>
      </c>
      <c r="O36" s="279">
        <v>0</v>
      </c>
      <c r="P36" s="359">
        <f t="shared" si="43"/>
        <v>0</v>
      </c>
      <c r="Q36" s="276">
        <v>0</v>
      </c>
      <c r="R36" s="277">
        <v>0</v>
      </c>
      <c r="S36" s="277">
        <v>0</v>
      </c>
      <c r="T36" s="277">
        <v>0</v>
      </c>
      <c r="U36" s="277">
        <v>0</v>
      </c>
      <c r="V36" s="279">
        <v>0</v>
      </c>
      <c r="W36" s="280">
        <v>0</v>
      </c>
      <c r="X36" s="359">
        <f t="shared" si="4"/>
        <v>0</v>
      </c>
    </row>
    <row r="37" spans="1:24" ht="24" customHeight="1">
      <c r="A37" s="462"/>
      <c r="B37" s="470"/>
      <c r="C37" s="360" t="s">
        <v>216</v>
      </c>
      <c r="D37" s="276">
        <v>0</v>
      </c>
      <c r="E37" s="277">
        <v>0</v>
      </c>
      <c r="F37" s="277">
        <v>0</v>
      </c>
      <c r="G37" s="277">
        <v>0</v>
      </c>
      <c r="H37" s="277">
        <v>0</v>
      </c>
      <c r="I37" s="278">
        <v>0</v>
      </c>
      <c r="J37" s="277">
        <v>0</v>
      </c>
      <c r="K37" s="277">
        <v>0</v>
      </c>
      <c r="L37" s="277">
        <v>0</v>
      </c>
      <c r="M37" s="277">
        <v>0</v>
      </c>
      <c r="N37" s="277">
        <v>0</v>
      </c>
      <c r="O37" s="279">
        <v>0</v>
      </c>
      <c r="P37" s="359">
        <f t="shared" si="43"/>
        <v>0</v>
      </c>
      <c r="Q37" s="276">
        <v>0</v>
      </c>
      <c r="R37" s="277">
        <v>0</v>
      </c>
      <c r="S37" s="277">
        <v>0</v>
      </c>
      <c r="T37" s="277">
        <v>0</v>
      </c>
      <c r="U37" s="277">
        <v>0</v>
      </c>
      <c r="V37" s="279">
        <v>0</v>
      </c>
      <c r="W37" s="280">
        <v>0</v>
      </c>
      <c r="X37" s="359">
        <f t="shared" si="4"/>
        <v>0</v>
      </c>
    </row>
    <row r="38" spans="1:24" ht="24" customHeight="1">
      <c r="A38" s="462"/>
      <c r="B38" s="470"/>
      <c r="C38" s="360" t="s">
        <v>211</v>
      </c>
      <c r="D38" s="276">
        <v>0</v>
      </c>
      <c r="E38" s="277">
        <v>0</v>
      </c>
      <c r="F38" s="277">
        <v>0</v>
      </c>
      <c r="G38" s="277">
        <v>0</v>
      </c>
      <c r="H38" s="277">
        <v>0</v>
      </c>
      <c r="I38" s="278">
        <v>0</v>
      </c>
      <c r="J38" s="277">
        <v>0</v>
      </c>
      <c r="K38" s="277">
        <v>0</v>
      </c>
      <c r="L38" s="277">
        <v>0</v>
      </c>
      <c r="M38" s="277">
        <v>0</v>
      </c>
      <c r="N38" s="277">
        <v>0</v>
      </c>
      <c r="O38" s="279">
        <v>0</v>
      </c>
      <c r="P38" s="359">
        <f t="shared" si="43"/>
        <v>0</v>
      </c>
      <c r="Q38" s="276">
        <v>0</v>
      </c>
      <c r="R38" s="277">
        <v>0</v>
      </c>
      <c r="S38" s="277">
        <v>0</v>
      </c>
      <c r="T38" s="277">
        <v>0</v>
      </c>
      <c r="U38" s="277">
        <v>0</v>
      </c>
      <c r="V38" s="279">
        <v>0</v>
      </c>
      <c r="W38" s="280">
        <v>0</v>
      </c>
      <c r="X38" s="359">
        <f t="shared" si="4"/>
        <v>0</v>
      </c>
    </row>
    <row r="39" spans="1:24" ht="24" customHeight="1">
      <c r="A39" s="462"/>
      <c r="B39" s="466" t="s">
        <v>249</v>
      </c>
      <c r="C39" s="467"/>
      <c r="D39" s="276">
        <v>0</v>
      </c>
      <c r="E39" s="277">
        <v>0</v>
      </c>
      <c r="F39" s="277">
        <v>0</v>
      </c>
      <c r="G39" s="277">
        <v>0</v>
      </c>
      <c r="H39" s="277">
        <v>0</v>
      </c>
      <c r="I39" s="278">
        <v>0</v>
      </c>
      <c r="J39" s="277">
        <v>0</v>
      </c>
      <c r="K39" s="277">
        <v>0</v>
      </c>
      <c r="L39" s="277">
        <v>0</v>
      </c>
      <c r="M39" s="277">
        <v>0</v>
      </c>
      <c r="N39" s="277">
        <v>0</v>
      </c>
      <c r="O39" s="279">
        <v>0</v>
      </c>
      <c r="P39" s="359">
        <f t="shared" si="43"/>
        <v>0</v>
      </c>
      <c r="Q39" s="276">
        <v>0</v>
      </c>
      <c r="R39" s="277">
        <v>0</v>
      </c>
      <c r="S39" s="277">
        <v>0</v>
      </c>
      <c r="T39" s="277">
        <v>0</v>
      </c>
      <c r="U39" s="277">
        <v>0</v>
      </c>
      <c r="V39" s="279">
        <v>0</v>
      </c>
      <c r="W39" s="280">
        <v>0</v>
      </c>
      <c r="X39" s="359">
        <f t="shared" si="4"/>
        <v>0</v>
      </c>
    </row>
    <row r="40" spans="1:24" ht="24" customHeight="1">
      <c r="A40" s="463"/>
      <c r="B40" s="459" t="s">
        <v>215</v>
      </c>
      <c r="C40" s="460"/>
      <c r="D40" s="287">
        <v>0</v>
      </c>
      <c r="E40" s="288">
        <v>0</v>
      </c>
      <c r="F40" s="288">
        <v>0</v>
      </c>
      <c r="G40" s="288">
        <v>0</v>
      </c>
      <c r="H40" s="288">
        <v>0</v>
      </c>
      <c r="I40" s="289">
        <v>0</v>
      </c>
      <c r="J40" s="288">
        <v>0</v>
      </c>
      <c r="K40" s="288">
        <v>0</v>
      </c>
      <c r="L40" s="288">
        <v>0</v>
      </c>
      <c r="M40" s="288">
        <v>0</v>
      </c>
      <c r="N40" s="288">
        <v>0</v>
      </c>
      <c r="O40" s="290">
        <v>0</v>
      </c>
      <c r="P40" s="363">
        <f t="shared" si="43"/>
        <v>0</v>
      </c>
      <c r="Q40" s="287">
        <v>0</v>
      </c>
      <c r="R40" s="288">
        <v>0</v>
      </c>
      <c r="S40" s="288">
        <v>0</v>
      </c>
      <c r="T40" s="288">
        <v>0</v>
      </c>
      <c r="U40" s="288">
        <v>0</v>
      </c>
      <c r="V40" s="290">
        <v>0</v>
      </c>
      <c r="W40" s="291">
        <v>0</v>
      </c>
      <c r="X40" s="364">
        <f t="shared" si="4"/>
        <v>0</v>
      </c>
    </row>
    <row r="41" spans="1:24" ht="24" customHeight="1">
      <c r="A41" s="462" t="s">
        <v>289</v>
      </c>
      <c r="B41" s="472" t="s">
        <v>214</v>
      </c>
      <c r="C41" s="473"/>
      <c r="D41" s="281">
        <v>0</v>
      </c>
      <c r="E41" s="282">
        <v>100</v>
      </c>
      <c r="F41" s="282">
        <v>0</v>
      </c>
      <c r="G41" s="282">
        <v>0</v>
      </c>
      <c r="H41" s="282">
        <v>0</v>
      </c>
      <c r="I41" s="283">
        <v>0</v>
      </c>
      <c r="J41" s="282">
        <v>100</v>
      </c>
      <c r="K41" s="282">
        <v>0</v>
      </c>
      <c r="L41" s="282">
        <v>0</v>
      </c>
      <c r="M41" s="282">
        <v>0</v>
      </c>
      <c r="N41" s="282">
        <v>0</v>
      </c>
      <c r="O41" s="284">
        <v>0</v>
      </c>
      <c r="P41" s="367">
        <f>SUM(D41:O41)</f>
        <v>200</v>
      </c>
      <c r="Q41" s="281">
        <v>0</v>
      </c>
      <c r="R41" s="282">
        <v>0</v>
      </c>
      <c r="S41" s="282">
        <v>100</v>
      </c>
      <c r="T41" s="282">
        <v>0</v>
      </c>
      <c r="U41" s="282">
        <v>0</v>
      </c>
      <c r="V41" s="285">
        <v>0</v>
      </c>
      <c r="W41" s="286">
        <v>0</v>
      </c>
      <c r="X41" s="367">
        <f t="shared" si="4"/>
        <v>100</v>
      </c>
    </row>
    <row r="42" spans="1:24" ht="24" customHeight="1">
      <c r="A42" s="462"/>
      <c r="B42" s="466" t="s">
        <v>213</v>
      </c>
      <c r="C42" s="467"/>
      <c r="D42" s="276">
        <v>150</v>
      </c>
      <c r="E42" s="277">
        <v>0</v>
      </c>
      <c r="F42" s="277">
        <v>100</v>
      </c>
      <c r="G42" s="277">
        <v>150</v>
      </c>
      <c r="H42" s="277">
        <v>0</v>
      </c>
      <c r="I42" s="278">
        <v>0</v>
      </c>
      <c r="J42" s="277">
        <v>200</v>
      </c>
      <c r="K42" s="277">
        <v>100</v>
      </c>
      <c r="L42" s="277">
        <v>0</v>
      </c>
      <c r="M42" s="277">
        <v>0</v>
      </c>
      <c r="N42" s="277">
        <v>0</v>
      </c>
      <c r="O42" s="279">
        <v>0</v>
      </c>
      <c r="P42" s="359">
        <f t="shared" ref="P42:P49" si="62">SUM(D42:O42)</f>
        <v>700</v>
      </c>
      <c r="Q42" s="276">
        <v>100</v>
      </c>
      <c r="R42" s="277">
        <v>200</v>
      </c>
      <c r="S42" s="277">
        <v>0</v>
      </c>
      <c r="T42" s="277">
        <v>0</v>
      </c>
      <c r="U42" s="277">
        <v>0</v>
      </c>
      <c r="V42" s="277">
        <v>0</v>
      </c>
      <c r="W42" s="280">
        <v>400</v>
      </c>
      <c r="X42" s="359">
        <f t="shared" si="4"/>
        <v>700</v>
      </c>
    </row>
    <row r="43" spans="1:24" ht="24" customHeight="1">
      <c r="A43" s="462"/>
      <c r="B43" s="468" t="s">
        <v>250</v>
      </c>
      <c r="C43" s="469"/>
      <c r="D43" s="276">
        <f>SUM(D44:D47)</f>
        <v>400</v>
      </c>
      <c r="E43" s="277">
        <f t="shared" ref="E43" si="63">SUM(E44:E47)</f>
        <v>0</v>
      </c>
      <c r="F43" s="277">
        <f t="shared" ref="F43" si="64">SUM(F44:F47)</f>
        <v>0</v>
      </c>
      <c r="G43" s="277">
        <f t="shared" ref="G43" si="65">SUM(G44:G47)</f>
        <v>200</v>
      </c>
      <c r="H43" s="277">
        <f t="shared" ref="H43" si="66">SUM(H44:H47)</f>
        <v>200</v>
      </c>
      <c r="I43" s="278">
        <f t="shared" ref="I43" si="67">SUM(I44:I47)</f>
        <v>0</v>
      </c>
      <c r="J43" s="277">
        <f t="shared" ref="J43" si="68">SUM(J44:J47)</f>
        <v>300</v>
      </c>
      <c r="K43" s="277">
        <f t="shared" ref="K43" si="69">SUM(K44:K47)</f>
        <v>100</v>
      </c>
      <c r="L43" s="277">
        <f t="shared" ref="L43" si="70">SUM(L44:L47)</f>
        <v>100</v>
      </c>
      <c r="M43" s="277">
        <f t="shared" ref="M43" si="71">SUM(M44:M47)</f>
        <v>0</v>
      </c>
      <c r="N43" s="277">
        <f t="shared" ref="N43" si="72">SUM(N44:N47)</f>
        <v>0</v>
      </c>
      <c r="O43" s="279">
        <f t="shared" ref="O43" si="73">SUM(O44:O47)</f>
        <v>0</v>
      </c>
      <c r="P43" s="359">
        <f t="shared" si="62"/>
        <v>1300</v>
      </c>
      <c r="Q43" s="276">
        <f t="shared" ref="Q43" si="74">SUM(Q44:Q47)</f>
        <v>200</v>
      </c>
      <c r="R43" s="277">
        <f t="shared" ref="R43" si="75">SUM(R44:R47)</f>
        <v>100</v>
      </c>
      <c r="S43" s="277">
        <f t="shared" ref="S43" si="76">SUM(S44:S47)</f>
        <v>0</v>
      </c>
      <c r="T43" s="277">
        <f t="shared" ref="T43" si="77">SUM(T44:T47)</f>
        <v>200</v>
      </c>
      <c r="U43" s="277">
        <f t="shared" ref="U43" si="78">SUM(U44:U47)</f>
        <v>0</v>
      </c>
      <c r="V43" s="279">
        <f t="shared" ref="V43" si="79">SUM(V44:V47)</f>
        <v>0</v>
      </c>
      <c r="W43" s="280">
        <f t="shared" ref="W43" si="80">SUM(W44:W47)</f>
        <v>0</v>
      </c>
      <c r="X43" s="359">
        <f t="shared" si="4"/>
        <v>500</v>
      </c>
    </row>
    <row r="44" spans="1:24" ht="24" customHeight="1">
      <c r="A44" s="462"/>
      <c r="B44" s="470"/>
      <c r="C44" s="360" t="s">
        <v>217</v>
      </c>
      <c r="D44" s="276">
        <v>300</v>
      </c>
      <c r="E44" s="277">
        <v>0</v>
      </c>
      <c r="F44" s="277">
        <v>0</v>
      </c>
      <c r="G44" s="277">
        <v>200</v>
      </c>
      <c r="H44" s="277">
        <v>0</v>
      </c>
      <c r="I44" s="278">
        <v>0</v>
      </c>
      <c r="J44" s="277">
        <v>0</v>
      </c>
      <c r="K44" s="277">
        <v>0</v>
      </c>
      <c r="L44" s="277">
        <v>0</v>
      </c>
      <c r="M44" s="277">
        <v>0</v>
      </c>
      <c r="N44" s="277">
        <v>0</v>
      </c>
      <c r="O44" s="279">
        <v>0</v>
      </c>
      <c r="P44" s="359">
        <f t="shared" si="62"/>
        <v>500</v>
      </c>
      <c r="Q44" s="276">
        <v>0</v>
      </c>
      <c r="R44" s="277">
        <v>0</v>
      </c>
      <c r="S44" s="277">
        <v>0</v>
      </c>
      <c r="T44" s="277">
        <v>0</v>
      </c>
      <c r="U44" s="277">
        <v>0</v>
      </c>
      <c r="V44" s="279">
        <v>0</v>
      </c>
      <c r="W44" s="280">
        <v>0</v>
      </c>
      <c r="X44" s="359">
        <f t="shared" si="4"/>
        <v>0</v>
      </c>
    </row>
    <row r="45" spans="1:24" ht="24" customHeight="1">
      <c r="A45" s="462"/>
      <c r="B45" s="470"/>
      <c r="C45" s="360" t="s">
        <v>212</v>
      </c>
      <c r="D45" s="276">
        <v>100</v>
      </c>
      <c r="E45" s="277">
        <v>0</v>
      </c>
      <c r="F45" s="277">
        <v>0</v>
      </c>
      <c r="G45" s="277">
        <v>0</v>
      </c>
      <c r="H45" s="277">
        <v>0</v>
      </c>
      <c r="I45" s="278">
        <v>0</v>
      </c>
      <c r="J45" s="277">
        <v>0</v>
      </c>
      <c r="K45" s="277">
        <v>100</v>
      </c>
      <c r="L45" s="277">
        <v>100</v>
      </c>
      <c r="M45" s="277">
        <v>0</v>
      </c>
      <c r="N45" s="277">
        <v>0</v>
      </c>
      <c r="O45" s="279">
        <v>0</v>
      </c>
      <c r="P45" s="359">
        <f t="shared" si="62"/>
        <v>300</v>
      </c>
      <c r="Q45" s="276">
        <v>200</v>
      </c>
      <c r="R45" s="277">
        <v>0</v>
      </c>
      <c r="S45" s="277">
        <v>0</v>
      </c>
      <c r="T45" s="277">
        <v>0</v>
      </c>
      <c r="U45" s="277">
        <v>0</v>
      </c>
      <c r="V45" s="279">
        <v>0</v>
      </c>
      <c r="W45" s="280">
        <v>0</v>
      </c>
      <c r="X45" s="359">
        <f t="shared" si="4"/>
        <v>200</v>
      </c>
    </row>
    <row r="46" spans="1:24" ht="24" customHeight="1">
      <c r="A46" s="462"/>
      <c r="B46" s="470"/>
      <c r="C46" s="360" t="s">
        <v>216</v>
      </c>
      <c r="D46" s="276">
        <v>0</v>
      </c>
      <c r="E46" s="277">
        <v>0</v>
      </c>
      <c r="F46" s="277">
        <v>0</v>
      </c>
      <c r="G46" s="277">
        <v>0</v>
      </c>
      <c r="H46" s="277">
        <v>0</v>
      </c>
      <c r="I46" s="278">
        <v>0</v>
      </c>
      <c r="J46" s="277">
        <v>0</v>
      </c>
      <c r="K46" s="277">
        <v>0</v>
      </c>
      <c r="L46" s="277">
        <v>0</v>
      </c>
      <c r="M46" s="277">
        <v>0</v>
      </c>
      <c r="N46" s="277">
        <v>0</v>
      </c>
      <c r="O46" s="279">
        <v>0</v>
      </c>
      <c r="P46" s="359">
        <f t="shared" si="62"/>
        <v>0</v>
      </c>
      <c r="Q46" s="276">
        <v>0</v>
      </c>
      <c r="R46" s="277">
        <v>100</v>
      </c>
      <c r="S46" s="277">
        <v>0</v>
      </c>
      <c r="T46" s="277">
        <v>0</v>
      </c>
      <c r="U46" s="277">
        <v>0</v>
      </c>
      <c r="V46" s="279">
        <v>0</v>
      </c>
      <c r="W46" s="280">
        <v>0</v>
      </c>
      <c r="X46" s="359">
        <f t="shared" si="4"/>
        <v>100</v>
      </c>
    </row>
    <row r="47" spans="1:24" ht="24" customHeight="1">
      <c r="A47" s="462"/>
      <c r="B47" s="470"/>
      <c r="C47" s="360" t="s">
        <v>211</v>
      </c>
      <c r="D47" s="276">
        <v>0</v>
      </c>
      <c r="E47" s="277">
        <v>0</v>
      </c>
      <c r="F47" s="277">
        <v>0</v>
      </c>
      <c r="G47" s="277">
        <v>0</v>
      </c>
      <c r="H47" s="277">
        <v>200</v>
      </c>
      <c r="I47" s="278">
        <v>0</v>
      </c>
      <c r="J47" s="277">
        <v>300</v>
      </c>
      <c r="K47" s="277">
        <v>0</v>
      </c>
      <c r="L47" s="277">
        <v>0</v>
      </c>
      <c r="M47" s="277">
        <v>0</v>
      </c>
      <c r="N47" s="277">
        <v>0</v>
      </c>
      <c r="O47" s="279">
        <v>0</v>
      </c>
      <c r="P47" s="359">
        <f t="shared" si="62"/>
        <v>500</v>
      </c>
      <c r="Q47" s="276">
        <v>0</v>
      </c>
      <c r="R47" s="277">
        <v>0</v>
      </c>
      <c r="S47" s="277">
        <v>0</v>
      </c>
      <c r="T47" s="277">
        <v>200</v>
      </c>
      <c r="U47" s="277">
        <v>0</v>
      </c>
      <c r="V47" s="279">
        <v>0</v>
      </c>
      <c r="W47" s="280">
        <v>0</v>
      </c>
      <c r="X47" s="359">
        <f t="shared" si="4"/>
        <v>200</v>
      </c>
    </row>
    <row r="48" spans="1:24" ht="24" customHeight="1">
      <c r="A48" s="462"/>
      <c r="B48" s="466" t="s">
        <v>249</v>
      </c>
      <c r="C48" s="467"/>
      <c r="D48" s="276">
        <v>0</v>
      </c>
      <c r="E48" s="277">
        <v>0</v>
      </c>
      <c r="F48" s="277">
        <v>0</v>
      </c>
      <c r="G48" s="277">
        <v>0</v>
      </c>
      <c r="H48" s="277">
        <v>0</v>
      </c>
      <c r="I48" s="278">
        <v>0</v>
      </c>
      <c r="J48" s="277">
        <v>0</v>
      </c>
      <c r="K48" s="277">
        <v>0</v>
      </c>
      <c r="L48" s="277">
        <v>0</v>
      </c>
      <c r="M48" s="277">
        <v>0</v>
      </c>
      <c r="N48" s="277">
        <v>0</v>
      </c>
      <c r="O48" s="279">
        <v>0</v>
      </c>
      <c r="P48" s="359">
        <f t="shared" si="62"/>
        <v>0</v>
      </c>
      <c r="Q48" s="276">
        <v>0</v>
      </c>
      <c r="R48" s="277">
        <v>0</v>
      </c>
      <c r="S48" s="277">
        <v>0</v>
      </c>
      <c r="T48" s="277">
        <v>0</v>
      </c>
      <c r="U48" s="277">
        <v>0</v>
      </c>
      <c r="V48" s="279">
        <v>0</v>
      </c>
      <c r="W48" s="280">
        <v>0</v>
      </c>
      <c r="X48" s="359">
        <f t="shared" si="4"/>
        <v>0</v>
      </c>
    </row>
    <row r="49" spans="1:24" ht="24" customHeight="1">
      <c r="A49" s="462"/>
      <c r="B49" s="468" t="s">
        <v>215</v>
      </c>
      <c r="C49" s="469"/>
      <c r="D49" s="298">
        <v>0</v>
      </c>
      <c r="E49" s="299">
        <v>0</v>
      </c>
      <c r="F49" s="299">
        <v>0</v>
      </c>
      <c r="G49" s="299">
        <v>0</v>
      </c>
      <c r="H49" s="299">
        <v>0</v>
      </c>
      <c r="I49" s="300">
        <v>0</v>
      </c>
      <c r="J49" s="299">
        <v>0</v>
      </c>
      <c r="K49" s="299">
        <v>0</v>
      </c>
      <c r="L49" s="299">
        <v>0</v>
      </c>
      <c r="M49" s="299">
        <v>0</v>
      </c>
      <c r="N49" s="299">
        <v>0</v>
      </c>
      <c r="O49" s="301">
        <v>0</v>
      </c>
      <c r="P49" s="368">
        <f t="shared" si="62"/>
        <v>0</v>
      </c>
      <c r="Q49" s="298">
        <v>0</v>
      </c>
      <c r="R49" s="299">
        <v>0</v>
      </c>
      <c r="S49" s="299">
        <v>0</v>
      </c>
      <c r="T49" s="299">
        <v>0</v>
      </c>
      <c r="U49" s="299">
        <v>0</v>
      </c>
      <c r="V49" s="301">
        <v>0</v>
      </c>
      <c r="W49" s="302">
        <v>700</v>
      </c>
      <c r="X49" s="369">
        <f t="shared" si="4"/>
        <v>700</v>
      </c>
    </row>
    <row r="50" spans="1:24" ht="24" customHeight="1">
      <c r="A50" s="461" t="s">
        <v>290</v>
      </c>
      <c r="B50" s="464" t="s">
        <v>214</v>
      </c>
      <c r="C50" s="465"/>
      <c r="D50" s="292">
        <v>100</v>
      </c>
      <c r="E50" s="293">
        <v>0</v>
      </c>
      <c r="F50" s="293">
        <v>0</v>
      </c>
      <c r="G50" s="293">
        <v>100</v>
      </c>
      <c r="H50" s="293">
        <v>0</v>
      </c>
      <c r="I50" s="294">
        <v>0</v>
      </c>
      <c r="J50" s="293">
        <v>100</v>
      </c>
      <c r="K50" s="293">
        <v>0</v>
      </c>
      <c r="L50" s="293">
        <v>0</v>
      </c>
      <c r="M50" s="293">
        <v>0</v>
      </c>
      <c r="N50" s="293">
        <v>0</v>
      </c>
      <c r="O50" s="295">
        <v>0</v>
      </c>
      <c r="P50" s="365">
        <f>SUM(D50:O50)</f>
        <v>300</v>
      </c>
      <c r="Q50" s="292">
        <v>70</v>
      </c>
      <c r="R50" s="293">
        <v>0</v>
      </c>
      <c r="S50" s="293">
        <v>0</v>
      </c>
      <c r="T50" s="293">
        <v>70</v>
      </c>
      <c r="U50" s="293">
        <v>0</v>
      </c>
      <c r="V50" s="296">
        <v>0</v>
      </c>
      <c r="W50" s="297">
        <v>70</v>
      </c>
      <c r="X50" s="365">
        <f t="shared" si="4"/>
        <v>210</v>
      </c>
    </row>
    <row r="51" spans="1:24" ht="24" customHeight="1">
      <c r="A51" s="462"/>
      <c r="B51" s="466" t="s">
        <v>213</v>
      </c>
      <c r="C51" s="467"/>
      <c r="D51" s="276">
        <v>0</v>
      </c>
      <c r="E51" s="277">
        <v>0</v>
      </c>
      <c r="F51" s="277">
        <v>0</v>
      </c>
      <c r="G51" s="277">
        <v>0</v>
      </c>
      <c r="H51" s="277">
        <v>0</v>
      </c>
      <c r="I51" s="278">
        <v>0</v>
      </c>
      <c r="J51" s="277">
        <v>0</v>
      </c>
      <c r="K51" s="277">
        <v>0</v>
      </c>
      <c r="L51" s="277">
        <v>100</v>
      </c>
      <c r="M51" s="277">
        <v>0</v>
      </c>
      <c r="N51" s="277">
        <v>0</v>
      </c>
      <c r="O51" s="279">
        <v>0</v>
      </c>
      <c r="P51" s="359">
        <f t="shared" ref="P51:P58" si="81">SUM(D51:O51)</f>
        <v>100</v>
      </c>
      <c r="Q51" s="276">
        <v>0</v>
      </c>
      <c r="R51" s="277">
        <v>0</v>
      </c>
      <c r="S51" s="277">
        <v>0</v>
      </c>
      <c r="T51" s="277">
        <v>0</v>
      </c>
      <c r="U51" s="277">
        <v>0</v>
      </c>
      <c r="V51" s="277">
        <v>0</v>
      </c>
      <c r="W51" s="280">
        <v>100</v>
      </c>
      <c r="X51" s="359">
        <f t="shared" si="4"/>
        <v>100</v>
      </c>
    </row>
    <row r="52" spans="1:24" ht="24" customHeight="1">
      <c r="A52" s="462"/>
      <c r="B52" s="468" t="s">
        <v>250</v>
      </c>
      <c r="C52" s="469"/>
      <c r="D52" s="276">
        <f>SUM(D53:D56)</f>
        <v>100</v>
      </c>
      <c r="E52" s="277">
        <f t="shared" ref="E52" si="82">SUM(E53:E56)</f>
        <v>0</v>
      </c>
      <c r="F52" s="277">
        <f t="shared" ref="F52" si="83">SUM(F53:F56)</f>
        <v>0</v>
      </c>
      <c r="G52" s="277">
        <f t="shared" ref="G52" si="84">SUM(G53:G56)</f>
        <v>200</v>
      </c>
      <c r="H52" s="277">
        <f t="shared" ref="H52" si="85">SUM(H53:H56)</f>
        <v>0</v>
      </c>
      <c r="I52" s="278">
        <f t="shared" ref="I52" si="86">SUM(I53:I56)</f>
        <v>0</v>
      </c>
      <c r="J52" s="277">
        <f t="shared" ref="J52" si="87">SUM(J53:J56)</f>
        <v>100</v>
      </c>
      <c r="K52" s="277">
        <f t="shared" ref="K52" si="88">SUM(K53:K56)</f>
        <v>0</v>
      </c>
      <c r="L52" s="277">
        <f t="shared" ref="L52" si="89">SUM(L53:L56)</f>
        <v>0</v>
      </c>
      <c r="M52" s="277">
        <f t="shared" ref="M52" si="90">SUM(M53:M56)</f>
        <v>0</v>
      </c>
      <c r="N52" s="277">
        <f t="shared" ref="N52" si="91">SUM(N53:N56)</f>
        <v>0</v>
      </c>
      <c r="O52" s="279">
        <f t="shared" ref="O52" si="92">SUM(O53:O56)</f>
        <v>0</v>
      </c>
      <c r="P52" s="359">
        <f t="shared" si="81"/>
        <v>400</v>
      </c>
      <c r="Q52" s="276">
        <f t="shared" ref="Q52" si="93">SUM(Q53:Q56)</f>
        <v>100</v>
      </c>
      <c r="R52" s="277">
        <f t="shared" ref="R52" si="94">SUM(R53:R56)</f>
        <v>0</v>
      </c>
      <c r="S52" s="277">
        <f t="shared" ref="S52" si="95">SUM(S53:S56)</f>
        <v>0</v>
      </c>
      <c r="T52" s="277">
        <f t="shared" ref="T52" si="96">SUM(T53:T56)</f>
        <v>0</v>
      </c>
      <c r="U52" s="277">
        <f t="shared" ref="U52" si="97">SUM(U53:U56)</f>
        <v>0</v>
      </c>
      <c r="V52" s="279">
        <f t="shared" ref="V52" si="98">SUM(V53:V56)</f>
        <v>100</v>
      </c>
      <c r="W52" s="280">
        <f t="shared" ref="W52" si="99">SUM(W53:W56)</f>
        <v>0</v>
      </c>
      <c r="X52" s="359">
        <f t="shared" si="4"/>
        <v>200</v>
      </c>
    </row>
    <row r="53" spans="1:24" ht="24" customHeight="1">
      <c r="A53" s="462"/>
      <c r="B53" s="470"/>
      <c r="C53" s="360" t="s">
        <v>217</v>
      </c>
      <c r="D53" s="276">
        <v>0</v>
      </c>
      <c r="E53" s="277">
        <v>0</v>
      </c>
      <c r="F53" s="277">
        <v>0</v>
      </c>
      <c r="G53" s="277">
        <v>0</v>
      </c>
      <c r="H53" s="277">
        <v>0</v>
      </c>
      <c r="I53" s="278">
        <v>0</v>
      </c>
      <c r="J53" s="277">
        <v>0</v>
      </c>
      <c r="K53" s="277">
        <v>0</v>
      </c>
      <c r="L53" s="277">
        <v>0</v>
      </c>
      <c r="M53" s="277">
        <v>0</v>
      </c>
      <c r="N53" s="277">
        <v>0</v>
      </c>
      <c r="O53" s="279">
        <v>0</v>
      </c>
      <c r="P53" s="359">
        <f t="shared" si="81"/>
        <v>0</v>
      </c>
      <c r="Q53" s="276">
        <v>0</v>
      </c>
      <c r="R53" s="277">
        <v>0</v>
      </c>
      <c r="S53" s="277">
        <v>0</v>
      </c>
      <c r="T53" s="277">
        <v>0</v>
      </c>
      <c r="U53" s="277">
        <v>0</v>
      </c>
      <c r="V53" s="279">
        <v>0</v>
      </c>
      <c r="W53" s="280">
        <v>0</v>
      </c>
      <c r="X53" s="359">
        <f t="shared" si="4"/>
        <v>0</v>
      </c>
    </row>
    <row r="54" spans="1:24" ht="24" customHeight="1">
      <c r="A54" s="462"/>
      <c r="B54" s="470"/>
      <c r="C54" s="360" t="s">
        <v>212</v>
      </c>
      <c r="D54" s="276">
        <v>100</v>
      </c>
      <c r="E54" s="277">
        <v>0</v>
      </c>
      <c r="F54" s="277">
        <v>0</v>
      </c>
      <c r="G54" s="277">
        <v>0</v>
      </c>
      <c r="H54" s="277">
        <v>0</v>
      </c>
      <c r="I54" s="278">
        <v>0</v>
      </c>
      <c r="J54" s="277">
        <v>100</v>
      </c>
      <c r="K54" s="277">
        <v>0</v>
      </c>
      <c r="L54" s="277">
        <v>0</v>
      </c>
      <c r="M54" s="277">
        <v>0</v>
      </c>
      <c r="N54" s="277">
        <v>0</v>
      </c>
      <c r="O54" s="279">
        <v>0</v>
      </c>
      <c r="P54" s="359">
        <f t="shared" si="81"/>
        <v>200</v>
      </c>
      <c r="Q54" s="276">
        <v>100</v>
      </c>
      <c r="R54" s="277">
        <v>0</v>
      </c>
      <c r="S54" s="277">
        <v>0</v>
      </c>
      <c r="T54" s="277">
        <v>0</v>
      </c>
      <c r="U54" s="277">
        <v>0</v>
      </c>
      <c r="V54" s="279">
        <v>100</v>
      </c>
      <c r="W54" s="280">
        <v>0</v>
      </c>
      <c r="X54" s="359">
        <f t="shared" si="4"/>
        <v>200</v>
      </c>
    </row>
    <row r="55" spans="1:24" ht="24" customHeight="1">
      <c r="A55" s="462"/>
      <c r="B55" s="470"/>
      <c r="C55" s="360" t="s">
        <v>216</v>
      </c>
      <c r="D55" s="276">
        <v>0</v>
      </c>
      <c r="E55" s="277">
        <v>0</v>
      </c>
      <c r="F55" s="277">
        <v>0</v>
      </c>
      <c r="G55" s="277">
        <v>0</v>
      </c>
      <c r="H55" s="277">
        <v>0</v>
      </c>
      <c r="I55" s="278">
        <v>0</v>
      </c>
      <c r="J55" s="277">
        <v>0</v>
      </c>
      <c r="K55" s="277">
        <v>0</v>
      </c>
      <c r="L55" s="277">
        <v>0</v>
      </c>
      <c r="M55" s="277">
        <v>0</v>
      </c>
      <c r="N55" s="277">
        <v>0</v>
      </c>
      <c r="O55" s="279">
        <v>0</v>
      </c>
      <c r="P55" s="359">
        <f t="shared" si="81"/>
        <v>0</v>
      </c>
      <c r="Q55" s="276">
        <v>0</v>
      </c>
      <c r="R55" s="277">
        <v>0</v>
      </c>
      <c r="S55" s="277">
        <v>0</v>
      </c>
      <c r="T55" s="277">
        <v>0</v>
      </c>
      <c r="U55" s="277">
        <v>0</v>
      </c>
      <c r="V55" s="279">
        <v>0</v>
      </c>
      <c r="W55" s="280">
        <v>0</v>
      </c>
      <c r="X55" s="359">
        <f t="shared" si="4"/>
        <v>0</v>
      </c>
    </row>
    <row r="56" spans="1:24" ht="24" customHeight="1">
      <c r="A56" s="462"/>
      <c r="B56" s="470"/>
      <c r="C56" s="360" t="s">
        <v>211</v>
      </c>
      <c r="D56" s="276">
        <v>0</v>
      </c>
      <c r="E56" s="277">
        <v>0</v>
      </c>
      <c r="F56" s="277">
        <v>0</v>
      </c>
      <c r="G56" s="277">
        <v>200</v>
      </c>
      <c r="H56" s="277">
        <v>0</v>
      </c>
      <c r="I56" s="278">
        <v>0</v>
      </c>
      <c r="J56" s="277">
        <v>0</v>
      </c>
      <c r="K56" s="277">
        <v>0</v>
      </c>
      <c r="L56" s="277">
        <v>0</v>
      </c>
      <c r="M56" s="277">
        <v>0</v>
      </c>
      <c r="N56" s="277">
        <v>0</v>
      </c>
      <c r="O56" s="279">
        <v>0</v>
      </c>
      <c r="P56" s="359">
        <f t="shared" si="81"/>
        <v>200</v>
      </c>
      <c r="Q56" s="276">
        <v>0</v>
      </c>
      <c r="R56" s="277">
        <v>0</v>
      </c>
      <c r="S56" s="277">
        <v>0</v>
      </c>
      <c r="T56" s="277">
        <v>0</v>
      </c>
      <c r="U56" s="277">
        <v>0</v>
      </c>
      <c r="V56" s="279">
        <v>0</v>
      </c>
      <c r="W56" s="280">
        <v>0</v>
      </c>
      <c r="X56" s="359">
        <f t="shared" si="4"/>
        <v>0</v>
      </c>
    </row>
    <row r="57" spans="1:24" ht="24" customHeight="1">
      <c r="A57" s="462"/>
      <c r="B57" s="466" t="s">
        <v>249</v>
      </c>
      <c r="C57" s="467"/>
      <c r="D57" s="276">
        <v>0</v>
      </c>
      <c r="E57" s="277">
        <v>0</v>
      </c>
      <c r="F57" s="277">
        <v>0</v>
      </c>
      <c r="G57" s="277">
        <v>0</v>
      </c>
      <c r="H57" s="277">
        <v>0</v>
      </c>
      <c r="I57" s="278">
        <v>0</v>
      </c>
      <c r="J57" s="277">
        <v>0</v>
      </c>
      <c r="K57" s="277">
        <v>0</v>
      </c>
      <c r="L57" s="277">
        <v>0</v>
      </c>
      <c r="M57" s="277">
        <v>0</v>
      </c>
      <c r="N57" s="277">
        <v>0</v>
      </c>
      <c r="O57" s="279">
        <v>0</v>
      </c>
      <c r="P57" s="359">
        <f t="shared" si="81"/>
        <v>0</v>
      </c>
      <c r="Q57" s="276">
        <v>0</v>
      </c>
      <c r="R57" s="277">
        <v>0</v>
      </c>
      <c r="S57" s="277">
        <v>0</v>
      </c>
      <c r="T57" s="277">
        <v>0</v>
      </c>
      <c r="U57" s="277">
        <v>0</v>
      </c>
      <c r="V57" s="279">
        <v>0</v>
      </c>
      <c r="W57" s="280">
        <v>0</v>
      </c>
      <c r="X57" s="359">
        <f t="shared" si="4"/>
        <v>0</v>
      </c>
    </row>
    <row r="58" spans="1:24" ht="24" customHeight="1">
      <c r="A58" s="463"/>
      <c r="B58" s="459" t="s">
        <v>215</v>
      </c>
      <c r="C58" s="460"/>
      <c r="D58" s="287">
        <v>0</v>
      </c>
      <c r="E58" s="288">
        <v>0</v>
      </c>
      <c r="F58" s="288">
        <v>0</v>
      </c>
      <c r="G58" s="288">
        <v>0</v>
      </c>
      <c r="H58" s="288">
        <v>0</v>
      </c>
      <c r="I58" s="289">
        <v>0</v>
      </c>
      <c r="J58" s="288">
        <v>0</v>
      </c>
      <c r="K58" s="288">
        <v>0</v>
      </c>
      <c r="L58" s="288">
        <v>0</v>
      </c>
      <c r="M58" s="288">
        <v>0</v>
      </c>
      <c r="N58" s="288">
        <v>0</v>
      </c>
      <c r="O58" s="290">
        <v>0</v>
      </c>
      <c r="P58" s="363">
        <f t="shared" si="81"/>
        <v>0</v>
      </c>
      <c r="Q58" s="287">
        <v>0</v>
      </c>
      <c r="R58" s="288">
        <v>0</v>
      </c>
      <c r="S58" s="288">
        <v>0</v>
      </c>
      <c r="T58" s="288">
        <v>0</v>
      </c>
      <c r="U58" s="288">
        <v>0</v>
      </c>
      <c r="V58" s="290">
        <v>0</v>
      </c>
      <c r="W58" s="291">
        <v>300</v>
      </c>
      <c r="X58" s="364">
        <f t="shared" si="4"/>
        <v>300</v>
      </c>
    </row>
    <row r="59" spans="1:24" ht="24" customHeight="1">
      <c r="A59" s="462" t="s">
        <v>291</v>
      </c>
      <c r="B59" s="472" t="s">
        <v>214</v>
      </c>
      <c r="C59" s="473"/>
      <c r="D59" s="281">
        <v>0</v>
      </c>
      <c r="E59" s="282">
        <v>0</v>
      </c>
      <c r="F59" s="282">
        <v>0</v>
      </c>
      <c r="G59" s="282">
        <v>0</v>
      </c>
      <c r="H59" s="282">
        <v>0</v>
      </c>
      <c r="I59" s="283">
        <v>0</v>
      </c>
      <c r="J59" s="282">
        <v>0</v>
      </c>
      <c r="K59" s="282">
        <v>0</v>
      </c>
      <c r="L59" s="282">
        <v>0</v>
      </c>
      <c r="M59" s="282">
        <v>0</v>
      </c>
      <c r="N59" s="282">
        <v>0</v>
      </c>
      <c r="O59" s="284">
        <v>0</v>
      </c>
      <c r="P59" s="367">
        <f>SUM(D59:O59)</f>
        <v>0</v>
      </c>
      <c r="Q59" s="281">
        <v>0</v>
      </c>
      <c r="R59" s="282">
        <v>0</v>
      </c>
      <c r="S59" s="282">
        <v>0</v>
      </c>
      <c r="T59" s="282">
        <v>0</v>
      </c>
      <c r="U59" s="282">
        <v>0</v>
      </c>
      <c r="V59" s="285">
        <v>0</v>
      </c>
      <c r="W59" s="286">
        <v>0</v>
      </c>
      <c r="X59" s="367">
        <f t="shared" si="0"/>
        <v>0</v>
      </c>
    </row>
    <row r="60" spans="1:24" ht="24" customHeight="1">
      <c r="A60" s="462"/>
      <c r="B60" s="466" t="s">
        <v>213</v>
      </c>
      <c r="C60" s="467"/>
      <c r="D60" s="276">
        <v>0</v>
      </c>
      <c r="E60" s="277">
        <v>0</v>
      </c>
      <c r="F60" s="277">
        <v>0</v>
      </c>
      <c r="G60" s="277">
        <v>0</v>
      </c>
      <c r="H60" s="277">
        <v>0</v>
      </c>
      <c r="I60" s="278">
        <v>0</v>
      </c>
      <c r="J60" s="277">
        <v>100</v>
      </c>
      <c r="K60" s="277">
        <v>0</v>
      </c>
      <c r="L60" s="277">
        <v>0</v>
      </c>
      <c r="M60" s="277">
        <v>0</v>
      </c>
      <c r="N60" s="277">
        <v>0</v>
      </c>
      <c r="O60" s="279">
        <v>0</v>
      </c>
      <c r="P60" s="359">
        <f t="shared" ref="P60:P67" si="100">SUM(D60:O60)</f>
        <v>100</v>
      </c>
      <c r="Q60" s="276">
        <v>0</v>
      </c>
      <c r="R60" s="277">
        <v>0</v>
      </c>
      <c r="S60" s="277">
        <v>0</v>
      </c>
      <c r="T60" s="277">
        <v>0</v>
      </c>
      <c r="U60" s="277">
        <v>0</v>
      </c>
      <c r="V60" s="277">
        <v>0</v>
      </c>
      <c r="W60" s="280">
        <v>100</v>
      </c>
      <c r="X60" s="359">
        <f t="shared" si="0"/>
        <v>100</v>
      </c>
    </row>
    <row r="61" spans="1:24" ht="24" customHeight="1">
      <c r="A61" s="462"/>
      <c r="B61" s="468" t="s">
        <v>250</v>
      </c>
      <c r="C61" s="469"/>
      <c r="D61" s="276">
        <f>SUM(D62:D65)</f>
        <v>0</v>
      </c>
      <c r="E61" s="277">
        <f t="shared" ref="E61" si="101">SUM(E62:E65)</f>
        <v>0</v>
      </c>
      <c r="F61" s="277">
        <f t="shared" ref="F61" si="102">SUM(F62:F65)</f>
        <v>0</v>
      </c>
      <c r="G61" s="277">
        <f t="shared" ref="G61" si="103">SUM(G62:G65)</f>
        <v>0</v>
      </c>
      <c r="H61" s="277">
        <f t="shared" ref="H61" si="104">SUM(H62:H65)</f>
        <v>0</v>
      </c>
      <c r="I61" s="278">
        <f t="shared" ref="I61" si="105">SUM(I62:I65)</f>
        <v>0</v>
      </c>
      <c r="J61" s="277">
        <f t="shared" ref="J61" si="106">SUM(J62:J65)</f>
        <v>0</v>
      </c>
      <c r="K61" s="277">
        <f t="shared" ref="K61" si="107">SUM(K62:K65)</f>
        <v>0</v>
      </c>
      <c r="L61" s="277">
        <f t="shared" ref="L61" si="108">SUM(L62:L65)</f>
        <v>0</v>
      </c>
      <c r="M61" s="277">
        <f t="shared" ref="M61" si="109">SUM(M62:M65)</f>
        <v>0</v>
      </c>
      <c r="N61" s="277">
        <f t="shared" ref="N61" si="110">SUM(N62:N65)</f>
        <v>0</v>
      </c>
      <c r="O61" s="279">
        <f t="shared" ref="O61" si="111">SUM(O62:O65)</f>
        <v>0</v>
      </c>
      <c r="P61" s="359">
        <f t="shared" si="100"/>
        <v>0</v>
      </c>
      <c r="Q61" s="276">
        <f t="shared" ref="Q61" si="112">SUM(Q62:Q65)</f>
        <v>0</v>
      </c>
      <c r="R61" s="277">
        <f t="shared" ref="R61" si="113">SUM(R62:R65)</f>
        <v>0</v>
      </c>
      <c r="S61" s="277">
        <f t="shared" ref="S61" si="114">SUM(S62:S65)</f>
        <v>0</v>
      </c>
      <c r="T61" s="277">
        <f t="shared" ref="T61" si="115">SUM(T62:T65)</f>
        <v>0</v>
      </c>
      <c r="U61" s="277">
        <f t="shared" ref="U61" si="116">SUM(U62:U65)</f>
        <v>0</v>
      </c>
      <c r="V61" s="279">
        <f t="shared" ref="V61" si="117">SUM(V62:V65)</f>
        <v>0</v>
      </c>
      <c r="W61" s="280">
        <f t="shared" ref="W61" si="118">SUM(W62:W65)</f>
        <v>0</v>
      </c>
      <c r="X61" s="359">
        <f t="shared" ref="X61" si="119">SUM(Q61:W61)</f>
        <v>0</v>
      </c>
    </row>
    <row r="62" spans="1:24" ht="24" customHeight="1">
      <c r="A62" s="462"/>
      <c r="B62" s="470"/>
      <c r="C62" s="360" t="s">
        <v>217</v>
      </c>
      <c r="D62" s="276">
        <v>0</v>
      </c>
      <c r="E62" s="277">
        <v>0</v>
      </c>
      <c r="F62" s="277">
        <v>0</v>
      </c>
      <c r="G62" s="277">
        <v>0</v>
      </c>
      <c r="H62" s="277">
        <v>0</v>
      </c>
      <c r="I62" s="278">
        <v>0</v>
      </c>
      <c r="J62" s="277">
        <v>0</v>
      </c>
      <c r="K62" s="277">
        <v>0</v>
      </c>
      <c r="L62" s="277">
        <v>0</v>
      </c>
      <c r="M62" s="277">
        <v>0</v>
      </c>
      <c r="N62" s="277">
        <v>0</v>
      </c>
      <c r="O62" s="279">
        <v>0</v>
      </c>
      <c r="P62" s="359">
        <f t="shared" si="100"/>
        <v>0</v>
      </c>
      <c r="Q62" s="276">
        <v>0</v>
      </c>
      <c r="R62" s="277">
        <v>0</v>
      </c>
      <c r="S62" s="277">
        <v>0</v>
      </c>
      <c r="T62" s="277">
        <v>0</v>
      </c>
      <c r="U62" s="277">
        <v>0</v>
      </c>
      <c r="V62" s="279">
        <v>0</v>
      </c>
      <c r="W62" s="280">
        <v>0</v>
      </c>
      <c r="X62" s="359">
        <f t="shared" si="0"/>
        <v>0</v>
      </c>
    </row>
    <row r="63" spans="1:24" ht="24" customHeight="1">
      <c r="A63" s="462"/>
      <c r="B63" s="470"/>
      <c r="C63" s="360" t="s">
        <v>212</v>
      </c>
      <c r="D63" s="276">
        <v>0</v>
      </c>
      <c r="E63" s="277">
        <v>0</v>
      </c>
      <c r="F63" s="277">
        <v>0</v>
      </c>
      <c r="G63" s="277">
        <v>0</v>
      </c>
      <c r="H63" s="277">
        <v>0</v>
      </c>
      <c r="I63" s="278">
        <v>0</v>
      </c>
      <c r="J63" s="277">
        <v>0</v>
      </c>
      <c r="K63" s="277">
        <v>0</v>
      </c>
      <c r="L63" s="277">
        <v>0</v>
      </c>
      <c r="M63" s="277">
        <v>0</v>
      </c>
      <c r="N63" s="277">
        <v>0</v>
      </c>
      <c r="O63" s="279">
        <v>0</v>
      </c>
      <c r="P63" s="359">
        <f t="shared" si="100"/>
        <v>0</v>
      </c>
      <c r="Q63" s="276">
        <v>0</v>
      </c>
      <c r="R63" s="277">
        <v>0</v>
      </c>
      <c r="S63" s="277">
        <v>0</v>
      </c>
      <c r="T63" s="277">
        <v>0</v>
      </c>
      <c r="U63" s="277">
        <v>0</v>
      </c>
      <c r="V63" s="279">
        <v>0</v>
      </c>
      <c r="W63" s="280">
        <v>0</v>
      </c>
      <c r="X63" s="359">
        <f t="shared" si="0"/>
        <v>0</v>
      </c>
    </row>
    <row r="64" spans="1:24" ht="24" customHeight="1">
      <c r="A64" s="462"/>
      <c r="B64" s="470"/>
      <c r="C64" s="360" t="s">
        <v>216</v>
      </c>
      <c r="D64" s="276">
        <v>0</v>
      </c>
      <c r="E64" s="277">
        <v>0</v>
      </c>
      <c r="F64" s="277">
        <v>0</v>
      </c>
      <c r="G64" s="277">
        <v>0</v>
      </c>
      <c r="H64" s="277">
        <v>0</v>
      </c>
      <c r="I64" s="278">
        <v>0</v>
      </c>
      <c r="J64" s="277">
        <v>0</v>
      </c>
      <c r="K64" s="277">
        <v>0</v>
      </c>
      <c r="L64" s="277">
        <v>0</v>
      </c>
      <c r="M64" s="277">
        <v>0</v>
      </c>
      <c r="N64" s="277">
        <v>0</v>
      </c>
      <c r="O64" s="279">
        <v>0</v>
      </c>
      <c r="P64" s="359">
        <f t="shared" si="100"/>
        <v>0</v>
      </c>
      <c r="Q64" s="276">
        <v>0</v>
      </c>
      <c r="R64" s="277">
        <v>0</v>
      </c>
      <c r="S64" s="277">
        <v>0</v>
      </c>
      <c r="T64" s="277">
        <v>0</v>
      </c>
      <c r="U64" s="277">
        <v>0</v>
      </c>
      <c r="V64" s="279">
        <v>0</v>
      </c>
      <c r="W64" s="280">
        <v>0</v>
      </c>
      <c r="X64" s="359">
        <f t="shared" si="0"/>
        <v>0</v>
      </c>
    </row>
    <row r="65" spans="1:24" ht="24" customHeight="1">
      <c r="A65" s="462"/>
      <c r="B65" s="470"/>
      <c r="C65" s="360" t="s">
        <v>211</v>
      </c>
      <c r="D65" s="276">
        <v>0</v>
      </c>
      <c r="E65" s="277">
        <v>0</v>
      </c>
      <c r="F65" s="277">
        <v>0</v>
      </c>
      <c r="G65" s="277">
        <v>0</v>
      </c>
      <c r="H65" s="277">
        <v>0</v>
      </c>
      <c r="I65" s="278">
        <v>0</v>
      </c>
      <c r="J65" s="277">
        <v>0</v>
      </c>
      <c r="K65" s="277">
        <v>0</v>
      </c>
      <c r="L65" s="277">
        <v>0</v>
      </c>
      <c r="M65" s="277">
        <v>0</v>
      </c>
      <c r="N65" s="277">
        <v>0</v>
      </c>
      <c r="O65" s="279">
        <v>0</v>
      </c>
      <c r="P65" s="359">
        <f t="shared" si="100"/>
        <v>0</v>
      </c>
      <c r="Q65" s="276">
        <v>0</v>
      </c>
      <c r="R65" s="277">
        <v>0</v>
      </c>
      <c r="S65" s="277">
        <v>0</v>
      </c>
      <c r="T65" s="277">
        <v>0</v>
      </c>
      <c r="U65" s="277">
        <v>0</v>
      </c>
      <c r="V65" s="279">
        <v>0</v>
      </c>
      <c r="W65" s="280">
        <v>0</v>
      </c>
      <c r="X65" s="359">
        <f t="shared" si="0"/>
        <v>0</v>
      </c>
    </row>
    <row r="66" spans="1:24" ht="24" customHeight="1">
      <c r="A66" s="462"/>
      <c r="B66" s="466" t="s">
        <v>249</v>
      </c>
      <c r="C66" s="467"/>
      <c r="D66" s="276">
        <v>0</v>
      </c>
      <c r="E66" s="277">
        <v>0</v>
      </c>
      <c r="F66" s="277">
        <v>0</v>
      </c>
      <c r="G66" s="277">
        <v>0</v>
      </c>
      <c r="H66" s="277">
        <v>0</v>
      </c>
      <c r="I66" s="278">
        <v>0</v>
      </c>
      <c r="J66" s="277">
        <v>0</v>
      </c>
      <c r="K66" s="277">
        <v>0</v>
      </c>
      <c r="L66" s="277">
        <v>0</v>
      </c>
      <c r="M66" s="277">
        <v>0</v>
      </c>
      <c r="N66" s="277">
        <v>0</v>
      </c>
      <c r="O66" s="279">
        <v>0</v>
      </c>
      <c r="P66" s="359">
        <f t="shared" si="100"/>
        <v>0</v>
      </c>
      <c r="Q66" s="276">
        <v>0</v>
      </c>
      <c r="R66" s="277">
        <v>0</v>
      </c>
      <c r="S66" s="277">
        <v>0</v>
      </c>
      <c r="T66" s="277">
        <v>0</v>
      </c>
      <c r="U66" s="277">
        <v>0</v>
      </c>
      <c r="V66" s="279">
        <v>0</v>
      </c>
      <c r="W66" s="280">
        <v>0</v>
      </c>
      <c r="X66" s="359">
        <f t="shared" si="0"/>
        <v>0</v>
      </c>
    </row>
    <row r="67" spans="1:24" ht="24" customHeight="1">
      <c r="A67" s="462"/>
      <c r="B67" s="468" t="s">
        <v>215</v>
      </c>
      <c r="C67" s="469"/>
      <c r="D67" s="298">
        <v>0</v>
      </c>
      <c r="E67" s="299">
        <v>0</v>
      </c>
      <c r="F67" s="299">
        <v>0</v>
      </c>
      <c r="G67" s="299">
        <v>0</v>
      </c>
      <c r="H67" s="299">
        <v>0</v>
      </c>
      <c r="I67" s="300">
        <v>0</v>
      </c>
      <c r="J67" s="299">
        <v>0</v>
      </c>
      <c r="K67" s="299">
        <v>0</v>
      </c>
      <c r="L67" s="299">
        <v>0</v>
      </c>
      <c r="M67" s="299">
        <v>0</v>
      </c>
      <c r="N67" s="299">
        <v>0</v>
      </c>
      <c r="O67" s="301">
        <v>0</v>
      </c>
      <c r="P67" s="368">
        <f t="shared" si="100"/>
        <v>0</v>
      </c>
      <c r="Q67" s="298">
        <v>0</v>
      </c>
      <c r="R67" s="299">
        <v>0</v>
      </c>
      <c r="S67" s="299">
        <v>0</v>
      </c>
      <c r="T67" s="299">
        <v>0</v>
      </c>
      <c r="U67" s="299">
        <v>0</v>
      </c>
      <c r="V67" s="301">
        <v>0</v>
      </c>
      <c r="W67" s="302">
        <v>0</v>
      </c>
      <c r="X67" s="369">
        <f t="shared" si="0"/>
        <v>0</v>
      </c>
    </row>
    <row r="68" spans="1:24" ht="24" customHeight="1">
      <c r="A68" s="461" t="s">
        <v>292</v>
      </c>
      <c r="B68" s="464" t="s">
        <v>214</v>
      </c>
      <c r="C68" s="465"/>
      <c r="D68" s="292">
        <v>0</v>
      </c>
      <c r="E68" s="293">
        <v>0</v>
      </c>
      <c r="F68" s="293">
        <v>0</v>
      </c>
      <c r="G68" s="293">
        <v>0</v>
      </c>
      <c r="H68" s="293">
        <v>0</v>
      </c>
      <c r="I68" s="294">
        <v>0</v>
      </c>
      <c r="J68" s="293">
        <v>0</v>
      </c>
      <c r="K68" s="293">
        <v>0</v>
      </c>
      <c r="L68" s="293">
        <v>0</v>
      </c>
      <c r="M68" s="293">
        <v>0</v>
      </c>
      <c r="N68" s="293">
        <v>0</v>
      </c>
      <c r="O68" s="295">
        <v>0</v>
      </c>
      <c r="P68" s="365">
        <f>SUM(D68:O68)</f>
        <v>0</v>
      </c>
      <c r="Q68" s="292">
        <v>0</v>
      </c>
      <c r="R68" s="293">
        <v>0</v>
      </c>
      <c r="S68" s="293">
        <v>0</v>
      </c>
      <c r="T68" s="293">
        <v>0</v>
      </c>
      <c r="U68" s="293">
        <v>0</v>
      </c>
      <c r="V68" s="296">
        <v>0</v>
      </c>
      <c r="W68" s="297">
        <v>0</v>
      </c>
      <c r="X68" s="365">
        <f t="shared" si="0"/>
        <v>0</v>
      </c>
    </row>
    <row r="69" spans="1:24" ht="24" customHeight="1">
      <c r="A69" s="462"/>
      <c r="B69" s="466" t="s">
        <v>213</v>
      </c>
      <c r="C69" s="467"/>
      <c r="D69" s="276">
        <v>0</v>
      </c>
      <c r="E69" s="277">
        <v>0</v>
      </c>
      <c r="F69" s="277">
        <v>0</v>
      </c>
      <c r="G69" s="277">
        <v>0</v>
      </c>
      <c r="H69" s="277">
        <v>0</v>
      </c>
      <c r="I69" s="278">
        <v>0</v>
      </c>
      <c r="J69" s="277">
        <v>0</v>
      </c>
      <c r="K69" s="277">
        <v>0</v>
      </c>
      <c r="L69" s="277">
        <v>100</v>
      </c>
      <c r="M69" s="277">
        <v>0</v>
      </c>
      <c r="N69" s="277">
        <v>0</v>
      </c>
      <c r="O69" s="279">
        <v>0</v>
      </c>
      <c r="P69" s="359">
        <f t="shared" ref="P69:P76" si="120">SUM(D69:O69)</f>
        <v>100</v>
      </c>
      <c r="Q69" s="276">
        <v>0</v>
      </c>
      <c r="R69" s="277">
        <v>0</v>
      </c>
      <c r="S69" s="277">
        <v>0</v>
      </c>
      <c r="T69" s="277">
        <v>0</v>
      </c>
      <c r="U69" s="277">
        <v>0</v>
      </c>
      <c r="V69" s="277">
        <v>0</v>
      </c>
      <c r="W69" s="280">
        <v>100</v>
      </c>
      <c r="X69" s="359">
        <f t="shared" si="0"/>
        <v>100</v>
      </c>
    </row>
    <row r="70" spans="1:24" ht="24" customHeight="1">
      <c r="A70" s="462"/>
      <c r="B70" s="468" t="s">
        <v>250</v>
      </c>
      <c r="C70" s="469"/>
      <c r="D70" s="276">
        <f>SUM(D71:D74)</f>
        <v>0</v>
      </c>
      <c r="E70" s="277">
        <f t="shared" ref="E70" si="121">SUM(E71:E74)</f>
        <v>0</v>
      </c>
      <c r="F70" s="277">
        <f t="shared" ref="F70" si="122">SUM(F71:F74)</f>
        <v>0</v>
      </c>
      <c r="G70" s="277">
        <f t="shared" ref="G70" si="123">SUM(G71:G74)</f>
        <v>0</v>
      </c>
      <c r="H70" s="277">
        <f t="shared" ref="H70" si="124">SUM(H71:H74)</f>
        <v>0</v>
      </c>
      <c r="I70" s="278">
        <f t="shared" ref="I70" si="125">SUM(I71:I74)</f>
        <v>0</v>
      </c>
      <c r="J70" s="277">
        <f t="shared" ref="J70" si="126">SUM(J71:J74)</f>
        <v>0</v>
      </c>
      <c r="K70" s="277">
        <f t="shared" ref="K70" si="127">SUM(K71:K74)</f>
        <v>0</v>
      </c>
      <c r="L70" s="277">
        <f t="shared" ref="L70" si="128">SUM(L71:L74)</f>
        <v>0</v>
      </c>
      <c r="M70" s="277">
        <f t="shared" ref="M70" si="129">SUM(M71:M74)</f>
        <v>0</v>
      </c>
      <c r="N70" s="277">
        <f t="shared" ref="N70" si="130">SUM(N71:N74)</f>
        <v>0</v>
      </c>
      <c r="O70" s="279">
        <f t="shared" ref="O70" si="131">SUM(O71:O74)</f>
        <v>0</v>
      </c>
      <c r="P70" s="359">
        <f t="shared" si="120"/>
        <v>0</v>
      </c>
      <c r="Q70" s="276">
        <f t="shared" ref="Q70" si="132">SUM(Q71:Q74)</f>
        <v>0</v>
      </c>
      <c r="R70" s="277">
        <f t="shared" ref="R70" si="133">SUM(R71:R74)</f>
        <v>0</v>
      </c>
      <c r="S70" s="277">
        <f t="shared" ref="S70" si="134">SUM(S71:S74)</f>
        <v>0</v>
      </c>
      <c r="T70" s="277">
        <f t="shared" ref="T70" si="135">SUM(T71:T74)</f>
        <v>0</v>
      </c>
      <c r="U70" s="277">
        <f t="shared" ref="U70" si="136">SUM(U71:U74)</f>
        <v>0</v>
      </c>
      <c r="V70" s="279">
        <f t="shared" ref="V70" si="137">SUM(V71:V74)</f>
        <v>0</v>
      </c>
      <c r="W70" s="280">
        <f t="shared" ref="W70" si="138">SUM(W71:W74)</f>
        <v>0</v>
      </c>
      <c r="X70" s="359">
        <f t="shared" ref="X70" si="139">SUM(Q70:W70)</f>
        <v>0</v>
      </c>
    </row>
    <row r="71" spans="1:24" ht="24" customHeight="1">
      <c r="A71" s="462"/>
      <c r="B71" s="470"/>
      <c r="C71" s="360" t="s">
        <v>217</v>
      </c>
      <c r="D71" s="276">
        <v>0</v>
      </c>
      <c r="E71" s="277">
        <v>0</v>
      </c>
      <c r="F71" s="277">
        <v>0</v>
      </c>
      <c r="G71" s="277">
        <v>0</v>
      </c>
      <c r="H71" s="277">
        <v>0</v>
      </c>
      <c r="I71" s="278">
        <v>0</v>
      </c>
      <c r="J71" s="277">
        <v>0</v>
      </c>
      <c r="K71" s="277">
        <v>0</v>
      </c>
      <c r="L71" s="277">
        <v>0</v>
      </c>
      <c r="M71" s="277">
        <v>0</v>
      </c>
      <c r="N71" s="277">
        <v>0</v>
      </c>
      <c r="O71" s="279">
        <v>0</v>
      </c>
      <c r="P71" s="359">
        <f t="shared" si="120"/>
        <v>0</v>
      </c>
      <c r="Q71" s="276">
        <v>0</v>
      </c>
      <c r="R71" s="277">
        <v>0</v>
      </c>
      <c r="S71" s="277">
        <v>0</v>
      </c>
      <c r="T71" s="277">
        <v>0</v>
      </c>
      <c r="U71" s="277">
        <v>0</v>
      </c>
      <c r="V71" s="279">
        <v>0</v>
      </c>
      <c r="W71" s="280">
        <v>0</v>
      </c>
      <c r="X71" s="359">
        <f t="shared" si="0"/>
        <v>0</v>
      </c>
    </row>
    <row r="72" spans="1:24" ht="24" customHeight="1">
      <c r="A72" s="462"/>
      <c r="B72" s="470"/>
      <c r="C72" s="360" t="s">
        <v>212</v>
      </c>
      <c r="D72" s="276">
        <v>0</v>
      </c>
      <c r="E72" s="277">
        <v>0</v>
      </c>
      <c r="F72" s="277">
        <v>0</v>
      </c>
      <c r="G72" s="277">
        <v>0</v>
      </c>
      <c r="H72" s="277">
        <v>0</v>
      </c>
      <c r="I72" s="278">
        <v>0</v>
      </c>
      <c r="J72" s="277">
        <v>0</v>
      </c>
      <c r="K72" s="277">
        <v>0</v>
      </c>
      <c r="L72" s="277">
        <v>0</v>
      </c>
      <c r="M72" s="277">
        <v>0</v>
      </c>
      <c r="N72" s="277">
        <v>0</v>
      </c>
      <c r="O72" s="279">
        <v>0</v>
      </c>
      <c r="P72" s="359">
        <f t="shared" si="120"/>
        <v>0</v>
      </c>
      <c r="Q72" s="276">
        <v>0</v>
      </c>
      <c r="R72" s="277">
        <v>0</v>
      </c>
      <c r="S72" s="277">
        <v>0</v>
      </c>
      <c r="T72" s="277">
        <v>0</v>
      </c>
      <c r="U72" s="277">
        <v>0</v>
      </c>
      <c r="V72" s="279">
        <v>0</v>
      </c>
      <c r="W72" s="280">
        <v>0</v>
      </c>
      <c r="X72" s="359">
        <f t="shared" si="0"/>
        <v>0</v>
      </c>
    </row>
    <row r="73" spans="1:24" ht="24" customHeight="1">
      <c r="A73" s="462"/>
      <c r="B73" s="470"/>
      <c r="C73" s="360" t="s">
        <v>216</v>
      </c>
      <c r="D73" s="276">
        <v>0</v>
      </c>
      <c r="E73" s="277">
        <v>0</v>
      </c>
      <c r="F73" s="277">
        <v>0</v>
      </c>
      <c r="G73" s="277">
        <v>0</v>
      </c>
      <c r="H73" s="277">
        <v>0</v>
      </c>
      <c r="I73" s="278">
        <v>0</v>
      </c>
      <c r="J73" s="277">
        <v>0</v>
      </c>
      <c r="K73" s="277">
        <v>0</v>
      </c>
      <c r="L73" s="277">
        <v>0</v>
      </c>
      <c r="M73" s="277">
        <v>0</v>
      </c>
      <c r="N73" s="277">
        <v>0</v>
      </c>
      <c r="O73" s="279">
        <v>0</v>
      </c>
      <c r="P73" s="359">
        <f t="shared" si="120"/>
        <v>0</v>
      </c>
      <c r="Q73" s="276">
        <v>0</v>
      </c>
      <c r="R73" s="277">
        <v>0</v>
      </c>
      <c r="S73" s="277">
        <v>0</v>
      </c>
      <c r="T73" s="277">
        <v>0</v>
      </c>
      <c r="U73" s="277">
        <v>0</v>
      </c>
      <c r="V73" s="279">
        <v>0</v>
      </c>
      <c r="W73" s="280">
        <v>0</v>
      </c>
      <c r="X73" s="359">
        <f t="shared" si="0"/>
        <v>0</v>
      </c>
    </row>
    <row r="74" spans="1:24" ht="24" customHeight="1">
      <c r="A74" s="462"/>
      <c r="B74" s="470"/>
      <c r="C74" s="360" t="s">
        <v>211</v>
      </c>
      <c r="D74" s="276">
        <v>0</v>
      </c>
      <c r="E74" s="277">
        <v>0</v>
      </c>
      <c r="F74" s="277">
        <v>0</v>
      </c>
      <c r="G74" s="277">
        <v>0</v>
      </c>
      <c r="H74" s="277">
        <v>0</v>
      </c>
      <c r="I74" s="278">
        <v>0</v>
      </c>
      <c r="J74" s="277">
        <v>0</v>
      </c>
      <c r="K74" s="277">
        <v>0</v>
      </c>
      <c r="L74" s="277">
        <v>0</v>
      </c>
      <c r="M74" s="277">
        <v>0</v>
      </c>
      <c r="N74" s="277">
        <v>0</v>
      </c>
      <c r="O74" s="279">
        <v>0</v>
      </c>
      <c r="P74" s="359">
        <f t="shared" si="120"/>
        <v>0</v>
      </c>
      <c r="Q74" s="276">
        <v>0</v>
      </c>
      <c r="R74" s="277">
        <v>0</v>
      </c>
      <c r="S74" s="277">
        <v>0</v>
      </c>
      <c r="T74" s="277">
        <v>0</v>
      </c>
      <c r="U74" s="277">
        <v>0</v>
      </c>
      <c r="V74" s="279">
        <v>0</v>
      </c>
      <c r="W74" s="280">
        <v>0</v>
      </c>
      <c r="X74" s="359">
        <f t="shared" si="0"/>
        <v>0</v>
      </c>
    </row>
    <row r="75" spans="1:24" ht="24" customHeight="1">
      <c r="A75" s="462"/>
      <c r="B75" s="466" t="s">
        <v>249</v>
      </c>
      <c r="C75" s="467"/>
      <c r="D75" s="276">
        <v>0</v>
      </c>
      <c r="E75" s="277">
        <v>0</v>
      </c>
      <c r="F75" s="277">
        <v>0</v>
      </c>
      <c r="G75" s="277">
        <v>0</v>
      </c>
      <c r="H75" s="277">
        <v>0</v>
      </c>
      <c r="I75" s="278">
        <v>0</v>
      </c>
      <c r="J75" s="277">
        <v>0</v>
      </c>
      <c r="K75" s="277">
        <v>0</v>
      </c>
      <c r="L75" s="277">
        <v>0</v>
      </c>
      <c r="M75" s="277">
        <v>0</v>
      </c>
      <c r="N75" s="277">
        <v>0</v>
      </c>
      <c r="O75" s="279">
        <v>0</v>
      </c>
      <c r="P75" s="359">
        <f t="shared" si="120"/>
        <v>0</v>
      </c>
      <c r="Q75" s="276">
        <v>0</v>
      </c>
      <c r="R75" s="277">
        <v>0</v>
      </c>
      <c r="S75" s="277">
        <v>0</v>
      </c>
      <c r="T75" s="277">
        <v>0</v>
      </c>
      <c r="U75" s="277">
        <v>0</v>
      </c>
      <c r="V75" s="279">
        <v>0</v>
      </c>
      <c r="W75" s="280">
        <v>0</v>
      </c>
      <c r="X75" s="359">
        <f t="shared" si="0"/>
        <v>0</v>
      </c>
    </row>
    <row r="76" spans="1:24" ht="24" customHeight="1">
      <c r="A76" s="463"/>
      <c r="B76" s="459" t="s">
        <v>215</v>
      </c>
      <c r="C76" s="460"/>
      <c r="D76" s="287">
        <v>0</v>
      </c>
      <c r="E76" s="288">
        <v>0</v>
      </c>
      <c r="F76" s="288">
        <v>0</v>
      </c>
      <c r="G76" s="288">
        <v>0</v>
      </c>
      <c r="H76" s="288">
        <v>0</v>
      </c>
      <c r="I76" s="289">
        <v>0</v>
      </c>
      <c r="J76" s="288">
        <v>0</v>
      </c>
      <c r="K76" s="288">
        <v>0</v>
      </c>
      <c r="L76" s="288">
        <v>0</v>
      </c>
      <c r="M76" s="288">
        <v>0</v>
      </c>
      <c r="N76" s="288">
        <v>0</v>
      </c>
      <c r="O76" s="290">
        <v>0</v>
      </c>
      <c r="P76" s="363">
        <f t="shared" si="120"/>
        <v>0</v>
      </c>
      <c r="Q76" s="287">
        <v>0</v>
      </c>
      <c r="R76" s="288">
        <v>0</v>
      </c>
      <c r="S76" s="288">
        <v>0</v>
      </c>
      <c r="T76" s="288">
        <v>0</v>
      </c>
      <c r="U76" s="288">
        <v>0</v>
      </c>
      <c r="V76" s="290">
        <v>0</v>
      </c>
      <c r="W76" s="291">
        <v>0</v>
      </c>
      <c r="X76" s="364">
        <f t="shared" si="0"/>
        <v>0</v>
      </c>
    </row>
    <row r="77" spans="1:24" ht="24" customHeight="1">
      <c r="A77" s="462" t="s">
        <v>293</v>
      </c>
      <c r="B77" s="472" t="s">
        <v>214</v>
      </c>
      <c r="C77" s="473"/>
      <c r="D77" s="281">
        <v>0</v>
      </c>
      <c r="E77" s="282">
        <v>0</v>
      </c>
      <c r="F77" s="282">
        <v>0</v>
      </c>
      <c r="G77" s="282">
        <v>0</v>
      </c>
      <c r="H77" s="282">
        <v>0</v>
      </c>
      <c r="I77" s="283">
        <v>0</v>
      </c>
      <c r="J77" s="282">
        <v>0</v>
      </c>
      <c r="K77" s="282">
        <v>0</v>
      </c>
      <c r="L77" s="282">
        <v>0</v>
      </c>
      <c r="M77" s="282">
        <v>0</v>
      </c>
      <c r="N77" s="282">
        <v>0</v>
      </c>
      <c r="O77" s="284">
        <v>0</v>
      </c>
      <c r="P77" s="367">
        <f>SUM(D77:O77)</f>
        <v>0</v>
      </c>
      <c r="Q77" s="281">
        <v>0</v>
      </c>
      <c r="R77" s="282">
        <v>0</v>
      </c>
      <c r="S77" s="282">
        <v>0</v>
      </c>
      <c r="T77" s="282">
        <v>0</v>
      </c>
      <c r="U77" s="282">
        <v>0</v>
      </c>
      <c r="V77" s="285">
        <v>0</v>
      </c>
      <c r="W77" s="286">
        <v>0</v>
      </c>
      <c r="X77" s="367">
        <f t="shared" si="0"/>
        <v>0</v>
      </c>
    </row>
    <row r="78" spans="1:24" ht="24" customHeight="1">
      <c r="A78" s="462"/>
      <c r="B78" s="466" t="s">
        <v>213</v>
      </c>
      <c r="C78" s="467"/>
      <c r="D78" s="276">
        <v>0</v>
      </c>
      <c r="E78" s="277">
        <v>0</v>
      </c>
      <c r="F78" s="277">
        <v>0</v>
      </c>
      <c r="G78" s="277">
        <v>0</v>
      </c>
      <c r="H78" s="277">
        <v>0</v>
      </c>
      <c r="I78" s="278">
        <v>0</v>
      </c>
      <c r="J78" s="277">
        <v>0</v>
      </c>
      <c r="K78" s="277">
        <v>200</v>
      </c>
      <c r="L78" s="277">
        <v>0</v>
      </c>
      <c r="M78" s="277">
        <v>0</v>
      </c>
      <c r="N78" s="277">
        <v>0</v>
      </c>
      <c r="O78" s="279">
        <v>0</v>
      </c>
      <c r="P78" s="359">
        <f t="shared" ref="P78:P85" si="140">SUM(D78:O78)</f>
        <v>200</v>
      </c>
      <c r="Q78" s="276">
        <v>0</v>
      </c>
      <c r="R78" s="277">
        <v>0</v>
      </c>
      <c r="S78" s="277">
        <v>0</v>
      </c>
      <c r="T78" s="277">
        <v>0</v>
      </c>
      <c r="U78" s="277">
        <v>0</v>
      </c>
      <c r="V78" s="277">
        <v>0</v>
      </c>
      <c r="W78" s="280">
        <v>200</v>
      </c>
      <c r="X78" s="359">
        <f t="shared" si="0"/>
        <v>200</v>
      </c>
    </row>
    <row r="79" spans="1:24" ht="24" customHeight="1">
      <c r="A79" s="462"/>
      <c r="B79" s="468" t="s">
        <v>250</v>
      </c>
      <c r="C79" s="469"/>
      <c r="D79" s="276">
        <f>SUM(D80:D83)</f>
        <v>0</v>
      </c>
      <c r="E79" s="277">
        <f t="shared" ref="E79" si="141">SUM(E80:E83)</f>
        <v>0</v>
      </c>
      <c r="F79" s="277">
        <f t="shared" ref="F79" si="142">SUM(F80:F83)</f>
        <v>0</v>
      </c>
      <c r="G79" s="277">
        <f t="shared" ref="G79" si="143">SUM(G80:G83)</f>
        <v>0</v>
      </c>
      <c r="H79" s="277">
        <f t="shared" ref="H79" si="144">SUM(H80:H83)</f>
        <v>0</v>
      </c>
      <c r="I79" s="278">
        <f t="shared" ref="I79" si="145">SUM(I80:I83)</f>
        <v>0</v>
      </c>
      <c r="J79" s="277">
        <f t="shared" ref="J79" si="146">SUM(J80:J83)</f>
        <v>0</v>
      </c>
      <c r="K79" s="277">
        <f t="shared" ref="K79" si="147">SUM(K80:K83)</f>
        <v>0</v>
      </c>
      <c r="L79" s="277">
        <f t="shared" ref="L79" si="148">SUM(L80:L83)</f>
        <v>0</v>
      </c>
      <c r="M79" s="277">
        <f t="shared" ref="M79" si="149">SUM(M80:M83)</f>
        <v>0</v>
      </c>
      <c r="N79" s="277">
        <f t="shared" ref="N79" si="150">SUM(N80:N83)</f>
        <v>0</v>
      </c>
      <c r="O79" s="279">
        <f t="shared" ref="O79" si="151">SUM(O80:O83)</f>
        <v>0</v>
      </c>
      <c r="P79" s="359">
        <f t="shared" si="140"/>
        <v>0</v>
      </c>
      <c r="Q79" s="276">
        <f t="shared" ref="Q79" si="152">SUM(Q80:Q83)</f>
        <v>0</v>
      </c>
      <c r="R79" s="277">
        <f t="shared" ref="R79" si="153">SUM(R80:R83)</f>
        <v>0</v>
      </c>
      <c r="S79" s="277">
        <f t="shared" ref="S79" si="154">SUM(S80:S83)</f>
        <v>0</v>
      </c>
      <c r="T79" s="277">
        <f t="shared" ref="T79" si="155">SUM(T80:T83)</f>
        <v>0</v>
      </c>
      <c r="U79" s="277">
        <f t="shared" ref="U79" si="156">SUM(U80:U83)</f>
        <v>0</v>
      </c>
      <c r="V79" s="279">
        <f t="shared" ref="V79" si="157">SUM(V80:V83)</f>
        <v>0</v>
      </c>
      <c r="W79" s="280">
        <f t="shared" ref="W79" si="158">SUM(W80:W83)</f>
        <v>0</v>
      </c>
      <c r="X79" s="359">
        <f t="shared" ref="X79" si="159">SUM(Q79:W79)</f>
        <v>0</v>
      </c>
    </row>
    <row r="80" spans="1:24" ht="24" customHeight="1">
      <c r="A80" s="462"/>
      <c r="B80" s="470"/>
      <c r="C80" s="360" t="s">
        <v>217</v>
      </c>
      <c r="D80" s="276">
        <v>0</v>
      </c>
      <c r="E80" s="277">
        <v>0</v>
      </c>
      <c r="F80" s="277">
        <v>0</v>
      </c>
      <c r="G80" s="277">
        <v>0</v>
      </c>
      <c r="H80" s="277">
        <v>0</v>
      </c>
      <c r="I80" s="278">
        <v>0</v>
      </c>
      <c r="J80" s="277">
        <v>0</v>
      </c>
      <c r="K80" s="277">
        <v>0</v>
      </c>
      <c r="L80" s="277">
        <v>0</v>
      </c>
      <c r="M80" s="277">
        <v>0</v>
      </c>
      <c r="N80" s="277">
        <v>0</v>
      </c>
      <c r="O80" s="279">
        <v>0</v>
      </c>
      <c r="P80" s="359">
        <f t="shared" si="140"/>
        <v>0</v>
      </c>
      <c r="Q80" s="276">
        <v>0</v>
      </c>
      <c r="R80" s="277">
        <v>0</v>
      </c>
      <c r="S80" s="277">
        <v>0</v>
      </c>
      <c r="T80" s="277">
        <v>0</v>
      </c>
      <c r="U80" s="277">
        <v>0</v>
      </c>
      <c r="V80" s="279">
        <v>0</v>
      </c>
      <c r="W80" s="280">
        <v>0</v>
      </c>
      <c r="X80" s="359">
        <f t="shared" si="0"/>
        <v>0</v>
      </c>
    </row>
    <row r="81" spans="1:24" ht="24" customHeight="1">
      <c r="A81" s="462"/>
      <c r="B81" s="470"/>
      <c r="C81" s="360" t="s">
        <v>212</v>
      </c>
      <c r="D81" s="276">
        <v>0</v>
      </c>
      <c r="E81" s="277">
        <v>0</v>
      </c>
      <c r="F81" s="277">
        <v>0</v>
      </c>
      <c r="G81" s="277">
        <v>0</v>
      </c>
      <c r="H81" s="277">
        <v>0</v>
      </c>
      <c r="I81" s="278">
        <v>0</v>
      </c>
      <c r="J81" s="277">
        <v>0</v>
      </c>
      <c r="K81" s="277">
        <v>0</v>
      </c>
      <c r="L81" s="277">
        <v>0</v>
      </c>
      <c r="M81" s="277">
        <v>0</v>
      </c>
      <c r="N81" s="277">
        <v>0</v>
      </c>
      <c r="O81" s="279">
        <v>0</v>
      </c>
      <c r="P81" s="359">
        <f t="shared" si="140"/>
        <v>0</v>
      </c>
      <c r="Q81" s="276">
        <v>0</v>
      </c>
      <c r="R81" s="277">
        <v>0</v>
      </c>
      <c r="S81" s="277">
        <v>0</v>
      </c>
      <c r="T81" s="277">
        <v>0</v>
      </c>
      <c r="U81" s="277">
        <v>0</v>
      </c>
      <c r="V81" s="279">
        <v>0</v>
      </c>
      <c r="W81" s="280">
        <v>0</v>
      </c>
      <c r="X81" s="359">
        <f t="shared" si="0"/>
        <v>0</v>
      </c>
    </row>
    <row r="82" spans="1:24" ht="24" customHeight="1">
      <c r="A82" s="462"/>
      <c r="B82" s="470"/>
      <c r="C82" s="360" t="s">
        <v>216</v>
      </c>
      <c r="D82" s="276">
        <v>0</v>
      </c>
      <c r="E82" s="277">
        <v>0</v>
      </c>
      <c r="F82" s="277">
        <v>0</v>
      </c>
      <c r="G82" s="277">
        <v>0</v>
      </c>
      <c r="H82" s="277">
        <v>0</v>
      </c>
      <c r="I82" s="278">
        <v>0</v>
      </c>
      <c r="J82" s="277">
        <v>0</v>
      </c>
      <c r="K82" s="277">
        <v>0</v>
      </c>
      <c r="L82" s="277">
        <v>0</v>
      </c>
      <c r="M82" s="277">
        <v>0</v>
      </c>
      <c r="N82" s="277">
        <v>0</v>
      </c>
      <c r="O82" s="279">
        <v>0</v>
      </c>
      <c r="P82" s="359">
        <f t="shared" si="140"/>
        <v>0</v>
      </c>
      <c r="Q82" s="276">
        <v>0</v>
      </c>
      <c r="R82" s="277">
        <v>0</v>
      </c>
      <c r="S82" s="277">
        <v>0</v>
      </c>
      <c r="T82" s="277">
        <v>0</v>
      </c>
      <c r="U82" s="277">
        <v>0</v>
      </c>
      <c r="V82" s="279">
        <v>0</v>
      </c>
      <c r="W82" s="280">
        <v>0</v>
      </c>
      <c r="X82" s="359">
        <f t="shared" si="0"/>
        <v>0</v>
      </c>
    </row>
    <row r="83" spans="1:24" ht="24" customHeight="1">
      <c r="A83" s="462"/>
      <c r="B83" s="470"/>
      <c r="C83" s="360" t="s">
        <v>211</v>
      </c>
      <c r="D83" s="276">
        <v>0</v>
      </c>
      <c r="E83" s="277">
        <v>0</v>
      </c>
      <c r="F83" s="277">
        <v>0</v>
      </c>
      <c r="G83" s="277">
        <v>0</v>
      </c>
      <c r="H83" s="277">
        <v>0</v>
      </c>
      <c r="I83" s="278">
        <v>0</v>
      </c>
      <c r="J83" s="277">
        <v>0</v>
      </c>
      <c r="K83" s="277">
        <v>0</v>
      </c>
      <c r="L83" s="277">
        <v>0</v>
      </c>
      <c r="M83" s="277">
        <v>0</v>
      </c>
      <c r="N83" s="277">
        <v>0</v>
      </c>
      <c r="O83" s="279">
        <v>0</v>
      </c>
      <c r="P83" s="359">
        <f t="shared" si="140"/>
        <v>0</v>
      </c>
      <c r="Q83" s="276">
        <v>0</v>
      </c>
      <c r="R83" s="277">
        <v>0</v>
      </c>
      <c r="S83" s="277">
        <v>0</v>
      </c>
      <c r="T83" s="277">
        <v>0</v>
      </c>
      <c r="U83" s="277">
        <v>0</v>
      </c>
      <c r="V83" s="279">
        <v>0</v>
      </c>
      <c r="W83" s="280">
        <v>0</v>
      </c>
      <c r="X83" s="359">
        <f t="shared" si="0"/>
        <v>0</v>
      </c>
    </row>
    <row r="84" spans="1:24" ht="24" customHeight="1">
      <c r="A84" s="462"/>
      <c r="B84" s="466" t="s">
        <v>249</v>
      </c>
      <c r="C84" s="467"/>
      <c r="D84" s="276">
        <v>0</v>
      </c>
      <c r="E84" s="277">
        <v>0</v>
      </c>
      <c r="F84" s="277">
        <v>0</v>
      </c>
      <c r="G84" s="277">
        <v>0</v>
      </c>
      <c r="H84" s="277">
        <v>0</v>
      </c>
      <c r="I84" s="278">
        <v>0</v>
      </c>
      <c r="J84" s="277">
        <v>0</v>
      </c>
      <c r="K84" s="277">
        <v>0</v>
      </c>
      <c r="L84" s="277">
        <v>0</v>
      </c>
      <c r="M84" s="277">
        <v>0</v>
      </c>
      <c r="N84" s="277">
        <v>0</v>
      </c>
      <c r="O84" s="279">
        <v>0</v>
      </c>
      <c r="P84" s="359">
        <f t="shared" si="140"/>
        <v>0</v>
      </c>
      <c r="Q84" s="276">
        <v>0</v>
      </c>
      <c r="R84" s="277">
        <v>0</v>
      </c>
      <c r="S84" s="277">
        <v>0</v>
      </c>
      <c r="T84" s="277">
        <v>0</v>
      </c>
      <c r="U84" s="277">
        <v>0</v>
      </c>
      <c r="V84" s="279">
        <v>0</v>
      </c>
      <c r="W84" s="280">
        <v>0</v>
      </c>
      <c r="X84" s="359">
        <f t="shared" si="0"/>
        <v>0</v>
      </c>
    </row>
    <row r="85" spans="1:24" ht="24" customHeight="1">
      <c r="A85" s="462"/>
      <c r="B85" s="468" t="s">
        <v>215</v>
      </c>
      <c r="C85" s="469"/>
      <c r="D85" s="298">
        <v>0</v>
      </c>
      <c r="E85" s="299">
        <v>0</v>
      </c>
      <c r="F85" s="299">
        <v>0</v>
      </c>
      <c r="G85" s="299">
        <v>0</v>
      </c>
      <c r="H85" s="299">
        <v>0</v>
      </c>
      <c r="I85" s="300">
        <v>0</v>
      </c>
      <c r="J85" s="299">
        <v>0</v>
      </c>
      <c r="K85" s="299">
        <v>0</v>
      </c>
      <c r="L85" s="299">
        <v>0</v>
      </c>
      <c r="M85" s="299">
        <v>0</v>
      </c>
      <c r="N85" s="299">
        <v>0</v>
      </c>
      <c r="O85" s="301">
        <v>0</v>
      </c>
      <c r="P85" s="368">
        <f t="shared" si="140"/>
        <v>0</v>
      </c>
      <c r="Q85" s="298">
        <v>0</v>
      </c>
      <c r="R85" s="299">
        <v>0</v>
      </c>
      <c r="S85" s="299">
        <v>0</v>
      </c>
      <c r="T85" s="299">
        <v>0</v>
      </c>
      <c r="U85" s="299">
        <v>0</v>
      </c>
      <c r="V85" s="301">
        <v>0</v>
      </c>
      <c r="W85" s="302">
        <v>0</v>
      </c>
      <c r="X85" s="369">
        <f t="shared" si="0"/>
        <v>0</v>
      </c>
    </row>
    <row r="86" spans="1:24" ht="24" customHeight="1">
      <c r="A86" s="461" t="s">
        <v>294</v>
      </c>
      <c r="B86" s="464" t="s">
        <v>214</v>
      </c>
      <c r="C86" s="465"/>
      <c r="D86" s="292">
        <v>0</v>
      </c>
      <c r="E86" s="293">
        <v>0</v>
      </c>
      <c r="F86" s="293">
        <v>0</v>
      </c>
      <c r="G86" s="293">
        <v>0</v>
      </c>
      <c r="H86" s="293">
        <v>0</v>
      </c>
      <c r="I86" s="294">
        <v>0</v>
      </c>
      <c r="J86" s="293">
        <v>0</v>
      </c>
      <c r="K86" s="293">
        <v>0</v>
      </c>
      <c r="L86" s="293">
        <v>0</v>
      </c>
      <c r="M86" s="293">
        <v>0</v>
      </c>
      <c r="N86" s="293">
        <v>0</v>
      </c>
      <c r="O86" s="295">
        <v>0</v>
      </c>
      <c r="P86" s="365">
        <f>SUM(D86:O86)</f>
        <v>0</v>
      </c>
      <c r="Q86" s="292">
        <v>0</v>
      </c>
      <c r="R86" s="293">
        <v>0</v>
      </c>
      <c r="S86" s="293">
        <v>0</v>
      </c>
      <c r="T86" s="293">
        <v>0</v>
      </c>
      <c r="U86" s="293">
        <v>0</v>
      </c>
      <c r="V86" s="296">
        <v>0</v>
      </c>
      <c r="W86" s="297">
        <v>0</v>
      </c>
      <c r="X86" s="365">
        <f t="shared" si="0"/>
        <v>0</v>
      </c>
    </row>
    <row r="87" spans="1:24" ht="24" customHeight="1">
      <c r="A87" s="462"/>
      <c r="B87" s="466" t="s">
        <v>213</v>
      </c>
      <c r="C87" s="467"/>
      <c r="D87" s="276">
        <v>0</v>
      </c>
      <c r="E87" s="277">
        <v>0</v>
      </c>
      <c r="F87" s="277">
        <v>0</v>
      </c>
      <c r="G87" s="277">
        <v>0</v>
      </c>
      <c r="H87" s="277">
        <v>0</v>
      </c>
      <c r="I87" s="278">
        <v>0</v>
      </c>
      <c r="J87" s="277">
        <v>0</v>
      </c>
      <c r="K87" s="277">
        <v>0</v>
      </c>
      <c r="L87" s="277">
        <v>0</v>
      </c>
      <c r="M87" s="277">
        <v>200</v>
      </c>
      <c r="N87" s="277">
        <v>0</v>
      </c>
      <c r="O87" s="279">
        <v>0</v>
      </c>
      <c r="P87" s="359">
        <f t="shared" ref="P87:P94" si="160">SUM(D87:O87)</f>
        <v>200</v>
      </c>
      <c r="Q87" s="276">
        <v>0</v>
      </c>
      <c r="R87" s="277">
        <v>0</v>
      </c>
      <c r="S87" s="277">
        <v>0</v>
      </c>
      <c r="T87" s="277">
        <v>0</v>
      </c>
      <c r="U87" s="277">
        <v>0</v>
      </c>
      <c r="V87" s="277">
        <v>0</v>
      </c>
      <c r="W87" s="280">
        <v>200</v>
      </c>
      <c r="X87" s="359">
        <f t="shared" si="0"/>
        <v>200</v>
      </c>
    </row>
    <row r="88" spans="1:24" ht="24" customHeight="1">
      <c r="A88" s="462"/>
      <c r="B88" s="468" t="s">
        <v>250</v>
      </c>
      <c r="C88" s="469"/>
      <c r="D88" s="276">
        <f>SUM(D89:D92)</f>
        <v>0</v>
      </c>
      <c r="E88" s="277">
        <f t="shared" ref="E88" si="161">SUM(E89:E92)</f>
        <v>0</v>
      </c>
      <c r="F88" s="277">
        <f t="shared" ref="F88" si="162">SUM(F89:F92)</f>
        <v>0</v>
      </c>
      <c r="G88" s="277">
        <f t="shared" ref="G88" si="163">SUM(G89:G92)</f>
        <v>0</v>
      </c>
      <c r="H88" s="277">
        <f t="shared" ref="H88" si="164">SUM(H89:H92)</f>
        <v>0</v>
      </c>
      <c r="I88" s="278">
        <f t="shared" ref="I88" si="165">SUM(I89:I92)</f>
        <v>0</v>
      </c>
      <c r="J88" s="277">
        <f t="shared" ref="J88" si="166">SUM(J89:J92)</f>
        <v>0</v>
      </c>
      <c r="K88" s="277">
        <f t="shared" ref="K88" si="167">SUM(K89:K92)</f>
        <v>0</v>
      </c>
      <c r="L88" s="277">
        <f t="shared" ref="L88" si="168">SUM(L89:L92)</f>
        <v>0</v>
      </c>
      <c r="M88" s="277">
        <f t="shared" ref="M88" si="169">SUM(M89:M92)</f>
        <v>0</v>
      </c>
      <c r="N88" s="277">
        <f t="shared" ref="N88" si="170">SUM(N89:N92)</f>
        <v>0</v>
      </c>
      <c r="O88" s="279">
        <f t="shared" ref="O88" si="171">SUM(O89:O92)</f>
        <v>0</v>
      </c>
      <c r="P88" s="359">
        <f t="shared" si="160"/>
        <v>0</v>
      </c>
      <c r="Q88" s="276">
        <f t="shared" ref="Q88" si="172">SUM(Q89:Q92)</f>
        <v>0</v>
      </c>
      <c r="R88" s="277">
        <f t="shared" ref="R88" si="173">SUM(R89:R92)</f>
        <v>0</v>
      </c>
      <c r="S88" s="277">
        <f t="shared" ref="S88" si="174">SUM(S89:S92)</f>
        <v>0</v>
      </c>
      <c r="T88" s="277">
        <f t="shared" ref="T88" si="175">SUM(T89:T92)</f>
        <v>0</v>
      </c>
      <c r="U88" s="277">
        <f t="shared" ref="U88" si="176">SUM(U89:U92)</f>
        <v>0</v>
      </c>
      <c r="V88" s="279">
        <f t="shared" ref="V88" si="177">SUM(V89:V92)</f>
        <v>0</v>
      </c>
      <c r="W88" s="280">
        <f t="shared" ref="W88" si="178">SUM(W89:W92)</f>
        <v>0</v>
      </c>
      <c r="X88" s="359">
        <f t="shared" ref="X88" si="179">SUM(Q88:W88)</f>
        <v>0</v>
      </c>
    </row>
    <row r="89" spans="1:24" ht="24" customHeight="1">
      <c r="A89" s="462"/>
      <c r="B89" s="470"/>
      <c r="C89" s="360" t="s">
        <v>217</v>
      </c>
      <c r="D89" s="276">
        <v>0</v>
      </c>
      <c r="E89" s="277">
        <v>0</v>
      </c>
      <c r="F89" s="277">
        <v>0</v>
      </c>
      <c r="G89" s="277">
        <v>0</v>
      </c>
      <c r="H89" s="277">
        <v>0</v>
      </c>
      <c r="I89" s="278">
        <v>0</v>
      </c>
      <c r="J89" s="277">
        <v>0</v>
      </c>
      <c r="K89" s="277">
        <v>0</v>
      </c>
      <c r="L89" s="277">
        <v>0</v>
      </c>
      <c r="M89" s="277">
        <v>0</v>
      </c>
      <c r="N89" s="277">
        <v>0</v>
      </c>
      <c r="O89" s="279">
        <v>0</v>
      </c>
      <c r="P89" s="359">
        <f t="shared" si="160"/>
        <v>0</v>
      </c>
      <c r="Q89" s="276">
        <v>0</v>
      </c>
      <c r="R89" s="277">
        <v>0</v>
      </c>
      <c r="S89" s="277">
        <v>0</v>
      </c>
      <c r="T89" s="277">
        <v>0</v>
      </c>
      <c r="U89" s="277">
        <v>0</v>
      </c>
      <c r="V89" s="279">
        <v>0</v>
      </c>
      <c r="W89" s="280">
        <v>0</v>
      </c>
      <c r="X89" s="359">
        <f t="shared" si="0"/>
        <v>0</v>
      </c>
    </row>
    <row r="90" spans="1:24" ht="24" customHeight="1">
      <c r="A90" s="462"/>
      <c r="B90" s="470"/>
      <c r="C90" s="360" t="s">
        <v>212</v>
      </c>
      <c r="D90" s="276">
        <v>0</v>
      </c>
      <c r="E90" s="277">
        <v>0</v>
      </c>
      <c r="F90" s="277">
        <v>0</v>
      </c>
      <c r="G90" s="277">
        <v>0</v>
      </c>
      <c r="H90" s="277">
        <v>0</v>
      </c>
      <c r="I90" s="278">
        <v>0</v>
      </c>
      <c r="J90" s="277">
        <v>0</v>
      </c>
      <c r="K90" s="277">
        <v>0</v>
      </c>
      <c r="L90" s="277">
        <v>0</v>
      </c>
      <c r="M90" s="277">
        <v>0</v>
      </c>
      <c r="N90" s="277">
        <v>0</v>
      </c>
      <c r="O90" s="279">
        <v>0</v>
      </c>
      <c r="P90" s="359">
        <f t="shared" si="160"/>
        <v>0</v>
      </c>
      <c r="Q90" s="276">
        <v>0</v>
      </c>
      <c r="R90" s="277">
        <v>0</v>
      </c>
      <c r="S90" s="277">
        <v>0</v>
      </c>
      <c r="T90" s="277">
        <v>0</v>
      </c>
      <c r="U90" s="277">
        <v>0</v>
      </c>
      <c r="V90" s="279">
        <v>0</v>
      </c>
      <c r="W90" s="280">
        <v>0</v>
      </c>
      <c r="X90" s="359">
        <f t="shared" si="0"/>
        <v>0</v>
      </c>
    </row>
    <row r="91" spans="1:24" ht="24" customHeight="1">
      <c r="A91" s="462"/>
      <c r="B91" s="470"/>
      <c r="C91" s="360" t="s">
        <v>216</v>
      </c>
      <c r="D91" s="276">
        <v>0</v>
      </c>
      <c r="E91" s="277">
        <v>0</v>
      </c>
      <c r="F91" s="277">
        <v>0</v>
      </c>
      <c r="G91" s="277">
        <v>0</v>
      </c>
      <c r="H91" s="277">
        <v>0</v>
      </c>
      <c r="I91" s="278">
        <v>0</v>
      </c>
      <c r="J91" s="277">
        <v>0</v>
      </c>
      <c r="K91" s="277">
        <v>0</v>
      </c>
      <c r="L91" s="277">
        <v>0</v>
      </c>
      <c r="M91" s="277">
        <v>0</v>
      </c>
      <c r="N91" s="277">
        <v>0</v>
      </c>
      <c r="O91" s="279">
        <v>0</v>
      </c>
      <c r="P91" s="359">
        <f t="shared" si="160"/>
        <v>0</v>
      </c>
      <c r="Q91" s="276">
        <v>0</v>
      </c>
      <c r="R91" s="277">
        <v>0</v>
      </c>
      <c r="S91" s="277">
        <v>0</v>
      </c>
      <c r="T91" s="277">
        <v>0</v>
      </c>
      <c r="U91" s="277">
        <v>0</v>
      </c>
      <c r="V91" s="279">
        <v>0</v>
      </c>
      <c r="W91" s="280">
        <v>0</v>
      </c>
      <c r="X91" s="359">
        <f t="shared" si="0"/>
        <v>0</v>
      </c>
    </row>
    <row r="92" spans="1:24" ht="24" customHeight="1">
      <c r="A92" s="462"/>
      <c r="B92" s="470"/>
      <c r="C92" s="360" t="s">
        <v>211</v>
      </c>
      <c r="D92" s="276">
        <v>0</v>
      </c>
      <c r="E92" s="277">
        <v>0</v>
      </c>
      <c r="F92" s="277">
        <v>0</v>
      </c>
      <c r="G92" s="277">
        <v>0</v>
      </c>
      <c r="H92" s="277">
        <v>0</v>
      </c>
      <c r="I92" s="278">
        <v>0</v>
      </c>
      <c r="J92" s="277">
        <v>0</v>
      </c>
      <c r="K92" s="277">
        <v>0</v>
      </c>
      <c r="L92" s="277">
        <v>0</v>
      </c>
      <c r="M92" s="277">
        <v>0</v>
      </c>
      <c r="N92" s="277">
        <v>0</v>
      </c>
      <c r="O92" s="279">
        <v>0</v>
      </c>
      <c r="P92" s="359">
        <f t="shared" si="160"/>
        <v>0</v>
      </c>
      <c r="Q92" s="276">
        <v>0</v>
      </c>
      <c r="R92" s="277">
        <v>0</v>
      </c>
      <c r="S92" s="277">
        <v>0</v>
      </c>
      <c r="T92" s="277">
        <v>0</v>
      </c>
      <c r="U92" s="277">
        <v>0</v>
      </c>
      <c r="V92" s="279">
        <v>0</v>
      </c>
      <c r="W92" s="280">
        <v>0</v>
      </c>
      <c r="X92" s="359">
        <f t="shared" si="0"/>
        <v>0</v>
      </c>
    </row>
    <row r="93" spans="1:24" ht="24" customHeight="1">
      <c r="A93" s="462"/>
      <c r="B93" s="466" t="s">
        <v>249</v>
      </c>
      <c r="C93" s="467"/>
      <c r="D93" s="276">
        <v>0</v>
      </c>
      <c r="E93" s="277">
        <v>0</v>
      </c>
      <c r="F93" s="277">
        <v>0</v>
      </c>
      <c r="G93" s="277">
        <v>0</v>
      </c>
      <c r="H93" s="277">
        <v>0</v>
      </c>
      <c r="I93" s="278">
        <v>0</v>
      </c>
      <c r="J93" s="277">
        <v>0</v>
      </c>
      <c r="K93" s="277">
        <v>0</v>
      </c>
      <c r="L93" s="277">
        <v>0</v>
      </c>
      <c r="M93" s="277">
        <v>0</v>
      </c>
      <c r="N93" s="277">
        <v>0</v>
      </c>
      <c r="O93" s="279">
        <v>0</v>
      </c>
      <c r="P93" s="359">
        <f t="shared" si="160"/>
        <v>0</v>
      </c>
      <c r="Q93" s="276">
        <v>0</v>
      </c>
      <c r="R93" s="277">
        <v>0</v>
      </c>
      <c r="S93" s="277">
        <v>0</v>
      </c>
      <c r="T93" s="277">
        <v>0</v>
      </c>
      <c r="U93" s="277">
        <v>0</v>
      </c>
      <c r="V93" s="279">
        <v>0</v>
      </c>
      <c r="W93" s="280">
        <v>0</v>
      </c>
      <c r="X93" s="359">
        <f t="shared" si="0"/>
        <v>0</v>
      </c>
    </row>
    <row r="94" spans="1:24" ht="24" customHeight="1">
      <c r="A94" s="463"/>
      <c r="B94" s="459" t="s">
        <v>215</v>
      </c>
      <c r="C94" s="460"/>
      <c r="D94" s="287">
        <v>0</v>
      </c>
      <c r="E94" s="288">
        <v>0</v>
      </c>
      <c r="F94" s="288">
        <v>0</v>
      </c>
      <c r="G94" s="288">
        <v>0</v>
      </c>
      <c r="H94" s="288">
        <v>0</v>
      </c>
      <c r="I94" s="289">
        <v>0</v>
      </c>
      <c r="J94" s="288">
        <v>0</v>
      </c>
      <c r="K94" s="288">
        <v>0</v>
      </c>
      <c r="L94" s="288">
        <v>0</v>
      </c>
      <c r="M94" s="288">
        <v>0</v>
      </c>
      <c r="N94" s="288">
        <v>0</v>
      </c>
      <c r="O94" s="290">
        <v>0</v>
      </c>
      <c r="P94" s="363">
        <f t="shared" si="160"/>
        <v>0</v>
      </c>
      <c r="Q94" s="287">
        <v>0</v>
      </c>
      <c r="R94" s="288">
        <v>0</v>
      </c>
      <c r="S94" s="288">
        <v>0</v>
      </c>
      <c r="T94" s="288">
        <v>0</v>
      </c>
      <c r="U94" s="288">
        <v>0</v>
      </c>
      <c r="V94" s="290">
        <v>0</v>
      </c>
      <c r="W94" s="291">
        <v>0</v>
      </c>
      <c r="X94" s="364">
        <f t="shared" si="0"/>
        <v>0</v>
      </c>
    </row>
    <row r="95" spans="1:24" ht="24" customHeight="1">
      <c r="A95" s="462" t="s">
        <v>295</v>
      </c>
      <c r="B95" s="472" t="s">
        <v>214</v>
      </c>
      <c r="C95" s="473"/>
      <c r="D95" s="281">
        <v>0</v>
      </c>
      <c r="E95" s="282">
        <v>0</v>
      </c>
      <c r="F95" s="282">
        <v>0</v>
      </c>
      <c r="G95" s="282">
        <v>0</v>
      </c>
      <c r="H95" s="282">
        <v>0</v>
      </c>
      <c r="I95" s="283">
        <v>0</v>
      </c>
      <c r="J95" s="282">
        <v>200</v>
      </c>
      <c r="K95" s="282">
        <v>0</v>
      </c>
      <c r="L95" s="282">
        <v>0</v>
      </c>
      <c r="M95" s="282">
        <v>0</v>
      </c>
      <c r="N95" s="282">
        <v>0</v>
      </c>
      <c r="O95" s="284">
        <v>0</v>
      </c>
      <c r="P95" s="367">
        <f>SUM(D95:O95)</f>
        <v>200</v>
      </c>
      <c r="Q95" s="281">
        <v>0</v>
      </c>
      <c r="R95" s="282">
        <v>0</v>
      </c>
      <c r="S95" s="282">
        <v>0</v>
      </c>
      <c r="T95" s="282">
        <v>0</v>
      </c>
      <c r="U95" s="282">
        <v>0</v>
      </c>
      <c r="V95" s="285">
        <v>0</v>
      </c>
      <c r="W95" s="286">
        <v>0</v>
      </c>
      <c r="X95" s="367">
        <f t="shared" si="0"/>
        <v>0</v>
      </c>
    </row>
    <row r="96" spans="1:24" ht="24" customHeight="1">
      <c r="A96" s="462"/>
      <c r="B96" s="466" t="s">
        <v>213</v>
      </c>
      <c r="C96" s="467"/>
      <c r="D96" s="276">
        <v>0</v>
      </c>
      <c r="E96" s="277">
        <v>0</v>
      </c>
      <c r="F96" s="277">
        <v>100</v>
      </c>
      <c r="G96" s="277">
        <v>0</v>
      </c>
      <c r="H96" s="277">
        <v>0</v>
      </c>
      <c r="I96" s="278">
        <v>200</v>
      </c>
      <c r="J96" s="277">
        <v>0</v>
      </c>
      <c r="K96" s="277">
        <v>0</v>
      </c>
      <c r="L96" s="277">
        <v>300</v>
      </c>
      <c r="M96" s="277">
        <v>0</v>
      </c>
      <c r="N96" s="277">
        <v>0</v>
      </c>
      <c r="O96" s="279">
        <v>200</v>
      </c>
      <c r="P96" s="359">
        <f t="shared" ref="P96:P103" si="180">SUM(D96:O96)</f>
        <v>800</v>
      </c>
      <c r="Q96" s="276">
        <v>0</v>
      </c>
      <c r="R96" s="277">
        <v>0</v>
      </c>
      <c r="S96" s="277">
        <v>100</v>
      </c>
      <c r="T96" s="277">
        <v>0</v>
      </c>
      <c r="U96" s="277">
        <v>0</v>
      </c>
      <c r="V96" s="277">
        <v>200</v>
      </c>
      <c r="W96" s="280">
        <v>300</v>
      </c>
      <c r="X96" s="359">
        <f t="shared" si="0"/>
        <v>600</v>
      </c>
    </row>
    <row r="97" spans="1:24" ht="24" customHeight="1">
      <c r="A97" s="462"/>
      <c r="B97" s="468" t="s">
        <v>250</v>
      </c>
      <c r="C97" s="469"/>
      <c r="D97" s="276">
        <f>SUM(D98:D101)</f>
        <v>0</v>
      </c>
      <c r="E97" s="277">
        <f t="shared" ref="E97" si="181">SUM(E98:E101)</f>
        <v>200</v>
      </c>
      <c r="F97" s="277">
        <f t="shared" ref="F97" si="182">SUM(F98:F101)</f>
        <v>0</v>
      </c>
      <c r="G97" s="277">
        <f t="shared" ref="G97" si="183">SUM(G98:G101)</f>
        <v>0</v>
      </c>
      <c r="H97" s="277">
        <f t="shared" ref="H97" si="184">SUM(H98:H101)</f>
        <v>0</v>
      </c>
      <c r="I97" s="278">
        <f t="shared" ref="I97" si="185">SUM(I98:I101)</f>
        <v>0</v>
      </c>
      <c r="J97" s="277">
        <f t="shared" ref="J97" si="186">SUM(J98:J101)</f>
        <v>0</v>
      </c>
      <c r="K97" s="277">
        <f t="shared" ref="K97" si="187">SUM(K98:K101)</f>
        <v>100</v>
      </c>
      <c r="L97" s="277">
        <f t="shared" ref="L97" si="188">SUM(L98:L101)</f>
        <v>0</v>
      </c>
      <c r="M97" s="277">
        <f t="shared" ref="M97" si="189">SUM(M98:M101)</f>
        <v>0</v>
      </c>
      <c r="N97" s="277">
        <f t="shared" ref="N97" si="190">SUM(N98:N101)</f>
        <v>0</v>
      </c>
      <c r="O97" s="279">
        <f t="shared" ref="O97" si="191">SUM(O98:O101)</f>
        <v>0</v>
      </c>
      <c r="P97" s="359">
        <f t="shared" si="180"/>
        <v>300</v>
      </c>
      <c r="Q97" s="276">
        <f t="shared" ref="Q97" si="192">SUM(Q98:Q101)</f>
        <v>0</v>
      </c>
      <c r="R97" s="277">
        <f t="shared" ref="R97" si="193">SUM(R98:R101)</f>
        <v>200</v>
      </c>
      <c r="S97" s="277">
        <f t="shared" ref="S97" si="194">SUM(S98:S101)</f>
        <v>0</v>
      </c>
      <c r="T97" s="277">
        <f t="shared" ref="T97" si="195">SUM(T98:T101)</f>
        <v>0</v>
      </c>
      <c r="U97" s="277">
        <f t="shared" ref="U97" si="196">SUM(U98:U101)</f>
        <v>150</v>
      </c>
      <c r="V97" s="279">
        <f t="shared" ref="V97" si="197">SUM(V98:V101)</f>
        <v>0</v>
      </c>
      <c r="W97" s="280">
        <f t="shared" ref="W97" si="198">SUM(W98:W101)</f>
        <v>0</v>
      </c>
      <c r="X97" s="359">
        <f t="shared" ref="X97" si="199">SUM(Q97:W97)</f>
        <v>350</v>
      </c>
    </row>
    <row r="98" spans="1:24" ht="24" customHeight="1">
      <c r="A98" s="462"/>
      <c r="B98" s="470"/>
      <c r="C98" s="360" t="s">
        <v>217</v>
      </c>
      <c r="D98" s="276">
        <v>0</v>
      </c>
      <c r="E98" s="277">
        <v>0</v>
      </c>
      <c r="F98" s="277">
        <v>0</v>
      </c>
      <c r="G98" s="277">
        <v>0</v>
      </c>
      <c r="H98" s="277">
        <v>0</v>
      </c>
      <c r="I98" s="278">
        <v>0</v>
      </c>
      <c r="J98" s="277">
        <v>0</v>
      </c>
      <c r="K98" s="277">
        <v>0</v>
      </c>
      <c r="L98" s="277">
        <v>0</v>
      </c>
      <c r="M98" s="277">
        <v>0</v>
      </c>
      <c r="N98" s="277">
        <v>0</v>
      </c>
      <c r="O98" s="279">
        <v>0</v>
      </c>
      <c r="P98" s="359">
        <f t="shared" si="180"/>
        <v>0</v>
      </c>
      <c r="Q98" s="276">
        <v>0</v>
      </c>
      <c r="R98" s="277">
        <v>0</v>
      </c>
      <c r="S98" s="277">
        <v>0</v>
      </c>
      <c r="T98" s="277">
        <v>0</v>
      </c>
      <c r="U98" s="277">
        <v>0</v>
      </c>
      <c r="V98" s="279">
        <v>0</v>
      </c>
      <c r="W98" s="280">
        <v>0</v>
      </c>
      <c r="X98" s="359">
        <f t="shared" si="0"/>
        <v>0</v>
      </c>
    </row>
    <row r="99" spans="1:24" ht="24" customHeight="1">
      <c r="A99" s="462"/>
      <c r="B99" s="470"/>
      <c r="C99" s="360" t="s">
        <v>212</v>
      </c>
      <c r="D99" s="276">
        <v>0</v>
      </c>
      <c r="E99" s="277">
        <v>200</v>
      </c>
      <c r="F99" s="277">
        <v>0</v>
      </c>
      <c r="G99" s="277">
        <v>0</v>
      </c>
      <c r="H99" s="277">
        <v>0</v>
      </c>
      <c r="I99" s="278">
        <v>0</v>
      </c>
      <c r="J99" s="277">
        <v>0</v>
      </c>
      <c r="K99" s="277">
        <v>0</v>
      </c>
      <c r="L99" s="277">
        <v>0</v>
      </c>
      <c r="M99" s="277">
        <v>0</v>
      </c>
      <c r="N99" s="277">
        <v>0</v>
      </c>
      <c r="O99" s="279">
        <v>0</v>
      </c>
      <c r="P99" s="359">
        <f t="shared" si="180"/>
        <v>200</v>
      </c>
      <c r="Q99" s="276">
        <v>0</v>
      </c>
      <c r="R99" s="277">
        <v>200</v>
      </c>
      <c r="S99" s="277">
        <v>0</v>
      </c>
      <c r="T99" s="277">
        <v>0</v>
      </c>
      <c r="U99" s="277">
        <v>150</v>
      </c>
      <c r="V99" s="279">
        <v>0</v>
      </c>
      <c r="W99" s="280">
        <v>0</v>
      </c>
      <c r="X99" s="359">
        <f t="shared" si="0"/>
        <v>350</v>
      </c>
    </row>
    <row r="100" spans="1:24" ht="24" customHeight="1">
      <c r="A100" s="462"/>
      <c r="B100" s="470"/>
      <c r="C100" s="360" t="s">
        <v>216</v>
      </c>
      <c r="D100" s="276">
        <v>0</v>
      </c>
      <c r="E100" s="277">
        <v>0</v>
      </c>
      <c r="F100" s="277">
        <v>0</v>
      </c>
      <c r="G100" s="277">
        <v>0</v>
      </c>
      <c r="H100" s="277">
        <v>0</v>
      </c>
      <c r="I100" s="278">
        <v>0</v>
      </c>
      <c r="J100" s="277">
        <v>0</v>
      </c>
      <c r="K100" s="277">
        <v>0</v>
      </c>
      <c r="L100" s="277">
        <v>0</v>
      </c>
      <c r="M100" s="277">
        <v>0</v>
      </c>
      <c r="N100" s="277">
        <v>0</v>
      </c>
      <c r="O100" s="279">
        <v>0</v>
      </c>
      <c r="P100" s="359">
        <f t="shared" si="180"/>
        <v>0</v>
      </c>
      <c r="Q100" s="276">
        <v>0</v>
      </c>
      <c r="R100" s="277">
        <v>0</v>
      </c>
      <c r="S100" s="277">
        <v>0</v>
      </c>
      <c r="T100" s="277">
        <v>0</v>
      </c>
      <c r="U100" s="277">
        <v>0</v>
      </c>
      <c r="V100" s="279">
        <v>0</v>
      </c>
      <c r="W100" s="280">
        <v>0</v>
      </c>
      <c r="X100" s="359">
        <f t="shared" si="0"/>
        <v>0</v>
      </c>
    </row>
    <row r="101" spans="1:24" ht="24" customHeight="1">
      <c r="A101" s="462"/>
      <c r="B101" s="470"/>
      <c r="C101" s="360" t="s">
        <v>211</v>
      </c>
      <c r="D101" s="276">
        <v>0</v>
      </c>
      <c r="E101" s="277">
        <v>0</v>
      </c>
      <c r="F101" s="277">
        <v>0</v>
      </c>
      <c r="G101" s="277">
        <v>0</v>
      </c>
      <c r="H101" s="277">
        <v>0</v>
      </c>
      <c r="I101" s="278">
        <v>0</v>
      </c>
      <c r="J101" s="277">
        <v>0</v>
      </c>
      <c r="K101" s="277">
        <v>100</v>
      </c>
      <c r="L101" s="277">
        <v>0</v>
      </c>
      <c r="M101" s="277">
        <v>0</v>
      </c>
      <c r="N101" s="277">
        <v>0</v>
      </c>
      <c r="O101" s="279">
        <v>0</v>
      </c>
      <c r="P101" s="359">
        <f t="shared" si="180"/>
        <v>100</v>
      </c>
      <c r="Q101" s="276">
        <v>0</v>
      </c>
      <c r="R101" s="277">
        <v>0</v>
      </c>
      <c r="S101" s="277">
        <v>0</v>
      </c>
      <c r="T101" s="277">
        <v>0</v>
      </c>
      <c r="U101" s="277">
        <v>0</v>
      </c>
      <c r="V101" s="279">
        <v>0</v>
      </c>
      <c r="W101" s="280">
        <v>0</v>
      </c>
      <c r="X101" s="359">
        <f t="shared" si="0"/>
        <v>0</v>
      </c>
    </row>
    <row r="102" spans="1:24" ht="24" customHeight="1">
      <c r="A102" s="462"/>
      <c r="B102" s="466" t="s">
        <v>249</v>
      </c>
      <c r="C102" s="467"/>
      <c r="D102" s="276">
        <v>0</v>
      </c>
      <c r="E102" s="277">
        <v>0</v>
      </c>
      <c r="F102" s="277">
        <v>0</v>
      </c>
      <c r="G102" s="277">
        <v>0</v>
      </c>
      <c r="H102" s="277">
        <v>0</v>
      </c>
      <c r="I102" s="278">
        <v>0</v>
      </c>
      <c r="J102" s="277">
        <v>0</v>
      </c>
      <c r="K102" s="277">
        <v>0</v>
      </c>
      <c r="L102" s="277">
        <v>0</v>
      </c>
      <c r="M102" s="277">
        <v>0</v>
      </c>
      <c r="N102" s="277">
        <v>0</v>
      </c>
      <c r="O102" s="279">
        <v>0</v>
      </c>
      <c r="P102" s="359">
        <f t="shared" si="180"/>
        <v>0</v>
      </c>
      <c r="Q102" s="276">
        <v>0</v>
      </c>
      <c r="R102" s="277">
        <v>0</v>
      </c>
      <c r="S102" s="277">
        <v>0</v>
      </c>
      <c r="T102" s="277">
        <v>0</v>
      </c>
      <c r="U102" s="277">
        <v>0</v>
      </c>
      <c r="V102" s="279">
        <v>0</v>
      </c>
      <c r="W102" s="280">
        <v>0</v>
      </c>
      <c r="X102" s="359">
        <f t="shared" si="0"/>
        <v>0</v>
      </c>
    </row>
    <row r="103" spans="1:24" ht="24" customHeight="1">
      <c r="A103" s="462"/>
      <c r="B103" s="468" t="s">
        <v>215</v>
      </c>
      <c r="C103" s="469"/>
      <c r="D103" s="298">
        <v>0</v>
      </c>
      <c r="E103" s="299">
        <v>0</v>
      </c>
      <c r="F103" s="299">
        <v>0</v>
      </c>
      <c r="G103" s="299">
        <v>0</v>
      </c>
      <c r="H103" s="299">
        <v>0</v>
      </c>
      <c r="I103" s="300">
        <v>0</v>
      </c>
      <c r="J103" s="299">
        <v>0</v>
      </c>
      <c r="K103" s="299">
        <v>0</v>
      </c>
      <c r="L103" s="299">
        <v>0</v>
      </c>
      <c r="M103" s="299">
        <v>0</v>
      </c>
      <c r="N103" s="299">
        <v>0</v>
      </c>
      <c r="O103" s="301">
        <v>0</v>
      </c>
      <c r="P103" s="368">
        <f t="shared" si="180"/>
        <v>0</v>
      </c>
      <c r="Q103" s="298">
        <v>0</v>
      </c>
      <c r="R103" s="299">
        <v>0</v>
      </c>
      <c r="S103" s="299">
        <v>0</v>
      </c>
      <c r="T103" s="299">
        <v>0</v>
      </c>
      <c r="U103" s="299">
        <v>0</v>
      </c>
      <c r="V103" s="301">
        <v>0</v>
      </c>
      <c r="W103" s="302">
        <v>400</v>
      </c>
      <c r="X103" s="369">
        <f t="shared" si="0"/>
        <v>400</v>
      </c>
    </row>
    <row r="104" spans="1:24" ht="24" customHeight="1">
      <c r="A104" s="461" t="s">
        <v>296</v>
      </c>
      <c r="B104" s="464" t="s">
        <v>214</v>
      </c>
      <c r="C104" s="465"/>
      <c r="D104" s="292">
        <v>0</v>
      </c>
      <c r="E104" s="293">
        <v>0</v>
      </c>
      <c r="F104" s="293">
        <v>0</v>
      </c>
      <c r="G104" s="293">
        <v>0</v>
      </c>
      <c r="H104" s="293">
        <v>0</v>
      </c>
      <c r="I104" s="294">
        <v>100</v>
      </c>
      <c r="J104" s="293">
        <v>0</v>
      </c>
      <c r="K104" s="293">
        <v>0</v>
      </c>
      <c r="L104" s="293">
        <v>0</v>
      </c>
      <c r="M104" s="293">
        <v>0</v>
      </c>
      <c r="N104" s="293">
        <v>0</v>
      </c>
      <c r="O104" s="295">
        <v>100</v>
      </c>
      <c r="P104" s="365">
        <f>SUM(D104:O104)</f>
        <v>200</v>
      </c>
      <c r="Q104" s="292">
        <v>0</v>
      </c>
      <c r="R104" s="293">
        <v>0</v>
      </c>
      <c r="S104" s="293">
        <v>0</v>
      </c>
      <c r="T104" s="293">
        <v>0</v>
      </c>
      <c r="U104" s="293">
        <v>0</v>
      </c>
      <c r="V104" s="296">
        <v>100</v>
      </c>
      <c r="W104" s="297">
        <v>100</v>
      </c>
      <c r="X104" s="365">
        <f t="shared" si="0"/>
        <v>200</v>
      </c>
    </row>
    <row r="105" spans="1:24" ht="24" customHeight="1">
      <c r="A105" s="462"/>
      <c r="B105" s="466" t="s">
        <v>213</v>
      </c>
      <c r="C105" s="467"/>
      <c r="D105" s="276">
        <v>0</v>
      </c>
      <c r="E105" s="277">
        <v>0</v>
      </c>
      <c r="F105" s="277">
        <v>0</v>
      </c>
      <c r="G105" s="277">
        <v>0</v>
      </c>
      <c r="H105" s="277">
        <v>100</v>
      </c>
      <c r="I105" s="278">
        <v>0</v>
      </c>
      <c r="J105" s="277">
        <v>150</v>
      </c>
      <c r="K105" s="277">
        <v>0</v>
      </c>
      <c r="L105" s="277">
        <v>0</v>
      </c>
      <c r="M105" s="277">
        <v>100</v>
      </c>
      <c r="N105" s="277">
        <v>0</v>
      </c>
      <c r="O105" s="279">
        <v>0</v>
      </c>
      <c r="P105" s="359">
        <f t="shared" ref="P105:P112" si="200">SUM(D105:O105)</f>
        <v>350</v>
      </c>
      <c r="Q105" s="276">
        <v>0</v>
      </c>
      <c r="R105" s="277">
        <v>0</v>
      </c>
      <c r="S105" s="277">
        <v>0</v>
      </c>
      <c r="T105" s="277">
        <v>0</v>
      </c>
      <c r="U105" s="277">
        <v>150</v>
      </c>
      <c r="V105" s="277">
        <v>0</v>
      </c>
      <c r="W105" s="280">
        <v>150</v>
      </c>
      <c r="X105" s="359">
        <f t="shared" si="0"/>
        <v>300</v>
      </c>
    </row>
    <row r="106" spans="1:24" ht="24" customHeight="1">
      <c r="A106" s="462"/>
      <c r="B106" s="468" t="s">
        <v>250</v>
      </c>
      <c r="C106" s="469"/>
      <c r="D106" s="276">
        <f>SUM(D107:D110)</f>
        <v>0</v>
      </c>
      <c r="E106" s="277">
        <f t="shared" ref="E106" si="201">SUM(E107:E110)</f>
        <v>0</v>
      </c>
      <c r="F106" s="277">
        <f t="shared" ref="F106" si="202">SUM(F107:F110)</f>
        <v>0</v>
      </c>
      <c r="G106" s="277">
        <f t="shared" ref="G106" si="203">SUM(G107:G110)</f>
        <v>100</v>
      </c>
      <c r="H106" s="277">
        <f t="shared" ref="H106" si="204">SUM(H107:H110)</f>
        <v>0</v>
      </c>
      <c r="I106" s="278">
        <f t="shared" ref="I106" si="205">SUM(I107:I110)</f>
        <v>150</v>
      </c>
      <c r="J106" s="277">
        <f t="shared" ref="J106" si="206">SUM(J107:J110)</f>
        <v>0</v>
      </c>
      <c r="K106" s="277">
        <f t="shared" ref="K106" si="207">SUM(K107:K110)</f>
        <v>150</v>
      </c>
      <c r="L106" s="277">
        <f t="shared" ref="L106" si="208">SUM(L107:L110)</f>
        <v>100</v>
      </c>
      <c r="M106" s="277">
        <f t="shared" ref="M106" si="209">SUM(M107:M110)</f>
        <v>0</v>
      </c>
      <c r="N106" s="277">
        <f t="shared" ref="N106" si="210">SUM(N107:N110)</f>
        <v>150</v>
      </c>
      <c r="O106" s="279">
        <f t="shared" ref="O106" si="211">SUM(O107:O110)</f>
        <v>0</v>
      </c>
      <c r="P106" s="359">
        <f t="shared" si="200"/>
        <v>650</v>
      </c>
      <c r="Q106" s="276">
        <f t="shared" ref="Q106" si="212">SUM(Q107:Q110)</f>
        <v>0</v>
      </c>
      <c r="R106" s="277">
        <f t="shared" ref="R106" si="213">SUM(R107:R110)</f>
        <v>0</v>
      </c>
      <c r="S106" s="277">
        <f t="shared" ref="S106" si="214">SUM(S107:S110)</f>
        <v>0</v>
      </c>
      <c r="T106" s="277">
        <f t="shared" ref="T106" si="215">SUM(T107:T110)</f>
        <v>100</v>
      </c>
      <c r="U106" s="277">
        <f t="shared" ref="U106" si="216">SUM(U107:U110)</f>
        <v>0</v>
      </c>
      <c r="V106" s="279">
        <f t="shared" ref="V106" si="217">SUM(V107:V110)</f>
        <v>100</v>
      </c>
      <c r="W106" s="280">
        <f t="shared" ref="W106" si="218">SUM(W107:W110)</f>
        <v>0</v>
      </c>
      <c r="X106" s="359">
        <f t="shared" ref="X106" si="219">SUM(Q106:W106)</f>
        <v>200</v>
      </c>
    </row>
    <row r="107" spans="1:24" ht="24" customHeight="1">
      <c r="A107" s="462"/>
      <c r="B107" s="470"/>
      <c r="C107" s="360" t="s">
        <v>217</v>
      </c>
      <c r="D107" s="276">
        <v>0</v>
      </c>
      <c r="E107" s="277">
        <v>0</v>
      </c>
      <c r="F107" s="277">
        <v>0</v>
      </c>
      <c r="G107" s="277">
        <v>0</v>
      </c>
      <c r="H107" s="277">
        <v>0</v>
      </c>
      <c r="I107" s="278">
        <v>0</v>
      </c>
      <c r="J107" s="277">
        <v>0</v>
      </c>
      <c r="K107" s="277">
        <v>0</v>
      </c>
      <c r="L107" s="277">
        <v>0</v>
      </c>
      <c r="M107" s="277">
        <v>0</v>
      </c>
      <c r="N107" s="277">
        <v>0</v>
      </c>
      <c r="O107" s="279">
        <v>0</v>
      </c>
      <c r="P107" s="359">
        <f t="shared" si="200"/>
        <v>0</v>
      </c>
      <c r="Q107" s="276">
        <v>0</v>
      </c>
      <c r="R107" s="277">
        <v>0</v>
      </c>
      <c r="S107" s="277">
        <v>0</v>
      </c>
      <c r="T107" s="277">
        <v>0</v>
      </c>
      <c r="U107" s="277">
        <v>0</v>
      </c>
      <c r="V107" s="279">
        <v>0</v>
      </c>
      <c r="W107" s="280">
        <v>0</v>
      </c>
      <c r="X107" s="359">
        <f t="shared" si="0"/>
        <v>0</v>
      </c>
    </row>
    <row r="108" spans="1:24" ht="24" customHeight="1">
      <c r="A108" s="462"/>
      <c r="B108" s="470"/>
      <c r="C108" s="360" t="s">
        <v>212</v>
      </c>
      <c r="D108" s="276">
        <v>0</v>
      </c>
      <c r="E108" s="277">
        <v>0</v>
      </c>
      <c r="F108" s="277">
        <v>0</v>
      </c>
      <c r="G108" s="277">
        <v>100</v>
      </c>
      <c r="H108" s="277">
        <v>0</v>
      </c>
      <c r="I108" s="278">
        <v>0</v>
      </c>
      <c r="J108" s="277">
        <v>0</v>
      </c>
      <c r="K108" s="277">
        <v>150</v>
      </c>
      <c r="L108" s="277">
        <v>0</v>
      </c>
      <c r="M108" s="277">
        <v>0</v>
      </c>
      <c r="N108" s="278">
        <v>150</v>
      </c>
      <c r="O108" s="279">
        <v>0</v>
      </c>
      <c r="P108" s="359">
        <f t="shared" si="200"/>
        <v>400</v>
      </c>
      <c r="Q108" s="276">
        <v>0</v>
      </c>
      <c r="R108" s="277">
        <v>0</v>
      </c>
      <c r="S108" s="277">
        <v>0</v>
      </c>
      <c r="T108" s="277">
        <v>100</v>
      </c>
      <c r="U108" s="277">
        <v>0</v>
      </c>
      <c r="V108" s="279">
        <v>0</v>
      </c>
      <c r="W108" s="280">
        <v>0</v>
      </c>
      <c r="X108" s="359">
        <f t="shared" si="0"/>
        <v>100</v>
      </c>
    </row>
    <row r="109" spans="1:24" ht="24" customHeight="1">
      <c r="A109" s="462"/>
      <c r="B109" s="470"/>
      <c r="C109" s="360" t="s">
        <v>216</v>
      </c>
      <c r="D109" s="276">
        <v>0</v>
      </c>
      <c r="E109" s="277">
        <v>0</v>
      </c>
      <c r="F109" s="277">
        <v>0</v>
      </c>
      <c r="G109" s="277">
        <v>0</v>
      </c>
      <c r="H109" s="277">
        <v>0</v>
      </c>
      <c r="I109" s="278">
        <v>0</v>
      </c>
      <c r="J109" s="277">
        <v>0</v>
      </c>
      <c r="K109" s="277">
        <v>0</v>
      </c>
      <c r="L109" s="277">
        <v>0</v>
      </c>
      <c r="M109" s="277">
        <v>0</v>
      </c>
      <c r="N109" s="277">
        <v>0</v>
      </c>
      <c r="O109" s="279">
        <v>0</v>
      </c>
      <c r="P109" s="359">
        <f t="shared" si="200"/>
        <v>0</v>
      </c>
      <c r="Q109" s="276">
        <v>0</v>
      </c>
      <c r="R109" s="277">
        <v>0</v>
      </c>
      <c r="S109" s="277">
        <v>0</v>
      </c>
      <c r="T109" s="277">
        <v>0</v>
      </c>
      <c r="U109" s="277">
        <v>0</v>
      </c>
      <c r="V109" s="279">
        <v>0</v>
      </c>
      <c r="W109" s="280">
        <v>0</v>
      </c>
      <c r="X109" s="359">
        <f t="shared" si="0"/>
        <v>0</v>
      </c>
    </row>
    <row r="110" spans="1:24" ht="24" customHeight="1">
      <c r="A110" s="462"/>
      <c r="B110" s="470"/>
      <c r="C110" s="360" t="s">
        <v>211</v>
      </c>
      <c r="D110" s="276">
        <v>0</v>
      </c>
      <c r="E110" s="277">
        <v>0</v>
      </c>
      <c r="F110" s="277">
        <v>0</v>
      </c>
      <c r="G110" s="277">
        <v>0</v>
      </c>
      <c r="H110" s="277">
        <v>0</v>
      </c>
      <c r="I110" s="278">
        <v>150</v>
      </c>
      <c r="J110" s="277">
        <v>0</v>
      </c>
      <c r="K110" s="277">
        <v>0</v>
      </c>
      <c r="L110" s="277">
        <v>100</v>
      </c>
      <c r="M110" s="277">
        <v>0</v>
      </c>
      <c r="N110" s="277">
        <v>0</v>
      </c>
      <c r="O110" s="279">
        <v>0</v>
      </c>
      <c r="P110" s="359">
        <f t="shared" si="200"/>
        <v>250</v>
      </c>
      <c r="Q110" s="276">
        <v>0</v>
      </c>
      <c r="R110" s="277">
        <v>0</v>
      </c>
      <c r="S110" s="277">
        <v>0</v>
      </c>
      <c r="T110" s="277">
        <v>0</v>
      </c>
      <c r="U110" s="277">
        <v>0</v>
      </c>
      <c r="V110" s="277">
        <v>100</v>
      </c>
      <c r="W110" s="280">
        <v>0</v>
      </c>
      <c r="X110" s="359">
        <f t="shared" si="0"/>
        <v>100</v>
      </c>
    </row>
    <row r="111" spans="1:24" ht="24" customHeight="1">
      <c r="A111" s="462"/>
      <c r="B111" s="466" t="s">
        <v>249</v>
      </c>
      <c r="C111" s="467"/>
      <c r="D111" s="276">
        <v>0</v>
      </c>
      <c r="E111" s="277">
        <v>0</v>
      </c>
      <c r="F111" s="277">
        <v>0</v>
      </c>
      <c r="G111" s="277">
        <v>0</v>
      </c>
      <c r="H111" s="277">
        <v>0</v>
      </c>
      <c r="I111" s="278">
        <v>0</v>
      </c>
      <c r="J111" s="277">
        <v>0</v>
      </c>
      <c r="K111" s="277">
        <v>0</v>
      </c>
      <c r="L111" s="277">
        <v>0</v>
      </c>
      <c r="M111" s="277">
        <v>0</v>
      </c>
      <c r="N111" s="277">
        <v>0</v>
      </c>
      <c r="O111" s="279">
        <v>0</v>
      </c>
      <c r="P111" s="359">
        <f t="shared" si="200"/>
        <v>0</v>
      </c>
      <c r="Q111" s="276">
        <v>0</v>
      </c>
      <c r="R111" s="277">
        <v>0</v>
      </c>
      <c r="S111" s="277">
        <v>0</v>
      </c>
      <c r="T111" s="277">
        <v>0</v>
      </c>
      <c r="U111" s="277">
        <v>0</v>
      </c>
      <c r="V111" s="279">
        <v>0</v>
      </c>
      <c r="W111" s="280">
        <v>0</v>
      </c>
      <c r="X111" s="359">
        <f t="shared" si="0"/>
        <v>0</v>
      </c>
    </row>
    <row r="112" spans="1:24" ht="24" customHeight="1">
      <c r="A112" s="463"/>
      <c r="B112" s="459" t="s">
        <v>215</v>
      </c>
      <c r="C112" s="460"/>
      <c r="D112" s="287">
        <v>0</v>
      </c>
      <c r="E112" s="288">
        <v>0</v>
      </c>
      <c r="F112" s="288">
        <v>0</v>
      </c>
      <c r="G112" s="288">
        <v>0</v>
      </c>
      <c r="H112" s="288">
        <v>0</v>
      </c>
      <c r="I112" s="289">
        <v>0</v>
      </c>
      <c r="J112" s="288">
        <v>0</v>
      </c>
      <c r="K112" s="288">
        <v>0</v>
      </c>
      <c r="L112" s="288">
        <v>0</v>
      </c>
      <c r="M112" s="288">
        <v>0</v>
      </c>
      <c r="N112" s="288">
        <v>0</v>
      </c>
      <c r="O112" s="290">
        <v>0</v>
      </c>
      <c r="P112" s="363">
        <f t="shared" si="200"/>
        <v>0</v>
      </c>
      <c r="Q112" s="287">
        <v>0</v>
      </c>
      <c r="R112" s="288">
        <v>0</v>
      </c>
      <c r="S112" s="288">
        <v>0</v>
      </c>
      <c r="T112" s="288">
        <v>0</v>
      </c>
      <c r="U112" s="288">
        <v>0</v>
      </c>
      <c r="V112" s="290">
        <v>0</v>
      </c>
      <c r="W112" s="291">
        <v>400</v>
      </c>
      <c r="X112" s="364">
        <f t="shared" si="0"/>
        <v>400</v>
      </c>
    </row>
    <row r="113" spans="1:24" ht="24" customHeight="1">
      <c r="A113" s="462" t="s">
        <v>297</v>
      </c>
      <c r="B113" s="472" t="s">
        <v>214</v>
      </c>
      <c r="C113" s="473"/>
      <c r="D113" s="281">
        <v>0</v>
      </c>
      <c r="E113" s="282">
        <v>150</v>
      </c>
      <c r="F113" s="282">
        <v>0</v>
      </c>
      <c r="G113" s="282">
        <v>0</v>
      </c>
      <c r="H113" s="282">
        <v>0</v>
      </c>
      <c r="I113" s="283">
        <v>100</v>
      </c>
      <c r="J113" s="282">
        <v>0</v>
      </c>
      <c r="K113" s="282">
        <v>100</v>
      </c>
      <c r="L113" s="282">
        <v>0</v>
      </c>
      <c r="M113" s="282">
        <v>100</v>
      </c>
      <c r="N113" s="282">
        <v>0</v>
      </c>
      <c r="O113" s="284">
        <v>0</v>
      </c>
      <c r="P113" s="367">
        <f>SUM(D113:O113)</f>
        <v>450</v>
      </c>
      <c r="Q113" s="281">
        <v>0</v>
      </c>
      <c r="R113" s="282">
        <v>150</v>
      </c>
      <c r="S113" s="282">
        <v>0</v>
      </c>
      <c r="T113" s="282">
        <v>0</v>
      </c>
      <c r="U113" s="282">
        <v>0</v>
      </c>
      <c r="V113" s="285">
        <v>100</v>
      </c>
      <c r="W113" s="286">
        <v>200</v>
      </c>
      <c r="X113" s="367">
        <f t="shared" si="0"/>
        <v>450</v>
      </c>
    </row>
    <row r="114" spans="1:24" ht="24" customHeight="1">
      <c r="A114" s="462"/>
      <c r="B114" s="466" t="s">
        <v>213</v>
      </c>
      <c r="C114" s="467"/>
      <c r="D114" s="276">
        <v>0</v>
      </c>
      <c r="E114" s="277">
        <v>150</v>
      </c>
      <c r="F114" s="277">
        <v>0</v>
      </c>
      <c r="G114" s="277">
        <v>0</v>
      </c>
      <c r="H114" s="277">
        <v>0</v>
      </c>
      <c r="I114" s="278">
        <v>100</v>
      </c>
      <c r="J114" s="277">
        <v>0</v>
      </c>
      <c r="K114" s="277">
        <v>100</v>
      </c>
      <c r="L114" s="277">
        <v>0</v>
      </c>
      <c r="M114" s="277">
        <v>100</v>
      </c>
      <c r="N114" s="277">
        <v>0</v>
      </c>
      <c r="O114" s="279">
        <v>0</v>
      </c>
      <c r="P114" s="359">
        <f t="shared" ref="P114:P121" si="220">SUM(D114:O114)</f>
        <v>450</v>
      </c>
      <c r="Q114" s="276">
        <v>0</v>
      </c>
      <c r="R114" s="277">
        <v>150</v>
      </c>
      <c r="S114" s="277">
        <v>0</v>
      </c>
      <c r="T114" s="277">
        <v>0</v>
      </c>
      <c r="U114" s="277">
        <v>0</v>
      </c>
      <c r="V114" s="277">
        <v>100</v>
      </c>
      <c r="W114" s="280">
        <v>200</v>
      </c>
      <c r="X114" s="359">
        <f t="shared" ref="X114:X121" si="221">SUM(Q114:W114)</f>
        <v>450</v>
      </c>
    </row>
    <row r="115" spans="1:24" ht="24" customHeight="1">
      <c r="A115" s="462"/>
      <c r="B115" s="468" t="s">
        <v>250</v>
      </c>
      <c r="C115" s="469"/>
      <c r="D115" s="276">
        <f>SUM(D116:D119)</f>
        <v>100</v>
      </c>
      <c r="E115" s="277">
        <f t="shared" ref="E115" si="222">SUM(E116:E119)</f>
        <v>200</v>
      </c>
      <c r="F115" s="277">
        <f t="shared" ref="F115" si="223">SUM(F116:F119)</f>
        <v>0</v>
      </c>
      <c r="G115" s="277">
        <f t="shared" ref="G115" si="224">SUM(G116:G119)</f>
        <v>0</v>
      </c>
      <c r="H115" s="277">
        <f t="shared" ref="H115" si="225">SUM(H116:H119)</f>
        <v>150</v>
      </c>
      <c r="I115" s="278">
        <f t="shared" ref="I115" si="226">SUM(I116:I119)</f>
        <v>0</v>
      </c>
      <c r="J115" s="277">
        <f t="shared" ref="J115" si="227">SUM(J116:J119)</f>
        <v>0</v>
      </c>
      <c r="K115" s="277">
        <f t="shared" ref="K115" si="228">SUM(K116:K119)</f>
        <v>0</v>
      </c>
      <c r="L115" s="277">
        <f t="shared" ref="L115" si="229">SUM(L116:L119)</f>
        <v>0</v>
      </c>
      <c r="M115" s="277">
        <f t="shared" ref="M115" si="230">SUM(M116:M119)</f>
        <v>100</v>
      </c>
      <c r="N115" s="277">
        <f t="shared" ref="N115" si="231">SUM(N116:N119)</f>
        <v>0</v>
      </c>
      <c r="O115" s="279">
        <f t="shared" ref="O115" si="232">SUM(O116:O119)</f>
        <v>0</v>
      </c>
      <c r="P115" s="359">
        <f t="shared" si="220"/>
        <v>550</v>
      </c>
      <c r="Q115" s="276">
        <f t="shared" ref="Q115" si="233">SUM(Q116:Q119)</f>
        <v>200</v>
      </c>
      <c r="R115" s="277">
        <f t="shared" ref="R115" si="234">SUM(R116:R119)</f>
        <v>150</v>
      </c>
      <c r="S115" s="277">
        <f t="shared" ref="S115" si="235">SUM(S116:S119)</f>
        <v>150</v>
      </c>
      <c r="T115" s="277">
        <f t="shared" ref="T115" si="236">SUM(T116:T119)</f>
        <v>0</v>
      </c>
      <c r="U115" s="277">
        <f t="shared" ref="U115" si="237">SUM(U116:U119)</f>
        <v>0</v>
      </c>
      <c r="V115" s="279">
        <f t="shared" ref="V115" si="238">SUM(V116:V119)</f>
        <v>0</v>
      </c>
      <c r="W115" s="280">
        <f t="shared" ref="W115" si="239">SUM(W116:W119)</f>
        <v>0</v>
      </c>
      <c r="X115" s="359">
        <f t="shared" si="221"/>
        <v>500</v>
      </c>
    </row>
    <row r="116" spans="1:24" ht="24" customHeight="1">
      <c r="A116" s="462"/>
      <c r="B116" s="470"/>
      <c r="C116" s="360" t="s">
        <v>217</v>
      </c>
      <c r="D116" s="276">
        <v>0</v>
      </c>
      <c r="E116" s="277">
        <v>0</v>
      </c>
      <c r="F116" s="277">
        <v>0</v>
      </c>
      <c r="G116" s="277">
        <v>0</v>
      </c>
      <c r="H116" s="277">
        <v>0</v>
      </c>
      <c r="I116" s="278">
        <v>0</v>
      </c>
      <c r="J116" s="277">
        <v>0</v>
      </c>
      <c r="K116" s="277">
        <v>0</v>
      </c>
      <c r="L116" s="277">
        <v>0</v>
      </c>
      <c r="M116" s="277">
        <v>0</v>
      </c>
      <c r="N116" s="277">
        <v>0</v>
      </c>
      <c r="O116" s="279">
        <v>0</v>
      </c>
      <c r="P116" s="359">
        <f t="shared" si="220"/>
        <v>0</v>
      </c>
      <c r="Q116" s="276">
        <v>0</v>
      </c>
      <c r="R116" s="277">
        <v>0</v>
      </c>
      <c r="S116" s="277">
        <v>0</v>
      </c>
      <c r="T116" s="277">
        <v>0</v>
      </c>
      <c r="U116" s="277">
        <v>0</v>
      </c>
      <c r="V116" s="279">
        <v>0</v>
      </c>
      <c r="W116" s="280">
        <v>0</v>
      </c>
      <c r="X116" s="359">
        <f t="shared" si="221"/>
        <v>0</v>
      </c>
    </row>
    <row r="117" spans="1:24" ht="24" customHeight="1">
      <c r="A117" s="462"/>
      <c r="B117" s="470"/>
      <c r="C117" s="360" t="s">
        <v>212</v>
      </c>
      <c r="D117" s="276">
        <v>100</v>
      </c>
      <c r="E117" s="277">
        <v>200</v>
      </c>
      <c r="F117" s="277">
        <v>0</v>
      </c>
      <c r="G117" s="277">
        <v>0</v>
      </c>
      <c r="H117" s="277">
        <v>0</v>
      </c>
      <c r="I117" s="278">
        <v>0</v>
      </c>
      <c r="J117" s="277">
        <v>0</v>
      </c>
      <c r="K117" s="277">
        <v>0</v>
      </c>
      <c r="L117" s="277">
        <v>0</v>
      </c>
      <c r="M117" s="277">
        <v>0</v>
      </c>
      <c r="N117" s="277">
        <v>0</v>
      </c>
      <c r="O117" s="279">
        <v>0</v>
      </c>
      <c r="P117" s="359">
        <f t="shared" si="220"/>
        <v>300</v>
      </c>
      <c r="Q117" s="276">
        <v>0</v>
      </c>
      <c r="R117" s="277">
        <v>150</v>
      </c>
      <c r="S117" s="277">
        <v>0</v>
      </c>
      <c r="T117" s="277">
        <v>0</v>
      </c>
      <c r="U117" s="277">
        <v>0</v>
      </c>
      <c r="V117" s="279">
        <v>0</v>
      </c>
      <c r="W117" s="280">
        <v>0</v>
      </c>
      <c r="X117" s="359">
        <f t="shared" si="221"/>
        <v>150</v>
      </c>
    </row>
    <row r="118" spans="1:24" ht="24" customHeight="1">
      <c r="A118" s="462"/>
      <c r="B118" s="470"/>
      <c r="C118" s="360" t="s">
        <v>216</v>
      </c>
      <c r="D118" s="276">
        <v>0</v>
      </c>
      <c r="E118" s="277">
        <v>0</v>
      </c>
      <c r="F118" s="277">
        <v>0</v>
      </c>
      <c r="G118" s="277">
        <v>0</v>
      </c>
      <c r="H118" s="277">
        <v>0</v>
      </c>
      <c r="I118" s="278">
        <v>0</v>
      </c>
      <c r="J118" s="277">
        <v>0</v>
      </c>
      <c r="K118" s="277">
        <v>0</v>
      </c>
      <c r="L118" s="277">
        <v>0</v>
      </c>
      <c r="M118" s="277">
        <v>0</v>
      </c>
      <c r="N118" s="277">
        <v>0</v>
      </c>
      <c r="O118" s="279">
        <v>0</v>
      </c>
      <c r="P118" s="359">
        <f t="shared" si="220"/>
        <v>0</v>
      </c>
      <c r="Q118" s="276">
        <v>0</v>
      </c>
      <c r="R118" s="277">
        <v>0</v>
      </c>
      <c r="S118" s="277">
        <v>0</v>
      </c>
      <c r="T118" s="277">
        <v>0</v>
      </c>
      <c r="U118" s="277">
        <v>0</v>
      </c>
      <c r="V118" s="279">
        <v>0</v>
      </c>
      <c r="W118" s="280">
        <v>0</v>
      </c>
      <c r="X118" s="359">
        <f t="shared" si="221"/>
        <v>0</v>
      </c>
    </row>
    <row r="119" spans="1:24" ht="24" customHeight="1">
      <c r="A119" s="462"/>
      <c r="B119" s="470"/>
      <c r="C119" s="360" t="s">
        <v>211</v>
      </c>
      <c r="D119" s="276">
        <v>0</v>
      </c>
      <c r="E119" s="277">
        <v>0</v>
      </c>
      <c r="F119" s="277">
        <v>0</v>
      </c>
      <c r="G119" s="277">
        <v>0</v>
      </c>
      <c r="H119" s="278">
        <v>150</v>
      </c>
      <c r="I119" s="278">
        <v>0</v>
      </c>
      <c r="J119" s="277">
        <v>0</v>
      </c>
      <c r="K119" s="277">
        <v>0</v>
      </c>
      <c r="L119" s="277">
        <v>0</v>
      </c>
      <c r="M119" s="277">
        <v>100</v>
      </c>
      <c r="N119" s="277">
        <v>0</v>
      </c>
      <c r="O119" s="279">
        <v>0</v>
      </c>
      <c r="P119" s="359">
        <f t="shared" si="220"/>
        <v>250</v>
      </c>
      <c r="Q119" s="276">
        <v>200</v>
      </c>
      <c r="R119" s="277">
        <v>0</v>
      </c>
      <c r="S119" s="277">
        <v>150</v>
      </c>
      <c r="T119" s="277">
        <v>0</v>
      </c>
      <c r="U119" s="277">
        <v>0</v>
      </c>
      <c r="V119" s="279">
        <v>0</v>
      </c>
      <c r="W119" s="280">
        <v>0</v>
      </c>
      <c r="X119" s="359">
        <f t="shared" si="221"/>
        <v>350</v>
      </c>
    </row>
    <row r="120" spans="1:24" ht="24" customHeight="1">
      <c r="A120" s="462"/>
      <c r="B120" s="466" t="s">
        <v>249</v>
      </c>
      <c r="C120" s="467"/>
      <c r="D120" s="276">
        <v>0</v>
      </c>
      <c r="E120" s="277">
        <v>0</v>
      </c>
      <c r="F120" s="277">
        <v>0</v>
      </c>
      <c r="G120" s="277">
        <v>0</v>
      </c>
      <c r="H120" s="277">
        <v>0</v>
      </c>
      <c r="I120" s="278">
        <v>0</v>
      </c>
      <c r="J120" s="277">
        <v>0</v>
      </c>
      <c r="K120" s="277">
        <v>0</v>
      </c>
      <c r="L120" s="277">
        <v>0</v>
      </c>
      <c r="M120" s="277">
        <v>0</v>
      </c>
      <c r="N120" s="277">
        <v>0</v>
      </c>
      <c r="O120" s="279">
        <v>0</v>
      </c>
      <c r="P120" s="359">
        <f t="shared" si="220"/>
        <v>0</v>
      </c>
      <c r="Q120" s="276">
        <v>0</v>
      </c>
      <c r="R120" s="277">
        <v>0</v>
      </c>
      <c r="S120" s="277">
        <v>0</v>
      </c>
      <c r="T120" s="277">
        <v>0</v>
      </c>
      <c r="U120" s="277">
        <v>0</v>
      </c>
      <c r="V120" s="279">
        <v>0</v>
      </c>
      <c r="W120" s="280">
        <v>0</v>
      </c>
      <c r="X120" s="359">
        <f t="shared" si="221"/>
        <v>0</v>
      </c>
    </row>
    <row r="121" spans="1:24" ht="24" customHeight="1">
      <c r="A121" s="462"/>
      <c r="B121" s="468" t="s">
        <v>215</v>
      </c>
      <c r="C121" s="469"/>
      <c r="D121" s="298">
        <v>0</v>
      </c>
      <c r="E121" s="299">
        <v>0</v>
      </c>
      <c r="F121" s="299">
        <v>0</v>
      </c>
      <c r="G121" s="299">
        <v>0</v>
      </c>
      <c r="H121" s="299">
        <v>0</v>
      </c>
      <c r="I121" s="300">
        <v>0</v>
      </c>
      <c r="J121" s="299">
        <v>0</v>
      </c>
      <c r="K121" s="299">
        <v>0</v>
      </c>
      <c r="L121" s="299">
        <v>0</v>
      </c>
      <c r="M121" s="299">
        <v>0</v>
      </c>
      <c r="N121" s="299">
        <v>0</v>
      </c>
      <c r="O121" s="301">
        <v>0</v>
      </c>
      <c r="P121" s="368">
        <f t="shared" si="220"/>
        <v>0</v>
      </c>
      <c r="Q121" s="298">
        <v>0</v>
      </c>
      <c r="R121" s="299">
        <v>0</v>
      </c>
      <c r="S121" s="299">
        <v>0</v>
      </c>
      <c r="T121" s="299">
        <v>0</v>
      </c>
      <c r="U121" s="299">
        <v>0</v>
      </c>
      <c r="V121" s="301">
        <v>0</v>
      </c>
      <c r="W121" s="302">
        <v>600</v>
      </c>
      <c r="X121" s="369">
        <f t="shared" si="221"/>
        <v>600</v>
      </c>
    </row>
    <row r="122" spans="1:24" ht="24" customHeight="1">
      <c r="A122" s="461" t="s">
        <v>298</v>
      </c>
      <c r="B122" s="464" t="s">
        <v>214</v>
      </c>
      <c r="C122" s="465"/>
      <c r="D122" s="292">
        <v>0</v>
      </c>
      <c r="E122" s="293">
        <v>0</v>
      </c>
      <c r="F122" s="293">
        <v>0</v>
      </c>
      <c r="G122" s="293">
        <v>0</v>
      </c>
      <c r="H122" s="293">
        <v>0</v>
      </c>
      <c r="I122" s="294">
        <v>0</v>
      </c>
      <c r="J122" s="293">
        <v>0</v>
      </c>
      <c r="K122" s="293">
        <v>0</v>
      </c>
      <c r="L122" s="293">
        <v>0</v>
      </c>
      <c r="M122" s="293">
        <v>0</v>
      </c>
      <c r="N122" s="293">
        <v>0</v>
      </c>
      <c r="O122" s="295">
        <v>0</v>
      </c>
      <c r="P122" s="365">
        <f>SUM(D122:O122)</f>
        <v>0</v>
      </c>
      <c r="Q122" s="292">
        <v>0</v>
      </c>
      <c r="R122" s="293">
        <v>0</v>
      </c>
      <c r="S122" s="293">
        <v>0</v>
      </c>
      <c r="T122" s="293">
        <v>0</v>
      </c>
      <c r="U122" s="293">
        <v>0</v>
      </c>
      <c r="V122" s="296">
        <v>0</v>
      </c>
      <c r="W122" s="297">
        <v>0</v>
      </c>
      <c r="X122" s="365">
        <f t="shared" ref="X122:X157" si="240">SUM(Q122:W122)</f>
        <v>0</v>
      </c>
    </row>
    <row r="123" spans="1:24" ht="24" customHeight="1">
      <c r="A123" s="462"/>
      <c r="B123" s="466" t="s">
        <v>213</v>
      </c>
      <c r="C123" s="467"/>
      <c r="D123" s="276">
        <v>0</v>
      </c>
      <c r="E123" s="277">
        <v>0</v>
      </c>
      <c r="F123" s="277">
        <v>0</v>
      </c>
      <c r="G123" s="277">
        <v>0</v>
      </c>
      <c r="H123" s="277">
        <v>0</v>
      </c>
      <c r="I123" s="278">
        <v>0</v>
      </c>
      <c r="J123" s="277">
        <v>0</v>
      </c>
      <c r="K123" s="277">
        <v>0</v>
      </c>
      <c r="L123" s="277">
        <v>100</v>
      </c>
      <c r="M123" s="277">
        <v>0</v>
      </c>
      <c r="N123" s="277">
        <v>0</v>
      </c>
      <c r="O123" s="279">
        <v>0</v>
      </c>
      <c r="P123" s="359">
        <f t="shared" ref="P123:P130" si="241">SUM(D123:O123)</f>
        <v>100</v>
      </c>
      <c r="Q123" s="276">
        <v>0</v>
      </c>
      <c r="R123" s="277">
        <v>0</v>
      </c>
      <c r="S123" s="277">
        <v>0</v>
      </c>
      <c r="T123" s="277">
        <v>0</v>
      </c>
      <c r="U123" s="277">
        <v>0</v>
      </c>
      <c r="V123" s="277">
        <v>0</v>
      </c>
      <c r="W123" s="280">
        <v>100</v>
      </c>
      <c r="X123" s="359">
        <f t="shared" si="240"/>
        <v>100</v>
      </c>
    </row>
    <row r="124" spans="1:24" ht="24" customHeight="1">
      <c r="A124" s="462"/>
      <c r="B124" s="468" t="s">
        <v>250</v>
      </c>
      <c r="C124" s="469"/>
      <c r="D124" s="276">
        <f>SUM(D125:D128)</f>
        <v>0</v>
      </c>
      <c r="E124" s="277">
        <f t="shared" ref="E124" si="242">SUM(E125:E128)</f>
        <v>0</v>
      </c>
      <c r="F124" s="277">
        <f t="shared" ref="F124" si="243">SUM(F125:F128)</f>
        <v>0</v>
      </c>
      <c r="G124" s="277">
        <f t="shared" ref="G124" si="244">SUM(G125:G128)</f>
        <v>0</v>
      </c>
      <c r="H124" s="277">
        <f t="shared" ref="H124" si="245">SUM(H125:H128)</f>
        <v>0</v>
      </c>
      <c r="I124" s="278">
        <f t="shared" ref="I124" si="246">SUM(I125:I128)</f>
        <v>0</v>
      </c>
      <c r="J124" s="277">
        <f t="shared" ref="J124" si="247">SUM(J125:J128)</f>
        <v>0</v>
      </c>
      <c r="K124" s="277">
        <f t="shared" ref="K124" si="248">SUM(K125:K128)</f>
        <v>270</v>
      </c>
      <c r="L124" s="277">
        <f t="shared" ref="L124" si="249">SUM(L125:L128)</f>
        <v>0</v>
      </c>
      <c r="M124" s="277">
        <f t="shared" ref="M124" si="250">SUM(M125:M128)</f>
        <v>0</v>
      </c>
      <c r="N124" s="277">
        <f t="shared" ref="N124" si="251">SUM(N125:N128)</f>
        <v>0</v>
      </c>
      <c r="O124" s="279">
        <f t="shared" ref="O124" si="252">SUM(O125:O128)</f>
        <v>0</v>
      </c>
      <c r="P124" s="359">
        <f t="shared" si="241"/>
        <v>270</v>
      </c>
      <c r="Q124" s="276">
        <f t="shared" ref="Q124" si="253">SUM(Q125:Q128)</f>
        <v>0</v>
      </c>
      <c r="R124" s="277">
        <f t="shared" ref="R124" si="254">SUM(R125:R128)</f>
        <v>0</v>
      </c>
      <c r="S124" s="277">
        <f t="shared" ref="S124" si="255">SUM(S125:S128)</f>
        <v>0</v>
      </c>
      <c r="T124" s="277">
        <f t="shared" ref="T124" si="256">SUM(T125:T128)</f>
        <v>0</v>
      </c>
      <c r="U124" s="277">
        <f t="shared" ref="U124" si="257">SUM(U125:U128)</f>
        <v>0</v>
      </c>
      <c r="V124" s="279">
        <f t="shared" ref="V124" si="258">SUM(V125:V128)</f>
        <v>0</v>
      </c>
      <c r="W124" s="280">
        <f t="shared" ref="W124" si="259">SUM(W125:W128)</f>
        <v>300</v>
      </c>
      <c r="X124" s="359">
        <f t="shared" si="240"/>
        <v>300</v>
      </c>
    </row>
    <row r="125" spans="1:24" ht="24" customHeight="1">
      <c r="A125" s="462"/>
      <c r="B125" s="470"/>
      <c r="C125" s="360" t="s">
        <v>217</v>
      </c>
      <c r="D125" s="276">
        <v>0</v>
      </c>
      <c r="E125" s="277">
        <v>0</v>
      </c>
      <c r="F125" s="277">
        <v>0</v>
      </c>
      <c r="G125" s="277">
        <v>0</v>
      </c>
      <c r="H125" s="277">
        <v>0</v>
      </c>
      <c r="I125" s="278">
        <v>0</v>
      </c>
      <c r="J125" s="277">
        <v>0</v>
      </c>
      <c r="K125" s="277">
        <v>0</v>
      </c>
      <c r="L125" s="277">
        <v>0</v>
      </c>
      <c r="M125" s="277">
        <v>0</v>
      </c>
      <c r="N125" s="277">
        <v>0</v>
      </c>
      <c r="O125" s="279">
        <v>0</v>
      </c>
      <c r="P125" s="359">
        <f t="shared" si="241"/>
        <v>0</v>
      </c>
      <c r="Q125" s="276">
        <v>0</v>
      </c>
      <c r="R125" s="277">
        <v>0</v>
      </c>
      <c r="S125" s="277">
        <v>0</v>
      </c>
      <c r="T125" s="277">
        <v>0</v>
      </c>
      <c r="U125" s="277">
        <v>0</v>
      </c>
      <c r="V125" s="279">
        <v>0</v>
      </c>
      <c r="W125" s="280">
        <v>0</v>
      </c>
      <c r="X125" s="359">
        <f t="shared" si="240"/>
        <v>0</v>
      </c>
    </row>
    <row r="126" spans="1:24" ht="24" customHeight="1">
      <c r="A126" s="462"/>
      <c r="B126" s="470"/>
      <c r="C126" s="360" t="s">
        <v>212</v>
      </c>
      <c r="D126" s="276">
        <v>0</v>
      </c>
      <c r="E126" s="277">
        <v>0</v>
      </c>
      <c r="F126" s="277">
        <v>0</v>
      </c>
      <c r="G126" s="277">
        <v>0</v>
      </c>
      <c r="H126" s="277">
        <v>0</v>
      </c>
      <c r="I126" s="278">
        <v>0</v>
      </c>
      <c r="J126" s="277">
        <v>0</v>
      </c>
      <c r="K126" s="277">
        <v>170</v>
      </c>
      <c r="L126" s="277">
        <v>0</v>
      </c>
      <c r="M126" s="277">
        <v>0</v>
      </c>
      <c r="N126" s="277">
        <v>0</v>
      </c>
      <c r="O126" s="279">
        <v>0</v>
      </c>
      <c r="P126" s="359">
        <f t="shared" si="241"/>
        <v>170</v>
      </c>
      <c r="Q126" s="276">
        <v>0</v>
      </c>
      <c r="R126" s="277">
        <v>0</v>
      </c>
      <c r="S126" s="277">
        <v>0</v>
      </c>
      <c r="T126" s="277">
        <v>0</v>
      </c>
      <c r="U126" s="277">
        <v>0</v>
      </c>
      <c r="V126" s="279">
        <v>0</v>
      </c>
      <c r="W126" s="280">
        <v>200</v>
      </c>
      <c r="X126" s="359">
        <f t="shared" si="240"/>
        <v>200</v>
      </c>
    </row>
    <row r="127" spans="1:24" ht="24" customHeight="1">
      <c r="A127" s="462"/>
      <c r="B127" s="470"/>
      <c r="C127" s="360" t="s">
        <v>216</v>
      </c>
      <c r="D127" s="276">
        <v>0</v>
      </c>
      <c r="E127" s="277">
        <v>0</v>
      </c>
      <c r="F127" s="277">
        <v>0</v>
      </c>
      <c r="G127" s="277">
        <v>0</v>
      </c>
      <c r="H127" s="277">
        <v>0</v>
      </c>
      <c r="I127" s="278">
        <v>0</v>
      </c>
      <c r="J127" s="277">
        <v>0</v>
      </c>
      <c r="K127" s="277">
        <v>0</v>
      </c>
      <c r="L127" s="277">
        <v>0</v>
      </c>
      <c r="M127" s="277">
        <v>0</v>
      </c>
      <c r="N127" s="277">
        <v>0</v>
      </c>
      <c r="O127" s="279">
        <v>0</v>
      </c>
      <c r="P127" s="359">
        <f t="shared" si="241"/>
        <v>0</v>
      </c>
      <c r="Q127" s="276">
        <v>0</v>
      </c>
      <c r="R127" s="277">
        <v>0</v>
      </c>
      <c r="S127" s="277">
        <v>0</v>
      </c>
      <c r="T127" s="277">
        <v>0</v>
      </c>
      <c r="U127" s="277">
        <v>0</v>
      </c>
      <c r="V127" s="279">
        <v>0</v>
      </c>
      <c r="W127" s="280">
        <v>0</v>
      </c>
      <c r="X127" s="359">
        <f t="shared" si="240"/>
        <v>0</v>
      </c>
    </row>
    <row r="128" spans="1:24" ht="24" customHeight="1">
      <c r="A128" s="462"/>
      <c r="B128" s="470"/>
      <c r="C128" s="360" t="s">
        <v>211</v>
      </c>
      <c r="D128" s="276">
        <v>0</v>
      </c>
      <c r="E128" s="277">
        <v>0</v>
      </c>
      <c r="F128" s="277">
        <v>0</v>
      </c>
      <c r="G128" s="277">
        <v>0</v>
      </c>
      <c r="H128" s="277">
        <v>0</v>
      </c>
      <c r="I128" s="278">
        <v>0</v>
      </c>
      <c r="J128" s="277">
        <v>0</v>
      </c>
      <c r="K128" s="277">
        <v>100</v>
      </c>
      <c r="L128" s="277">
        <v>0</v>
      </c>
      <c r="M128" s="277">
        <v>0</v>
      </c>
      <c r="N128" s="277">
        <v>0</v>
      </c>
      <c r="O128" s="279">
        <v>0</v>
      </c>
      <c r="P128" s="359">
        <f t="shared" si="241"/>
        <v>100</v>
      </c>
      <c r="Q128" s="276">
        <v>0</v>
      </c>
      <c r="R128" s="277">
        <v>0</v>
      </c>
      <c r="S128" s="277">
        <v>0</v>
      </c>
      <c r="T128" s="277">
        <v>0</v>
      </c>
      <c r="U128" s="277">
        <v>0</v>
      </c>
      <c r="V128" s="279">
        <v>0</v>
      </c>
      <c r="W128" s="280">
        <v>100</v>
      </c>
      <c r="X128" s="359">
        <f t="shared" si="240"/>
        <v>100</v>
      </c>
    </row>
    <row r="129" spans="1:24" ht="24" customHeight="1">
      <c r="A129" s="462"/>
      <c r="B129" s="466" t="s">
        <v>249</v>
      </c>
      <c r="C129" s="467"/>
      <c r="D129" s="276">
        <v>0</v>
      </c>
      <c r="E129" s="277">
        <v>0</v>
      </c>
      <c r="F129" s="277">
        <v>0</v>
      </c>
      <c r="G129" s="277">
        <v>0</v>
      </c>
      <c r="H129" s="277">
        <v>0</v>
      </c>
      <c r="I129" s="278">
        <v>0</v>
      </c>
      <c r="J129" s="277">
        <v>0</v>
      </c>
      <c r="K129" s="277">
        <v>0</v>
      </c>
      <c r="L129" s="277">
        <v>0</v>
      </c>
      <c r="M129" s="277">
        <v>0</v>
      </c>
      <c r="N129" s="277">
        <v>0</v>
      </c>
      <c r="O129" s="279">
        <v>0</v>
      </c>
      <c r="P129" s="359">
        <f t="shared" si="241"/>
        <v>0</v>
      </c>
      <c r="Q129" s="276">
        <v>0</v>
      </c>
      <c r="R129" s="277">
        <v>0</v>
      </c>
      <c r="S129" s="277">
        <v>0</v>
      </c>
      <c r="T129" s="277">
        <v>0</v>
      </c>
      <c r="U129" s="277">
        <v>0</v>
      </c>
      <c r="V129" s="279">
        <v>0</v>
      </c>
      <c r="W129" s="280">
        <v>0</v>
      </c>
      <c r="X129" s="359">
        <f t="shared" si="240"/>
        <v>0</v>
      </c>
    </row>
    <row r="130" spans="1:24" ht="24" customHeight="1">
      <c r="A130" s="463"/>
      <c r="B130" s="459" t="s">
        <v>215</v>
      </c>
      <c r="C130" s="460"/>
      <c r="D130" s="287">
        <v>0</v>
      </c>
      <c r="E130" s="288">
        <v>0</v>
      </c>
      <c r="F130" s="288">
        <v>0</v>
      </c>
      <c r="G130" s="288">
        <v>0</v>
      </c>
      <c r="H130" s="288">
        <v>0</v>
      </c>
      <c r="I130" s="289">
        <v>0</v>
      </c>
      <c r="J130" s="288">
        <v>0</v>
      </c>
      <c r="K130" s="288">
        <v>0</v>
      </c>
      <c r="L130" s="288">
        <v>0</v>
      </c>
      <c r="M130" s="288">
        <v>0</v>
      </c>
      <c r="N130" s="288">
        <v>0</v>
      </c>
      <c r="O130" s="290">
        <v>0</v>
      </c>
      <c r="P130" s="363">
        <f t="shared" si="241"/>
        <v>0</v>
      </c>
      <c r="Q130" s="287">
        <v>0</v>
      </c>
      <c r="R130" s="288">
        <v>0</v>
      </c>
      <c r="S130" s="288">
        <v>0</v>
      </c>
      <c r="T130" s="288">
        <v>0</v>
      </c>
      <c r="U130" s="288">
        <v>0</v>
      </c>
      <c r="V130" s="290">
        <v>0</v>
      </c>
      <c r="W130" s="291">
        <v>0</v>
      </c>
      <c r="X130" s="364">
        <f t="shared" si="240"/>
        <v>0</v>
      </c>
    </row>
    <row r="131" spans="1:24" ht="24" customHeight="1">
      <c r="A131" s="462" t="s">
        <v>299</v>
      </c>
      <c r="B131" s="472" t="s">
        <v>214</v>
      </c>
      <c r="C131" s="473"/>
      <c r="D131" s="281">
        <v>0</v>
      </c>
      <c r="E131" s="282">
        <v>0</v>
      </c>
      <c r="F131" s="282">
        <v>150</v>
      </c>
      <c r="G131" s="282">
        <v>0</v>
      </c>
      <c r="H131" s="282">
        <v>0</v>
      </c>
      <c r="I131" s="283">
        <v>0</v>
      </c>
      <c r="J131" s="282">
        <v>200</v>
      </c>
      <c r="K131" s="282">
        <v>0</v>
      </c>
      <c r="L131" s="282">
        <v>0</v>
      </c>
      <c r="M131" s="282">
        <v>0</v>
      </c>
      <c r="N131" s="282">
        <v>0</v>
      </c>
      <c r="O131" s="284">
        <v>0</v>
      </c>
      <c r="P131" s="367">
        <f>SUM(D131:O131)</f>
        <v>350</v>
      </c>
      <c r="Q131" s="281">
        <v>200</v>
      </c>
      <c r="R131" s="282">
        <v>0</v>
      </c>
      <c r="S131" s="282">
        <v>0</v>
      </c>
      <c r="T131" s="282">
        <v>0</v>
      </c>
      <c r="U131" s="282">
        <v>0</v>
      </c>
      <c r="V131" s="285">
        <v>0</v>
      </c>
      <c r="W131" s="286">
        <v>0</v>
      </c>
      <c r="X131" s="367">
        <f t="shared" si="240"/>
        <v>200</v>
      </c>
    </row>
    <row r="132" spans="1:24" ht="24" customHeight="1">
      <c r="A132" s="462"/>
      <c r="B132" s="466" t="s">
        <v>213</v>
      </c>
      <c r="C132" s="467"/>
      <c r="D132" s="276">
        <v>100</v>
      </c>
      <c r="E132" s="277">
        <v>0</v>
      </c>
      <c r="F132" s="277">
        <v>0</v>
      </c>
      <c r="G132" s="277">
        <v>0</v>
      </c>
      <c r="H132" s="277">
        <v>0</v>
      </c>
      <c r="I132" s="278">
        <v>150</v>
      </c>
      <c r="J132" s="277">
        <v>0</v>
      </c>
      <c r="K132" s="277">
        <v>0</v>
      </c>
      <c r="L132" s="277">
        <v>0</v>
      </c>
      <c r="M132" s="277">
        <v>0</v>
      </c>
      <c r="N132" s="277">
        <v>0</v>
      </c>
      <c r="O132" s="279">
        <v>0</v>
      </c>
      <c r="P132" s="359">
        <f t="shared" ref="P132:P139" si="260">SUM(D132:O132)</f>
        <v>250</v>
      </c>
      <c r="Q132" s="276">
        <v>100</v>
      </c>
      <c r="R132" s="277">
        <v>0</v>
      </c>
      <c r="S132" s="277">
        <v>0</v>
      </c>
      <c r="T132" s="277">
        <v>0</v>
      </c>
      <c r="U132" s="277">
        <v>0</v>
      </c>
      <c r="V132" s="277">
        <v>0</v>
      </c>
      <c r="W132" s="280">
        <v>0</v>
      </c>
      <c r="X132" s="359">
        <f t="shared" si="240"/>
        <v>100</v>
      </c>
    </row>
    <row r="133" spans="1:24" ht="24" customHeight="1">
      <c r="A133" s="462"/>
      <c r="B133" s="468" t="s">
        <v>250</v>
      </c>
      <c r="C133" s="469"/>
      <c r="D133" s="276">
        <f>SUM(D134:D137)</f>
        <v>0</v>
      </c>
      <c r="E133" s="277">
        <f t="shared" ref="E133" si="261">SUM(E134:E137)</f>
        <v>150</v>
      </c>
      <c r="F133" s="277">
        <f t="shared" ref="F133" si="262">SUM(F134:F137)</f>
        <v>0</v>
      </c>
      <c r="G133" s="277">
        <f t="shared" ref="G133" si="263">SUM(G134:G137)</f>
        <v>0</v>
      </c>
      <c r="H133" s="277">
        <f t="shared" ref="H133" si="264">SUM(H134:H137)</f>
        <v>0</v>
      </c>
      <c r="I133" s="278">
        <f t="shared" ref="I133" si="265">SUM(I134:I137)</f>
        <v>100</v>
      </c>
      <c r="J133" s="277">
        <f t="shared" ref="J133" si="266">SUM(J134:J137)</f>
        <v>0</v>
      </c>
      <c r="K133" s="277">
        <f t="shared" ref="K133" si="267">SUM(K134:K137)</f>
        <v>0</v>
      </c>
      <c r="L133" s="277">
        <f t="shared" ref="L133" si="268">SUM(L134:L137)</f>
        <v>100</v>
      </c>
      <c r="M133" s="277">
        <f t="shared" ref="M133" si="269">SUM(M134:M137)</f>
        <v>0</v>
      </c>
      <c r="N133" s="277">
        <f t="shared" ref="N133" si="270">SUM(N134:N137)</f>
        <v>0</v>
      </c>
      <c r="O133" s="279">
        <f t="shared" ref="O133" si="271">SUM(O134:O137)</f>
        <v>0</v>
      </c>
      <c r="P133" s="359">
        <f t="shared" si="260"/>
        <v>350</v>
      </c>
      <c r="Q133" s="276">
        <f t="shared" ref="Q133" si="272">SUM(Q134:Q137)</f>
        <v>0</v>
      </c>
      <c r="R133" s="277">
        <f t="shared" ref="R133" si="273">SUM(R134:R137)</f>
        <v>150</v>
      </c>
      <c r="S133" s="277">
        <f t="shared" ref="S133" si="274">SUM(S134:S137)</f>
        <v>0</v>
      </c>
      <c r="T133" s="277">
        <f t="shared" ref="T133" si="275">SUM(T134:T137)</f>
        <v>0</v>
      </c>
      <c r="U133" s="277">
        <f t="shared" ref="U133" si="276">SUM(U134:U137)</f>
        <v>0</v>
      </c>
      <c r="V133" s="279">
        <f t="shared" ref="V133" si="277">SUM(V134:V137)</f>
        <v>400</v>
      </c>
      <c r="W133" s="280">
        <f t="shared" ref="W133" si="278">SUM(W134:W137)</f>
        <v>0</v>
      </c>
      <c r="X133" s="359">
        <f t="shared" si="240"/>
        <v>550</v>
      </c>
    </row>
    <row r="134" spans="1:24" ht="24" customHeight="1">
      <c r="A134" s="462"/>
      <c r="B134" s="470"/>
      <c r="C134" s="360" t="s">
        <v>217</v>
      </c>
      <c r="D134" s="276">
        <v>0</v>
      </c>
      <c r="E134" s="277">
        <v>0</v>
      </c>
      <c r="F134" s="277">
        <v>0</v>
      </c>
      <c r="G134" s="277">
        <v>0</v>
      </c>
      <c r="H134" s="277">
        <v>0</v>
      </c>
      <c r="I134" s="278">
        <v>0</v>
      </c>
      <c r="J134" s="277">
        <v>0</v>
      </c>
      <c r="K134" s="277">
        <v>0</v>
      </c>
      <c r="L134" s="277">
        <v>0</v>
      </c>
      <c r="M134" s="277">
        <v>0</v>
      </c>
      <c r="N134" s="277">
        <v>0</v>
      </c>
      <c r="O134" s="279">
        <v>0</v>
      </c>
      <c r="P134" s="359">
        <f t="shared" si="260"/>
        <v>0</v>
      </c>
      <c r="Q134" s="276">
        <v>0</v>
      </c>
      <c r="R134" s="277">
        <v>0</v>
      </c>
      <c r="S134" s="277">
        <v>0</v>
      </c>
      <c r="T134" s="277">
        <v>0</v>
      </c>
      <c r="U134" s="277">
        <v>0</v>
      </c>
      <c r="V134" s="279">
        <v>0</v>
      </c>
      <c r="W134" s="280">
        <v>0</v>
      </c>
      <c r="X134" s="359">
        <f t="shared" si="240"/>
        <v>0</v>
      </c>
    </row>
    <row r="135" spans="1:24" ht="24" customHeight="1">
      <c r="A135" s="462"/>
      <c r="B135" s="470"/>
      <c r="C135" s="360" t="s">
        <v>212</v>
      </c>
      <c r="D135" s="276">
        <v>0</v>
      </c>
      <c r="E135" s="277">
        <v>0</v>
      </c>
      <c r="F135" s="277">
        <v>0</v>
      </c>
      <c r="G135" s="277">
        <v>0</v>
      </c>
      <c r="H135" s="277">
        <v>0</v>
      </c>
      <c r="I135" s="278">
        <v>100</v>
      </c>
      <c r="J135" s="277">
        <v>0</v>
      </c>
      <c r="K135" s="277">
        <v>0</v>
      </c>
      <c r="L135" s="277">
        <v>0</v>
      </c>
      <c r="M135" s="277">
        <v>0</v>
      </c>
      <c r="N135" s="277">
        <v>0</v>
      </c>
      <c r="O135" s="279">
        <v>0</v>
      </c>
      <c r="P135" s="359">
        <f t="shared" si="260"/>
        <v>100</v>
      </c>
      <c r="Q135" s="276">
        <v>0</v>
      </c>
      <c r="R135" s="277">
        <v>0</v>
      </c>
      <c r="S135" s="277">
        <v>0</v>
      </c>
      <c r="T135" s="277">
        <v>0</v>
      </c>
      <c r="U135" s="277">
        <v>0</v>
      </c>
      <c r="V135" s="279">
        <v>100</v>
      </c>
      <c r="W135" s="280">
        <v>0</v>
      </c>
      <c r="X135" s="359">
        <f t="shared" si="240"/>
        <v>100</v>
      </c>
    </row>
    <row r="136" spans="1:24" ht="24" customHeight="1">
      <c r="A136" s="462"/>
      <c r="B136" s="470"/>
      <c r="C136" s="360" t="s">
        <v>216</v>
      </c>
      <c r="D136" s="276">
        <v>0</v>
      </c>
      <c r="E136" s="277">
        <v>0</v>
      </c>
      <c r="F136" s="277">
        <v>0</v>
      </c>
      <c r="G136" s="277">
        <v>0</v>
      </c>
      <c r="H136" s="277">
        <v>0</v>
      </c>
      <c r="I136" s="278">
        <v>0</v>
      </c>
      <c r="J136" s="277">
        <v>0</v>
      </c>
      <c r="K136" s="277">
        <v>0</v>
      </c>
      <c r="L136" s="277">
        <v>0</v>
      </c>
      <c r="M136" s="277">
        <v>0</v>
      </c>
      <c r="N136" s="277">
        <v>0</v>
      </c>
      <c r="O136" s="279">
        <v>0</v>
      </c>
      <c r="P136" s="359">
        <f t="shared" si="260"/>
        <v>0</v>
      </c>
      <c r="Q136" s="276">
        <v>0</v>
      </c>
      <c r="R136" s="277">
        <v>0</v>
      </c>
      <c r="S136" s="277">
        <v>0</v>
      </c>
      <c r="T136" s="277">
        <v>0</v>
      </c>
      <c r="U136" s="277">
        <v>0</v>
      </c>
      <c r="V136" s="279">
        <v>0</v>
      </c>
      <c r="W136" s="280">
        <v>0</v>
      </c>
      <c r="X136" s="359">
        <f t="shared" si="240"/>
        <v>0</v>
      </c>
    </row>
    <row r="137" spans="1:24" ht="24" customHeight="1">
      <c r="A137" s="462"/>
      <c r="B137" s="470"/>
      <c r="C137" s="360" t="s">
        <v>211</v>
      </c>
      <c r="D137" s="276">
        <v>0</v>
      </c>
      <c r="E137" s="277">
        <v>150</v>
      </c>
      <c r="F137" s="277">
        <v>0</v>
      </c>
      <c r="G137" s="277">
        <v>0</v>
      </c>
      <c r="H137" s="277">
        <v>0</v>
      </c>
      <c r="I137" s="278">
        <v>0</v>
      </c>
      <c r="J137" s="277">
        <v>0</v>
      </c>
      <c r="K137" s="277">
        <v>0</v>
      </c>
      <c r="L137" s="277">
        <v>100</v>
      </c>
      <c r="M137" s="277">
        <v>0</v>
      </c>
      <c r="N137" s="277">
        <v>0</v>
      </c>
      <c r="O137" s="279">
        <v>0</v>
      </c>
      <c r="P137" s="359">
        <f t="shared" si="260"/>
        <v>250</v>
      </c>
      <c r="Q137" s="276">
        <v>0</v>
      </c>
      <c r="R137" s="277">
        <v>150</v>
      </c>
      <c r="S137" s="277">
        <v>0</v>
      </c>
      <c r="T137" s="277">
        <v>0</v>
      </c>
      <c r="U137" s="277">
        <v>0</v>
      </c>
      <c r="V137" s="279">
        <v>300</v>
      </c>
      <c r="W137" s="280">
        <v>0</v>
      </c>
      <c r="X137" s="359">
        <f t="shared" si="240"/>
        <v>450</v>
      </c>
    </row>
    <row r="138" spans="1:24" ht="24" customHeight="1">
      <c r="A138" s="462"/>
      <c r="B138" s="466" t="s">
        <v>309</v>
      </c>
      <c r="C138" s="467"/>
      <c r="D138" s="276">
        <v>0</v>
      </c>
      <c r="E138" s="277">
        <v>0</v>
      </c>
      <c r="F138" s="277">
        <v>0</v>
      </c>
      <c r="G138" s="277">
        <v>0</v>
      </c>
      <c r="H138" s="277">
        <v>0</v>
      </c>
      <c r="I138" s="278">
        <v>0</v>
      </c>
      <c r="J138" s="277">
        <v>0</v>
      </c>
      <c r="K138" s="277">
        <v>0</v>
      </c>
      <c r="L138" s="277">
        <v>0</v>
      </c>
      <c r="M138" s="277">
        <v>0</v>
      </c>
      <c r="N138" s="277">
        <v>0</v>
      </c>
      <c r="O138" s="279">
        <v>0</v>
      </c>
      <c r="P138" s="359">
        <f t="shared" si="260"/>
        <v>0</v>
      </c>
      <c r="Q138" s="276">
        <v>0</v>
      </c>
      <c r="R138" s="277">
        <v>0</v>
      </c>
      <c r="S138" s="277">
        <v>0</v>
      </c>
      <c r="T138" s="277">
        <v>0</v>
      </c>
      <c r="U138" s="277">
        <v>0</v>
      </c>
      <c r="V138" s="279">
        <v>85</v>
      </c>
      <c r="W138" s="280">
        <v>0</v>
      </c>
      <c r="X138" s="359">
        <f t="shared" si="240"/>
        <v>85</v>
      </c>
    </row>
    <row r="139" spans="1:24" ht="24" customHeight="1">
      <c r="A139" s="462"/>
      <c r="B139" s="468" t="s">
        <v>215</v>
      </c>
      <c r="C139" s="469"/>
      <c r="D139" s="298">
        <v>0</v>
      </c>
      <c r="E139" s="299">
        <v>0</v>
      </c>
      <c r="F139" s="299">
        <v>0</v>
      </c>
      <c r="G139" s="299">
        <v>0</v>
      </c>
      <c r="H139" s="299">
        <v>0</v>
      </c>
      <c r="I139" s="300">
        <v>0</v>
      </c>
      <c r="J139" s="299">
        <v>0</v>
      </c>
      <c r="K139" s="299">
        <v>0</v>
      </c>
      <c r="L139" s="299">
        <v>0</v>
      </c>
      <c r="M139" s="299">
        <v>0</v>
      </c>
      <c r="N139" s="299">
        <v>0</v>
      </c>
      <c r="O139" s="301">
        <v>0</v>
      </c>
      <c r="P139" s="368">
        <f t="shared" si="260"/>
        <v>0</v>
      </c>
      <c r="Q139" s="298">
        <v>0</v>
      </c>
      <c r="R139" s="299">
        <v>0</v>
      </c>
      <c r="S139" s="299">
        <v>0</v>
      </c>
      <c r="T139" s="299">
        <v>0</v>
      </c>
      <c r="U139" s="299">
        <v>0</v>
      </c>
      <c r="V139" s="301">
        <v>0</v>
      </c>
      <c r="W139" s="302">
        <v>215</v>
      </c>
      <c r="X139" s="369">
        <f t="shared" si="240"/>
        <v>215</v>
      </c>
    </row>
    <row r="140" spans="1:24" ht="24" customHeight="1">
      <c r="A140" s="461" t="s">
        <v>300</v>
      </c>
      <c r="B140" s="464" t="s">
        <v>214</v>
      </c>
      <c r="C140" s="465"/>
      <c r="D140" s="292">
        <v>0</v>
      </c>
      <c r="E140" s="293">
        <v>0</v>
      </c>
      <c r="F140" s="293">
        <v>0</v>
      </c>
      <c r="G140" s="293">
        <v>0</v>
      </c>
      <c r="H140" s="293">
        <v>0</v>
      </c>
      <c r="I140" s="294">
        <v>0</v>
      </c>
      <c r="J140" s="293">
        <v>0</v>
      </c>
      <c r="K140" s="293">
        <v>0</v>
      </c>
      <c r="L140" s="293">
        <v>0</v>
      </c>
      <c r="M140" s="293">
        <v>0</v>
      </c>
      <c r="N140" s="293">
        <v>0</v>
      </c>
      <c r="O140" s="295">
        <v>0</v>
      </c>
      <c r="P140" s="365">
        <f>SUM(D140:O140)</f>
        <v>0</v>
      </c>
      <c r="Q140" s="292">
        <v>0</v>
      </c>
      <c r="R140" s="293">
        <v>0</v>
      </c>
      <c r="S140" s="293">
        <v>0</v>
      </c>
      <c r="T140" s="293">
        <v>0</v>
      </c>
      <c r="U140" s="293">
        <v>0</v>
      </c>
      <c r="V140" s="296">
        <v>0</v>
      </c>
      <c r="W140" s="297">
        <v>0</v>
      </c>
      <c r="X140" s="365">
        <f t="shared" si="240"/>
        <v>0</v>
      </c>
    </row>
    <row r="141" spans="1:24" ht="24" customHeight="1">
      <c r="A141" s="462"/>
      <c r="B141" s="466" t="s">
        <v>213</v>
      </c>
      <c r="C141" s="467"/>
      <c r="D141" s="276">
        <v>0</v>
      </c>
      <c r="E141" s="277">
        <v>0</v>
      </c>
      <c r="F141" s="277">
        <v>0</v>
      </c>
      <c r="G141" s="277">
        <v>0</v>
      </c>
      <c r="H141" s="277">
        <v>0</v>
      </c>
      <c r="I141" s="278">
        <v>0</v>
      </c>
      <c r="J141" s="277">
        <v>0</v>
      </c>
      <c r="K141" s="277">
        <v>0</v>
      </c>
      <c r="L141" s="277">
        <v>0</v>
      </c>
      <c r="M141" s="277">
        <v>100</v>
      </c>
      <c r="N141" s="277">
        <v>0</v>
      </c>
      <c r="O141" s="279">
        <v>0</v>
      </c>
      <c r="P141" s="359">
        <f t="shared" ref="P141:P148" si="279">SUM(D141:O141)</f>
        <v>100</v>
      </c>
      <c r="Q141" s="276">
        <v>0</v>
      </c>
      <c r="R141" s="277">
        <v>0</v>
      </c>
      <c r="S141" s="277">
        <v>0</v>
      </c>
      <c r="T141" s="277">
        <v>0</v>
      </c>
      <c r="U141" s="277">
        <v>0</v>
      </c>
      <c r="V141" s="277">
        <v>0</v>
      </c>
      <c r="W141" s="280">
        <v>100</v>
      </c>
      <c r="X141" s="359">
        <f t="shared" si="240"/>
        <v>100</v>
      </c>
    </row>
    <row r="142" spans="1:24" ht="24" customHeight="1">
      <c r="A142" s="462"/>
      <c r="B142" s="468" t="s">
        <v>250</v>
      </c>
      <c r="C142" s="469"/>
      <c r="D142" s="276">
        <f>SUM(D143:D146)</f>
        <v>0</v>
      </c>
      <c r="E142" s="277">
        <f t="shared" ref="E142" si="280">SUM(E143:E146)</f>
        <v>0</v>
      </c>
      <c r="F142" s="277">
        <f t="shared" ref="F142" si="281">SUM(F143:F146)</f>
        <v>0</v>
      </c>
      <c r="G142" s="277">
        <f t="shared" ref="G142" si="282">SUM(G143:G146)</f>
        <v>0</v>
      </c>
      <c r="H142" s="277">
        <f t="shared" ref="H142" si="283">SUM(H143:H146)</f>
        <v>0</v>
      </c>
      <c r="I142" s="278">
        <f t="shared" ref="I142" si="284">SUM(I143:I146)</f>
        <v>0</v>
      </c>
      <c r="J142" s="277">
        <f t="shared" ref="J142" si="285">SUM(J143:J146)</f>
        <v>0</v>
      </c>
      <c r="K142" s="277">
        <f t="shared" ref="K142" si="286">SUM(K143:K146)</f>
        <v>0</v>
      </c>
      <c r="L142" s="277">
        <f t="shared" ref="L142" si="287">SUM(L143:L146)</f>
        <v>0</v>
      </c>
      <c r="M142" s="277">
        <f t="shared" ref="M142" si="288">SUM(M143:M146)</f>
        <v>0</v>
      </c>
      <c r="N142" s="277">
        <f t="shared" ref="N142" si="289">SUM(N143:N146)</f>
        <v>0</v>
      </c>
      <c r="O142" s="279">
        <f t="shared" ref="O142" si="290">SUM(O143:O146)</f>
        <v>0</v>
      </c>
      <c r="P142" s="359">
        <f t="shared" si="279"/>
        <v>0</v>
      </c>
      <c r="Q142" s="276">
        <f t="shared" ref="Q142" si="291">SUM(Q143:Q146)</f>
        <v>0</v>
      </c>
      <c r="R142" s="277">
        <f t="shared" ref="R142" si="292">SUM(R143:R146)</f>
        <v>0</v>
      </c>
      <c r="S142" s="277">
        <f t="shared" ref="S142" si="293">SUM(S143:S146)</f>
        <v>0</v>
      </c>
      <c r="T142" s="277">
        <f t="shared" ref="T142" si="294">SUM(T143:T146)</f>
        <v>0</v>
      </c>
      <c r="U142" s="277">
        <f t="shared" ref="U142" si="295">SUM(U143:U146)</f>
        <v>0</v>
      </c>
      <c r="V142" s="279">
        <f t="shared" ref="V142" si="296">SUM(V143:V146)</f>
        <v>0</v>
      </c>
      <c r="W142" s="280">
        <f t="shared" ref="W142" si="297">SUM(W143:W146)</f>
        <v>0</v>
      </c>
      <c r="X142" s="359">
        <f t="shared" si="240"/>
        <v>0</v>
      </c>
    </row>
    <row r="143" spans="1:24" ht="24" customHeight="1">
      <c r="A143" s="462"/>
      <c r="B143" s="470"/>
      <c r="C143" s="360" t="s">
        <v>217</v>
      </c>
      <c r="D143" s="276">
        <v>0</v>
      </c>
      <c r="E143" s="277">
        <v>0</v>
      </c>
      <c r="F143" s="277">
        <v>0</v>
      </c>
      <c r="G143" s="277">
        <v>0</v>
      </c>
      <c r="H143" s="277">
        <v>0</v>
      </c>
      <c r="I143" s="278">
        <v>0</v>
      </c>
      <c r="J143" s="277">
        <v>0</v>
      </c>
      <c r="K143" s="277">
        <v>0</v>
      </c>
      <c r="L143" s="277">
        <v>0</v>
      </c>
      <c r="M143" s="277">
        <v>0</v>
      </c>
      <c r="N143" s="277">
        <v>0</v>
      </c>
      <c r="O143" s="279">
        <v>0</v>
      </c>
      <c r="P143" s="359">
        <f t="shared" si="279"/>
        <v>0</v>
      </c>
      <c r="Q143" s="276">
        <v>0</v>
      </c>
      <c r="R143" s="277">
        <v>0</v>
      </c>
      <c r="S143" s="277">
        <v>0</v>
      </c>
      <c r="T143" s="277">
        <v>0</v>
      </c>
      <c r="U143" s="277">
        <v>0</v>
      </c>
      <c r="V143" s="279">
        <v>0</v>
      </c>
      <c r="W143" s="280">
        <v>0</v>
      </c>
      <c r="X143" s="359">
        <f t="shared" si="240"/>
        <v>0</v>
      </c>
    </row>
    <row r="144" spans="1:24" ht="24" customHeight="1">
      <c r="A144" s="462"/>
      <c r="B144" s="470"/>
      <c r="C144" s="360" t="s">
        <v>212</v>
      </c>
      <c r="D144" s="276">
        <v>0</v>
      </c>
      <c r="E144" s="277">
        <v>0</v>
      </c>
      <c r="F144" s="277">
        <v>0</v>
      </c>
      <c r="G144" s="277">
        <v>0</v>
      </c>
      <c r="H144" s="277">
        <v>0</v>
      </c>
      <c r="I144" s="278">
        <v>0</v>
      </c>
      <c r="J144" s="277">
        <v>0</v>
      </c>
      <c r="K144" s="277">
        <v>0</v>
      </c>
      <c r="L144" s="277">
        <v>0</v>
      </c>
      <c r="M144" s="277">
        <v>0</v>
      </c>
      <c r="N144" s="277">
        <v>0</v>
      </c>
      <c r="O144" s="279">
        <v>0</v>
      </c>
      <c r="P144" s="359">
        <f t="shared" si="279"/>
        <v>0</v>
      </c>
      <c r="Q144" s="276">
        <v>0</v>
      </c>
      <c r="R144" s="277">
        <v>0</v>
      </c>
      <c r="S144" s="277">
        <v>0</v>
      </c>
      <c r="T144" s="277">
        <v>0</v>
      </c>
      <c r="U144" s="277">
        <v>0</v>
      </c>
      <c r="V144" s="279">
        <v>0</v>
      </c>
      <c r="W144" s="280">
        <v>0</v>
      </c>
      <c r="X144" s="359">
        <f t="shared" si="240"/>
        <v>0</v>
      </c>
    </row>
    <row r="145" spans="1:24" ht="24" customHeight="1">
      <c r="A145" s="462"/>
      <c r="B145" s="470"/>
      <c r="C145" s="360" t="s">
        <v>216</v>
      </c>
      <c r="D145" s="276">
        <v>0</v>
      </c>
      <c r="E145" s="277">
        <v>0</v>
      </c>
      <c r="F145" s="277">
        <v>0</v>
      </c>
      <c r="G145" s="277">
        <v>0</v>
      </c>
      <c r="H145" s="277">
        <v>0</v>
      </c>
      <c r="I145" s="278">
        <v>0</v>
      </c>
      <c r="J145" s="277">
        <v>0</v>
      </c>
      <c r="K145" s="277">
        <v>0</v>
      </c>
      <c r="L145" s="277">
        <v>0</v>
      </c>
      <c r="M145" s="277">
        <v>0</v>
      </c>
      <c r="N145" s="277">
        <v>0</v>
      </c>
      <c r="O145" s="279">
        <v>0</v>
      </c>
      <c r="P145" s="359">
        <f t="shared" si="279"/>
        <v>0</v>
      </c>
      <c r="Q145" s="276">
        <v>0</v>
      </c>
      <c r="R145" s="277">
        <v>0</v>
      </c>
      <c r="S145" s="277">
        <v>0</v>
      </c>
      <c r="T145" s="277">
        <v>0</v>
      </c>
      <c r="U145" s="277">
        <v>0</v>
      </c>
      <c r="V145" s="279">
        <v>0</v>
      </c>
      <c r="W145" s="280">
        <v>0</v>
      </c>
      <c r="X145" s="359">
        <f t="shared" si="240"/>
        <v>0</v>
      </c>
    </row>
    <row r="146" spans="1:24" ht="24" customHeight="1">
      <c r="A146" s="462"/>
      <c r="B146" s="470"/>
      <c r="C146" s="360" t="s">
        <v>211</v>
      </c>
      <c r="D146" s="276">
        <v>0</v>
      </c>
      <c r="E146" s="277">
        <v>0</v>
      </c>
      <c r="F146" s="277">
        <v>0</v>
      </c>
      <c r="G146" s="277">
        <v>0</v>
      </c>
      <c r="H146" s="277">
        <v>0</v>
      </c>
      <c r="I146" s="278">
        <v>0</v>
      </c>
      <c r="J146" s="277">
        <v>0</v>
      </c>
      <c r="K146" s="277">
        <v>0</v>
      </c>
      <c r="L146" s="277">
        <v>0</v>
      </c>
      <c r="M146" s="277">
        <v>0</v>
      </c>
      <c r="N146" s="277">
        <v>0</v>
      </c>
      <c r="O146" s="279">
        <v>0</v>
      </c>
      <c r="P146" s="359">
        <f t="shared" si="279"/>
        <v>0</v>
      </c>
      <c r="Q146" s="276">
        <v>0</v>
      </c>
      <c r="R146" s="277">
        <v>0</v>
      </c>
      <c r="S146" s="277">
        <v>0</v>
      </c>
      <c r="T146" s="277">
        <v>0</v>
      </c>
      <c r="U146" s="277">
        <v>0</v>
      </c>
      <c r="V146" s="279">
        <v>0</v>
      </c>
      <c r="W146" s="280">
        <v>0</v>
      </c>
      <c r="X146" s="359">
        <f t="shared" si="240"/>
        <v>0</v>
      </c>
    </row>
    <row r="147" spans="1:24" ht="24" customHeight="1">
      <c r="A147" s="462"/>
      <c r="B147" s="466" t="s">
        <v>249</v>
      </c>
      <c r="C147" s="467"/>
      <c r="D147" s="276">
        <v>0</v>
      </c>
      <c r="E147" s="277">
        <v>0</v>
      </c>
      <c r="F147" s="277">
        <v>0</v>
      </c>
      <c r="G147" s="277">
        <v>0</v>
      </c>
      <c r="H147" s="277">
        <v>0</v>
      </c>
      <c r="I147" s="278">
        <v>0</v>
      </c>
      <c r="J147" s="277">
        <v>0</v>
      </c>
      <c r="K147" s="277">
        <v>0</v>
      </c>
      <c r="L147" s="277">
        <v>0</v>
      </c>
      <c r="M147" s="277">
        <v>0</v>
      </c>
      <c r="N147" s="277">
        <v>0</v>
      </c>
      <c r="O147" s="279">
        <v>0</v>
      </c>
      <c r="P147" s="359">
        <f t="shared" si="279"/>
        <v>0</v>
      </c>
      <c r="Q147" s="276">
        <v>0</v>
      </c>
      <c r="R147" s="277">
        <v>0</v>
      </c>
      <c r="S147" s="277">
        <v>0</v>
      </c>
      <c r="T147" s="277">
        <v>0</v>
      </c>
      <c r="U147" s="277">
        <v>0</v>
      </c>
      <c r="V147" s="279">
        <v>0</v>
      </c>
      <c r="W147" s="280">
        <v>0</v>
      </c>
      <c r="X147" s="359">
        <f t="shared" si="240"/>
        <v>0</v>
      </c>
    </row>
    <row r="148" spans="1:24" ht="24" customHeight="1">
      <c r="A148" s="463"/>
      <c r="B148" s="459" t="s">
        <v>215</v>
      </c>
      <c r="C148" s="460"/>
      <c r="D148" s="287">
        <v>0</v>
      </c>
      <c r="E148" s="288">
        <v>0</v>
      </c>
      <c r="F148" s="288">
        <v>0</v>
      </c>
      <c r="G148" s="288">
        <v>0</v>
      </c>
      <c r="H148" s="288">
        <v>0</v>
      </c>
      <c r="I148" s="289">
        <v>0</v>
      </c>
      <c r="J148" s="288">
        <v>0</v>
      </c>
      <c r="K148" s="288">
        <v>0</v>
      </c>
      <c r="L148" s="288">
        <v>0</v>
      </c>
      <c r="M148" s="288">
        <v>0</v>
      </c>
      <c r="N148" s="288">
        <v>0</v>
      </c>
      <c r="O148" s="290">
        <v>0</v>
      </c>
      <c r="P148" s="363">
        <f t="shared" si="279"/>
        <v>0</v>
      </c>
      <c r="Q148" s="287">
        <v>0</v>
      </c>
      <c r="R148" s="288">
        <v>0</v>
      </c>
      <c r="S148" s="288">
        <v>0</v>
      </c>
      <c r="T148" s="288">
        <v>0</v>
      </c>
      <c r="U148" s="288">
        <v>0</v>
      </c>
      <c r="V148" s="290">
        <v>0</v>
      </c>
      <c r="W148" s="291">
        <v>0</v>
      </c>
      <c r="X148" s="364">
        <f t="shared" si="240"/>
        <v>0</v>
      </c>
    </row>
    <row r="149" spans="1:24" ht="24" customHeight="1">
      <c r="A149" s="462" t="s">
        <v>301</v>
      </c>
      <c r="B149" s="472" t="s">
        <v>214</v>
      </c>
      <c r="C149" s="473"/>
      <c r="D149" s="281">
        <v>0</v>
      </c>
      <c r="E149" s="282">
        <v>0</v>
      </c>
      <c r="F149" s="282">
        <v>100</v>
      </c>
      <c r="G149" s="282">
        <v>0</v>
      </c>
      <c r="H149" s="282">
        <v>0</v>
      </c>
      <c r="I149" s="283">
        <v>0</v>
      </c>
      <c r="J149" s="282">
        <v>100</v>
      </c>
      <c r="K149" s="282">
        <v>0</v>
      </c>
      <c r="L149" s="282">
        <v>0</v>
      </c>
      <c r="M149" s="282">
        <v>0</v>
      </c>
      <c r="N149" s="282">
        <v>0</v>
      </c>
      <c r="O149" s="284">
        <v>0</v>
      </c>
      <c r="P149" s="367">
        <f>SUM(D149:O149)</f>
        <v>200</v>
      </c>
      <c r="Q149" s="281">
        <v>0</v>
      </c>
      <c r="R149" s="282">
        <v>0</v>
      </c>
      <c r="S149" s="282">
        <v>100</v>
      </c>
      <c r="T149" s="282">
        <v>0</v>
      </c>
      <c r="U149" s="282">
        <v>0</v>
      </c>
      <c r="V149" s="285">
        <v>0</v>
      </c>
      <c r="W149" s="286">
        <v>100</v>
      </c>
      <c r="X149" s="367">
        <f t="shared" si="240"/>
        <v>200</v>
      </c>
    </row>
    <row r="150" spans="1:24" ht="24" customHeight="1">
      <c r="A150" s="462"/>
      <c r="B150" s="466" t="s">
        <v>213</v>
      </c>
      <c r="C150" s="467"/>
      <c r="D150" s="276">
        <v>0</v>
      </c>
      <c r="E150" s="277">
        <v>0</v>
      </c>
      <c r="F150" s="277">
        <v>0</v>
      </c>
      <c r="G150" s="277">
        <v>0</v>
      </c>
      <c r="H150" s="277">
        <v>0</v>
      </c>
      <c r="I150" s="278">
        <v>0</v>
      </c>
      <c r="J150" s="277">
        <v>0</v>
      </c>
      <c r="K150" s="277">
        <v>0</v>
      </c>
      <c r="L150" s="277">
        <v>100</v>
      </c>
      <c r="M150" s="277">
        <v>0</v>
      </c>
      <c r="N150" s="277">
        <v>100</v>
      </c>
      <c r="O150" s="279">
        <v>0</v>
      </c>
      <c r="P150" s="359">
        <f t="shared" ref="P150:P157" si="298">SUM(D150:O150)</f>
        <v>200</v>
      </c>
      <c r="Q150" s="276">
        <v>0</v>
      </c>
      <c r="R150" s="277">
        <v>0</v>
      </c>
      <c r="S150" s="277">
        <v>0</v>
      </c>
      <c r="T150" s="277">
        <v>0</v>
      </c>
      <c r="U150" s="277">
        <v>0</v>
      </c>
      <c r="V150" s="277">
        <v>0</v>
      </c>
      <c r="W150" s="280">
        <v>200</v>
      </c>
      <c r="X150" s="359">
        <f t="shared" si="240"/>
        <v>200</v>
      </c>
    </row>
    <row r="151" spans="1:24" ht="24" customHeight="1">
      <c r="A151" s="462"/>
      <c r="B151" s="468" t="s">
        <v>250</v>
      </c>
      <c r="C151" s="469"/>
      <c r="D151" s="276">
        <f>SUM(D152:D155)</f>
        <v>0</v>
      </c>
      <c r="E151" s="277">
        <f t="shared" ref="E151" si="299">SUM(E152:E155)</f>
        <v>0</v>
      </c>
      <c r="F151" s="277">
        <f t="shared" ref="F151" si="300">SUM(F152:F155)</f>
        <v>0</v>
      </c>
      <c r="G151" s="277">
        <f t="shared" ref="G151" si="301">SUM(G152:G155)</f>
        <v>0</v>
      </c>
      <c r="H151" s="277">
        <f t="shared" ref="H151" si="302">SUM(H152:H155)</f>
        <v>100</v>
      </c>
      <c r="I151" s="278">
        <f t="shared" ref="I151" si="303">SUM(I152:I155)</f>
        <v>0</v>
      </c>
      <c r="J151" s="277">
        <f t="shared" ref="J151" si="304">SUM(J152:J155)</f>
        <v>0</v>
      </c>
      <c r="K151" s="277">
        <f t="shared" ref="K151" si="305">SUM(K152:K155)</f>
        <v>100</v>
      </c>
      <c r="L151" s="277">
        <f t="shared" ref="L151" si="306">SUM(L152:L155)</f>
        <v>0</v>
      </c>
      <c r="M151" s="277">
        <f t="shared" ref="M151" si="307">SUM(M152:M155)</f>
        <v>0</v>
      </c>
      <c r="N151" s="277">
        <f t="shared" ref="N151" si="308">SUM(N152:N155)</f>
        <v>0</v>
      </c>
      <c r="O151" s="279">
        <f t="shared" ref="O151" si="309">SUM(O152:O155)</f>
        <v>0</v>
      </c>
      <c r="P151" s="359">
        <f t="shared" si="298"/>
        <v>200</v>
      </c>
      <c r="Q151" s="276">
        <f t="shared" ref="Q151" si="310">SUM(Q152:Q155)</f>
        <v>0</v>
      </c>
      <c r="R151" s="277">
        <f t="shared" ref="R151" si="311">SUM(R152:R155)</f>
        <v>0</v>
      </c>
      <c r="S151" s="277">
        <f t="shared" ref="S151" si="312">SUM(S152:S155)</f>
        <v>0</v>
      </c>
      <c r="T151" s="277">
        <f t="shared" ref="T151" si="313">SUM(T152:T155)</f>
        <v>0</v>
      </c>
      <c r="U151" s="277">
        <f t="shared" ref="U151" si="314">SUM(U152:U155)</f>
        <v>100</v>
      </c>
      <c r="V151" s="279">
        <f t="shared" ref="V151" si="315">SUM(V152:V155)</f>
        <v>0</v>
      </c>
      <c r="W151" s="280">
        <f t="shared" ref="W151" si="316">SUM(W152:W155)</f>
        <v>100</v>
      </c>
      <c r="X151" s="359">
        <f t="shared" si="240"/>
        <v>200</v>
      </c>
    </row>
    <row r="152" spans="1:24" ht="24" customHeight="1">
      <c r="A152" s="462"/>
      <c r="B152" s="470"/>
      <c r="C152" s="360" t="s">
        <v>217</v>
      </c>
      <c r="D152" s="276">
        <v>0</v>
      </c>
      <c r="E152" s="277">
        <v>0</v>
      </c>
      <c r="F152" s="277">
        <v>0</v>
      </c>
      <c r="G152" s="277">
        <v>0</v>
      </c>
      <c r="H152" s="277">
        <v>0</v>
      </c>
      <c r="I152" s="278">
        <v>0</v>
      </c>
      <c r="J152" s="277">
        <v>0</v>
      </c>
      <c r="K152" s="277">
        <v>0</v>
      </c>
      <c r="L152" s="277">
        <v>0</v>
      </c>
      <c r="M152" s="277">
        <v>0</v>
      </c>
      <c r="N152" s="277">
        <v>0</v>
      </c>
      <c r="O152" s="279">
        <v>0</v>
      </c>
      <c r="P152" s="359">
        <f t="shared" si="298"/>
        <v>0</v>
      </c>
      <c r="Q152" s="276">
        <v>0</v>
      </c>
      <c r="R152" s="277">
        <v>0</v>
      </c>
      <c r="S152" s="277">
        <v>0</v>
      </c>
      <c r="T152" s="277">
        <v>0</v>
      </c>
      <c r="U152" s="277">
        <v>0</v>
      </c>
      <c r="V152" s="279">
        <v>0</v>
      </c>
      <c r="W152" s="280">
        <v>0</v>
      </c>
      <c r="X152" s="359">
        <f t="shared" si="240"/>
        <v>0</v>
      </c>
    </row>
    <row r="153" spans="1:24" ht="24" customHeight="1">
      <c r="A153" s="462"/>
      <c r="B153" s="470"/>
      <c r="C153" s="360" t="s">
        <v>212</v>
      </c>
      <c r="D153" s="276">
        <v>0</v>
      </c>
      <c r="E153" s="277">
        <v>0</v>
      </c>
      <c r="F153" s="277">
        <v>0</v>
      </c>
      <c r="G153" s="277">
        <v>0</v>
      </c>
      <c r="H153" s="277">
        <v>100</v>
      </c>
      <c r="I153" s="278">
        <v>0</v>
      </c>
      <c r="J153" s="277">
        <v>0</v>
      </c>
      <c r="K153" s="277">
        <v>100</v>
      </c>
      <c r="L153" s="277">
        <v>0</v>
      </c>
      <c r="M153" s="277">
        <v>0</v>
      </c>
      <c r="N153" s="277">
        <v>0</v>
      </c>
      <c r="O153" s="279">
        <v>0</v>
      </c>
      <c r="P153" s="359">
        <f t="shared" si="298"/>
        <v>200</v>
      </c>
      <c r="Q153" s="276">
        <v>0</v>
      </c>
      <c r="R153" s="277">
        <v>0</v>
      </c>
      <c r="S153" s="277">
        <v>0</v>
      </c>
      <c r="T153" s="277">
        <v>0</v>
      </c>
      <c r="U153" s="277">
        <v>100</v>
      </c>
      <c r="V153" s="279">
        <v>0</v>
      </c>
      <c r="W153" s="280">
        <v>100</v>
      </c>
      <c r="X153" s="359">
        <f t="shared" si="240"/>
        <v>200</v>
      </c>
    </row>
    <row r="154" spans="1:24" ht="24" customHeight="1">
      <c r="A154" s="462"/>
      <c r="B154" s="470"/>
      <c r="C154" s="360" t="s">
        <v>216</v>
      </c>
      <c r="D154" s="276">
        <v>0</v>
      </c>
      <c r="E154" s="277">
        <v>0</v>
      </c>
      <c r="F154" s="277">
        <v>0</v>
      </c>
      <c r="G154" s="277">
        <v>0</v>
      </c>
      <c r="H154" s="277">
        <v>0</v>
      </c>
      <c r="I154" s="278">
        <v>0</v>
      </c>
      <c r="J154" s="277">
        <v>0</v>
      </c>
      <c r="K154" s="277">
        <v>0</v>
      </c>
      <c r="L154" s="277">
        <v>0</v>
      </c>
      <c r="M154" s="277">
        <v>0</v>
      </c>
      <c r="N154" s="277">
        <v>0</v>
      </c>
      <c r="O154" s="279">
        <v>0</v>
      </c>
      <c r="P154" s="359">
        <f t="shared" si="298"/>
        <v>0</v>
      </c>
      <c r="Q154" s="276">
        <v>0</v>
      </c>
      <c r="R154" s="277">
        <v>0</v>
      </c>
      <c r="S154" s="277">
        <v>0</v>
      </c>
      <c r="T154" s="277">
        <v>0</v>
      </c>
      <c r="U154" s="277">
        <v>0</v>
      </c>
      <c r="V154" s="279">
        <v>0</v>
      </c>
      <c r="W154" s="280">
        <v>0</v>
      </c>
      <c r="X154" s="359">
        <f t="shared" si="240"/>
        <v>0</v>
      </c>
    </row>
    <row r="155" spans="1:24" ht="24" customHeight="1">
      <c r="A155" s="462"/>
      <c r="B155" s="470"/>
      <c r="C155" s="360" t="s">
        <v>211</v>
      </c>
      <c r="D155" s="276">
        <v>0</v>
      </c>
      <c r="E155" s="277">
        <v>0</v>
      </c>
      <c r="F155" s="277">
        <v>0</v>
      </c>
      <c r="G155" s="277">
        <v>0</v>
      </c>
      <c r="H155" s="277">
        <v>0</v>
      </c>
      <c r="I155" s="278">
        <v>0</v>
      </c>
      <c r="J155" s="277">
        <v>0</v>
      </c>
      <c r="K155" s="277">
        <v>0</v>
      </c>
      <c r="L155" s="277">
        <v>0</v>
      </c>
      <c r="M155" s="277">
        <v>0</v>
      </c>
      <c r="N155" s="277">
        <v>0</v>
      </c>
      <c r="O155" s="279">
        <v>0</v>
      </c>
      <c r="P155" s="359">
        <f t="shared" si="298"/>
        <v>0</v>
      </c>
      <c r="Q155" s="276">
        <v>0</v>
      </c>
      <c r="R155" s="277">
        <v>0</v>
      </c>
      <c r="S155" s="277">
        <v>0</v>
      </c>
      <c r="T155" s="277">
        <v>0</v>
      </c>
      <c r="U155" s="277">
        <v>0</v>
      </c>
      <c r="V155" s="279">
        <v>0</v>
      </c>
      <c r="W155" s="280">
        <v>0</v>
      </c>
      <c r="X155" s="359">
        <f t="shared" si="240"/>
        <v>0</v>
      </c>
    </row>
    <row r="156" spans="1:24" ht="24" customHeight="1">
      <c r="A156" s="462"/>
      <c r="B156" s="466" t="s">
        <v>249</v>
      </c>
      <c r="C156" s="467"/>
      <c r="D156" s="276">
        <v>0</v>
      </c>
      <c r="E156" s="277">
        <v>0</v>
      </c>
      <c r="F156" s="277">
        <v>0</v>
      </c>
      <c r="G156" s="277">
        <v>0</v>
      </c>
      <c r="H156" s="277">
        <v>0</v>
      </c>
      <c r="I156" s="278">
        <v>0</v>
      </c>
      <c r="J156" s="277">
        <v>0</v>
      </c>
      <c r="K156" s="277">
        <v>0</v>
      </c>
      <c r="L156" s="277">
        <v>0</v>
      </c>
      <c r="M156" s="277">
        <v>0</v>
      </c>
      <c r="N156" s="277">
        <v>0</v>
      </c>
      <c r="O156" s="279">
        <v>0</v>
      </c>
      <c r="P156" s="359">
        <f t="shared" si="298"/>
        <v>0</v>
      </c>
      <c r="Q156" s="276">
        <v>0</v>
      </c>
      <c r="R156" s="277">
        <v>0</v>
      </c>
      <c r="S156" s="277">
        <v>0</v>
      </c>
      <c r="T156" s="277">
        <v>0</v>
      </c>
      <c r="U156" s="277">
        <v>0</v>
      </c>
      <c r="V156" s="279">
        <v>0</v>
      </c>
      <c r="W156" s="280">
        <v>0</v>
      </c>
      <c r="X156" s="359">
        <f t="shared" si="240"/>
        <v>0</v>
      </c>
    </row>
    <row r="157" spans="1:24" ht="24" customHeight="1">
      <c r="A157" s="462"/>
      <c r="B157" s="468" t="s">
        <v>215</v>
      </c>
      <c r="C157" s="469"/>
      <c r="D157" s="298">
        <v>0</v>
      </c>
      <c r="E157" s="299">
        <v>0</v>
      </c>
      <c r="F157" s="299">
        <v>0</v>
      </c>
      <c r="G157" s="299">
        <v>0</v>
      </c>
      <c r="H157" s="299">
        <v>0</v>
      </c>
      <c r="I157" s="300">
        <v>0</v>
      </c>
      <c r="J157" s="299">
        <v>0</v>
      </c>
      <c r="K157" s="299">
        <v>0</v>
      </c>
      <c r="L157" s="299">
        <v>0</v>
      </c>
      <c r="M157" s="299">
        <v>0</v>
      </c>
      <c r="N157" s="299">
        <v>0</v>
      </c>
      <c r="O157" s="301">
        <v>0</v>
      </c>
      <c r="P157" s="368">
        <f t="shared" si="298"/>
        <v>0</v>
      </c>
      <c r="Q157" s="298">
        <v>0</v>
      </c>
      <c r="R157" s="299">
        <v>0</v>
      </c>
      <c r="S157" s="299">
        <v>0</v>
      </c>
      <c r="T157" s="299">
        <v>0</v>
      </c>
      <c r="U157" s="299">
        <v>0</v>
      </c>
      <c r="V157" s="301">
        <v>0</v>
      </c>
      <c r="W157" s="302">
        <v>0</v>
      </c>
      <c r="X157" s="369">
        <f t="shared" si="240"/>
        <v>0</v>
      </c>
    </row>
    <row r="158" spans="1:24" ht="24" customHeight="1">
      <c r="A158" s="461" t="s">
        <v>302</v>
      </c>
      <c r="B158" s="464" t="s">
        <v>214</v>
      </c>
      <c r="C158" s="465"/>
      <c r="D158" s="292">
        <v>0</v>
      </c>
      <c r="E158" s="293">
        <v>0</v>
      </c>
      <c r="F158" s="293">
        <v>0</v>
      </c>
      <c r="G158" s="293">
        <v>0</v>
      </c>
      <c r="H158" s="293">
        <v>0</v>
      </c>
      <c r="I158" s="294">
        <v>150</v>
      </c>
      <c r="J158" s="293">
        <v>0</v>
      </c>
      <c r="K158" s="293">
        <v>0</v>
      </c>
      <c r="L158" s="293">
        <v>0</v>
      </c>
      <c r="M158" s="293">
        <v>0</v>
      </c>
      <c r="N158" s="293">
        <v>0</v>
      </c>
      <c r="O158" s="295">
        <v>0</v>
      </c>
      <c r="P158" s="365">
        <f>SUM(D158:O158)</f>
        <v>150</v>
      </c>
      <c r="Q158" s="292">
        <v>0</v>
      </c>
      <c r="R158" s="293">
        <v>0</v>
      </c>
      <c r="S158" s="293">
        <v>0</v>
      </c>
      <c r="T158" s="293">
        <v>0</v>
      </c>
      <c r="U158" s="293">
        <v>0</v>
      </c>
      <c r="V158" s="296">
        <v>150</v>
      </c>
      <c r="W158" s="297">
        <v>0</v>
      </c>
      <c r="X158" s="365">
        <f t="shared" ref="X158:X175" si="317">SUM(Q158:W158)</f>
        <v>150</v>
      </c>
    </row>
    <row r="159" spans="1:24" ht="24" customHeight="1">
      <c r="A159" s="462"/>
      <c r="B159" s="466" t="s">
        <v>213</v>
      </c>
      <c r="C159" s="467"/>
      <c r="D159" s="276">
        <v>0</v>
      </c>
      <c r="E159" s="277">
        <v>0</v>
      </c>
      <c r="F159" s="277">
        <v>0</v>
      </c>
      <c r="G159" s="277">
        <v>0</v>
      </c>
      <c r="H159" s="277">
        <v>0</v>
      </c>
      <c r="I159" s="278">
        <v>0</v>
      </c>
      <c r="J159" s="277">
        <v>0</v>
      </c>
      <c r="K159" s="277">
        <v>0</v>
      </c>
      <c r="L159" s="277">
        <v>150</v>
      </c>
      <c r="M159" s="277">
        <v>0</v>
      </c>
      <c r="N159" s="277">
        <v>0</v>
      </c>
      <c r="O159" s="279">
        <v>0</v>
      </c>
      <c r="P159" s="359">
        <f t="shared" ref="P159:P166" si="318">SUM(D159:O159)</f>
        <v>150</v>
      </c>
      <c r="Q159" s="276">
        <v>0</v>
      </c>
      <c r="R159" s="277">
        <v>0</v>
      </c>
      <c r="S159" s="277">
        <v>0</v>
      </c>
      <c r="T159" s="277">
        <v>0</v>
      </c>
      <c r="U159" s="277">
        <v>0</v>
      </c>
      <c r="V159" s="277">
        <v>0</v>
      </c>
      <c r="W159" s="280">
        <v>200</v>
      </c>
      <c r="X159" s="359">
        <f t="shared" si="317"/>
        <v>200</v>
      </c>
    </row>
    <row r="160" spans="1:24" ht="24" customHeight="1">
      <c r="A160" s="462"/>
      <c r="B160" s="468" t="s">
        <v>250</v>
      </c>
      <c r="C160" s="469"/>
      <c r="D160" s="276">
        <f>SUM(D161:D164)</f>
        <v>0</v>
      </c>
      <c r="E160" s="277">
        <f t="shared" ref="E160" si="319">SUM(E161:E164)</f>
        <v>200</v>
      </c>
      <c r="F160" s="277">
        <f t="shared" ref="F160" si="320">SUM(F161:F164)</f>
        <v>200</v>
      </c>
      <c r="G160" s="277">
        <f t="shared" ref="G160" si="321">SUM(G161:G164)</f>
        <v>0</v>
      </c>
      <c r="H160" s="277">
        <f t="shared" ref="H160" si="322">SUM(H161:H164)</f>
        <v>0</v>
      </c>
      <c r="I160" s="278">
        <f t="shared" ref="I160" si="323">SUM(I161:I164)</f>
        <v>0</v>
      </c>
      <c r="J160" s="277">
        <f t="shared" ref="J160" si="324">SUM(J161:J164)</f>
        <v>0</v>
      </c>
      <c r="K160" s="277">
        <f t="shared" ref="K160" si="325">SUM(K161:K164)</f>
        <v>0</v>
      </c>
      <c r="L160" s="277">
        <f t="shared" ref="L160" si="326">SUM(L161:L164)</f>
        <v>0</v>
      </c>
      <c r="M160" s="277">
        <f t="shared" ref="M160" si="327">SUM(M161:M164)</f>
        <v>0</v>
      </c>
      <c r="N160" s="277">
        <f t="shared" ref="N160" si="328">SUM(N161:N164)</f>
        <v>0</v>
      </c>
      <c r="O160" s="279">
        <f t="shared" ref="O160" si="329">SUM(O161:O164)</f>
        <v>0</v>
      </c>
      <c r="P160" s="359">
        <f t="shared" si="318"/>
        <v>400</v>
      </c>
      <c r="Q160" s="276">
        <f t="shared" ref="Q160" si="330">SUM(Q161:Q164)</f>
        <v>0</v>
      </c>
      <c r="R160" s="277">
        <f t="shared" ref="R160" si="331">SUM(R161:R164)</f>
        <v>0</v>
      </c>
      <c r="S160" s="277">
        <f t="shared" ref="S160" si="332">SUM(S161:S164)</f>
        <v>0</v>
      </c>
      <c r="T160" s="277">
        <f t="shared" ref="T160" si="333">SUM(T161:T164)</f>
        <v>400</v>
      </c>
      <c r="U160" s="277">
        <f t="shared" ref="U160" si="334">SUM(U161:U164)</f>
        <v>0</v>
      </c>
      <c r="V160" s="279">
        <f t="shared" ref="V160" si="335">SUM(V161:V164)</f>
        <v>0</v>
      </c>
      <c r="W160" s="280">
        <f t="shared" ref="W160" si="336">SUM(W161:W164)</f>
        <v>0</v>
      </c>
      <c r="X160" s="359">
        <f t="shared" si="317"/>
        <v>400</v>
      </c>
    </row>
    <row r="161" spans="1:24" ht="24" customHeight="1">
      <c r="A161" s="462"/>
      <c r="B161" s="470"/>
      <c r="C161" s="360" t="s">
        <v>217</v>
      </c>
      <c r="D161" s="276">
        <v>0</v>
      </c>
      <c r="E161" s="277">
        <v>0</v>
      </c>
      <c r="F161" s="277">
        <v>0</v>
      </c>
      <c r="G161" s="277">
        <v>0</v>
      </c>
      <c r="H161" s="277">
        <v>0</v>
      </c>
      <c r="I161" s="278">
        <v>0</v>
      </c>
      <c r="J161" s="277">
        <v>0</v>
      </c>
      <c r="K161" s="277">
        <v>0</v>
      </c>
      <c r="L161" s="277">
        <v>0</v>
      </c>
      <c r="M161" s="277">
        <v>0</v>
      </c>
      <c r="N161" s="277">
        <v>0</v>
      </c>
      <c r="O161" s="279">
        <v>0</v>
      </c>
      <c r="P161" s="359">
        <f t="shared" si="318"/>
        <v>0</v>
      </c>
      <c r="Q161" s="276">
        <v>0</v>
      </c>
      <c r="R161" s="277">
        <v>0</v>
      </c>
      <c r="S161" s="277">
        <v>0</v>
      </c>
      <c r="T161" s="277">
        <v>0</v>
      </c>
      <c r="U161" s="277">
        <v>0</v>
      </c>
      <c r="V161" s="279">
        <v>0</v>
      </c>
      <c r="W161" s="280">
        <v>0</v>
      </c>
      <c r="X161" s="359">
        <f t="shared" si="317"/>
        <v>0</v>
      </c>
    </row>
    <row r="162" spans="1:24" ht="24" customHeight="1">
      <c r="A162" s="462"/>
      <c r="B162" s="470"/>
      <c r="C162" s="360" t="s">
        <v>212</v>
      </c>
      <c r="D162" s="276">
        <v>0</v>
      </c>
      <c r="E162" s="277">
        <v>0</v>
      </c>
      <c r="F162" s="277">
        <v>200</v>
      </c>
      <c r="G162" s="277">
        <v>0</v>
      </c>
      <c r="H162" s="277">
        <v>0</v>
      </c>
      <c r="I162" s="278">
        <v>0</v>
      </c>
      <c r="J162" s="277">
        <v>0</v>
      </c>
      <c r="K162" s="277">
        <v>0</v>
      </c>
      <c r="L162" s="277">
        <v>0</v>
      </c>
      <c r="M162" s="277">
        <v>0</v>
      </c>
      <c r="N162" s="277">
        <v>0</v>
      </c>
      <c r="O162" s="279">
        <v>0</v>
      </c>
      <c r="P162" s="359">
        <f t="shared" si="318"/>
        <v>200</v>
      </c>
      <c r="Q162" s="276">
        <v>0</v>
      </c>
      <c r="R162" s="277">
        <v>0</v>
      </c>
      <c r="S162" s="277">
        <v>0</v>
      </c>
      <c r="T162" s="277">
        <v>200</v>
      </c>
      <c r="U162" s="277">
        <v>0</v>
      </c>
      <c r="V162" s="279">
        <v>0</v>
      </c>
      <c r="W162" s="280">
        <v>0</v>
      </c>
      <c r="X162" s="359">
        <f t="shared" si="317"/>
        <v>200</v>
      </c>
    </row>
    <row r="163" spans="1:24" ht="24" customHeight="1">
      <c r="A163" s="462"/>
      <c r="B163" s="470"/>
      <c r="C163" s="360" t="s">
        <v>216</v>
      </c>
      <c r="D163" s="276">
        <v>0</v>
      </c>
      <c r="E163" s="277">
        <v>0</v>
      </c>
      <c r="F163" s="277">
        <v>0</v>
      </c>
      <c r="G163" s="277">
        <v>0</v>
      </c>
      <c r="H163" s="277">
        <v>0</v>
      </c>
      <c r="I163" s="278">
        <v>0</v>
      </c>
      <c r="J163" s="277">
        <v>0</v>
      </c>
      <c r="K163" s="277">
        <v>0</v>
      </c>
      <c r="L163" s="277">
        <v>0</v>
      </c>
      <c r="M163" s="277">
        <v>0</v>
      </c>
      <c r="N163" s="277">
        <v>0</v>
      </c>
      <c r="O163" s="279">
        <v>0</v>
      </c>
      <c r="P163" s="359">
        <f t="shared" si="318"/>
        <v>0</v>
      </c>
      <c r="Q163" s="276">
        <v>0</v>
      </c>
      <c r="R163" s="277">
        <v>0</v>
      </c>
      <c r="S163" s="277">
        <v>0</v>
      </c>
      <c r="T163" s="277">
        <v>0</v>
      </c>
      <c r="U163" s="277">
        <v>0</v>
      </c>
      <c r="V163" s="279">
        <v>0</v>
      </c>
      <c r="W163" s="280">
        <v>0</v>
      </c>
      <c r="X163" s="359">
        <f t="shared" si="317"/>
        <v>0</v>
      </c>
    </row>
    <row r="164" spans="1:24" ht="24" customHeight="1">
      <c r="A164" s="462"/>
      <c r="B164" s="470"/>
      <c r="C164" s="360" t="s">
        <v>211</v>
      </c>
      <c r="D164" s="276">
        <v>0</v>
      </c>
      <c r="E164" s="277">
        <v>200</v>
      </c>
      <c r="F164" s="277">
        <v>0</v>
      </c>
      <c r="G164" s="277">
        <v>0</v>
      </c>
      <c r="H164" s="277">
        <v>0</v>
      </c>
      <c r="I164" s="278">
        <v>0</v>
      </c>
      <c r="J164" s="277">
        <v>0</v>
      </c>
      <c r="K164" s="277">
        <v>0</v>
      </c>
      <c r="L164" s="277">
        <v>0</v>
      </c>
      <c r="M164" s="277">
        <v>0</v>
      </c>
      <c r="N164" s="277">
        <v>0</v>
      </c>
      <c r="O164" s="279">
        <v>0</v>
      </c>
      <c r="P164" s="359">
        <f t="shared" si="318"/>
        <v>200</v>
      </c>
      <c r="Q164" s="276">
        <v>0</v>
      </c>
      <c r="R164" s="277">
        <v>0</v>
      </c>
      <c r="S164" s="277">
        <v>0</v>
      </c>
      <c r="T164" s="277">
        <v>200</v>
      </c>
      <c r="U164" s="277">
        <v>0</v>
      </c>
      <c r="V164" s="279">
        <v>0</v>
      </c>
      <c r="W164" s="280">
        <v>0</v>
      </c>
      <c r="X164" s="359">
        <f t="shared" si="317"/>
        <v>200</v>
      </c>
    </row>
    <row r="165" spans="1:24" ht="24" customHeight="1">
      <c r="A165" s="462"/>
      <c r="B165" s="466" t="s">
        <v>249</v>
      </c>
      <c r="C165" s="467"/>
      <c r="D165" s="276">
        <v>0</v>
      </c>
      <c r="E165" s="277">
        <v>0</v>
      </c>
      <c r="F165" s="277">
        <v>0</v>
      </c>
      <c r="G165" s="277">
        <v>0</v>
      </c>
      <c r="H165" s="277">
        <v>0</v>
      </c>
      <c r="I165" s="278">
        <v>0</v>
      </c>
      <c r="J165" s="277">
        <v>0</v>
      </c>
      <c r="K165" s="277">
        <v>0</v>
      </c>
      <c r="L165" s="277">
        <v>0</v>
      </c>
      <c r="M165" s="277">
        <v>0</v>
      </c>
      <c r="N165" s="277">
        <v>0</v>
      </c>
      <c r="O165" s="279">
        <v>0</v>
      </c>
      <c r="P165" s="359">
        <f t="shared" si="318"/>
        <v>0</v>
      </c>
      <c r="Q165" s="276">
        <v>0</v>
      </c>
      <c r="R165" s="277">
        <v>0</v>
      </c>
      <c r="S165" s="277">
        <v>0</v>
      </c>
      <c r="T165" s="277">
        <v>0</v>
      </c>
      <c r="U165" s="277">
        <v>0</v>
      </c>
      <c r="V165" s="279">
        <v>0</v>
      </c>
      <c r="W165" s="280">
        <v>0</v>
      </c>
      <c r="X165" s="359">
        <f t="shared" si="317"/>
        <v>0</v>
      </c>
    </row>
    <row r="166" spans="1:24" ht="24" customHeight="1">
      <c r="A166" s="463"/>
      <c r="B166" s="459" t="s">
        <v>215</v>
      </c>
      <c r="C166" s="460"/>
      <c r="D166" s="287">
        <v>0</v>
      </c>
      <c r="E166" s="288">
        <v>0</v>
      </c>
      <c r="F166" s="288">
        <v>0</v>
      </c>
      <c r="G166" s="288">
        <v>0</v>
      </c>
      <c r="H166" s="288">
        <v>0</v>
      </c>
      <c r="I166" s="289">
        <v>0</v>
      </c>
      <c r="J166" s="288">
        <v>0</v>
      </c>
      <c r="K166" s="288">
        <v>0</v>
      </c>
      <c r="L166" s="288">
        <v>0</v>
      </c>
      <c r="M166" s="288">
        <v>0</v>
      </c>
      <c r="N166" s="288">
        <v>0</v>
      </c>
      <c r="O166" s="290">
        <v>0</v>
      </c>
      <c r="P166" s="363">
        <f t="shared" si="318"/>
        <v>0</v>
      </c>
      <c r="Q166" s="287">
        <v>0</v>
      </c>
      <c r="R166" s="288">
        <v>0</v>
      </c>
      <c r="S166" s="288">
        <v>0</v>
      </c>
      <c r="T166" s="288">
        <v>0</v>
      </c>
      <c r="U166" s="288">
        <v>0</v>
      </c>
      <c r="V166" s="290">
        <v>0</v>
      </c>
      <c r="W166" s="291"/>
      <c r="X166" s="364">
        <f t="shared" si="317"/>
        <v>0</v>
      </c>
    </row>
    <row r="167" spans="1:24" ht="24" customHeight="1">
      <c r="A167" s="462" t="s">
        <v>303</v>
      </c>
      <c r="B167" s="472" t="s">
        <v>214</v>
      </c>
      <c r="C167" s="473"/>
      <c r="D167" s="281">
        <v>0</v>
      </c>
      <c r="E167" s="282">
        <v>0</v>
      </c>
      <c r="F167" s="282">
        <v>100</v>
      </c>
      <c r="G167" s="282">
        <v>0</v>
      </c>
      <c r="H167" s="282">
        <v>100</v>
      </c>
      <c r="I167" s="283">
        <v>100</v>
      </c>
      <c r="J167" s="282">
        <v>0</v>
      </c>
      <c r="K167" s="282">
        <v>0</v>
      </c>
      <c r="L167" s="282">
        <v>100</v>
      </c>
      <c r="M167" s="282">
        <v>0</v>
      </c>
      <c r="N167" s="282">
        <v>0</v>
      </c>
      <c r="O167" s="284">
        <v>150</v>
      </c>
      <c r="P167" s="367">
        <f>SUM(D167:O167)</f>
        <v>550</v>
      </c>
      <c r="Q167" s="281">
        <v>150</v>
      </c>
      <c r="R167" s="282">
        <v>0</v>
      </c>
      <c r="S167" s="282">
        <v>100</v>
      </c>
      <c r="T167" s="282">
        <v>0</v>
      </c>
      <c r="U167" s="282">
        <v>0</v>
      </c>
      <c r="V167" s="285">
        <v>0</v>
      </c>
      <c r="W167" s="286">
        <v>100</v>
      </c>
      <c r="X167" s="367">
        <f t="shared" si="317"/>
        <v>350</v>
      </c>
    </row>
    <row r="168" spans="1:24" ht="24" customHeight="1">
      <c r="A168" s="462"/>
      <c r="B168" s="466" t="s">
        <v>213</v>
      </c>
      <c r="C168" s="467"/>
      <c r="D168" s="276">
        <v>0</v>
      </c>
      <c r="E168" s="277">
        <v>0</v>
      </c>
      <c r="F168" s="277">
        <v>0</v>
      </c>
      <c r="G168" s="277">
        <v>100</v>
      </c>
      <c r="H168" s="277">
        <v>0</v>
      </c>
      <c r="I168" s="278">
        <v>0</v>
      </c>
      <c r="J168" s="277">
        <v>100</v>
      </c>
      <c r="K168" s="277">
        <v>0</v>
      </c>
      <c r="L168" s="277">
        <v>0</v>
      </c>
      <c r="M168" s="277">
        <v>0</v>
      </c>
      <c r="N168" s="277">
        <v>0</v>
      </c>
      <c r="O168" s="279">
        <v>100</v>
      </c>
      <c r="P168" s="359">
        <f t="shared" ref="P168:P175" si="337">SUM(D168:O168)</f>
        <v>300</v>
      </c>
      <c r="Q168" s="276">
        <v>0</v>
      </c>
      <c r="R168" s="277">
        <v>0</v>
      </c>
      <c r="S168" s="277">
        <v>0</v>
      </c>
      <c r="T168" s="277">
        <v>0</v>
      </c>
      <c r="U168" s="277">
        <v>0</v>
      </c>
      <c r="V168" s="277">
        <v>0</v>
      </c>
      <c r="W168" s="280">
        <v>200</v>
      </c>
      <c r="X168" s="359">
        <f t="shared" si="317"/>
        <v>200</v>
      </c>
    </row>
    <row r="169" spans="1:24" ht="24" customHeight="1">
      <c r="A169" s="462"/>
      <c r="B169" s="468" t="s">
        <v>250</v>
      </c>
      <c r="C169" s="469"/>
      <c r="D169" s="276">
        <f>SUM(D170:D173)</f>
        <v>150</v>
      </c>
      <c r="E169" s="277">
        <f t="shared" ref="E169" si="338">SUM(E170:E173)</f>
        <v>0</v>
      </c>
      <c r="F169" s="277">
        <f t="shared" ref="F169" si="339">SUM(F170:F173)</f>
        <v>100</v>
      </c>
      <c r="G169" s="277">
        <f t="shared" ref="G169" si="340">SUM(G170:G173)</f>
        <v>0</v>
      </c>
      <c r="H169" s="277">
        <f t="shared" ref="H169" si="341">SUM(H170:H173)</f>
        <v>0</v>
      </c>
      <c r="I169" s="278">
        <f t="shared" ref="I169" si="342">SUM(I170:I173)</f>
        <v>0</v>
      </c>
      <c r="J169" s="277">
        <f t="shared" ref="J169" si="343">SUM(J170:J173)</f>
        <v>200</v>
      </c>
      <c r="K169" s="277">
        <f t="shared" ref="K169" si="344">SUM(K170:K173)</f>
        <v>0</v>
      </c>
      <c r="L169" s="277">
        <f t="shared" ref="L169" si="345">SUM(L170:L173)</f>
        <v>0</v>
      </c>
      <c r="M169" s="277">
        <f t="shared" ref="M169" si="346">SUM(M170:M173)</f>
        <v>0</v>
      </c>
      <c r="N169" s="277">
        <f t="shared" ref="N169" si="347">SUM(N170:N173)</f>
        <v>0</v>
      </c>
      <c r="O169" s="279">
        <f t="shared" ref="O169" si="348">SUM(O170:O173)</f>
        <v>0</v>
      </c>
      <c r="P169" s="359">
        <f t="shared" si="337"/>
        <v>450</v>
      </c>
      <c r="Q169" s="276">
        <f t="shared" ref="Q169" si="349">SUM(Q170:Q173)</f>
        <v>200</v>
      </c>
      <c r="R169" s="277">
        <f t="shared" ref="R169" si="350">SUM(R170:R173)</f>
        <v>0</v>
      </c>
      <c r="S169" s="277">
        <f t="shared" ref="S169" si="351">SUM(S170:S173)</f>
        <v>0</v>
      </c>
      <c r="T169" s="277">
        <f t="shared" ref="T169" si="352">SUM(T170:T173)</f>
        <v>100</v>
      </c>
      <c r="U169" s="277">
        <f t="shared" ref="U169" si="353">SUM(U170:U173)</f>
        <v>0</v>
      </c>
      <c r="V169" s="279">
        <f t="shared" ref="V169" si="354">SUM(V170:V173)</f>
        <v>0</v>
      </c>
      <c r="W169" s="280">
        <f t="shared" ref="W169" si="355">SUM(W170:W173)</f>
        <v>0</v>
      </c>
      <c r="X169" s="359">
        <f t="shared" si="317"/>
        <v>300</v>
      </c>
    </row>
    <row r="170" spans="1:24" ht="24" customHeight="1">
      <c r="A170" s="462"/>
      <c r="B170" s="470"/>
      <c r="C170" s="360" t="s">
        <v>217</v>
      </c>
      <c r="D170" s="276">
        <v>0</v>
      </c>
      <c r="E170" s="277">
        <v>0</v>
      </c>
      <c r="F170" s="277">
        <v>0</v>
      </c>
      <c r="G170" s="277">
        <v>0</v>
      </c>
      <c r="H170" s="277">
        <v>0</v>
      </c>
      <c r="I170" s="278">
        <v>0</v>
      </c>
      <c r="J170" s="277">
        <v>0</v>
      </c>
      <c r="K170" s="277">
        <v>0</v>
      </c>
      <c r="L170" s="277">
        <v>0</v>
      </c>
      <c r="M170" s="277">
        <v>0</v>
      </c>
      <c r="N170" s="277">
        <v>0</v>
      </c>
      <c r="O170" s="279">
        <v>0</v>
      </c>
      <c r="P170" s="359">
        <f t="shared" si="337"/>
        <v>0</v>
      </c>
      <c r="Q170" s="276">
        <v>0</v>
      </c>
      <c r="R170" s="277">
        <v>0</v>
      </c>
      <c r="S170" s="277">
        <v>0</v>
      </c>
      <c r="T170" s="277">
        <v>0</v>
      </c>
      <c r="U170" s="277">
        <v>0</v>
      </c>
      <c r="V170" s="279">
        <v>0</v>
      </c>
      <c r="W170" s="280">
        <v>0</v>
      </c>
      <c r="X170" s="359">
        <f t="shared" si="317"/>
        <v>0</v>
      </c>
    </row>
    <row r="171" spans="1:24" ht="24" customHeight="1">
      <c r="A171" s="462"/>
      <c r="B171" s="470"/>
      <c r="C171" s="360" t="s">
        <v>212</v>
      </c>
      <c r="D171" s="276">
        <v>150</v>
      </c>
      <c r="E171" s="277">
        <v>0</v>
      </c>
      <c r="F171" s="277">
        <v>0</v>
      </c>
      <c r="G171" s="277">
        <v>0</v>
      </c>
      <c r="H171" s="277">
        <v>0</v>
      </c>
      <c r="I171" s="278">
        <v>0</v>
      </c>
      <c r="J171" s="277">
        <v>200</v>
      </c>
      <c r="K171" s="277">
        <v>0</v>
      </c>
      <c r="L171" s="277">
        <v>0</v>
      </c>
      <c r="M171" s="277">
        <v>0</v>
      </c>
      <c r="N171" s="277">
        <v>0</v>
      </c>
      <c r="O171" s="279">
        <v>0</v>
      </c>
      <c r="P171" s="359">
        <f t="shared" si="337"/>
        <v>350</v>
      </c>
      <c r="Q171" s="276">
        <v>200</v>
      </c>
      <c r="R171" s="277">
        <v>0</v>
      </c>
      <c r="S171" s="277">
        <v>0</v>
      </c>
      <c r="T171" s="277">
        <v>100</v>
      </c>
      <c r="U171" s="277">
        <v>0</v>
      </c>
      <c r="V171" s="279">
        <v>0</v>
      </c>
      <c r="W171" s="280">
        <v>0</v>
      </c>
      <c r="X171" s="359">
        <f t="shared" si="317"/>
        <v>300</v>
      </c>
    </row>
    <row r="172" spans="1:24" ht="24" customHeight="1">
      <c r="A172" s="462"/>
      <c r="B172" s="470"/>
      <c r="C172" s="360" t="s">
        <v>216</v>
      </c>
      <c r="D172" s="276">
        <v>0</v>
      </c>
      <c r="E172" s="277">
        <v>0</v>
      </c>
      <c r="F172" s="277">
        <v>0</v>
      </c>
      <c r="G172" s="277">
        <v>0</v>
      </c>
      <c r="H172" s="277">
        <v>0</v>
      </c>
      <c r="I172" s="278">
        <v>0</v>
      </c>
      <c r="J172" s="277">
        <v>0</v>
      </c>
      <c r="K172" s="277">
        <v>0</v>
      </c>
      <c r="L172" s="277">
        <v>0</v>
      </c>
      <c r="M172" s="277">
        <v>0</v>
      </c>
      <c r="N172" s="277">
        <v>0</v>
      </c>
      <c r="O172" s="279">
        <v>0</v>
      </c>
      <c r="P172" s="359">
        <f t="shared" si="337"/>
        <v>0</v>
      </c>
      <c r="Q172" s="276">
        <v>0</v>
      </c>
      <c r="R172" s="277">
        <v>0</v>
      </c>
      <c r="S172" s="277">
        <v>0</v>
      </c>
      <c r="T172" s="277">
        <v>0</v>
      </c>
      <c r="U172" s="277">
        <v>0</v>
      </c>
      <c r="V172" s="279">
        <v>0</v>
      </c>
      <c r="W172" s="280">
        <v>0</v>
      </c>
      <c r="X172" s="359">
        <f t="shared" si="317"/>
        <v>0</v>
      </c>
    </row>
    <row r="173" spans="1:24" ht="24" customHeight="1">
      <c r="A173" s="462"/>
      <c r="B173" s="470"/>
      <c r="C173" s="360" t="s">
        <v>211</v>
      </c>
      <c r="D173" s="276">
        <v>0</v>
      </c>
      <c r="E173" s="277">
        <v>0</v>
      </c>
      <c r="F173" s="277">
        <v>100</v>
      </c>
      <c r="G173" s="277">
        <v>0</v>
      </c>
      <c r="H173" s="277">
        <v>0</v>
      </c>
      <c r="I173" s="278">
        <v>0</v>
      </c>
      <c r="J173" s="277">
        <v>0</v>
      </c>
      <c r="K173" s="277">
        <v>0</v>
      </c>
      <c r="L173" s="277">
        <v>0</v>
      </c>
      <c r="M173" s="277">
        <v>0</v>
      </c>
      <c r="N173" s="277">
        <v>0</v>
      </c>
      <c r="O173" s="279">
        <v>0</v>
      </c>
      <c r="P173" s="359">
        <f t="shared" si="337"/>
        <v>100</v>
      </c>
      <c r="Q173" s="276">
        <v>0</v>
      </c>
      <c r="R173" s="277">
        <v>0</v>
      </c>
      <c r="S173" s="277">
        <v>0</v>
      </c>
      <c r="T173" s="277">
        <v>0</v>
      </c>
      <c r="U173" s="277">
        <v>0</v>
      </c>
      <c r="V173" s="279">
        <v>0</v>
      </c>
      <c r="W173" s="280">
        <v>0</v>
      </c>
      <c r="X173" s="359">
        <f t="shared" si="317"/>
        <v>0</v>
      </c>
    </row>
    <row r="174" spans="1:24" ht="24" customHeight="1">
      <c r="A174" s="462"/>
      <c r="B174" s="466" t="s">
        <v>249</v>
      </c>
      <c r="C174" s="467"/>
      <c r="D174" s="276">
        <v>0</v>
      </c>
      <c r="E174" s="277">
        <v>0</v>
      </c>
      <c r="F174" s="277">
        <v>0</v>
      </c>
      <c r="G174" s="277">
        <v>0</v>
      </c>
      <c r="H174" s="277">
        <v>0</v>
      </c>
      <c r="I174" s="278">
        <v>0</v>
      </c>
      <c r="J174" s="277">
        <v>0</v>
      </c>
      <c r="K174" s="277">
        <v>0</v>
      </c>
      <c r="L174" s="277">
        <v>0</v>
      </c>
      <c r="M174" s="277">
        <v>0</v>
      </c>
      <c r="N174" s="277">
        <v>0</v>
      </c>
      <c r="O174" s="279">
        <v>0</v>
      </c>
      <c r="P174" s="359">
        <f t="shared" si="337"/>
        <v>0</v>
      </c>
      <c r="Q174" s="276">
        <v>0</v>
      </c>
      <c r="R174" s="277">
        <v>0</v>
      </c>
      <c r="S174" s="277">
        <v>0</v>
      </c>
      <c r="T174" s="277">
        <v>0</v>
      </c>
      <c r="U174" s="277">
        <v>0</v>
      </c>
      <c r="V174" s="279">
        <v>0</v>
      </c>
      <c r="W174" s="280">
        <v>0</v>
      </c>
      <c r="X174" s="359">
        <f t="shared" si="317"/>
        <v>0</v>
      </c>
    </row>
    <row r="175" spans="1:24" ht="24" customHeight="1">
      <c r="A175" s="462"/>
      <c r="B175" s="468" t="s">
        <v>215</v>
      </c>
      <c r="C175" s="469"/>
      <c r="D175" s="298">
        <v>0</v>
      </c>
      <c r="E175" s="299">
        <v>0</v>
      </c>
      <c r="F175" s="299">
        <v>0</v>
      </c>
      <c r="G175" s="299">
        <v>0</v>
      </c>
      <c r="H175" s="299">
        <v>0</v>
      </c>
      <c r="I175" s="300">
        <v>0</v>
      </c>
      <c r="J175" s="299">
        <v>0</v>
      </c>
      <c r="K175" s="299">
        <v>0</v>
      </c>
      <c r="L175" s="299">
        <v>0</v>
      </c>
      <c r="M175" s="299">
        <v>0</v>
      </c>
      <c r="N175" s="299">
        <v>0</v>
      </c>
      <c r="O175" s="301">
        <v>0</v>
      </c>
      <c r="P175" s="368">
        <f t="shared" si="337"/>
        <v>0</v>
      </c>
      <c r="Q175" s="298">
        <v>0</v>
      </c>
      <c r="R175" s="299">
        <v>0</v>
      </c>
      <c r="S175" s="299">
        <v>0</v>
      </c>
      <c r="T175" s="299">
        <v>0</v>
      </c>
      <c r="U175" s="299">
        <v>0</v>
      </c>
      <c r="V175" s="301">
        <v>0</v>
      </c>
      <c r="W175" s="302">
        <v>400</v>
      </c>
      <c r="X175" s="369">
        <f t="shared" si="317"/>
        <v>400</v>
      </c>
    </row>
    <row r="176" spans="1:24" ht="24" customHeight="1">
      <c r="A176" s="461" t="s">
        <v>304</v>
      </c>
      <c r="B176" s="464" t="s">
        <v>214</v>
      </c>
      <c r="C176" s="465"/>
      <c r="D176" s="292">
        <v>0</v>
      </c>
      <c r="E176" s="293">
        <v>0</v>
      </c>
      <c r="F176" s="293">
        <v>0</v>
      </c>
      <c r="G176" s="293">
        <v>0</v>
      </c>
      <c r="H176" s="293">
        <v>0</v>
      </c>
      <c r="I176" s="294">
        <v>0</v>
      </c>
      <c r="J176" s="293">
        <v>0</v>
      </c>
      <c r="K176" s="293">
        <v>0</v>
      </c>
      <c r="L176" s="293">
        <v>0</v>
      </c>
      <c r="M176" s="293">
        <v>0</v>
      </c>
      <c r="N176" s="293">
        <v>0</v>
      </c>
      <c r="O176" s="295">
        <v>0</v>
      </c>
      <c r="P176" s="365">
        <f>SUM(D176:O176)</f>
        <v>0</v>
      </c>
      <c r="Q176" s="292">
        <v>0</v>
      </c>
      <c r="R176" s="293">
        <v>0</v>
      </c>
      <c r="S176" s="293">
        <v>0</v>
      </c>
      <c r="T176" s="293">
        <v>0</v>
      </c>
      <c r="U176" s="293">
        <v>0</v>
      </c>
      <c r="V176" s="296">
        <v>0</v>
      </c>
      <c r="W176" s="297">
        <v>0</v>
      </c>
      <c r="X176" s="365">
        <f t="shared" ref="X176:X184" si="356">SUM(Q176:W176)</f>
        <v>0</v>
      </c>
    </row>
    <row r="177" spans="1:24" ht="24" customHeight="1">
      <c r="A177" s="462"/>
      <c r="B177" s="466" t="s">
        <v>213</v>
      </c>
      <c r="C177" s="467"/>
      <c r="D177" s="276">
        <v>0</v>
      </c>
      <c r="E177" s="277">
        <v>0</v>
      </c>
      <c r="F177" s="277">
        <v>0</v>
      </c>
      <c r="G177" s="277">
        <v>0</v>
      </c>
      <c r="H177" s="277">
        <v>0</v>
      </c>
      <c r="I177" s="278">
        <v>0</v>
      </c>
      <c r="J177" s="277">
        <v>0</v>
      </c>
      <c r="K177" s="277">
        <v>100</v>
      </c>
      <c r="L177" s="277">
        <v>0</v>
      </c>
      <c r="M177" s="277">
        <v>0</v>
      </c>
      <c r="N177" s="277">
        <v>0</v>
      </c>
      <c r="O177" s="279">
        <v>0</v>
      </c>
      <c r="P177" s="359">
        <f t="shared" ref="P177:P184" si="357">SUM(D177:O177)</f>
        <v>100</v>
      </c>
      <c r="Q177" s="276">
        <v>0</v>
      </c>
      <c r="R177" s="277">
        <v>0</v>
      </c>
      <c r="S177" s="277">
        <v>0</v>
      </c>
      <c r="T177" s="277">
        <v>0</v>
      </c>
      <c r="U177" s="277">
        <v>0</v>
      </c>
      <c r="V177" s="277">
        <v>0</v>
      </c>
      <c r="W177" s="280">
        <v>100</v>
      </c>
      <c r="X177" s="359">
        <f t="shared" si="356"/>
        <v>100</v>
      </c>
    </row>
    <row r="178" spans="1:24" ht="24" customHeight="1">
      <c r="A178" s="462"/>
      <c r="B178" s="468" t="s">
        <v>250</v>
      </c>
      <c r="C178" s="469"/>
      <c r="D178" s="276">
        <f>SUM(D179:D182)</f>
        <v>0</v>
      </c>
      <c r="E178" s="277">
        <f t="shared" ref="E178" si="358">SUM(E179:E182)</f>
        <v>0</v>
      </c>
      <c r="F178" s="277">
        <f t="shared" ref="F178" si="359">SUM(F179:F182)</f>
        <v>0</v>
      </c>
      <c r="G178" s="277">
        <f t="shared" ref="G178" si="360">SUM(G179:G182)</f>
        <v>0</v>
      </c>
      <c r="H178" s="277">
        <f t="shared" ref="H178" si="361">SUM(H179:H182)</f>
        <v>0</v>
      </c>
      <c r="I178" s="278">
        <f t="shared" ref="I178" si="362">SUM(I179:I182)</f>
        <v>0</v>
      </c>
      <c r="J178" s="277">
        <f t="shared" ref="J178" si="363">SUM(J179:J182)</f>
        <v>0</v>
      </c>
      <c r="K178" s="277">
        <f t="shared" ref="K178" si="364">SUM(K179:K182)</f>
        <v>0</v>
      </c>
      <c r="L178" s="277">
        <f t="shared" ref="L178" si="365">SUM(L179:L182)</f>
        <v>0</v>
      </c>
      <c r="M178" s="277">
        <f t="shared" ref="M178" si="366">SUM(M179:M182)</f>
        <v>0</v>
      </c>
      <c r="N178" s="277">
        <f t="shared" ref="N178" si="367">SUM(N179:N182)</f>
        <v>0</v>
      </c>
      <c r="O178" s="279">
        <f t="shared" ref="O178" si="368">SUM(O179:O182)</f>
        <v>0</v>
      </c>
      <c r="P178" s="359">
        <f t="shared" si="357"/>
        <v>0</v>
      </c>
      <c r="Q178" s="276">
        <f t="shared" ref="Q178" si="369">SUM(Q179:Q182)</f>
        <v>0</v>
      </c>
      <c r="R178" s="277">
        <f t="shared" ref="R178" si="370">SUM(R179:R182)</f>
        <v>0</v>
      </c>
      <c r="S178" s="277">
        <f t="shared" ref="S178" si="371">SUM(S179:S182)</f>
        <v>0</v>
      </c>
      <c r="T178" s="277">
        <f t="shared" ref="T178" si="372">SUM(T179:T182)</f>
        <v>0</v>
      </c>
      <c r="U178" s="277">
        <f t="shared" ref="U178" si="373">SUM(U179:U182)</f>
        <v>0</v>
      </c>
      <c r="V178" s="279">
        <f t="shared" ref="V178" si="374">SUM(V179:V182)</f>
        <v>0</v>
      </c>
      <c r="W178" s="280">
        <f t="shared" ref="W178" si="375">SUM(W179:W182)</f>
        <v>0</v>
      </c>
      <c r="X178" s="359">
        <f t="shared" si="356"/>
        <v>0</v>
      </c>
    </row>
    <row r="179" spans="1:24" ht="24" customHeight="1">
      <c r="A179" s="462"/>
      <c r="B179" s="470"/>
      <c r="C179" s="360" t="s">
        <v>217</v>
      </c>
      <c r="D179" s="276">
        <v>0</v>
      </c>
      <c r="E179" s="277">
        <v>0</v>
      </c>
      <c r="F179" s="277">
        <v>0</v>
      </c>
      <c r="G179" s="277">
        <v>0</v>
      </c>
      <c r="H179" s="277">
        <v>0</v>
      </c>
      <c r="I179" s="278">
        <v>0</v>
      </c>
      <c r="J179" s="277">
        <v>0</v>
      </c>
      <c r="K179" s="277">
        <v>0</v>
      </c>
      <c r="L179" s="277">
        <v>0</v>
      </c>
      <c r="M179" s="277">
        <v>0</v>
      </c>
      <c r="N179" s="277">
        <v>0</v>
      </c>
      <c r="O179" s="279">
        <v>0</v>
      </c>
      <c r="P179" s="359">
        <f t="shared" si="357"/>
        <v>0</v>
      </c>
      <c r="Q179" s="276">
        <v>0</v>
      </c>
      <c r="R179" s="277">
        <v>0</v>
      </c>
      <c r="S179" s="277">
        <v>0</v>
      </c>
      <c r="T179" s="277">
        <v>0</v>
      </c>
      <c r="U179" s="277">
        <v>0</v>
      </c>
      <c r="V179" s="279">
        <v>0</v>
      </c>
      <c r="W179" s="280">
        <v>0</v>
      </c>
      <c r="X179" s="359">
        <f t="shared" si="356"/>
        <v>0</v>
      </c>
    </row>
    <row r="180" spans="1:24" ht="24" customHeight="1">
      <c r="A180" s="462"/>
      <c r="B180" s="470"/>
      <c r="C180" s="360" t="s">
        <v>212</v>
      </c>
      <c r="D180" s="276">
        <v>0</v>
      </c>
      <c r="E180" s="277">
        <v>0</v>
      </c>
      <c r="F180" s="277">
        <v>0</v>
      </c>
      <c r="G180" s="277">
        <v>0</v>
      </c>
      <c r="H180" s="277">
        <v>0</v>
      </c>
      <c r="I180" s="278">
        <v>0</v>
      </c>
      <c r="J180" s="277">
        <v>0</v>
      </c>
      <c r="K180" s="277">
        <v>0</v>
      </c>
      <c r="L180" s="277">
        <v>0</v>
      </c>
      <c r="M180" s="277">
        <v>0</v>
      </c>
      <c r="N180" s="277">
        <v>0</v>
      </c>
      <c r="O180" s="279">
        <v>0</v>
      </c>
      <c r="P180" s="359">
        <f t="shared" si="357"/>
        <v>0</v>
      </c>
      <c r="Q180" s="276">
        <v>0</v>
      </c>
      <c r="R180" s="277">
        <v>0</v>
      </c>
      <c r="S180" s="277">
        <v>0</v>
      </c>
      <c r="T180" s="277">
        <v>0</v>
      </c>
      <c r="U180" s="277">
        <v>0</v>
      </c>
      <c r="V180" s="279">
        <v>0</v>
      </c>
      <c r="W180" s="280">
        <v>0</v>
      </c>
      <c r="X180" s="359">
        <f t="shared" si="356"/>
        <v>0</v>
      </c>
    </row>
    <row r="181" spans="1:24" ht="24" customHeight="1">
      <c r="A181" s="462"/>
      <c r="B181" s="470"/>
      <c r="C181" s="360" t="s">
        <v>216</v>
      </c>
      <c r="D181" s="276">
        <v>0</v>
      </c>
      <c r="E181" s="277">
        <v>0</v>
      </c>
      <c r="F181" s="277">
        <v>0</v>
      </c>
      <c r="G181" s="277">
        <v>0</v>
      </c>
      <c r="H181" s="277">
        <v>0</v>
      </c>
      <c r="I181" s="278">
        <v>0</v>
      </c>
      <c r="J181" s="277">
        <v>0</v>
      </c>
      <c r="K181" s="277">
        <v>0</v>
      </c>
      <c r="L181" s="277">
        <v>0</v>
      </c>
      <c r="M181" s="277">
        <v>0</v>
      </c>
      <c r="N181" s="277">
        <v>0</v>
      </c>
      <c r="O181" s="279">
        <v>0</v>
      </c>
      <c r="P181" s="359">
        <f t="shared" si="357"/>
        <v>0</v>
      </c>
      <c r="Q181" s="276">
        <v>0</v>
      </c>
      <c r="R181" s="277">
        <v>0</v>
      </c>
      <c r="S181" s="277">
        <v>0</v>
      </c>
      <c r="T181" s="277">
        <v>0</v>
      </c>
      <c r="U181" s="277">
        <v>0</v>
      </c>
      <c r="V181" s="279">
        <v>0</v>
      </c>
      <c r="W181" s="280">
        <v>0</v>
      </c>
      <c r="X181" s="359">
        <f t="shared" si="356"/>
        <v>0</v>
      </c>
    </row>
    <row r="182" spans="1:24" ht="24" customHeight="1">
      <c r="A182" s="462"/>
      <c r="B182" s="470"/>
      <c r="C182" s="360" t="s">
        <v>211</v>
      </c>
      <c r="D182" s="276">
        <v>0</v>
      </c>
      <c r="E182" s="277">
        <v>0</v>
      </c>
      <c r="F182" s="277">
        <v>0</v>
      </c>
      <c r="G182" s="277">
        <v>0</v>
      </c>
      <c r="H182" s="277">
        <v>0</v>
      </c>
      <c r="I182" s="278">
        <v>0</v>
      </c>
      <c r="J182" s="277">
        <v>0</v>
      </c>
      <c r="K182" s="277">
        <v>0</v>
      </c>
      <c r="L182" s="277">
        <v>0</v>
      </c>
      <c r="M182" s="277">
        <v>0</v>
      </c>
      <c r="N182" s="277">
        <v>0</v>
      </c>
      <c r="O182" s="279">
        <v>0</v>
      </c>
      <c r="P182" s="359">
        <f t="shared" si="357"/>
        <v>0</v>
      </c>
      <c r="Q182" s="276">
        <v>0</v>
      </c>
      <c r="R182" s="277">
        <v>0</v>
      </c>
      <c r="S182" s="277">
        <v>0</v>
      </c>
      <c r="T182" s="277">
        <v>0</v>
      </c>
      <c r="U182" s="277">
        <v>0</v>
      </c>
      <c r="V182" s="279">
        <v>0</v>
      </c>
      <c r="W182" s="280">
        <v>0</v>
      </c>
      <c r="X182" s="359">
        <f t="shared" si="356"/>
        <v>0</v>
      </c>
    </row>
    <row r="183" spans="1:24" ht="24" customHeight="1">
      <c r="A183" s="462"/>
      <c r="B183" s="466" t="s">
        <v>249</v>
      </c>
      <c r="C183" s="467"/>
      <c r="D183" s="276">
        <v>0</v>
      </c>
      <c r="E183" s="277">
        <v>0</v>
      </c>
      <c r="F183" s="277">
        <v>0</v>
      </c>
      <c r="G183" s="277">
        <v>0</v>
      </c>
      <c r="H183" s="277">
        <v>0</v>
      </c>
      <c r="I183" s="278">
        <v>0</v>
      </c>
      <c r="J183" s="277">
        <v>0</v>
      </c>
      <c r="K183" s="277">
        <v>0</v>
      </c>
      <c r="L183" s="277">
        <v>0</v>
      </c>
      <c r="M183" s="277">
        <v>0</v>
      </c>
      <c r="N183" s="277">
        <v>0</v>
      </c>
      <c r="O183" s="279">
        <v>0</v>
      </c>
      <c r="P183" s="359">
        <f t="shared" si="357"/>
        <v>0</v>
      </c>
      <c r="Q183" s="276">
        <v>0</v>
      </c>
      <c r="R183" s="277">
        <v>0</v>
      </c>
      <c r="S183" s="277">
        <v>0</v>
      </c>
      <c r="T183" s="277">
        <v>0</v>
      </c>
      <c r="U183" s="277">
        <v>0</v>
      </c>
      <c r="V183" s="279">
        <v>0</v>
      </c>
      <c r="W183" s="280">
        <v>0</v>
      </c>
      <c r="X183" s="359">
        <f t="shared" si="356"/>
        <v>0</v>
      </c>
    </row>
    <row r="184" spans="1:24" ht="24" customHeight="1">
      <c r="A184" s="463"/>
      <c r="B184" s="459" t="s">
        <v>215</v>
      </c>
      <c r="C184" s="460"/>
      <c r="D184" s="131">
        <v>0</v>
      </c>
      <c r="E184" s="132">
        <v>0</v>
      </c>
      <c r="F184" s="132">
        <v>0</v>
      </c>
      <c r="G184" s="132">
        <v>0</v>
      </c>
      <c r="H184" s="132">
        <v>0</v>
      </c>
      <c r="I184" s="133">
        <v>0</v>
      </c>
      <c r="J184" s="132">
        <v>0</v>
      </c>
      <c r="K184" s="132">
        <v>0</v>
      </c>
      <c r="L184" s="132">
        <v>0</v>
      </c>
      <c r="M184" s="132">
        <v>0</v>
      </c>
      <c r="N184" s="132">
        <v>0</v>
      </c>
      <c r="O184" s="134">
        <v>0</v>
      </c>
      <c r="P184" s="361">
        <f t="shared" si="357"/>
        <v>0</v>
      </c>
      <c r="Q184" s="131">
        <v>0</v>
      </c>
      <c r="R184" s="132">
        <v>0</v>
      </c>
      <c r="S184" s="132">
        <v>0</v>
      </c>
      <c r="T184" s="132">
        <v>0</v>
      </c>
      <c r="U184" s="132">
        <v>0</v>
      </c>
      <c r="V184" s="134">
        <v>0</v>
      </c>
      <c r="W184" s="135">
        <v>0</v>
      </c>
      <c r="X184" s="362">
        <f t="shared" si="356"/>
        <v>0</v>
      </c>
    </row>
    <row r="185" spans="1:24">
      <c r="A185" s="120" t="s">
        <v>312</v>
      </c>
      <c r="B185" s="136"/>
      <c r="C185" s="136"/>
      <c r="D185" s="136"/>
      <c r="E185" s="136"/>
      <c r="F185" s="136"/>
      <c r="G185" s="136"/>
      <c r="H185" s="136"/>
      <c r="I185" s="136"/>
      <c r="J185" s="136"/>
      <c r="K185" s="136"/>
      <c r="L185" s="136"/>
      <c r="M185" s="136"/>
      <c r="N185" s="136"/>
      <c r="O185" s="136"/>
      <c r="P185" s="137"/>
      <c r="Q185" s="136"/>
      <c r="R185" s="136"/>
      <c r="S185" s="136"/>
      <c r="T185" s="136"/>
      <c r="U185" s="136"/>
      <c r="V185" s="136"/>
      <c r="W185" s="138"/>
      <c r="X185" s="136"/>
    </row>
    <row r="186" spans="1:24">
      <c r="A186" s="140"/>
      <c r="W186" s="38"/>
    </row>
  </sheetData>
  <mergeCells count="145">
    <mergeCell ref="A176:A184"/>
    <mergeCell ref="A158:A166"/>
    <mergeCell ref="A5:A13"/>
    <mergeCell ref="W2:X2"/>
    <mergeCell ref="A3:A4"/>
    <mergeCell ref="D3:P3"/>
    <mergeCell ref="Q3:X3"/>
    <mergeCell ref="A149:A157"/>
    <mergeCell ref="A77:A85"/>
    <mergeCell ref="A86:A94"/>
    <mergeCell ref="A95:A103"/>
    <mergeCell ref="A104:A112"/>
    <mergeCell ref="A113:A121"/>
    <mergeCell ref="A140:A148"/>
    <mergeCell ref="A68:A76"/>
    <mergeCell ref="A32:A40"/>
    <mergeCell ref="A41:A49"/>
    <mergeCell ref="A50:A58"/>
    <mergeCell ref="B167:C167"/>
    <mergeCell ref="B168:C168"/>
    <mergeCell ref="B169:C169"/>
    <mergeCell ref="B176:C176"/>
    <mergeCell ref="B177:C177"/>
    <mergeCell ref="B86:C86"/>
    <mergeCell ref="B87:C87"/>
    <mergeCell ref="B88:C88"/>
    <mergeCell ref="B89:B92"/>
    <mergeCell ref="B93:C93"/>
    <mergeCell ref="B94:C94"/>
    <mergeCell ref="B95:C95"/>
    <mergeCell ref="B96:C96"/>
    <mergeCell ref="B156:C156"/>
    <mergeCell ref="B148:C148"/>
    <mergeCell ref="B149:C149"/>
    <mergeCell ref="B150:C150"/>
    <mergeCell ref="B151:C151"/>
    <mergeCell ref="B152:B155"/>
    <mergeCell ref="B140:C140"/>
    <mergeCell ref="B78:C78"/>
    <mergeCell ref="B79:C79"/>
    <mergeCell ref="B80:B83"/>
    <mergeCell ref="B84:C84"/>
    <mergeCell ref="B85:C85"/>
    <mergeCell ref="B70:C70"/>
    <mergeCell ref="B71:B74"/>
    <mergeCell ref="B75:C75"/>
    <mergeCell ref="B76:C76"/>
    <mergeCell ref="B77:C77"/>
    <mergeCell ref="B106:C106"/>
    <mergeCell ref="B107:B110"/>
    <mergeCell ref="B111:C111"/>
    <mergeCell ref="B112:C112"/>
    <mergeCell ref="B97:C97"/>
    <mergeCell ref="B98:B101"/>
    <mergeCell ref="B102:C102"/>
    <mergeCell ref="B103:C103"/>
    <mergeCell ref="B104:C104"/>
    <mergeCell ref="B121:C121"/>
    <mergeCell ref="B113:C113"/>
    <mergeCell ref="B114:C114"/>
    <mergeCell ref="B115:C115"/>
    <mergeCell ref="B116:B119"/>
    <mergeCell ref="B120:C120"/>
    <mergeCell ref="B170:B173"/>
    <mergeCell ref="B174:C174"/>
    <mergeCell ref="B184:C184"/>
    <mergeCell ref="B175:C175"/>
    <mergeCell ref="B141:C141"/>
    <mergeCell ref="B142:C142"/>
    <mergeCell ref="B143:B146"/>
    <mergeCell ref="B147:C147"/>
    <mergeCell ref="B178:C178"/>
    <mergeCell ref="B179:B182"/>
    <mergeCell ref="B183:C183"/>
    <mergeCell ref="B158:C158"/>
    <mergeCell ref="B159:C159"/>
    <mergeCell ref="B160:C160"/>
    <mergeCell ref="B161:B164"/>
    <mergeCell ref="B165:C165"/>
    <mergeCell ref="B157:C157"/>
    <mergeCell ref="B68:C68"/>
    <mergeCell ref="B69:C69"/>
    <mergeCell ref="B23:C23"/>
    <mergeCell ref="B24:C24"/>
    <mergeCell ref="B25:C25"/>
    <mergeCell ref="B26:B29"/>
    <mergeCell ref="B30:C30"/>
    <mergeCell ref="B31:C31"/>
    <mergeCell ref="B32:C32"/>
    <mergeCell ref="B33:C33"/>
    <mergeCell ref="B34:C34"/>
    <mergeCell ref="B35:B38"/>
    <mergeCell ref="B39:C39"/>
    <mergeCell ref="B40:C40"/>
    <mergeCell ref="B41:C41"/>
    <mergeCell ref="B42:C42"/>
    <mergeCell ref="B43:C43"/>
    <mergeCell ref="B5:C5"/>
    <mergeCell ref="B6:C6"/>
    <mergeCell ref="B7:C7"/>
    <mergeCell ref="B8:B11"/>
    <mergeCell ref="B12:C12"/>
    <mergeCell ref="B166:C166"/>
    <mergeCell ref="A167:A175"/>
    <mergeCell ref="A122:A130"/>
    <mergeCell ref="B122:C122"/>
    <mergeCell ref="B123:C123"/>
    <mergeCell ref="B124:C124"/>
    <mergeCell ref="B125:B128"/>
    <mergeCell ref="B129:C129"/>
    <mergeCell ref="B130:C130"/>
    <mergeCell ref="A131:A139"/>
    <mergeCell ref="B131:C131"/>
    <mergeCell ref="B132:C132"/>
    <mergeCell ref="B133:C133"/>
    <mergeCell ref="B134:B137"/>
    <mergeCell ref="B138:C138"/>
    <mergeCell ref="B139:C139"/>
    <mergeCell ref="B44:B47"/>
    <mergeCell ref="B48:C48"/>
    <mergeCell ref="B105:C105"/>
    <mergeCell ref="B3:C4"/>
    <mergeCell ref="B13:C13"/>
    <mergeCell ref="A59:A67"/>
    <mergeCell ref="B59:C59"/>
    <mergeCell ref="B60:C60"/>
    <mergeCell ref="B61:C61"/>
    <mergeCell ref="B62:B65"/>
    <mergeCell ref="B66:C66"/>
    <mergeCell ref="B67:C67"/>
    <mergeCell ref="A14:A22"/>
    <mergeCell ref="B14:C14"/>
    <mergeCell ref="B15:C15"/>
    <mergeCell ref="B16:C16"/>
    <mergeCell ref="B17:B20"/>
    <mergeCell ref="B21:C21"/>
    <mergeCell ref="B22:C22"/>
    <mergeCell ref="A23:A31"/>
    <mergeCell ref="B57:C57"/>
    <mergeCell ref="B58:C58"/>
    <mergeCell ref="B49:C49"/>
    <mergeCell ref="B50:C50"/>
    <mergeCell ref="B51:C51"/>
    <mergeCell ref="B52:C52"/>
    <mergeCell ref="B53:B56"/>
  </mergeCells>
  <phoneticPr fontId="2"/>
  <printOptions horizontalCentered="1"/>
  <pageMargins left="0.19685039370078741" right="0.19685039370078741" top="0.39370078740157483" bottom="0.39370078740157483" header="0.51181102362204722" footer="0.51181102362204722"/>
  <pageSetup paperSize="9" scale="41" firstPageNumber="11" fitToHeight="4" orientation="landscape" cellComments="asDisplayed" useFirstPageNumber="1" r:id="rId1"/>
  <headerFooter alignWithMargins="0"/>
  <rowBreaks count="3" manualBreakCount="3">
    <brk id="58" max="23" man="1"/>
    <brk id="112" max="23" man="1"/>
    <brk id="166" max="23" man="1"/>
  </rowBreaks>
  <ignoredErrors>
    <ignoredError sqref="D179:X184 D7:O17 Q8:U10 Q140:X165 Q137:U137 X137 D19:O44 D18:G18 I18:O18 D48:O48 D47:G47 I47:O47 D46:K46 D45:K45 M45:O45 M46:O46 D50:O53 D49:J49 L49:O49 D55:O107 D54:I54 K54:O54 D109:O110 D108:F108 H108:M108 O108 D112:O118 D111:J111 L111:O111 D120:O178 D119:G119 I119:O119 Q14:X17 Q11 S11:U11 Q19:X45 Q18:T18 V18:X18 Q47:X47 Q46 S46:X46 Q49:X109 Q48:R48 T48:X48 Q111:X134 Q110:U110 W110:X110 Q138:U139 X138:X139 Q135:U136 X135:X136 X7:X10 Q12:U13 X12:X13 X11 Q7:S7 Q167:X178 Q166:V166 X166" formulaRange="1"/>
    <ignoredError sqref="P7:P178" formula="1" formulaRange="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S44"/>
  <sheetViews>
    <sheetView showGridLines="0" showZeros="0" zoomScale="85" zoomScaleNormal="85" zoomScaleSheetLayoutView="100" workbookViewId="0">
      <pane xSplit="4" ySplit="4" topLeftCell="E5" activePane="bottomRight" state="frozen"/>
      <selection activeCell="N21" sqref="N21"/>
      <selection pane="topRight" activeCell="N21" sqref="N21"/>
      <selection pane="bottomLeft" activeCell="N21" sqref="N21"/>
      <selection pane="bottomRight" activeCell="E5" sqref="E5"/>
    </sheetView>
  </sheetViews>
  <sheetFormatPr defaultColWidth="10.75" defaultRowHeight="14.25"/>
  <cols>
    <col min="1" max="1" width="1.25" style="148" customWidth="1"/>
    <col min="2" max="2" width="3.625" style="148" customWidth="1"/>
    <col min="3" max="3" width="15.625" style="148" customWidth="1"/>
    <col min="4" max="16" width="12.625" style="148" customWidth="1"/>
    <col min="17" max="17" width="11.5" style="148" customWidth="1"/>
    <col min="18" max="18" width="7.875" style="148" customWidth="1"/>
    <col min="19" max="16384" width="10.75" style="148"/>
  </cols>
  <sheetData>
    <row r="1" spans="1:19">
      <c r="A1" s="148" t="s">
        <v>316</v>
      </c>
    </row>
    <row r="2" spans="1:19" ht="15.75" customHeight="1">
      <c r="B2" s="148" t="s">
        <v>114</v>
      </c>
      <c r="P2" s="161" t="s">
        <v>112</v>
      </c>
      <c r="Q2" s="162"/>
      <c r="R2" s="162"/>
    </row>
    <row r="3" spans="1:19" ht="19.5" customHeight="1">
      <c r="B3" s="163"/>
      <c r="C3" s="272"/>
      <c r="D3" s="489" t="s">
        <v>113</v>
      </c>
      <c r="E3" s="486" t="s">
        <v>248</v>
      </c>
      <c r="F3" s="487"/>
      <c r="G3" s="487"/>
      <c r="H3" s="487"/>
      <c r="I3" s="487"/>
      <c r="J3" s="487"/>
      <c r="K3" s="487"/>
      <c r="L3" s="487"/>
      <c r="M3" s="487"/>
      <c r="N3" s="487"/>
      <c r="O3" s="487"/>
      <c r="P3" s="488"/>
      <c r="Q3" s="164"/>
      <c r="R3" s="164"/>
    </row>
    <row r="4" spans="1:19" s="165" customFormat="1" ht="19.5" customHeight="1">
      <c r="B4" s="262"/>
      <c r="C4" s="273"/>
      <c r="D4" s="490"/>
      <c r="E4" s="263" t="s">
        <v>115</v>
      </c>
      <c r="F4" s="264" t="s">
        <v>116</v>
      </c>
      <c r="G4" s="264" t="s">
        <v>117</v>
      </c>
      <c r="H4" s="264" t="s">
        <v>118</v>
      </c>
      <c r="I4" s="264" t="s">
        <v>119</v>
      </c>
      <c r="J4" s="265" t="s">
        <v>120</v>
      </c>
      <c r="K4" s="266" t="s">
        <v>121</v>
      </c>
      <c r="L4" s="264" t="s">
        <v>122</v>
      </c>
      <c r="M4" s="264" t="s">
        <v>123</v>
      </c>
      <c r="N4" s="264" t="s">
        <v>124</v>
      </c>
      <c r="O4" s="264" t="s">
        <v>125</v>
      </c>
      <c r="P4" s="267" t="s">
        <v>126</v>
      </c>
      <c r="Q4" s="166"/>
      <c r="R4" s="166"/>
    </row>
    <row r="5" spans="1:19" ht="20.100000000000001" customHeight="1">
      <c r="B5" s="484" t="s">
        <v>127</v>
      </c>
      <c r="C5" s="274" t="s">
        <v>147</v>
      </c>
      <c r="D5" s="370">
        <f t="shared" ref="D5:D40" si="0">SUM(E5:P5)</f>
        <v>800</v>
      </c>
      <c r="E5" s="371">
        <v>100</v>
      </c>
      <c r="F5" s="372">
        <v>100</v>
      </c>
      <c r="G5" s="373">
        <v>0</v>
      </c>
      <c r="H5" s="372">
        <v>0</v>
      </c>
      <c r="I5" s="373">
        <v>0</v>
      </c>
      <c r="J5" s="374">
        <v>100</v>
      </c>
      <c r="K5" s="375">
        <v>100</v>
      </c>
      <c r="L5" s="372">
        <v>0</v>
      </c>
      <c r="M5" s="373">
        <v>100</v>
      </c>
      <c r="N5" s="372">
        <v>100</v>
      </c>
      <c r="O5" s="372">
        <v>100</v>
      </c>
      <c r="P5" s="372">
        <v>100</v>
      </c>
      <c r="Q5" s="167"/>
      <c r="R5" s="167"/>
      <c r="S5" s="168"/>
    </row>
    <row r="6" spans="1:19" ht="20.100000000000001" customHeight="1">
      <c r="B6" s="491"/>
      <c r="C6" s="275" t="s">
        <v>148</v>
      </c>
      <c r="D6" s="269">
        <f t="shared" si="0"/>
        <v>400</v>
      </c>
      <c r="E6" s="376">
        <v>0</v>
      </c>
      <c r="F6" s="377">
        <v>0</v>
      </c>
      <c r="G6" s="378">
        <v>100</v>
      </c>
      <c r="H6" s="377">
        <v>0</v>
      </c>
      <c r="I6" s="378">
        <v>100</v>
      </c>
      <c r="J6" s="379">
        <v>0</v>
      </c>
      <c r="K6" s="380">
        <v>0</v>
      </c>
      <c r="L6" s="377">
        <v>100</v>
      </c>
      <c r="M6" s="377">
        <v>0</v>
      </c>
      <c r="N6" s="377">
        <v>100</v>
      </c>
      <c r="O6" s="378">
        <v>0</v>
      </c>
      <c r="P6" s="377">
        <v>0</v>
      </c>
      <c r="Q6" s="167"/>
      <c r="R6" s="167"/>
      <c r="S6" s="168"/>
    </row>
    <row r="7" spans="1:19" ht="20.100000000000001" customHeight="1">
      <c r="B7" s="491"/>
      <c r="C7" s="275" t="s">
        <v>149</v>
      </c>
      <c r="D7" s="269">
        <f t="shared" si="0"/>
        <v>290</v>
      </c>
      <c r="E7" s="376">
        <v>30</v>
      </c>
      <c r="F7" s="378">
        <v>40</v>
      </c>
      <c r="G7" s="377">
        <v>0</v>
      </c>
      <c r="H7" s="377">
        <v>60</v>
      </c>
      <c r="I7" s="378">
        <v>40</v>
      </c>
      <c r="J7" s="379">
        <v>0</v>
      </c>
      <c r="K7" s="380">
        <v>40</v>
      </c>
      <c r="L7" s="378">
        <v>0</v>
      </c>
      <c r="M7" s="378">
        <v>40</v>
      </c>
      <c r="N7" s="378">
        <v>40</v>
      </c>
      <c r="O7" s="377">
        <v>0</v>
      </c>
      <c r="P7" s="377">
        <v>0</v>
      </c>
      <c r="Q7" s="167"/>
      <c r="R7" s="167"/>
      <c r="S7" s="168"/>
    </row>
    <row r="8" spans="1:19" ht="20.100000000000001" customHeight="1">
      <c r="B8" s="491"/>
      <c r="C8" s="275" t="s">
        <v>150</v>
      </c>
      <c r="D8" s="269">
        <f t="shared" si="0"/>
        <v>300</v>
      </c>
      <c r="E8" s="376">
        <v>60</v>
      </c>
      <c r="F8" s="378">
        <v>60</v>
      </c>
      <c r="G8" s="378">
        <v>0</v>
      </c>
      <c r="H8" s="378">
        <v>60</v>
      </c>
      <c r="I8" s="378">
        <v>60</v>
      </c>
      <c r="J8" s="381">
        <v>0</v>
      </c>
      <c r="K8" s="382">
        <v>30</v>
      </c>
      <c r="L8" s="377">
        <v>0</v>
      </c>
      <c r="M8" s="378">
        <v>0</v>
      </c>
      <c r="N8" s="377">
        <v>0</v>
      </c>
      <c r="O8" s="377">
        <v>0</v>
      </c>
      <c r="P8" s="377">
        <v>30</v>
      </c>
      <c r="Q8" s="167"/>
      <c r="R8" s="167"/>
      <c r="S8" s="168"/>
    </row>
    <row r="9" spans="1:19" ht="20.100000000000001" customHeight="1">
      <c r="B9" s="491"/>
      <c r="C9" s="275" t="s">
        <v>151</v>
      </c>
      <c r="D9" s="269">
        <f t="shared" si="0"/>
        <v>700</v>
      </c>
      <c r="E9" s="376">
        <v>0</v>
      </c>
      <c r="F9" s="378">
        <v>100</v>
      </c>
      <c r="G9" s="378">
        <v>100</v>
      </c>
      <c r="H9" s="378">
        <v>100</v>
      </c>
      <c r="I9" s="378">
        <v>100</v>
      </c>
      <c r="J9" s="379">
        <v>0</v>
      </c>
      <c r="K9" s="380">
        <v>100</v>
      </c>
      <c r="L9" s="377">
        <v>0</v>
      </c>
      <c r="M9" s="378">
        <v>100</v>
      </c>
      <c r="N9" s="377">
        <v>0</v>
      </c>
      <c r="O9" s="377">
        <v>100</v>
      </c>
      <c r="P9" s="378">
        <v>0</v>
      </c>
      <c r="Q9" s="167"/>
      <c r="R9" s="167"/>
      <c r="S9" s="168"/>
    </row>
    <row r="10" spans="1:19" ht="20.100000000000001" customHeight="1">
      <c r="B10" s="491"/>
      <c r="C10" s="275" t="s">
        <v>152</v>
      </c>
      <c r="D10" s="269">
        <f t="shared" si="0"/>
        <v>300</v>
      </c>
      <c r="E10" s="376">
        <v>0</v>
      </c>
      <c r="F10" s="378">
        <v>0</v>
      </c>
      <c r="G10" s="378">
        <v>50</v>
      </c>
      <c r="H10" s="378">
        <v>100</v>
      </c>
      <c r="I10" s="378">
        <v>0</v>
      </c>
      <c r="J10" s="379">
        <v>0</v>
      </c>
      <c r="K10" s="380">
        <v>0</v>
      </c>
      <c r="L10" s="378">
        <v>50</v>
      </c>
      <c r="M10" s="378">
        <v>0</v>
      </c>
      <c r="N10" s="378">
        <v>0</v>
      </c>
      <c r="O10" s="378">
        <v>0</v>
      </c>
      <c r="P10" s="378">
        <v>100</v>
      </c>
      <c r="Q10" s="167"/>
      <c r="R10" s="167"/>
      <c r="S10" s="168"/>
    </row>
    <row r="11" spans="1:19" ht="20.100000000000001" customHeight="1">
      <c r="B11" s="491"/>
      <c r="C11" s="275" t="s">
        <v>153</v>
      </c>
      <c r="D11" s="269">
        <f t="shared" si="0"/>
        <v>300</v>
      </c>
      <c r="E11" s="376">
        <v>50</v>
      </c>
      <c r="F11" s="378">
        <v>0</v>
      </c>
      <c r="G11" s="377">
        <v>50</v>
      </c>
      <c r="H11" s="378">
        <v>50</v>
      </c>
      <c r="I11" s="377">
        <v>0</v>
      </c>
      <c r="J11" s="379">
        <v>0</v>
      </c>
      <c r="K11" s="382">
        <v>50</v>
      </c>
      <c r="L11" s="378">
        <v>0</v>
      </c>
      <c r="M11" s="377">
        <v>0</v>
      </c>
      <c r="N11" s="378">
        <v>100</v>
      </c>
      <c r="O11" s="377">
        <v>0</v>
      </c>
      <c r="P11" s="377">
        <v>0</v>
      </c>
      <c r="Q11" s="167"/>
      <c r="R11" s="167"/>
      <c r="S11" s="168"/>
    </row>
    <row r="12" spans="1:19" ht="20.100000000000001" customHeight="1">
      <c r="B12" s="491"/>
      <c r="C12" s="275" t="s">
        <v>154</v>
      </c>
      <c r="D12" s="269">
        <f t="shared" si="0"/>
        <v>600</v>
      </c>
      <c r="E12" s="378">
        <v>50</v>
      </c>
      <c r="F12" s="378">
        <v>70</v>
      </c>
      <c r="G12" s="378">
        <v>70</v>
      </c>
      <c r="H12" s="378">
        <v>90</v>
      </c>
      <c r="I12" s="378">
        <v>40</v>
      </c>
      <c r="J12" s="379">
        <v>40</v>
      </c>
      <c r="K12" s="380">
        <v>40</v>
      </c>
      <c r="L12" s="378">
        <v>40</v>
      </c>
      <c r="M12" s="378">
        <v>40</v>
      </c>
      <c r="N12" s="378">
        <v>40</v>
      </c>
      <c r="O12" s="378">
        <v>40</v>
      </c>
      <c r="P12" s="378">
        <v>40</v>
      </c>
      <c r="Q12" s="167"/>
      <c r="R12" s="167"/>
      <c r="S12" s="168"/>
    </row>
    <row r="13" spans="1:19" ht="20.100000000000001" customHeight="1">
      <c r="B13" s="491"/>
      <c r="C13" s="275" t="s">
        <v>155</v>
      </c>
      <c r="D13" s="269">
        <f t="shared" si="0"/>
        <v>100</v>
      </c>
      <c r="E13" s="377">
        <v>0</v>
      </c>
      <c r="F13" s="377">
        <v>0</v>
      </c>
      <c r="G13" s="377">
        <v>20</v>
      </c>
      <c r="H13" s="377">
        <v>0</v>
      </c>
      <c r="I13" s="377">
        <v>0</v>
      </c>
      <c r="J13" s="381">
        <v>20</v>
      </c>
      <c r="K13" s="382">
        <v>20</v>
      </c>
      <c r="L13" s="377">
        <v>0</v>
      </c>
      <c r="M13" s="377">
        <v>0</v>
      </c>
      <c r="N13" s="377">
        <v>0</v>
      </c>
      <c r="O13" s="377">
        <v>0</v>
      </c>
      <c r="P13" s="378">
        <v>40</v>
      </c>
      <c r="Q13" s="167"/>
      <c r="R13" s="167"/>
      <c r="S13" s="168"/>
    </row>
    <row r="14" spans="1:19" ht="20.100000000000001" customHeight="1">
      <c r="B14" s="491"/>
      <c r="C14" s="275" t="s">
        <v>156</v>
      </c>
      <c r="D14" s="269">
        <f t="shared" si="0"/>
        <v>800</v>
      </c>
      <c r="E14" s="377">
        <v>100</v>
      </c>
      <c r="F14" s="378">
        <v>0</v>
      </c>
      <c r="G14" s="378">
        <v>100</v>
      </c>
      <c r="H14" s="378">
        <v>100</v>
      </c>
      <c r="I14" s="377">
        <v>100</v>
      </c>
      <c r="J14" s="379">
        <v>0</v>
      </c>
      <c r="K14" s="380">
        <v>100</v>
      </c>
      <c r="L14" s="377">
        <v>100</v>
      </c>
      <c r="M14" s="378">
        <v>0</v>
      </c>
      <c r="N14" s="378">
        <v>100</v>
      </c>
      <c r="O14" s="377">
        <v>100</v>
      </c>
      <c r="P14" s="377">
        <v>0</v>
      </c>
      <c r="Q14" s="167"/>
      <c r="R14" s="167"/>
      <c r="S14" s="168"/>
    </row>
    <row r="15" spans="1:19" ht="19.5" customHeight="1">
      <c r="B15" s="491"/>
      <c r="C15" s="275" t="s">
        <v>157</v>
      </c>
      <c r="D15" s="269">
        <f t="shared" si="0"/>
        <v>260</v>
      </c>
      <c r="E15" s="377">
        <v>0</v>
      </c>
      <c r="F15" s="377">
        <v>30</v>
      </c>
      <c r="G15" s="377">
        <v>0</v>
      </c>
      <c r="H15" s="378">
        <v>30</v>
      </c>
      <c r="I15" s="377">
        <v>0</v>
      </c>
      <c r="J15" s="379">
        <v>50</v>
      </c>
      <c r="K15" s="382">
        <v>0</v>
      </c>
      <c r="L15" s="378">
        <v>50</v>
      </c>
      <c r="M15" s="377">
        <v>0</v>
      </c>
      <c r="N15" s="378">
        <v>50</v>
      </c>
      <c r="O15" s="377">
        <v>0</v>
      </c>
      <c r="P15" s="378">
        <v>50</v>
      </c>
      <c r="Q15" s="167"/>
      <c r="R15" s="167"/>
      <c r="S15" s="168"/>
    </row>
    <row r="16" spans="1:19" ht="20.100000000000001" customHeight="1">
      <c r="B16" s="491"/>
      <c r="C16" s="275" t="s">
        <v>158</v>
      </c>
      <c r="D16" s="269">
        <f t="shared" si="0"/>
        <v>300</v>
      </c>
      <c r="E16" s="376">
        <v>30</v>
      </c>
      <c r="F16" s="378">
        <v>0</v>
      </c>
      <c r="G16" s="378">
        <v>0</v>
      </c>
      <c r="H16" s="378">
        <v>30</v>
      </c>
      <c r="I16" s="378">
        <v>0</v>
      </c>
      <c r="J16" s="379">
        <v>30</v>
      </c>
      <c r="K16" s="380">
        <v>0</v>
      </c>
      <c r="L16" s="378">
        <v>0</v>
      </c>
      <c r="M16" s="378">
        <v>80</v>
      </c>
      <c r="N16" s="378">
        <v>80</v>
      </c>
      <c r="O16" s="378">
        <v>50</v>
      </c>
      <c r="P16" s="378">
        <v>0</v>
      </c>
      <c r="Q16" s="167"/>
      <c r="R16" s="167"/>
      <c r="S16" s="168"/>
    </row>
    <row r="17" spans="2:19" ht="20.100000000000001" customHeight="1">
      <c r="B17" s="491"/>
      <c r="C17" s="275" t="s">
        <v>159</v>
      </c>
      <c r="D17" s="269">
        <f t="shared" si="0"/>
        <v>500</v>
      </c>
      <c r="E17" s="376">
        <v>100</v>
      </c>
      <c r="F17" s="378">
        <v>150</v>
      </c>
      <c r="G17" s="378">
        <v>0</v>
      </c>
      <c r="H17" s="378">
        <v>0</v>
      </c>
      <c r="I17" s="378">
        <v>100</v>
      </c>
      <c r="J17" s="379">
        <v>0</v>
      </c>
      <c r="K17" s="380">
        <v>100</v>
      </c>
      <c r="L17" s="378">
        <v>0</v>
      </c>
      <c r="M17" s="378">
        <v>0</v>
      </c>
      <c r="N17" s="378">
        <v>0</v>
      </c>
      <c r="O17" s="378">
        <v>50</v>
      </c>
      <c r="P17" s="378">
        <v>0</v>
      </c>
      <c r="Q17" s="167"/>
      <c r="R17" s="167"/>
      <c r="S17" s="168"/>
    </row>
    <row r="18" spans="2:19" ht="20.100000000000001" customHeight="1">
      <c r="B18" s="491"/>
      <c r="C18" s="275" t="s">
        <v>160</v>
      </c>
      <c r="D18" s="269">
        <f t="shared" si="0"/>
        <v>100</v>
      </c>
      <c r="E18" s="377">
        <v>0</v>
      </c>
      <c r="F18" s="377">
        <v>0</v>
      </c>
      <c r="G18" s="377">
        <v>10</v>
      </c>
      <c r="H18" s="377">
        <v>0</v>
      </c>
      <c r="I18" s="377">
        <v>0</v>
      </c>
      <c r="J18" s="381">
        <v>40</v>
      </c>
      <c r="K18" s="382">
        <v>10</v>
      </c>
      <c r="L18" s="377">
        <v>0</v>
      </c>
      <c r="M18" s="378">
        <v>0</v>
      </c>
      <c r="N18" s="377">
        <v>0</v>
      </c>
      <c r="O18" s="378">
        <v>40</v>
      </c>
      <c r="P18" s="377">
        <v>0</v>
      </c>
      <c r="Q18" s="167"/>
      <c r="R18" s="167"/>
      <c r="S18" s="168"/>
    </row>
    <row r="19" spans="2:19" ht="20.100000000000001" customHeight="1">
      <c r="B19" s="491"/>
      <c r="C19" s="275" t="s">
        <v>161</v>
      </c>
      <c r="D19" s="269">
        <f t="shared" si="0"/>
        <v>500</v>
      </c>
      <c r="E19" s="376">
        <v>50</v>
      </c>
      <c r="F19" s="378">
        <v>50</v>
      </c>
      <c r="G19" s="378">
        <v>50</v>
      </c>
      <c r="H19" s="378">
        <v>50</v>
      </c>
      <c r="I19" s="378">
        <v>50</v>
      </c>
      <c r="J19" s="379">
        <v>0</v>
      </c>
      <c r="K19" s="382">
        <v>0</v>
      </c>
      <c r="L19" s="377">
        <v>50</v>
      </c>
      <c r="M19" s="378">
        <v>50</v>
      </c>
      <c r="N19" s="378">
        <v>50</v>
      </c>
      <c r="O19" s="378">
        <v>50</v>
      </c>
      <c r="P19" s="378">
        <v>50</v>
      </c>
      <c r="Q19" s="167"/>
      <c r="R19" s="167"/>
      <c r="S19" s="168"/>
    </row>
    <row r="20" spans="2:19" ht="20.100000000000001" customHeight="1">
      <c r="B20" s="491"/>
      <c r="C20" s="275" t="s">
        <v>162</v>
      </c>
      <c r="D20" s="269">
        <f t="shared" si="0"/>
        <v>800</v>
      </c>
      <c r="E20" s="377">
        <v>100</v>
      </c>
      <c r="F20" s="378">
        <v>100</v>
      </c>
      <c r="G20" s="377">
        <v>0</v>
      </c>
      <c r="H20" s="377">
        <v>0</v>
      </c>
      <c r="I20" s="377">
        <v>100</v>
      </c>
      <c r="J20" s="379">
        <v>100</v>
      </c>
      <c r="K20" s="380">
        <v>0</v>
      </c>
      <c r="L20" s="378">
        <v>100</v>
      </c>
      <c r="M20" s="378">
        <v>0</v>
      </c>
      <c r="N20" s="378">
        <v>100</v>
      </c>
      <c r="O20" s="378">
        <v>100</v>
      </c>
      <c r="P20" s="378">
        <v>100</v>
      </c>
      <c r="Q20" s="167"/>
      <c r="R20" s="167"/>
      <c r="S20" s="168"/>
    </row>
    <row r="21" spans="2:19" ht="20.100000000000001" customHeight="1">
      <c r="B21" s="491"/>
      <c r="C21" s="275" t="s">
        <v>163</v>
      </c>
      <c r="D21" s="269">
        <f t="shared" si="0"/>
        <v>600</v>
      </c>
      <c r="E21" s="376">
        <v>50</v>
      </c>
      <c r="F21" s="378">
        <v>100</v>
      </c>
      <c r="G21" s="378">
        <v>0</v>
      </c>
      <c r="H21" s="378">
        <v>50</v>
      </c>
      <c r="I21" s="378">
        <v>50</v>
      </c>
      <c r="J21" s="379">
        <v>50</v>
      </c>
      <c r="K21" s="380">
        <v>50</v>
      </c>
      <c r="L21" s="378">
        <v>50</v>
      </c>
      <c r="M21" s="378">
        <v>50</v>
      </c>
      <c r="N21" s="378">
        <v>50</v>
      </c>
      <c r="O21" s="378">
        <v>50</v>
      </c>
      <c r="P21" s="378">
        <v>50</v>
      </c>
      <c r="Q21" s="167"/>
      <c r="R21" s="167"/>
      <c r="S21" s="168"/>
    </row>
    <row r="22" spans="2:19" ht="20.100000000000001" customHeight="1">
      <c r="B22" s="491"/>
      <c r="C22" s="275" t="s">
        <v>164</v>
      </c>
      <c r="D22" s="269">
        <f t="shared" si="0"/>
        <v>100</v>
      </c>
      <c r="E22" s="377">
        <v>0</v>
      </c>
      <c r="F22" s="377">
        <v>10</v>
      </c>
      <c r="G22" s="377">
        <v>0</v>
      </c>
      <c r="H22" s="377">
        <v>0</v>
      </c>
      <c r="I22" s="377">
        <v>0</v>
      </c>
      <c r="J22" s="381">
        <v>40</v>
      </c>
      <c r="K22" s="382">
        <v>40</v>
      </c>
      <c r="L22" s="377">
        <v>0</v>
      </c>
      <c r="M22" s="378">
        <v>0</v>
      </c>
      <c r="N22" s="378">
        <v>10</v>
      </c>
      <c r="O22" s="378">
        <v>0</v>
      </c>
      <c r="P22" s="377">
        <v>0</v>
      </c>
      <c r="Q22" s="167"/>
      <c r="R22" s="167"/>
      <c r="S22" s="168"/>
    </row>
    <row r="23" spans="2:19" ht="20.100000000000001" customHeight="1">
      <c r="B23" s="491"/>
      <c r="C23" s="275" t="s">
        <v>165</v>
      </c>
      <c r="D23" s="269">
        <f t="shared" si="0"/>
        <v>100</v>
      </c>
      <c r="E23" s="377">
        <v>0</v>
      </c>
      <c r="F23" s="377">
        <v>0</v>
      </c>
      <c r="G23" s="377">
        <v>10</v>
      </c>
      <c r="H23" s="378">
        <v>0</v>
      </c>
      <c r="I23" s="378">
        <v>0</v>
      </c>
      <c r="J23" s="381">
        <v>30</v>
      </c>
      <c r="K23" s="382">
        <v>0</v>
      </c>
      <c r="L23" s="377">
        <v>0</v>
      </c>
      <c r="M23" s="377">
        <v>30</v>
      </c>
      <c r="N23" s="377">
        <v>0</v>
      </c>
      <c r="O23" s="377">
        <v>30</v>
      </c>
      <c r="P23" s="377">
        <v>0</v>
      </c>
      <c r="Q23" s="167"/>
      <c r="R23" s="167"/>
      <c r="S23" s="168"/>
    </row>
    <row r="24" spans="2:19" ht="20.100000000000001" customHeight="1">
      <c r="B24" s="491"/>
      <c r="C24" s="275" t="s">
        <v>166</v>
      </c>
      <c r="D24" s="269">
        <f t="shared" si="0"/>
        <v>500</v>
      </c>
      <c r="E24" s="376">
        <v>100</v>
      </c>
      <c r="F24" s="377">
        <v>0</v>
      </c>
      <c r="G24" s="378">
        <v>100</v>
      </c>
      <c r="H24" s="377">
        <v>0</v>
      </c>
      <c r="I24" s="378">
        <v>100</v>
      </c>
      <c r="J24" s="381">
        <v>0</v>
      </c>
      <c r="K24" s="380">
        <v>0</v>
      </c>
      <c r="L24" s="377">
        <v>0</v>
      </c>
      <c r="M24" s="378">
        <v>100</v>
      </c>
      <c r="N24" s="377">
        <v>0</v>
      </c>
      <c r="O24" s="378">
        <v>100</v>
      </c>
      <c r="P24" s="377">
        <v>0</v>
      </c>
      <c r="Q24" s="167"/>
      <c r="R24" s="167"/>
      <c r="S24" s="168"/>
    </row>
    <row r="25" spans="2:19" ht="20.100000000000001" customHeight="1">
      <c r="B25" s="491"/>
      <c r="C25" s="275" t="s">
        <v>167</v>
      </c>
      <c r="D25" s="269">
        <f t="shared" si="0"/>
        <v>200</v>
      </c>
      <c r="E25" s="377">
        <v>0</v>
      </c>
      <c r="F25" s="377">
        <v>0</v>
      </c>
      <c r="G25" s="377">
        <v>40</v>
      </c>
      <c r="H25" s="377">
        <v>0</v>
      </c>
      <c r="I25" s="377">
        <v>0</v>
      </c>
      <c r="J25" s="381">
        <v>80</v>
      </c>
      <c r="K25" s="380">
        <v>0</v>
      </c>
      <c r="L25" s="378">
        <v>0</v>
      </c>
      <c r="M25" s="377">
        <v>30</v>
      </c>
      <c r="N25" s="377">
        <v>0</v>
      </c>
      <c r="O25" s="377">
        <v>0</v>
      </c>
      <c r="P25" s="378">
        <v>50</v>
      </c>
      <c r="Q25" s="167"/>
      <c r="R25" s="167"/>
      <c r="S25" s="168"/>
    </row>
    <row r="26" spans="2:19" ht="20.100000000000001" customHeight="1">
      <c r="B26" s="491"/>
      <c r="C26" s="275" t="s">
        <v>168</v>
      </c>
      <c r="D26" s="269">
        <f t="shared" si="0"/>
        <v>300</v>
      </c>
      <c r="E26" s="376">
        <v>50</v>
      </c>
      <c r="F26" s="377">
        <v>0</v>
      </c>
      <c r="G26" s="378">
        <v>50</v>
      </c>
      <c r="H26" s="377">
        <v>50</v>
      </c>
      <c r="I26" s="378">
        <v>0</v>
      </c>
      <c r="J26" s="381">
        <v>50</v>
      </c>
      <c r="K26" s="382">
        <v>0</v>
      </c>
      <c r="L26" s="378">
        <v>0</v>
      </c>
      <c r="M26" s="378">
        <v>50</v>
      </c>
      <c r="N26" s="377">
        <v>0</v>
      </c>
      <c r="O26" s="378">
        <v>50</v>
      </c>
      <c r="P26" s="377">
        <v>0</v>
      </c>
      <c r="Q26" s="167"/>
      <c r="R26" s="167"/>
      <c r="S26" s="168"/>
    </row>
    <row r="27" spans="2:19" ht="20.100000000000001" customHeight="1">
      <c r="B27" s="491"/>
      <c r="C27" s="275" t="s">
        <v>169</v>
      </c>
      <c r="D27" s="269">
        <f t="shared" si="0"/>
        <v>150</v>
      </c>
      <c r="E27" s="377">
        <v>0</v>
      </c>
      <c r="F27" s="377">
        <v>0</v>
      </c>
      <c r="G27" s="377">
        <v>50</v>
      </c>
      <c r="H27" s="378">
        <v>0</v>
      </c>
      <c r="I27" s="378">
        <v>0</v>
      </c>
      <c r="J27" s="381">
        <v>50</v>
      </c>
      <c r="K27" s="382">
        <v>0</v>
      </c>
      <c r="L27" s="377">
        <v>0</v>
      </c>
      <c r="M27" s="377">
        <v>20</v>
      </c>
      <c r="N27" s="378">
        <v>0</v>
      </c>
      <c r="O27" s="378">
        <v>30</v>
      </c>
      <c r="P27" s="377">
        <v>0</v>
      </c>
      <c r="Q27" s="167"/>
      <c r="R27" s="167"/>
      <c r="S27" s="168"/>
    </row>
    <row r="28" spans="2:19" ht="20.100000000000001" customHeight="1">
      <c r="B28" s="492"/>
      <c r="C28" s="275" t="s">
        <v>170</v>
      </c>
      <c r="D28" s="269">
        <f t="shared" si="0"/>
        <v>700</v>
      </c>
      <c r="E28" s="377">
        <v>20</v>
      </c>
      <c r="F28" s="377">
        <v>60</v>
      </c>
      <c r="G28" s="378">
        <v>80</v>
      </c>
      <c r="H28" s="378">
        <v>80</v>
      </c>
      <c r="I28" s="378">
        <v>80</v>
      </c>
      <c r="J28" s="379">
        <v>80</v>
      </c>
      <c r="K28" s="380">
        <v>20</v>
      </c>
      <c r="L28" s="378">
        <v>20</v>
      </c>
      <c r="M28" s="378">
        <v>20</v>
      </c>
      <c r="N28" s="378">
        <v>80</v>
      </c>
      <c r="O28" s="378">
        <v>80</v>
      </c>
      <c r="P28" s="378">
        <v>80</v>
      </c>
      <c r="Q28" s="167"/>
      <c r="R28" s="167"/>
      <c r="S28" s="168"/>
    </row>
    <row r="29" spans="2:19" ht="20.100000000000001" customHeight="1">
      <c r="B29" s="483" t="s">
        <v>128</v>
      </c>
      <c r="C29" s="275" t="s">
        <v>171</v>
      </c>
      <c r="D29" s="269">
        <f t="shared" si="0"/>
        <v>300</v>
      </c>
      <c r="E29" s="378">
        <v>100</v>
      </c>
      <c r="F29" s="378">
        <v>0</v>
      </c>
      <c r="G29" s="378">
        <v>0</v>
      </c>
      <c r="H29" s="377">
        <v>0</v>
      </c>
      <c r="I29" s="377">
        <v>0</v>
      </c>
      <c r="J29" s="381">
        <v>70</v>
      </c>
      <c r="K29" s="380">
        <v>0</v>
      </c>
      <c r="L29" s="377">
        <v>30</v>
      </c>
      <c r="M29" s="377">
        <v>0</v>
      </c>
      <c r="N29" s="378">
        <v>0</v>
      </c>
      <c r="O29" s="377">
        <v>0</v>
      </c>
      <c r="P29" s="377">
        <v>100</v>
      </c>
      <c r="Q29" s="167"/>
      <c r="R29" s="167"/>
      <c r="S29" s="168"/>
    </row>
    <row r="30" spans="2:19" ht="20.100000000000001" customHeight="1">
      <c r="B30" s="484"/>
      <c r="C30" s="275" t="s">
        <v>172</v>
      </c>
      <c r="D30" s="269">
        <f t="shared" si="0"/>
        <v>270</v>
      </c>
      <c r="E30" s="376">
        <v>30</v>
      </c>
      <c r="F30" s="378">
        <v>30</v>
      </c>
      <c r="G30" s="378">
        <v>30</v>
      </c>
      <c r="H30" s="378">
        <v>30</v>
      </c>
      <c r="I30" s="378">
        <v>0</v>
      </c>
      <c r="J30" s="379">
        <v>30</v>
      </c>
      <c r="K30" s="380">
        <v>0</v>
      </c>
      <c r="L30" s="378">
        <v>30</v>
      </c>
      <c r="M30" s="378">
        <v>30</v>
      </c>
      <c r="N30" s="377">
        <v>0</v>
      </c>
      <c r="O30" s="378">
        <v>30</v>
      </c>
      <c r="P30" s="378">
        <v>30</v>
      </c>
      <c r="Q30" s="167"/>
      <c r="R30" s="167"/>
      <c r="S30" s="168"/>
    </row>
    <row r="31" spans="2:19" ht="20.100000000000001" customHeight="1">
      <c r="B31" s="484"/>
      <c r="C31" s="275" t="s">
        <v>173</v>
      </c>
      <c r="D31" s="269">
        <f t="shared" si="0"/>
        <v>200</v>
      </c>
      <c r="E31" s="377">
        <v>40</v>
      </c>
      <c r="F31" s="378">
        <v>50</v>
      </c>
      <c r="G31" s="378">
        <v>30</v>
      </c>
      <c r="H31" s="377">
        <v>20</v>
      </c>
      <c r="I31" s="377">
        <v>0</v>
      </c>
      <c r="J31" s="381">
        <v>0</v>
      </c>
      <c r="K31" s="380">
        <v>30</v>
      </c>
      <c r="L31" s="377">
        <v>0</v>
      </c>
      <c r="M31" s="378">
        <v>0</v>
      </c>
      <c r="N31" s="378">
        <v>30</v>
      </c>
      <c r="O31" s="378">
        <v>0</v>
      </c>
      <c r="P31" s="378">
        <v>0</v>
      </c>
      <c r="Q31" s="167"/>
      <c r="R31" s="167"/>
      <c r="S31" s="168"/>
    </row>
    <row r="32" spans="2:19" ht="20.100000000000001" customHeight="1">
      <c r="B32" s="484"/>
      <c r="C32" s="275" t="s">
        <v>174</v>
      </c>
      <c r="D32" s="269">
        <f t="shared" si="0"/>
        <v>100</v>
      </c>
      <c r="E32" s="377">
        <v>0</v>
      </c>
      <c r="F32" s="378">
        <v>30</v>
      </c>
      <c r="G32" s="378">
        <v>0</v>
      </c>
      <c r="H32" s="377">
        <v>0</v>
      </c>
      <c r="I32" s="378">
        <v>30</v>
      </c>
      <c r="J32" s="379">
        <v>0</v>
      </c>
      <c r="K32" s="382">
        <v>0</v>
      </c>
      <c r="L32" s="378">
        <v>20</v>
      </c>
      <c r="M32" s="377">
        <v>0</v>
      </c>
      <c r="N32" s="377">
        <v>0</v>
      </c>
      <c r="O32" s="378">
        <v>20</v>
      </c>
      <c r="P32" s="377">
        <v>0</v>
      </c>
      <c r="Q32" s="167"/>
      <c r="R32" s="167"/>
      <c r="S32" s="168"/>
    </row>
    <row r="33" spans="2:19" ht="20.100000000000001" customHeight="1">
      <c r="B33" s="484"/>
      <c r="C33" s="275" t="s">
        <v>175</v>
      </c>
      <c r="D33" s="269">
        <f t="shared" si="0"/>
        <v>200</v>
      </c>
      <c r="E33" s="377">
        <v>0</v>
      </c>
      <c r="F33" s="377">
        <v>0</v>
      </c>
      <c r="G33" s="377">
        <v>30</v>
      </c>
      <c r="H33" s="378">
        <v>0</v>
      </c>
      <c r="I33" s="377">
        <v>0</v>
      </c>
      <c r="J33" s="381">
        <v>30</v>
      </c>
      <c r="K33" s="380">
        <v>0</v>
      </c>
      <c r="L33" s="377">
        <v>40</v>
      </c>
      <c r="M33" s="377">
        <v>0</v>
      </c>
      <c r="N33" s="377">
        <v>100</v>
      </c>
      <c r="O33" s="377">
        <v>0</v>
      </c>
      <c r="P33" s="377">
        <v>0</v>
      </c>
      <c r="Q33" s="167"/>
      <c r="R33" s="167"/>
      <c r="S33" s="168"/>
    </row>
    <row r="34" spans="2:19" ht="20.100000000000001" customHeight="1">
      <c r="B34" s="484"/>
      <c r="C34" s="275" t="s">
        <v>176</v>
      </c>
      <c r="D34" s="269">
        <f t="shared" si="0"/>
        <v>150</v>
      </c>
      <c r="E34" s="377">
        <v>0</v>
      </c>
      <c r="F34" s="377">
        <v>0</v>
      </c>
      <c r="G34" s="377">
        <v>30</v>
      </c>
      <c r="H34" s="377">
        <v>0</v>
      </c>
      <c r="I34" s="377">
        <v>30</v>
      </c>
      <c r="J34" s="379">
        <v>0</v>
      </c>
      <c r="K34" s="382">
        <v>30</v>
      </c>
      <c r="L34" s="377">
        <v>0</v>
      </c>
      <c r="M34" s="377">
        <v>0</v>
      </c>
      <c r="N34" s="378">
        <v>0</v>
      </c>
      <c r="O34" s="377">
        <v>0</v>
      </c>
      <c r="P34" s="378">
        <v>60</v>
      </c>
      <c r="Q34" s="167"/>
      <c r="R34" s="167"/>
      <c r="S34" s="168"/>
    </row>
    <row r="35" spans="2:19" ht="20.100000000000001" customHeight="1">
      <c r="B35" s="484"/>
      <c r="C35" s="275" t="s">
        <v>177</v>
      </c>
      <c r="D35" s="269">
        <f t="shared" si="0"/>
        <v>400</v>
      </c>
      <c r="E35" s="376">
        <v>0</v>
      </c>
      <c r="F35" s="378">
        <v>50</v>
      </c>
      <c r="G35" s="377">
        <v>50</v>
      </c>
      <c r="H35" s="378">
        <v>50</v>
      </c>
      <c r="I35" s="378">
        <v>0</v>
      </c>
      <c r="J35" s="379">
        <v>50</v>
      </c>
      <c r="K35" s="382">
        <v>0</v>
      </c>
      <c r="L35" s="378">
        <v>50</v>
      </c>
      <c r="M35" s="378">
        <v>50</v>
      </c>
      <c r="N35" s="378">
        <v>0</v>
      </c>
      <c r="O35" s="377">
        <v>50</v>
      </c>
      <c r="P35" s="378">
        <v>50</v>
      </c>
      <c r="Q35" s="167"/>
      <c r="R35" s="167"/>
      <c r="S35" s="168"/>
    </row>
    <row r="36" spans="2:19" ht="20.100000000000001" customHeight="1">
      <c r="B36" s="484"/>
      <c r="C36" s="275" t="s">
        <v>178</v>
      </c>
      <c r="D36" s="269">
        <f t="shared" si="0"/>
        <v>300</v>
      </c>
      <c r="E36" s="378">
        <v>0</v>
      </c>
      <c r="F36" s="377">
        <v>50</v>
      </c>
      <c r="G36" s="378">
        <v>0</v>
      </c>
      <c r="H36" s="378">
        <v>0</v>
      </c>
      <c r="I36" s="378">
        <v>0</v>
      </c>
      <c r="J36" s="381">
        <v>50</v>
      </c>
      <c r="K36" s="380">
        <v>0</v>
      </c>
      <c r="L36" s="378">
        <v>0</v>
      </c>
      <c r="M36" s="378">
        <v>30</v>
      </c>
      <c r="N36" s="377">
        <v>70</v>
      </c>
      <c r="O36" s="378">
        <v>0</v>
      </c>
      <c r="P36" s="378">
        <v>100</v>
      </c>
      <c r="Q36" s="167"/>
      <c r="R36" s="167"/>
      <c r="S36" s="168"/>
    </row>
    <row r="37" spans="2:19" ht="20.100000000000001" customHeight="1">
      <c r="B37" s="484"/>
      <c r="C37" s="275" t="s">
        <v>179</v>
      </c>
      <c r="D37" s="269">
        <f t="shared" si="0"/>
        <v>250</v>
      </c>
      <c r="E37" s="376">
        <v>0</v>
      </c>
      <c r="F37" s="378">
        <v>80</v>
      </c>
      <c r="G37" s="378">
        <v>0</v>
      </c>
      <c r="H37" s="378">
        <v>10</v>
      </c>
      <c r="I37" s="378">
        <v>0</v>
      </c>
      <c r="J37" s="379">
        <v>20</v>
      </c>
      <c r="K37" s="380">
        <v>0</v>
      </c>
      <c r="L37" s="378">
        <v>30</v>
      </c>
      <c r="M37" s="378">
        <v>0</v>
      </c>
      <c r="N37" s="378">
        <v>30</v>
      </c>
      <c r="O37" s="378">
        <v>0</v>
      </c>
      <c r="P37" s="378">
        <v>80</v>
      </c>
      <c r="Q37" s="167"/>
      <c r="R37" s="167"/>
      <c r="S37" s="168"/>
    </row>
    <row r="38" spans="2:19" ht="20.100000000000001" customHeight="1">
      <c r="B38" s="484"/>
      <c r="C38" s="275" t="s">
        <v>180</v>
      </c>
      <c r="D38" s="269">
        <f t="shared" si="0"/>
        <v>100</v>
      </c>
      <c r="E38" s="377">
        <v>0</v>
      </c>
      <c r="F38" s="378">
        <v>0</v>
      </c>
      <c r="G38" s="377">
        <v>30</v>
      </c>
      <c r="H38" s="378">
        <v>0</v>
      </c>
      <c r="I38" s="377">
        <v>0</v>
      </c>
      <c r="J38" s="379">
        <v>20</v>
      </c>
      <c r="K38" s="382">
        <v>0</v>
      </c>
      <c r="L38" s="378">
        <v>30</v>
      </c>
      <c r="M38" s="377">
        <v>0</v>
      </c>
      <c r="N38" s="378">
        <v>0</v>
      </c>
      <c r="O38" s="377">
        <v>20</v>
      </c>
      <c r="P38" s="378">
        <v>0</v>
      </c>
      <c r="Q38" s="167"/>
      <c r="R38" s="167"/>
      <c r="S38" s="168"/>
    </row>
    <row r="39" spans="2:19" ht="20.100000000000001" customHeight="1">
      <c r="B39" s="484"/>
      <c r="C39" s="275" t="s">
        <v>181</v>
      </c>
      <c r="D39" s="269">
        <f t="shared" si="0"/>
        <v>300</v>
      </c>
      <c r="E39" s="377">
        <v>90</v>
      </c>
      <c r="F39" s="378">
        <v>0</v>
      </c>
      <c r="G39" s="378">
        <v>50</v>
      </c>
      <c r="H39" s="377">
        <v>70</v>
      </c>
      <c r="I39" s="377">
        <v>20</v>
      </c>
      <c r="J39" s="381">
        <v>0</v>
      </c>
      <c r="K39" s="382">
        <v>40</v>
      </c>
      <c r="L39" s="378">
        <v>0</v>
      </c>
      <c r="M39" s="377">
        <v>0</v>
      </c>
      <c r="N39" s="377">
        <v>0</v>
      </c>
      <c r="O39" s="378">
        <v>30</v>
      </c>
      <c r="P39" s="378">
        <v>0</v>
      </c>
      <c r="Q39" s="167"/>
      <c r="R39" s="167"/>
      <c r="S39" s="168"/>
    </row>
    <row r="40" spans="2:19" ht="20.100000000000001" customHeight="1">
      <c r="B40" s="485"/>
      <c r="C40" s="275" t="s">
        <v>182</v>
      </c>
      <c r="D40" s="269">
        <f t="shared" si="0"/>
        <v>100</v>
      </c>
      <c r="E40" s="383">
        <v>0</v>
      </c>
      <c r="F40" s="377">
        <v>0</v>
      </c>
      <c r="G40" s="378">
        <v>20</v>
      </c>
      <c r="H40" s="377">
        <v>20</v>
      </c>
      <c r="I40" s="384">
        <v>0</v>
      </c>
      <c r="J40" s="381">
        <v>0</v>
      </c>
      <c r="K40" s="382">
        <v>0</v>
      </c>
      <c r="L40" s="384">
        <v>20</v>
      </c>
      <c r="M40" s="377">
        <v>0</v>
      </c>
      <c r="N40" s="384">
        <v>0</v>
      </c>
      <c r="O40" s="377">
        <v>40</v>
      </c>
      <c r="P40" s="377">
        <v>0</v>
      </c>
      <c r="Q40" s="167"/>
      <c r="R40" s="167"/>
      <c r="S40" s="168"/>
    </row>
    <row r="41" spans="2:19" ht="20.100000000000001" customHeight="1">
      <c r="B41" s="481" t="s">
        <v>129</v>
      </c>
      <c r="C41" s="482"/>
      <c r="D41" s="269">
        <f>SUM(D5:D40)</f>
        <v>12370</v>
      </c>
      <c r="E41" s="269">
        <f>SUM(E5:E40)</f>
        <v>1150</v>
      </c>
      <c r="F41" s="269">
        <f t="shared" ref="F41:O41" si="1">SUM(F5:F40)</f>
        <v>1160</v>
      </c>
      <c r="G41" s="269">
        <f t="shared" si="1"/>
        <v>1150</v>
      </c>
      <c r="H41" s="269">
        <f t="shared" si="1"/>
        <v>1050</v>
      </c>
      <c r="I41" s="269">
        <f t="shared" si="1"/>
        <v>1000</v>
      </c>
      <c r="J41" s="270">
        <f t="shared" si="1"/>
        <v>1030</v>
      </c>
      <c r="K41" s="271">
        <f t="shared" si="1"/>
        <v>800</v>
      </c>
      <c r="L41" s="269">
        <f t="shared" si="1"/>
        <v>810</v>
      </c>
      <c r="M41" s="269">
        <f t="shared" si="1"/>
        <v>820</v>
      </c>
      <c r="N41" s="269">
        <f t="shared" si="1"/>
        <v>1130</v>
      </c>
      <c r="O41" s="269">
        <f t="shared" si="1"/>
        <v>1160</v>
      </c>
      <c r="P41" s="269">
        <f>SUM(P5:P40)</f>
        <v>1110</v>
      </c>
      <c r="Q41" s="167"/>
      <c r="R41" s="167"/>
    </row>
    <row r="42" spans="2:19" ht="20.100000000000001" customHeight="1">
      <c r="B42" s="481" t="s">
        <v>130</v>
      </c>
      <c r="C42" s="482"/>
      <c r="D42" s="268">
        <v>36</v>
      </c>
      <c r="E42" s="269">
        <v>18</v>
      </c>
      <c r="F42" s="269">
        <v>18</v>
      </c>
      <c r="G42" s="269">
        <v>23</v>
      </c>
      <c r="H42" s="269">
        <v>19</v>
      </c>
      <c r="I42" s="269">
        <v>15</v>
      </c>
      <c r="J42" s="270">
        <v>21</v>
      </c>
      <c r="K42" s="271">
        <v>16</v>
      </c>
      <c r="L42" s="269">
        <v>17</v>
      </c>
      <c r="M42" s="269">
        <v>16</v>
      </c>
      <c r="N42" s="269">
        <v>17</v>
      </c>
      <c r="O42" s="269">
        <v>21</v>
      </c>
      <c r="P42" s="269">
        <v>17</v>
      </c>
    </row>
    <row r="43" spans="2:19">
      <c r="B43" s="169"/>
      <c r="C43" s="169" t="s">
        <v>131</v>
      </c>
      <c r="E43" s="169" t="s">
        <v>132</v>
      </c>
    </row>
    <row r="44" spans="2:19">
      <c r="B44" s="169"/>
    </row>
  </sheetData>
  <autoFilter ref="E4:P44" xr:uid="{00000000-0009-0000-0000-00000C000000}"/>
  <customSheetViews>
    <customSheetView guid="{9CD6CDFB-0526-4987-BB9B-F12261C08409}" showPageBreaks="1" showGridLines="0" showAutoFilter="1" view="pageBreakPreview">
      <pane xSplit="4" ySplit="4" topLeftCell="E32" activePane="bottomRight" state="frozen"/>
      <selection pane="bottomRight" activeCell="A13" sqref="A13"/>
      <pageMargins left="0.59055118110236227" right="0.59055118110236227" top="0.86614173228346458" bottom="0.31496062992125984" header="0.51181102362204722" footer="0.51181102362204722"/>
      <printOptions horizontalCentered="1"/>
      <pageSetup paperSize="9" scale="65" orientation="landscape" horizontalDpi="4294967292" r:id="rId1"/>
      <headerFooter alignWithMargins="0"/>
      <autoFilter ref="B1:M1" xr:uid="{00000000-0000-0000-0000-000000000000}"/>
    </customSheetView>
    <customSheetView guid="{47FE580C-1B40-484B-A27C-9C582BD9B048}" showPageBreaks="1" showGridLines="0" printArea="1" showAutoFilter="1" view="pageBreakPreview">
      <pane xSplit="4" ySplit="4" topLeftCell="E5" activePane="bottomRight" state="frozen"/>
      <selection pane="bottomRight" activeCell="A13" sqref="A13"/>
      <pageMargins left="0.59055118110236227" right="0.59055118110236227" top="0.86614173228346458" bottom="0.31496062992125984" header="0.51181102362204722" footer="0.51181102362204722"/>
      <printOptions horizontalCentered="1"/>
      <pageSetup paperSize="9" scale="65" orientation="landscape" horizontalDpi="4294967292" r:id="rId2"/>
      <headerFooter alignWithMargins="0"/>
      <autoFilter ref="B1:M1" xr:uid="{00000000-0000-0000-0000-000000000000}"/>
    </customSheetView>
    <customSheetView guid="{B07D689D-A88D-4FD6-A5A1-1BAAB5F2B100}" showPageBreaks="1" showGridLines="0" printArea="1" showAutoFilter="1" view="pageBreakPreview">
      <pane xSplit="4" ySplit="4" topLeftCell="E23" activePane="bottomRight" state="frozen"/>
      <selection pane="bottomRight" activeCell="G40" sqref="G40"/>
      <pageMargins left="0.59055118110236227" right="0.59055118110236227" top="0.86614173228346458" bottom="0.31496062992125984" header="0.51181102362204722" footer="0.51181102362204722"/>
      <printOptions horizontalCentered="1"/>
      <pageSetup paperSize="9" scale="65" orientation="landscape" r:id="rId3"/>
      <headerFooter alignWithMargins="0"/>
      <autoFilter ref="B1:M1" xr:uid="{00000000-0000-0000-0000-000000000000}"/>
    </customSheetView>
  </customSheetViews>
  <mergeCells count="6">
    <mergeCell ref="B42:C42"/>
    <mergeCell ref="B29:B40"/>
    <mergeCell ref="E3:P3"/>
    <mergeCell ref="D3:D4"/>
    <mergeCell ref="B5:B28"/>
    <mergeCell ref="B41:C41"/>
  </mergeCells>
  <phoneticPr fontId="14"/>
  <printOptions horizontalCentered="1"/>
  <pageMargins left="0.19685039370078741" right="0.19685039370078741" top="0.39370078740157483" bottom="0.39370078740157483" header="0.51181102362204722" footer="0.51181102362204722"/>
  <pageSetup paperSize="9" scale="70" orientation="landscape" horizontalDpi="4294967292"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H47"/>
  <sheetViews>
    <sheetView showGridLines="0" zoomScaleNormal="100" zoomScaleSheetLayoutView="100" workbookViewId="0"/>
  </sheetViews>
  <sheetFormatPr defaultRowHeight="14.25"/>
  <cols>
    <col min="1" max="1" width="3.5" style="304" customWidth="1"/>
    <col min="2" max="2" width="15.625" style="304" customWidth="1"/>
    <col min="3" max="3" width="20.625" style="304" customWidth="1"/>
    <col min="4" max="5" width="15.625" style="304" customWidth="1"/>
    <col min="6" max="6" width="30.625" style="304" customWidth="1"/>
    <col min="7" max="7" width="7.5" style="304" bestFit="1" customWidth="1"/>
    <col min="8" max="8" width="3.375" style="304" customWidth="1"/>
    <col min="9" max="16384" width="9" style="304"/>
  </cols>
  <sheetData>
    <row r="4" spans="1:8" ht="17.25">
      <c r="A4" s="389" t="s">
        <v>0</v>
      </c>
      <c r="B4" s="389"/>
      <c r="C4" s="389"/>
      <c r="D4" s="389"/>
      <c r="E4" s="389"/>
      <c r="F4" s="389"/>
      <c r="G4" s="389"/>
      <c r="H4" s="389"/>
    </row>
    <row r="6" spans="1:8">
      <c r="A6" s="305"/>
      <c r="B6" s="306"/>
      <c r="C6" s="306"/>
      <c r="D6" s="306"/>
      <c r="E6" s="306"/>
      <c r="F6" s="307"/>
      <c r="G6" s="308"/>
      <c r="H6" s="309"/>
    </row>
    <row r="7" spans="1:8">
      <c r="A7" s="310"/>
      <c r="B7" s="311" t="s">
        <v>235</v>
      </c>
      <c r="C7" s="311"/>
      <c r="D7" s="311"/>
      <c r="E7" s="311"/>
      <c r="F7" s="312" t="s">
        <v>306</v>
      </c>
      <c r="G7" s="332">
        <v>1</v>
      </c>
      <c r="H7" s="313"/>
    </row>
    <row r="8" spans="1:8">
      <c r="A8" s="310"/>
      <c r="B8" s="311"/>
      <c r="C8" s="311"/>
      <c r="D8" s="311"/>
      <c r="E8" s="311"/>
      <c r="F8" s="314"/>
      <c r="G8" s="332"/>
      <c r="H8" s="313"/>
    </row>
    <row r="9" spans="1:8">
      <c r="A9" s="310"/>
      <c r="B9" s="311"/>
      <c r="C9" s="311"/>
      <c r="D9" s="311"/>
      <c r="E9" s="311"/>
      <c r="F9" s="314"/>
      <c r="G9" s="332"/>
      <c r="H9" s="313"/>
    </row>
    <row r="10" spans="1:8">
      <c r="A10" s="310"/>
      <c r="B10" s="311" t="s">
        <v>237</v>
      </c>
      <c r="C10" s="311"/>
      <c r="D10" s="311"/>
      <c r="E10" s="311"/>
      <c r="F10" s="314"/>
      <c r="G10" s="332"/>
      <c r="H10" s="313"/>
    </row>
    <row r="11" spans="1:8">
      <c r="A11" s="310"/>
      <c r="B11" s="315" t="s">
        <v>1</v>
      </c>
      <c r="C11" s="311"/>
      <c r="D11" s="311"/>
      <c r="E11" s="311"/>
      <c r="F11" s="312" t="s">
        <v>306</v>
      </c>
      <c r="G11" s="332">
        <v>7</v>
      </c>
      <c r="H11" s="313"/>
    </row>
    <row r="12" spans="1:8">
      <c r="A12" s="310"/>
      <c r="B12" s="315" t="s">
        <v>2</v>
      </c>
      <c r="C12" s="311"/>
      <c r="D12" s="311"/>
      <c r="E12" s="311"/>
      <c r="F12" s="312" t="s">
        <v>306</v>
      </c>
      <c r="G12" s="332">
        <v>17</v>
      </c>
      <c r="H12" s="313"/>
    </row>
    <row r="13" spans="1:8">
      <c r="A13" s="310"/>
      <c r="B13" s="314"/>
      <c r="C13" s="314"/>
      <c r="D13" s="314"/>
      <c r="E13" s="314"/>
      <c r="F13" s="314"/>
      <c r="G13" s="333"/>
      <c r="H13" s="313"/>
    </row>
    <row r="14" spans="1:8">
      <c r="A14" s="310"/>
      <c r="B14" s="316"/>
      <c r="C14" s="311"/>
      <c r="D14" s="311"/>
      <c r="E14" s="311"/>
      <c r="F14" s="314"/>
      <c r="G14" s="332"/>
      <c r="H14" s="313"/>
    </row>
    <row r="15" spans="1:8" ht="13.5" customHeight="1">
      <c r="A15" s="310"/>
      <c r="B15" s="311" t="s">
        <v>238</v>
      </c>
      <c r="C15" s="311"/>
      <c r="D15" s="311"/>
      <c r="E15" s="311"/>
      <c r="F15" s="314"/>
      <c r="G15" s="332"/>
      <c r="H15" s="313"/>
    </row>
    <row r="16" spans="1:8">
      <c r="A16" s="310"/>
      <c r="B16" s="315" t="s">
        <v>1</v>
      </c>
      <c r="C16" s="311"/>
      <c r="D16" s="311"/>
      <c r="E16" s="311"/>
      <c r="F16" s="312" t="s">
        <v>306</v>
      </c>
      <c r="G16" s="332">
        <v>23</v>
      </c>
      <c r="H16" s="313"/>
    </row>
    <row r="17" spans="1:8">
      <c r="A17" s="310"/>
      <c r="B17" s="315" t="s">
        <v>2</v>
      </c>
      <c r="C17" s="311"/>
      <c r="D17" s="311"/>
      <c r="E17" s="311"/>
      <c r="F17" s="312" t="s">
        <v>306</v>
      </c>
      <c r="G17" s="332">
        <v>27</v>
      </c>
      <c r="H17" s="313"/>
    </row>
    <row r="18" spans="1:8">
      <c r="A18" s="310"/>
      <c r="B18" s="314"/>
      <c r="C18" s="314"/>
      <c r="D18" s="314"/>
      <c r="E18" s="314"/>
      <c r="F18" s="314"/>
      <c r="G18" s="333"/>
      <c r="H18" s="313"/>
    </row>
    <row r="19" spans="1:8">
      <c r="A19" s="310"/>
      <c r="B19" s="314"/>
      <c r="C19" s="314"/>
      <c r="D19" s="314"/>
      <c r="E19" s="314"/>
      <c r="F19" s="314"/>
      <c r="G19" s="333"/>
      <c r="H19" s="313"/>
    </row>
    <row r="20" spans="1:8">
      <c r="A20" s="310"/>
      <c r="B20" s="311" t="s">
        <v>239</v>
      </c>
      <c r="C20" s="311"/>
      <c r="D20" s="311"/>
      <c r="E20" s="311"/>
      <c r="F20" s="317"/>
      <c r="G20" s="333"/>
      <c r="H20" s="313"/>
    </row>
    <row r="21" spans="1:8">
      <c r="A21" s="310"/>
      <c r="B21" s="311"/>
      <c r="C21" s="316" t="s">
        <v>314</v>
      </c>
      <c r="F21" s="317"/>
      <c r="G21" s="333"/>
      <c r="H21" s="313"/>
    </row>
    <row r="22" spans="1:8">
      <c r="A22" s="310"/>
      <c r="B22" s="315" t="s">
        <v>1</v>
      </c>
      <c r="C22" s="311"/>
      <c r="D22" s="311"/>
      <c r="E22" s="311"/>
      <c r="F22" s="312" t="s">
        <v>306</v>
      </c>
      <c r="G22" s="332">
        <v>29</v>
      </c>
      <c r="H22" s="313"/>
    </row>
    <row r="23" spans="1:8">
      <c r="A23" s="310"/>
      <c r="B23" s="315" t="s">
        <v>2</v>
      </c>
      <c r="C23" s="311"/>
      <c r="D23" s="311"/>
      <c r="E23" s="311"/>
      <c r="F23" s="312" t="s">
        <v>306</v>
      </c>
      <c r="G23" s="332">
        <v>35</v>
      </c>
      <c r="H23" s="313"/>
    </row>
    <row r="24" spans="1:8">
      <c r="A24" s="310"/>
      <c r="B24" s="314"/>
      <c r="C24" s="314"/>
      <c r="D24" s="314"/>
      <c r="E24" s="314"/>
      <c r="F24" s="314"/>
      <c r="G24" s="333"/>
      <c r="H24" s="313"/>
    </row>
    <row r="25" spans="1:8">
      <c r="A25" s="310"/>
      <c r="B25" s="314"/>
      <c r="C25" s="314"/>
      <c r="D25" s="314"/>
      <c r="E25" s="314"/>
      <c r="F25" s="314"/>
      <c r="G25" s="333"/>
      <c r="H25" s="313"/>
    </row>
    <row r="26" spans="1:8">
      <c r="A26" s="310"/>
      <c r="B26" s="311" t="s">
        <v>315</v>
      </c>
      <c r="C26" s="311"/>
      <c r="D26" s="311"/>
      <c r="E26" s="311"/>
      <c r="F26" s="312" t="s">
        <v>306</v>
      </c>
      <c r="G26" s="332">
        <v>39</v>
      </c>
      <c r="H26" s="313"/>
    </row>
    <row r="27" spans="1:8">
      <c r="A27" s="310"/>
      <c r="B27" s="314"/>
      <c r="C27" s="316"/>
      <c r="H27" s="313"/>
    </row>
    <row r="28" spans="1:8">
      <c r="A28" s="310"/>
      <c r="B28" s="314"/>
      <c r="C28" s="314"/>
      <c r="D28" s="314"/>
      <c r="E28" s="314"/>
      <c r="F28" s="314"/>
      <c r="G28" s="333"/>
      <c r="H28" s="313"/>
    </row>
    <row r="29" spans="1:8">
      <c r="A29" s="310"/>
      <c r="B29" s="311" t="s">
        <v>240</v>
      </c>
      <c r="C29" s="311"/>
      <c r="D29" s="311"/>
      <c r="E29" s="311"/>
      <c r="F29" s="314"/>
      <c r="G29" s="333"/>
      <c r="H29" s="313"/>
    </row>
    <row r="30" spans="1:8">
      <c r="A30" s="310"/>
      <c r="B30" s="315" t="s">
        <v>1</v>
      </c>
      <c r="C30" s="311"/>
      <c r="D30" s="311"/>
      <c r="E30" s="311"/>
      <c r="F30" s="312" t="s">
        <v>306</v>
      </c>
      <c r="G30" s="332">
        <v>40</v>
      </c>
      <c r="H30" s="313"/>
    </row>
    <row r="31" spans="1:8">
      <c r="A31" s="310"/>
      <c r="B31" s="315" t="s">
        <v>2</v>
      </c>
      <c r="C31" s="311"/>
      <c r="D31" s="311"/>
      <c r="E31" s="311"/>
      <c r="F31" s="312" t="s">
        <v>306</v>
      </c>
      <c r="G31" s="332">
        <v>58</v>
      </c>
      <c r="H31" s="313"/>
    </row>
    <row r="32" spans="1:8">
      <c r="A32" s="310"/>
      <c r="B32" s="314"/>
      <c r="C32" s="314"/>
      <c r="D32" s="314"/>
      <c r="E32" s="314"/>
      <c r="F32" s="314"/>
      <c r="G32" s="333"/>
      <c r="H32" s="313"/>
    </row>
    <row r="33" spans="1:8">
      <c r="A33" s="310"/>
      <c r="B33" s="314"/>
      <c r="C33" s="314"/>
      <c r="D33" s="314"/>
      <c r="E33" s="314"/>
      <c r="F33" s="314"/>
      <c r="G33" s="333"/>
      <c r="H33" s="313"/>
    </row>
    <row r="34" spans="1:8">
      <c r="A34" s="310"/>
      <c r="B34" s="311" t="s">
        <v>3</v>
      </c>
      <c r="C34" s="311"/>
      <c r="D34" s="311"/>
      <c r="E34" s="311"/>
      <c r="F34" s="312" t="s">
        <v>306</v>
      </c>
      <c r="G34" s="332">
        <v>68</v>
      </c>
      <c r="H34" s="313"/>
    </row>
    <row r="35" spans="1:8">
      <c r="A35" s="310"/>
      <c r="B35" s="314"/>
      <c r="C35" s="314"/>
      <c r="D35" s="314"/>
      <c r="E35" s="314"/>
      <c r="F35" s="314"/>
      <c r="G35" s="333"/>
      <c r="H35" s="313"/>
    </row>
    <row r="36" spans="1:8">
      <c r="A36" s="310"/>
      <c r="B36" s="314"/>
      <c r="C36" s="314"/>
      <c r="D36" s="314"/>
      <c r="E36" s="314"/>
      <c r="F36" s="314"/>
      <c r="G36" s="333"/>
      <c r="H36" s="313"/>
    </row>
    <row r="37" spans="1:8">
      <c r="A37" s="310"/>
      <c r="B37" s="311" t="s">
        <v>4</v>
      </c>
      <c r="C37" s="311"/>
      <c r="D37" s="311"/>
      <c r="E37" s="311"/>
      <c r="F37" s="312" t="s">
        <v>306</v>
      </c>
      <c r="G37" s="332">
        <v>71</v>
      </c>
      <c r="H37" s="313"/>
    </row>
    <row r="38" spans="1:8">
      <c r="A38" s="318"/>
      <c r="B38" s="319"/>
      <c r="C38" s="320"/>
      <c r="D38" s="320"/>
      <c r="E38" s="320"/>
      <c r="F38" s="321"/>
      <c r="G38" s="319"/>
      <c r="H38" s="322"/>
    </row>
    <row r="39" spans="1:8">
      <c r="B39" s="323"/>
      <c r="G39" s="324"/>
    </row>
    <row r="41" spans="1:8">
      <c r="G41" s="325"/>
    </row>
    <row r="42" spans="1:8">
      <c r="G42" s="325"/>
    </row>
    <row r="43" spans="1:8">
      <c r="G43" s="325"/>
    </row>
    <row r="46" spans="1:8">
      <c r="B46" s="323"/>
    </row>
    <row r="47" spans="1:8">
      <c r="B47" s="323"/>
      <c r="G47" s="326"/>
    </row>
  </sheetData>
  <customSheetViews>
    <customSheetView guid="{9CD6CDFB-0526-4987-BB9B-F12261C08409}" showPageBreaks="1" showGridLines="0" view="pageBreakPreview">
      <selection activeCell="B32" sqref="B32"/>
      <pageMargins left="0.59055118110236227" right="0.39370078740157483" top="0.98425196850393704" bottom="0.98425196850393704" header="0.51181102362204722" footer="0.51181102362204722"/>
      <printOptions horizontalCentered="1"/>
      <pageSetup paperSize="9" scale="120" orientation="portrait" r:id="rId1"/>
      <headerFooter alignWithMargins="0"/>
    </customSheetView>
    <customSheetView guid="{47FE580C-1B40-484B-A27C-9C582BD9B048}" showPageBreaks="1" showGridLines="0" view="pageBreakPreview" topLeftCell="A4">
      <selection activeCell="B32" sqref="B32"/>
      <pageMargins left="0.59055118110236227" right="0.39370078740157483" top="0.98425196850393704" bottom="0.98425196850393704" header="0.51181102362204722" footer="0.51181102362204722"/>
      <printOptions horizontalCentered="1"/>
      <pageSetup paperSize="9" scale="120" orientation="portrait" r:id="rId2"/>
      <headerFooter alignWithMargins="0"/>
    </customSheetView>
    <customSheetView guid="{B07D689D-A88D-4FD6-A5A1-1BAAB5F2B100}" showPageBreaks="1" showGridLines="0" view="pageBreakPreview">
      <selection activeCell="H14" sqref="H14"/>
      <pageMargins left="0.59055118110236227" right="0.39370078740157483" top="0.98425196850393704" bottom="0.98425196850393704" header="0.51181102362204722" footer="0.51181102362204722"/>
      <printOptions horizontalCentered="1"/>
      <pageSetup paperSize="9" scale="120" orientation="portrait" r:id="rId3"/>
      <headerFooter alignWithMargins="0"/>
    </customSheetView>
  </customSheetViews>
  <mergeCells count="1">
    <mergeCell ref="A4:H4"/>
  </mergeCells>
  <phoneticPr fontId="2"/>
  <printOptions horizontalCentered="1"/>
  <pageMargins left="0.59055118110236227" right="0.19685039370078741" top="0.39370078740157483" bottom="0.39370078740157483" header="0.51181102362204722" footer="0.51181102362204722"/>
  <pageSetup paperSize="9" scale="109" orientation="landscape"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63"/>
  <sheetViews>
    <sheetView showGridLines="0" zoomScaleNormal="100" zoomScaleSheetLayoutView="100" workbookViewId="0">
      <pane xSplit="1" ySplit="6" topLeftCell="B7" activePane="bottomRight" state="frozen"/>
      <selection activeCell="N21" sqref="N21"/>
      <selection pane="topRight" activeCell="N21" sqref="N21"/>
      <selection pane="bottomLeft" activeCell="N21" sqref="N21"/>
      <selection pane="bottomRight" activeCell="B7" sqref="B7"/>
    </sheetView>
  </sheetViews>
  <sheetFormatPr defaultRowHeight="14.25"/>
  <cols>
    <col min="1" max="1" width="10.625" style="88" customWidth="1"/>
    <col min="2" max="2" width="11.625" style="88" customWidth="1"/>
    <col min="3" max="3" width="10.75" style="88" customWidth="1"/>
    <col min="4" max="4" width="8.875" style="88" customWidth="1"/>
    <col min="5" max="5" width="10.875" style="88" customWidth="1"/>
    <col min="6" max="6" width="8.875" style="88" customWidth="1"/>
    <col min="7" max="7" width="10.75" style="88" customWidth="1"/>
    <col min="8" max="8" width="8.875" style="88" customWidth="1"/>
    <col min="9" max="9" width="10.75" style="88" customWidth="1"/>
    <col min="10" max="10" width="8.875" style="88" customWidth="1"/>
    <col min="11" max="11" width="10.75" style="88" customWidth="1"/>
    <col min="12" max="12" width="8.875" style="88" customWidth="1"/>
    <col min="13" max="13" width="10.75" style="89" customWidth="1"/>
    <col min="14" max="14" width="8.875" style="88" customWidth="1"/>
    <col min="15" max="15" width="10.75" style="88" customWidth="1"/>
    <col min="16" max="16" width="8.875" style="88" customWidth="1"/>
    <col min="17" max="17" width="10.875" style="88" customWidth="1"/>
    <col min="18" max="18" width="8.875" style="88" customWidth="1"/>
    <col min="19" max="19" width="10.875" style="88" customWidth="1"/>
    <col min="20" max="20" width="8.875" style="88" customWidth="1"/>
    <col min="21" max="16384" width="9" style="88"/>
  </cols>
  <sheetData>
    <row r="1" spans="1:20" ht="9.9499999999999993" customHeight="1"/>
    <row r="2" spans="1:20" ht="29.25" customHeight="1">
      <c r="A2" s="88" t="s">
        <v>241</v>
      </c>
    </row>
    <row r="3" spans="1:20" ht="29.25" customHeight="1">
      <c r="A3" s="90" t="s">
        <v>5</v>
      </c>
      <c r="S3" s="88" t="s">
        <v>6</v>
      </c>
    </row>
    <row r="4" spans="1:20" ht="21" customHeight="1">
      <c r="A4" s="390" t="s">
        <v>7</v>
      </c>
      <c r="B4" s="102" t="s">
        <v>8</v>
      </c>
      <c r="C4" s="103"/>
      <c r="D4" s="103"/>
      <c r="E4" s="103"/>
      <c r="F4" s="103"/>
      <c r="G4" s="103"/>
      <c r="H4" s="103"/>
      <c r="I4" s="103"/>
      <c r="J4" s="103"/>
      <c r="K4" s="103"/>
      <c r="L4" s="103"/>
      <c r="M4" s="93"/>
      <c r="N4" s="103"/>
      <c r="O4" s="104"/>
      <c r="P4" s="104"/>
      <c r="Q4" s="104"/>
      <c r="R4" s="104"/>
      <c r="S4" s="104"/>
      <c r="T4" s="105"/>
    </row>
    <row r="5" spans="1:20" ht="21" customHeight="1">
      <c r="A5" s="391"/>
      <c r="B5" s="106"/>
      <c r="C5" s="107" t="s">
        <v>9</v>
      </c>
      <c r="D5" s="108"/>
      <c r="E5" s="107" t="s">
        <v>10</v>
      </c>
      <c r="F5" s="108"/>
      <c r="G5" s="107" t="s">
        <v>11</v>
      </c>
      <c r="H5" s="109"/>
      <c r="I5" s="107" t="s">
        <v>12</v>
      </c>
      <c r="J5" s="108"/>
      <c r="K5" s="107" t="s">
        <v>13</v>
      </c>
      <c r="L5" s="109"/>
      <c r="M5" s="393" t="s">
        <v>14</v>
      </c>
      <c r="N5" s="394"/>
      <c r="O5" s="102" t="s">
        <v>15</v>
      </c>
      <c r="P5" s="110"/>
      <c r="Q5" s="107" t="s">
        <v>16</v>
      </c>
      <c r="R5" s="109"/>
      <c r="S5" s="107" t="s">
        <v>17</v>
      </c>
      <c r="T5" s="109"/>
    </row>
    <row r="6" spans="1:20" ht="17.25" customHeight="1">
      <c r="A6" s="392"/>
      <c r="B6" s="111"/>
      <c r="C6" s="112"/>
      <c r="D6" s="113" t="s">
        <v>18</v>
      </c>
      <c r="E6" s="114"/>
      <c r="F6" s="113" t="s">
        <v>18</v>
      </c>
      <c r="G6" s="114"/>
      <c r="H6" s="113" t="s">
        <v>18</v>
      </c>
      <c r="I6" s="114"/>
      <c r="J6" s="113" t="s">
        <v>18</v>
      </c>
      <c r="K6" s="114"/>
      <c r="L6" s="113" t="s">
        <v>18</v>
      </c>
      <c r="M6" s="115"/>
      <c r="N6" s="116" t="s">
        <v>18</v>
      </c>
      <c r="O6" s="117"/>
      <c r="P6" s="113" t="s">
        <v>18</v>
      </c>
      <c r="Q6" s="114"/>
      <c r="R6" s="113" t="s">
        <v>18</v>
      </c>
      <c r="S6" s="114"/>
      <c r="T6" s="116" t="s">
        <v>18</v>
      </c>
    </row>
    <row r="7" spans="1:20" ht="29.25" customHeight="1">
      <c r="A7" s="153" t="s">
        <v>19</v>
      </c>
      <c r="B7" s="97">
        <f t="shared" ref="B7:B60" si="0">C7+E7+G7+I7+K7+M7+O7+Q7+S7</f>
        <v>2473619</v>
      </c>
      <c r="C7" s="259">
        <v>604655</v>
      </c>
      <c r="D7" s="118">
        <f t="shared" ref="D7:D62" si="1">+C7/$B7*100</f>
        <v>24.444144389253157</v>
      </c>
      <c r="E7" s="91">
        <v>102082</v>
      </c>
      <c r="F7" s="118">
        <f t="shared" ref="F7:F62" si="2">+E7/$B7*100</f>
        <v>4.1268279391450342</v>
      </c>
      <c r="G7" s="91">
        <v>607000</v>
      </c>
      <c r="H7" s="118">
        <f t="shared" ref="H7:H62" si="3">+G7/$B7*100</f>
        <v>24.538944760692736</v>
      </c>
      <c r="I7" s="91">
        <v>29362</v>
      </c>
      <c r="J7" s="118">
        <f t="shared" ref="J7:J62" si="4">+I7/$B7*100</f>
        <v>1.1870057595773642</v>
      </c>
      <c r="K7" s="91">
        <v>362434</v>
      </c>
      <c r="L7" s="118">
        <f t="shared" ref="L7:L62" si="5">+K7/$B7*100</f>
        <v>14.651973485003147</v>
      </c>
      <c r="M7" s="92"/>
      <c r="N7" s="260"/>
      <c r="O7" s="93">
        <v>11018</v>
      </c>
      <c r="P7" s="118">
        <f t="shared" ref="P7:P62" si="6">+O7/$B7*100</f>
        <v>0.44542025267432045</v>
      </c>
      <c r="Q7" s="91">
        <v>319409</v>
      </c>
      <c r="R7" s="118">
        <f t="shared" ref="R7:R62" si="7">+Q7/$B7*100</f>
        <v>12.912619122023239</v>
      </c>
      <c r="S7" s="91">
        <v>437659</v>
      </c>
      <c r="T7" s="118">
        <f t="shared" ref="T7:T62" si="8">+S7/$B7*100</f>
        <v>17.693064291631007</v>
      </c>
    </row>
    <row r="8" spans="1:20" ht="29.25" customHeight="1">
      <c r="A8" s="94" t="s">
        <v>20</v>
      </c>
      <c r="B8" s="97">
        <f t="shared" si="0"/>
        <v>1238300</v>
      </c>
      <c r="C8" s="95">
        <v>291000</v>
      </c>
      <c r="D8" s="118">
        <f t="shared" si="1"/>
        <v>23.499959622062505</v>
      </c>
      <c r="E8" s="95">
        <v>39206</v>
      </c>
      <c r="F8" s="118">
        <f t="shared" si="2"/>
        <v>3.1661148348542354</v>
      </c>
      <c r="G8" s="95">
        <v>207400</v>
      </c>
      <c r="H8" s="118">
        <f t="shared" si="3"/>
        <v>16.748768472906402</v>
      </c>
      <c r="I8" s="95">
        <v>13753</v>
      </c>
      <c r="J8" s="118">
        <f t="shared" si="4"/>
        <v>1.1106355487361705</v>
      </c>
      <c r="K8" s="95">
        <v>201492</v>
      </c>
      <c r="L8" s="118">
        <f t="shared" si="5"/>
        <v>16.27166276346604</v>
      </c>
      <c r="M8" s="96"/>
      <c r="N8" s="118"/>
      <c r="O8" s="97">
        <v>1694</v>
      </c>
      <c r="P8" s="118">
        <f t="shared" si="6"/>
        <v>0.13680045223289994</v>
      </c>
      <c r="Q8" s="95">
        <v>191184</v>
      </c>
      <c r="R8" s="118">
        <f t="shared" si="7"/>
        <v>15.439231204070097</v>
      </c>
      <c r="S8" s="95">
        <v>292571</v>
      </c>
      <c r="T8" s="118">
        <f t="shared" si="8"/>
        <v>23.626827101671648</v>
      </c>
    </row>
    <row r="9" spans="1:20" ht="29.25" customHeight="1">
      <c r="A9" s="94" t="s">
        <v>189</v>
      </c>
      <c r="B9" s="97">
        <f t="shared" si="0"/>
        <v>582291</v>
      </c>
      <c r="C9" s="95">
        <v>93353</v>
      </c>
      <c r="D9" s="118">
        <f t="shared" si="1"/>
        <v>16.032018355083625</v>
      </c>
      <c r="E9" s="95">
        <v>18930</v>
      </c>
      <c r="F9" s="118">
        <f t="shared" si="2"/>
        <v>3.250951843665796</v>
      </c>
      <c r="G9" s="95">
        <v>191206</v>
      </c>
      <c r="H9" s="118">
        <f t="shared" si="3"/>
        <v>32.836846181720134</v>
      </c>
      <c r="I9" s="95">
        <v>6822</v>
      </c>
      <c r="J9" s="118">
        <f t="shared" si="4"/>
        <v>1.1715791588741711</v>
      </c>
      <c r="K9" s="95">
        <v>74850</v>
      </c>
      <c r="L9" s="118">
        <f t="shared" si="5"/>
        <v>12.854397543496294</v>
      </c>
      <c r="M9" s="96"/>
      <c r="N9" s="118"/>
      <c r="O9" s="97">
        <v>820</v>
      </c>
      <c r="P9" s="118">
        <f t="shared" si="6"/>
        <v>0.14082305926074762</v>
      </c>
      <c r="Q9" s="95">
        <v>79515</v>
      </c>
      <c r="R9" s="118">
        <f t="shared" si="7"/>
        <v>13.655543362339447</v>
      </c>
      <c r="S9" s="95">
        <v>116795</v>
      </c>
      <c r="T9" s="118">
        <f t="shared" si="8"/>
        <v>20.05784049555978</v>
      </c>
    </row>
    <row r="10" spans="1:20" ht="29.25" customHeight="1">
      <c r="A10" s="94" t="s">
        <v>22</v>
      </c>
      <c r="B10" s="97">
        <f t="shared" si="0"/>
        <v>1392582</v>
      </c>
      <c r="C10" s="95">
        <v>266006</v>
      </c>
      <c r="D10" s="118">
        <f t="shared" si="1"/>
        <v>19.101639975240236</v>
      </c>
      <c r="E10" s="95">
        <v>33480</v>
      </c>
      <c r="F10" s="118">
        <f t="shared" si="2"/>
        <v>2.4041672231868572</v>
      </c>
      <c r="G10" s="95">
        <v>274673</v>
      </c>
      <c r="H10" s="118">
        <f t="shared" si="3"/>
        <v>19.724009070920058</v>
      </c>
      <c r="I10" s="95">
        <v>15376</v>
      </c>
      <c r="J10" s="118">
        <f t="shared" si="4"/>
        <v>1.1041360580561863</v>
      </c>
      <c r="K10" s="95">
        <v>318870</v>
      </c>
      <c r="L10" s="118">
        <f t="shared" si="5"/>
        <v>22.897753956319985</v>
      </c>
      <c r="M10" s="96"/>
      <c r="N10" s="118"/>
      <c r="O10" s="97">
        <v>2502</v>
      </c>
      <c r="P10" s="118">
        <f t="shared" si="6"/>
        <v>0.17966626022740492</v>
      </c>
      <c r="Q10" s="95">
        <v>103754</v>
      </c>
      <c r="R10" s="118">
        <f t="shared" si="7"/>
        <v>7.4504768839465108</v>
      </c>
      <c r="S10" s="95">
        <v>377921</v>
      </c>
      <c r="T10" s="118">
        <f t="shared" si="8"/>
        <v>27.138150572102752</v>
      </c>
    </row>
    <row r="11" spans="1:20" ht="29.25" customHeight="1">
      <c r="A11" s="94" t="s">
        <v>23</v>
      </c>
      <c r="B11" s="97">
        <f t="shared" si="0"/>
        <v>1074027</v>
      </c>
      <c r="C11" s="95">
        <v>431294</v>
      </c>
      <c r="D11" s="118">
        <f t="shared" si="1"/>
        <v>40.156718592735565</v>
      </c>
      <c r="E11" s="95">
        <v>51824</v>
      </c>
      <c r="F11" s="118">
        <f t="shared" si="2"/>
        <v>4.8252045805179939</v>
      </c>
      <c r="G11" s="95">
        <v>185970</v>
      </c>
      <c r="H11" s="118">
        <f t="shared" si="3"/>
        <v>17.315207159596547</v>
      </c>
      <c r="I11" s="95">
        <v>17941</v>
      </c>
      <c r="J11" s="118">
        <f t="shared" si="4"/>
        <v>1.670442176965756</v>
      </c>
      <c r="K11" s="95">
        <v>133034</v>
      </c>
      <c r="L11" s="118">
        <f t="shared" si="5"/>
        <v>12.386467006881578</v>
      </c>
      <c r="M11" s="96"/>
      <c r="N11" s="118"/>
      <c r="O11" s="97">
        <v>1523</v>
      </c>
      <c r="P11" s="118">
        <f t="shared" si="6"/>
        <v>0.14180276659711535</v>
      </c>
      <c r="Q11" s="95">
        <v>117705</v>
      </c>
      <c r="R11" s="118">
        <f t="shared" si="7"/>
        <v>10.959221695543967</v>
      </c>
      <c r="S11" s="95">
        <v>134736</v>
      </c>
      <c r="T11" s="118">
        <f t="shared" si="8"/>
        <v>12.54493602116148</v>
      </c>
    </row>
    <row r="12" spans="1:20" ht="29.25" customHeight="1">
      <c r="A12" s="94" t="s">
        <v>76</v>
      </c>
      <c r="B12" s="97">
        <f t="shared" si="0"/>
        <v>771737</v>
      </c>
      <c r="C12" s="95">
        <v>296797</v>
      </c>
      <c r="D12" s="118">
        <f t="shared" si="1"/>
        <v>38.458308983500856</v>
      </c>
      <c r="E12" s="95">
        <v>36300</v>
      </c>
      <c r="F12" s="118">
        <f t="shared" si="2"/>
        <v>4.7036749566238241</v>
      </c>
      <c r="G12" s="95">
        <v>120800</v>
      </c>
      <c r="H12" s="118">
        <f t="shared" si="3"/>
        <v>15.653000957580106</v>
      </c>
      <c r="I12" s="95">
        <v>11000</v>
      </c>
      <c r="J12" s="118">
        <f t="shared" si="4"/>
        <v>1.4253560474617648</v>
      </c>
      <c r="K12" s="95">
        <v>90706</v>
      </c>
      <c r="L12" s="118">
        <f t="shared" si="5"/>
        <v>11.753485967369713</v>
      </c>
      <c r="M12" s="96"/>
      <c r="N12" s="118"/>
      <c r="O12" s="97">
        <v>1725</v>
      </c>
      <c r="P12" s="118">
        <f t="shared" si="6"/>
        <v>0.22352174380650403</v>
      </c>
      <c r="Q12" s="95">
        <v>108300</v>
      </c>
      <c r="R12" s="118">
        <f t="shared" si="7"/>
        <v>14.033278176373557</v>
      </c>
      <c r="S12" s="95">
        <v>106109</v>
      </c>
      <c r="T12" s="118">
        <f t="shared" si="8"/>
        <v>13.749373167283673</v>
      </c>
    </row>
    <row r="13" spans="1:20" ht="29.25" customHeight="1">
      <c r="A13" s="94" t="s">
        <v>24</v>
      </c>
      <c r="B13" s="97">
        <f t="shared" si="0"/>
        <v>740903</v>
      </c>
      <c r="C13" s="95">
        <v>280098</v>
      </c>
      <c r="D13" s="118">
        <f t="shared" si="1"/>
        <v>37.80494882595967</v>
      </c>
      <c r="E13" s="95">
        <v>37000</v>
      </c>
      <c r="F13" s="118">
        <f t="shared" si="2"/>
        <v>4.9939060848721084</v>
      </c>
      <c r="G13" s="95">
        <v>124700</v>
      </c>
      <c r="H13" s="118">
        <f t="shared" si="3"/>
        <v>16.830813210366269</v>
      </c>
      <c r="I13" s="95">
        <v>12260</v>
      </c>
      <c r="J13" s="118">
        <f t="shared" si="4"/>
        <v>1.6547375297441096</v>
      </c>
      <c r="K13" s="95">
        <v>85541</v>
      </c>
      <c r="L13" s="118">
        <f t="shared" si="5"/>
        <v>11.545505956920136</v>
      </c>
      <c r="M13" s="96"/>
      <c r="N13" s="118"/>
      <c r="O13" s="97">
        <v>2548</v>
      </c>
      <c r="P13" s="118">
        <f t="shared" si="6"/>
        <v>0.34390466768254413</v>
      </c>
      <c r="Q13" s="95">
        <v>112800</v>
      </c>
      <c r="R13" s="118">
        <f t="shared" si="7"/>
        <v>15.22466503712362</v>
      </c>
      <c r="S13" s="95">
        <v>85956</v>
      </c>
      <c r="T13" s="118">
        <f t="shared" si="8"/>
        <v>11.60151868733154</v>
      </c>
    </row>
    <row r="14" spans="1:20" ht="29.25" customHeight="1">
      <c r="A14" s="94" t="s">
        <v>25</v>
      </c>
      <c r="B14" s="97">
        <f t="shared" si="0"/>
        <v>1808018</v>
      </c>
      <c r="C14" s="95">
        <v>912047</v>
      </c>
      <c r="D14" s="118">
        <f t="shared" si="1"/>
        <v>50.444575219936972</v>
      </c>
      <c r="E14" s="95">
        <v>113049</v>
      </c>
      <c r="F14" s="118">
        <f t="shared" si="2"/>
        <v>6.2526479271777164</v>
      </c>
      <c r="G14" s="95">
        <v>205200</v>
      </c>
      <c r="H14" s="118">
        <f t="shared" si="3"/>
        <v>11.349444529866407</v>
      </c>
      <c r="I14" s="95">
        <v>37129</v>
      </c>
      <c r="J14" s="118">
        <f t="shared" si="4"/>
        <v>2.0535746878626209</v>
      </c>
      <c r="K14" s="95">
        <v>159595</v>
      </c>
      <c r="L14" s="118">
        <f t="shared" si="5"/>
        <v>8.8270691995323052</v>
      </c>
      <c r="M14" s="96"/>
      <c r="N14" s="118"/>
      <c r="O14" s="97">
        <v>8071</v>
      </c>
      <c r="P14" s="118">
        <f t="shared" si="6"/>
        <v>0.44640042300463828</v>
      </c>
      <c r="Q14" s="95">
        <v>217969</v>
      </c>
      <c r="R14" s="118">
        <f t="shared" si="7"/>
        <v>12.055687498686407</v>
      </c>
      <c r="S14" s="95">
        <v>154958</v>
      </c>
      <c r="T14" s="118">
        <f t="shared" si="8"/>
        <v>8.5706005139329378</v>
      </c>
    </row>
    <row r="15" spans="1:20" ht="29.25" customHeight="1">
      <c r="A15" s="94" t="s">
        <v>26</v>
      </c>
      <c r="B15" s="97">
        <f t="shared" si="0"/>
        <v>1779382</v>
      </c>
      <c r="C15" s="95">
        <v>827835</v>
      </c>
      <c r="D15" s="118">
        <f t="shared" si="1"/>
        <v>46.523736892921249</v>
      </c>
      <c r="E15" s="95">
        <v>96630</v>
      </c>
      <c r="F15" s="118">
        <f t="shared" si="2"/>
        <v>5.4305371190671821</v>
      </c>
      <c r="G15" s="95">
        <v>175000</v>
      </c>
      <c r="H15" s="118">
        <f t="shared" si="3"/>
        <v>9.834875254442272</v>
      </c>
      <c r="I15" s="95">
        <v>34952</v>
      </c>
      <c r="J15" s="118">
        <f t="shared" si="4"/>
        <v>1.9642774851043789</v>
      </c>
      <c r="K15" s="95">
        <v>167661</v>
      </c>
      <c r="L15" s="118">
        <f t="shared" si="5"/>
        <v>9.4224286859145483</v>
      </c>
      <c r="M15" s="96"/>
      <c r="N15" s="118"/>
      <c r="O15" s="97">
        <v>4396</v>
      </c>
      <c r="P15" s="118">
        <f t="shared" si="6"/>
        <v>0.24705206639158989</v>
      </c>
      <c r="Q15" s="95">
        <v>189420</v>
      </c>
      <c r="R15" s="118">
        <f t="shared" si="7"/>
        <v>10.645268975408316</v>
      </c>
      <c r="S15" s="95">
        <v>283488</v>
      </c>
      <c r="T15" s="118">
        <f t="shared" si="8"/>
        <v>15.931823520750463</v>
      </c>
    </row>
    <row r="16" spans="1:20" ht="29.25" customHeight="1">
      <c r="A16" s="94" t="s">
        <v>27</v>
      </c>
      <c r="B16" s="97">
        <f>C16+E16+I16+K16+M16+O16+Q16+S16</f>
        <v>7887489</v>
      </c>
      <c r="C16" s="98">
        <v>5554414</v>
      </c>
      <c r="D16" s="118">
        <f t="shared" si="1"/>
        <v>70.42056096686791</v>
      </c>
      <c r="E16" s="95">
        <v>290826</v>
      </c>
      <c r="F16" s="118">
        <f t="shared" si="2"/>
        <v>3.6871810534379192</v>
      </c>
      <c r="G16" s="330" t="s">
        <v>308</v>
      </c>
      <c r="H16" s="331" t="s">
        <v>308</v>
      </c>
      <c r="I16" s="95">
        <v>156255</v>
      </c>
      <c r="J16" s="118">
        <f t="shared" si="4"/>
        <v>1.9810487215893422</v>
      </c>
      <c r="K16" s="95">
        <v>395208</v>
      </c>
      <c r="L16" s="118">
        <f t="shared" si="5"/>
        <v>5.010568002059971</v>
      </c>
      <c r="M16" s="96"/>
      <c r="N16" s="118"/>
      <c r="O16" s="97">
        <v>39475</v>
      </c>
      <c r="P16" s="118">
        <f t="shared" si="6"/>
        <v>0.50047613378605027</v>
      </c>
      <c r="Q16" s="95">
        <v>251990</v>
      </c>
      <c r="R16" s="118">
        <f t="shared" si="7"/>
        <v>3.1948063572576775</v>
      </c>
      <c r="S16" s="95">
        <v>1199321</v>
      </c>
      <c r="T16" s="118">
        <f t="shared" si="8"/>
        <v>15.205358765001131</v>
      </c>
    </row>
    <row r="17" spans="1:20" ht="29.25" customHeight="1">
      <c r="A17" s="94" t="s">
        <v>28</v>
      </c>
      <c r="B17" s="97">
        <f t="shared" si="0"/>
        <v>1895587</v>
      </c>
      <c r="C17" s="95">
        <v>1191113</v>
      </c>
      <c r="D17" s="118">
        <f t="shared" si="1"/>
        <v>62.836103011890245</v>
      </c>
      <c r="E17" s="95">
        <v>143428</v>
      </c>
      <c r="F17" s="118">
        <f t="shared" si="2"/>
        <v>7.5664161022416803</v>
      </c>
      <c r="G17" s="95">
        <v>91000</v>
      </c>
      <c r="H17" s="118">
        <f t="shared" si="3"/>
        <v>4.8006237645647492</v>
      </c>
      <c r="I17" s="95">
        <v>43010</v>
      </c>
      <c r="J17" s="118">
        <f t="shared" si="4"/>
        <v>2.2689541550981307</v>
      </c>
      <c r="K17" s="95">
        <v>123558</v>
      </c>
      <c r="L17" s="118">
        <f t="shared" si="5"/>
        <v>6.5181919901328715</v>
      </c>
      <c r="M17" s="96"/>
      <c r="N17" s="118"/>
      <c r="O17" s="97">
        <v>17264</v>
      </c>
      <c r="P17" s="118">
        <f t="shared" si="6"/>
        <v>0.91074690847742679</v>
      </c>
      <c r="Q17" s="95">
        <v>174636</v>
      </c>
      <c r="R17" s="118">
        <f t="shared" si="7"/>
        <v>9.2127662829508754</v>
      </c>
      <c r="S17" s="95">
        <v>111578</v>
      </c>
      <c r="T17" s="118">
        <f t="shared" si="8"/>
        <v>5.8861977846440174</v>
      </c>
    </row>
    <row r="18" spans="1:20" ht="29.25" customHeight="1">
      <c r="A18" s="94" t="s">
        <v>29</v>
      </c>
      <c r="B18" s="97">
        <f t="shared" si="0"/>
        <v>1076411</v>
      </c>
      <c r="C18" s="95">
        <v>285181</v>
      </c>
      <c r="D18" s="118">
        <f t="shared" si="1"/>
        <v>26.493690607026497</v>
      </c>
      <c r="E18" s="95">
        <v>43072</v>
      </c>
      <c r="F18" s="118">
        <f t="shared" si="2"/>
        <v>4.0014455444992665</v>
      </c>
      <c r="G18" s="95">
        <v>237700</v>
      </c>
      <c r="H18" s="118">
        <f t="shared" si="3"/>
        <v>22.082643153962568</v>
      </c>
      <c r="I18" s="95">
        <v>15238</v>
      </c>
      <c r="J18" s="118">
        <f t="shared" si="4"/>
        <v>1.4156302750529304</v>
      </c>
      <c r="K18" s="95">
        <v>150433</v>
      </c>
      <c r="L18" s="118">
        <f t="shared" si="5"/>
        <v>13.975423885486121</v>
      </c>
      <c r="M18" s="96"/>
      <c r="N18" s="118"/>
      <c r="O18" s="97">
        <v>4593</v>
      </c>
      <c r="P18" s="118">
        <f t="shared" si="6"/>
        <v>0.4266957509724445</v>
      </c>
      <c r="Q18" s="95">
        <v>151301</v>
      </c>
      <c r="R18" s="118">
        <f t="shared" si="7"/>
        <v>14.056062229018471</v>
      </c>
      <c r="S18" s="95">
        <v>188893</v>
      </c>
      <c r="T18" s="118">
        <f t="shared" si="8"/>
        <v>17.548408553981705</v>
      </c>
    </row>
    <row r="19" spans="1:20" ht="29.25" customHeight="1">
      <c r="A19" s="94" t="s">
        <v>135</v>
      </c>
      <c r="B19" s="97">
        <f t="shared" si="0"/>
        <v>446047</v>
      </c>
      <c r="C19" s="95">
        <v>124363</v>
      </c>
      <c r="D19" s="118">
        <f t="shared" si="1"/>
        <v>27.88114257017758</v>
      </c>
      <c r="E19" s="95">
        <v>15343</v>
      </c>
      <c r="F19" s="118">
        <f t="shared" si="2"/>
        <v>3.4397720419597038</v>
      </c>
      <c r="G19" s="95">
        <v>125079</v>
      </c>
      <c r="H19" s="118">
        <f t="shared" si="3"/>
        <v>28.041663770858229</v>
      </c>
      <c r="I19" s="95">
        <v>5571</v>
      </c>
      <c r="J19" s="118">
        <f t="shared" si="4"/>
        <v>1.2489715209383765</v>
      </c>
      <c r="K19" s="95">
        <v>59132</v>
      </c>
      <c r="L19" s="118">
        <f t="shared" si="5"/>
        <v>13.256898936659143</v>
      </c>
      <c r="M19" s="96"/>
      <c r="N19" s="118"/>
      <c r="O19" s="97">
        <v>886</v>
      </c>
      <c r="P19" s="118">
        <f t="shared" si="6"/>
        <v>0.19863377626124601</v>
      </c>
      <c r="Q19" s="95">
        <v>70961</v>
      </c>
      <c r="R19" s="118">
        <f t="shared" si="7"/>
        <v>15.90886162220573</v>
      </c>
      <c r="S19" s="95">
        <v>44712</v>
      </c>
      <c r="T19" s="118">
        <f t="shared" si="8"/>
        <v>10.024055760939991</v>
      </c>
    </row>
    <row r="20" spans="1:20" ht="29.25" customHeight="1">
      <c r="A20" s="94" t="s">
        <v>30</v>
      </c>
      <c r="B20" s="97">
        <f>C20+E20+G20+I20+K20+M20+O20+Q20+S20</f>
        <v>471090</v>
      </c>
      <c r="C20" s="95">
        <v>114868</v>
      </c>
      <c r="D20" s="118">
        <f t="shared" si="1"/>
        <v>24.383451145216416</v>
      </c>
      <c r="E20" s="95">
        <v>15501</v>
      </c>
      <c r="F20" s="118">
        <f t="shared" si="2"/>
        <v>3.290454053365599</v>
      </c>
      <c r="G20" s="95">
        <v>125395</v>
      </c>
      <c r="H20" s="118">
        <f t="shared" si="3"/>
        <v>26.618055997792357</v>
      </c>
      <c r="I20" s="95">
        <v>9659</v>
      </c>
      <c r="J20" s="118">
        <f t="shared" si="4"/>
        <v>2.050351312912607</v>
      </c>
      <c r="K20" s="95">
        <v>59183</v>
      </c>
      <c r="L20" s="118">
        <f t="shared" si="5"/>
        <v>12.562992209556562</v>
      </c>
      <c r="M20" s="96"/>
      <c r="N20" s="118"/>
      <c r="O20" s="97">
        <v>3523</v>
      </c>
      <c r="P20" s="118">
        <f t="shared" si="6"/>
        <v>0.74784011547687279</v>
      </c>
      <c r="Q20" s="95">
        <v>67556</v>
      </c>
      <c r="R20" s="118">
        <f t="shared" si="7"/>
        <v>14.340359591585472</v>
      </c>
      <c r="S20" s="95">
        <v>75405</v>
      </c>
      <c r="T20" s="118">
        <f t="shared" si="8"/>
        <v>16.006495574094124</v>
      </c>
    </row>
    <row r="21" spans="1:20" ht="29.25" customHeight="1">
      <c r="A21" s="94" t="s">
        <v>31</v>
      </c>
      <c r="B21" s="97">
        <f t="shared" si="0"/>
        <v>856713</v>
      </c>
      <c r="C21" s="95">
        <v>279127</v>
      </c>
      <c r="D21" s="118">
        <f t="shared" si="1"/>
        <v>32.58115611645907</v>
      </c>
      <c r="E21" s="95">
        <v>39257</v>
      </c>
      <c r="F21" s="118">
        <f t="shared" si="2"/>
        <v>4.5822813474290687</v>
      </c>
      <c r="G21" s="95">
        <v>196163</v>
      </c>
      <c r="H21" s="118">
        <f t="shared" si="3"/>
        <v>22.897166262213833</v>
      </c>
      <c r="I21" s="95">
        <v>17401</v>
      </c>
      <c r="J21" s="118">
        <f t="shared" si="4"/>
        <v>2.0311352810100933</v>
      </c>
      <c r="K21" s="95">
        <v>117224</v>
      </c>
      <c r="L21" s="118">
        <f t="shared" si="5"/>
        <v>13.682995355504119</v>
      </c>
      <c r="M21" s="96"/>
      <c r="N21" s="118"/>
      <c r="O21" s="97">
        <v>2513</v>
      </c>
      <c r="P21" s="118">
        <f t="shared" si="6"/>
        <v>0.29333043854826529</v>
      </c>
      <c r="Q21" s="95">
        <v>116834</v>
      </c>
      <c r="R21" s="118">
        <f t="shared" si="7"/>
        <v>13.637472525805025</v>
      </c>
      <c r="S21" s="95">
        <v>88194</v>
      </c>
      <c r="T21" s="118">
        <f t="shared" si="8"/>
        <v>10.294462673030525</v>
      </c>
    </row>
    <row r="22" spans="1:20" ht="29.25" customHeight="1">
      <c r="A22" s="94" t="s">
        <v>32</v>
      </c>
      <c r="B22" s="97">
        <f t="shared" si="0"/>
        <v>785855</v>
      </c>
      <c r="C22" s="95">
        <v>274963</v>
      </c>
      <c r="D22" s="118">
        <f t="shared" si="1"/>
        <v>34.989024692850464</v>
      </c>
      <c r="E22" s="95">
        <v>37300</v>
      </c>
      <c r="F22" s="118">
        <f t="shared" si="2"/>
        <v>4.7464226861189402</v>
      </c>
      <c r="G22" s="95">
        <v>172930</v>
      </c>
      <c r="H22" s="118">
        <f t="shared" si="3"/>
        <v>22.005331772400758</v>
      </c>
      <c r="I22" s="95">
        <v>14427</v>
      </c>
      <c r="J22" s="118">
        <f t="shared" si="4"/>
        <v>1.8358348550305084</v>
      </c>
      <c r="K22" s="95">
        <v>92216</v>
      </c>
      <c r="L22" s="118">
        <f t="shared" si="5"/>
        <v>11.734480279440863</v>
      </c>
      <c r="M22" s="96"/>
      <c r="N22" s="118"/>
      <c r="O22" s="97">
        <v>1368</v>
      </c>
      <c r="P22" s="118">
        <f t="shared" si="6"/>
        <v>0.17407791513701637</v>
      </c>
      <c r="Q22" s="95">
        <v>115739</v>
      </c>
      <c r="R22" s="118">
        <f t="shared" si="7"/>
        <v>14.727780570206972</v>
      </c>
      <c r="S22" s="95">
        <v>76912</v>
      </c>
      <c r="T22" s="118">
        <f t="shared" si="8"/>
        <v>9.7870472288144761</v>
      </c>
    </row>
    <row r="23" spans="1:20" ht="29.25" customHeight="1">
      <c r="A23" s="94" t="s">
        <v>33</v>
      </c>
      <c r="B23" s="97">
        <f t="shared" si="0"/>
        <v>1144264</v>
      </c>
      <c r="C23" s="95">
        <v>538010</v>
      </c>
      <c r="D23" s="118">
        <f t="shared" si="1"/>
        <v>47.017995847112203</v>
      </c>
      <c r="E23" s="95">
        <v>65800</v>
      </c>
      <c r="F23" s="118">
        <f t="shared" si="2"/>
        <v>5.7504212314640677</v>
      </c>
      <c r="G23" s="95">
        <v>141000</v>
      </c>
      <c r="H23" s="118">
        <f t="shared" si="3"/>
        <v>12.322331210280145</v>
      </c>
      <c r="I23" s="95">
        <v>20858</v>
      </c>
      <c r="J23" s="118">
        <f t="shared" si="4"/>
        <v>1.8228310949221509</v>
      </c>
      <c r="K23" s="95">
        <v>128045</v>
      </c>
      <c r="L23" s="118">
        <f t="shared" si="5"/>
        <v>11.190162410073199</v>
      </c>
      <c r="M23" s="96"/>
      <c r="N23" s="118"/>
      <c r="O23" s="97">
        <v>5892</v>
      </c>
      <c r="P23" s="118">
        <f t="shared" si="6"/>
        <v>0.5149161382338342</v>
      </c>
      <c r="Q23" s="95">
        <v>156530</v>
      </c>
      <c r="R23" s="118">
        <f t="shared" si="7"/>
        <v>13.679535491809583</v>
      </c>
      <c r="S23" s="95">
        <v>88129</v>
      </c>
      <c r="T23" s="118">
        <f t="shared" si="8"/>
        <v>7.7018065761048149</v>
      </c>
    </row>
    <row r="24" spans="1:20" ht="29.25" customHeight="1">
      <c r="A24" s="94" t="s">
        <v>34</v>
      </c>
      <c r="B24" s="97">
        <f t="shared" si="0"/>
        <v>2305289</v>
      </c>
      <c r="C24" s="95">
        <v>1219172</v>
      </c>
      <c r="D24" s="118">
        <f t="shared" si="1"/>
        <v>52.885863768056851</v>
      </c>
      <c r="E24" s="95">
        <v>136857</v>
      </c>
      <c r="F24" s="118">
        <f t="shared" si="2"/>
        <v>5.9366526279351524</v>
      </c>
      <c r="G24" s="95">
        <v>60000</v>
      </c>
      <c r="H24" s="118">
        <f t="shared" si="3"/>
        <v>2.6027105495232918</v>
      </c>
      <c r="I24" s="95">
        <v>50424</v>
      </c>
      <c r="J24" s="118">
        <f t="shared" si="4"/>
        <v>2.1873179458193746</v>
      </c>
      <c r="K24" s="95">
        <v>204875</v>
      </c>
      <c r="L24" s="118">
        <f t="shared" si="5"/>
        <v>8.8871720638930736</v>
      </c>
      <c r="M24" s="96"/>
      <c r="N24" s="118"/>
      <c r="O24" s="97">
        <v>6090</v>
      </c>
      <c r="P24" s="118">
        <f t="shared" si="6"/>
        <v>0.26417512077661415</v>
      </c>
      <c r="Q24" s="95">
        <v>251410</v>
      </c>
      <c r="R24" s="118">
        <f t="shared" si="7"/>
        <v>10.90579098759418</v>
      </c>
      <c r="S24" s="95">
        <v>376461</v>
      </c>
      <c r="T24" s="118">
        <f t="shared" si="8"/>
        <v>16.330316936401466</v>
      </c>
    </row>
    <row r="25" spans="1:20" ht="29.25" customHeight="1">
      <c r="A25" s="94" t="s">
        <v>139</v>
      </c>
      <c r="B25" s="97">
        <f t="shared" si="0"/>
        <v>673498</v>
      </c>
      <c r="C25" s="95">
        <v>280391</v>
      </c>
      <c r="D25" s="118">
        <f t="shared" si="1"/>
        <v>41.632046420330873</v>
      </c>
      <c r="E25" s="95">
        <v>33289</v>
      </c>
      <c r="F25" s="118">
        <f t="shared" si="2"/>
        <v>4.9427021312609689</v>
      </c>
      <c r="G25" s="95">
        <v>129452</v>
      </c>
      <c r="H25" s="118">
        <f t="shared" si="3"/>
        <v>19.220844011415032</v>
      </c>
      <c r="I25" s="95">
        <v>10245</v>
      </c>
      <c r="J25" s="118">
        <f t="shared" si="4"/>
        <v>1.5211626463627212</v>
      </c>
      <c r="K25" s="95">
        <v>79458</v>
      </c>
      <c r="L25" s="118">
        <f t="shared" si="5"/>
        <v>11.797807862829584</v>
      </c>
      <c r="M25" s="96"/>
      <c r="N25" s="118"/>
      <c r="O25" s="97">
        <v>1495</v>
      </c>
      <c r="P25" s="118">
        <f t="shared" si="6"/>
        <v>0.22197541789285197</v>
      </c>
      <c r="Q25" s="95">
        <v>101562</v>
      </c>
      <c r="R25" s="118">
        <f t="shared" si="7"/>
        <v>15.079777519755069</v>
      </c>
      <c r="S25" s="95">
        <v>37606</v>
      </c>
      <c r="T25" s="118">
        <f t="shared" si="8"/>
        <v>5.5836839901529034</v>
      </c>
    </row>
    <row r="26" spans="1:20" ht="29.25" customHeight="1">
      <c r="A26" s="94" t="s">
        <v>143</v>
      </c>
      <c r="B26" s="97">
        <f t="shared" si="0"/>
        <v>523582</v>
      </c>
      <c r="C26" s="95">
        <v>200294</v>
      </c>
      <c r="D26" s="118">
        <f t="shared" si="1"/>
        <v>38.254561845136003</v>
      </c>
      <c r="E26" s="95">
        <v>25303</v>
      </c>
      <c r="F26" s="118">
        <f t="shared" si="2"/>
        <v>4.8326718641970121</v>
      </c>
      <c r="G26" s="95">
        <v>113000</v>
      </c>
      <c r="H26" s="118">
        <f t="shared" si="3"/>
        <v>21.582101752925041</v>
      </c>
      <c r="I26" s="95">
        <v>8139</v>
      </c>
      <c r="J26" s="118">
        <f t="shared" si="4"/>
        <v>1.5544843023633357</v>
      </c>
      <c r="K26" s="95">
        <v>61046</v>
      </c>
      <c r="L26" s="118">
        <f t="shared" si="5"/>
        <v>11.659300739903205</v>
      </c>
      <c r="M26" s="96"/>
      <c r="N26" s="118"/>
      <c r="O26" s="97">
        <v>2093</v>
      </c>
      <c r="P26" s="118">
        <f t="shared" si="6"/>
        <v>0.3997463625563904</v>
      </c>
      <c r="Q26" s="95">
        <v>72783</v>
      </c>
      <c r="R26" s="118">
        <f t="shared" si="7"/>
        <v>13.900974441443747</v>
      </c>
      <c r="S26" s="95">
        <v>40924</v>
      </c>
      <c r="T26" s="118">
        <f t="shared" si="8"/>
        <v>7.8161586914752608</v>
      </c>
    </row>
    <row r="27" spans="1:20" ht="29.25" customHeight="1">
      <c r="A27" s="94" t="s">
        <v>35</v>
      </c>
      <c r="B27" s="97">
        <f t="shared" si="0"/>
        <v>853897</v>
      </c>
      <c r="C27" s="95">
        <v>331172</v>
      </c>
      <c r="D27" s="118">
        <f t="shared" si="1"/>
        <v>38.78360036397833</v>
      </c>
      <c r="E27" s="95">
        <v>45264</v>
      </c>
      <c r="F27" s="118">
        <f t="shared" si="2"/>
        <v>5.3008735245585825</v>
      </c>
      <c r="G27" s="95">
        <v>156100</v>
      </c>
      <c r="H27" s="118">
        <f t="shared" si="3"/>
        <v>18.280893363016851</v>
      </c>
      <c r="I27" s="95">
        <v>12260</v>
      </c>
      <c r="J27" s="118">
        <f t="shared" si="4"/>
        <v>1.435770356377877</v>
      </c>
      <c r="K27" s="95">
        <v>75059</v>
      </c>
      <c r="L27" s="118">
        <f t="shared" si="5"/>
        <v>8.7901702430152575</v>
      </c>
      <c r="M27" s="96"/>
      <c r="N27" s="118"/>
      <c r="O27" s="97">
        <v>1512</v>
      </c>
      <c r="P27" s="118">
        <f t="shared" si="6"/>
        <v>0.17707053661038744</v>
      </c>
      <c r="Q27" s="95">
        <v>122658</v>
      </c>
      <c r="R27" s="118">
        <f t="shared" si="7"/>
        <v>14.3644959520879</v>
      </c>
      <c r="S27" s="95">
        <v>109872</v>
      </c>
      <c r="T27" s="118">
        <f t="shared" si="8"/>
        <v>12.867125660354819</v>
      </c>
    </row>
    <row r="28" spans="1:20" ht="29.25" customHeight="1">
      <c r="A28" s="94" t="s">
        <v>36</v>
      </c>
      <c r="B28" s="97">
        <f t="shared" si="0"/>
        <v>2695626</v>
      </c>
      <c r="C28" s="95">
        <v>1284411</v>
      </c>
      <c r="D28" s="118">
        <f t="shared" si="1"/>
        <v>47.647967485103649</v>
      </c>
      <c r="E28" s="95">
        <v>158573</v>
      </c>
      <c r="F28" s="118">
        <f t="shared" si="2"/>
        <v>5.8826038923797297</v>
      </c>
      <c r="G28" s="95">
        <v>223800</v>
      </c>
      <c r="H28" s="118">
        <f t="shared" si="3"/>
        <v>8.3023386775465138</v>
      </c>
      <c r="I28" s="95">
        <v>66439</v>
      </c>
      <c r="J28" s="118">
        <f t="shared" si="4"/>
        <v>2.46469651205323</v>
      </c>
      <c r="K28" s="95">
        <v>214933</v>
      </c>
      <c r="L28" s="118">
        <f t="shared" si="5"/>
        <v>7.9733983868682081</v>
      </c>
      <c r="M28" s="96"/>
      <c r="N28" s="118"/>
      <c r="O28" s="97">
        <v>18335</v>
      </c>
      <c r="P28" s="118">
        <f t="shared" si="6"/>
        <v>0.68017595912786122</v>
      </c>
      <c r="Q28" s="95">
        <v>273400</v>
      </c>
      <c r="R28" s="118">
        <f t="shared" si="7"/>
        <v>10.142356543526439</v>
      </c>
      <c r="S28" s="95">
        <v>455735</v>
      </c>
      <c r="T28" s="118">
        <f t="shared" si="8"/>
        <v>16.906462543394372</v>
      </c>
    </row>
    <row r="29" spans="1:20" ht="29.25" customHeight="1">
      <c r="A29" s="94" t="s">
        <v>37</v>
      </c>
      <c r="B29" s="97">
        <f t="shared" si="0"/>
        <v>1968636</v>
      </c>
      <c r="C29" s="95">
        <v>738000</v>
      </c>
      <c r="D29" s="118">
        <f t="shared" si="1"/>
        <v>37.487885012770263</v>
      </c>
      <c r="E29" s="95">
        <v>96212</v>
      </c>
      <c r="F29" s="118">
        <f t="shared" si="2"/>
        <v>4.887241724727172</v>
      </c>
      <c r="G29" s="95">
        <v>285400</v>
      </c>
      <c r="H29" s="118">
        <f t="shared" si="3"/>
        <v>14.497347401957498</v>
      </c>
      <c r="I29" s="95">
        <v>34331</v>
      </c>
      <c r="J29" s="118">
        <f t="shared" si="4"/>
        <v>1.7438978053840326</v>
      </c>
      <c r="K29" s="95">
        <v>182748</v>
      </c>
      <c r="L29" s="118">
        <f t="shared" si="5"/>
        <v>9.282975623731355</v>
      </c>
      <c r="M29" s="96"/>
      <c r="N29" s="118"/>
      <c r="O29" s="97">
        <v>4311</v>
      </c>
      <c r="P29" s="118">
        <f t="shared" si="6"/>
        <v>0.21898410879410921</v>
      </c>
      <c r="Q29" s="95">
        <v>232250</v>
      </c>
      <c r="R29" s="118">
        <f t="shared" si="7"/>
        <v>11.797508528747823</v>
      </c>
      <c r="S29" s="95">
        <v>395384</v>
      </c>
      <c r="T29" s="118">
        <f t="shared" si="8"/>
        <v>20.08415979388775</v>
      </c>
    </row>
    <row r="30" spans="1:20" ht="29.25" customHeight="1">
      <c r="A30" s="155" t="s">
        <v>134</v>
      </c>
      <c r="B30" s="100">
        <f t="shared" si="0"/>
        <v>500716</v>
      </c>
      <c r="C30" s="99">
        <v>120900</v>
      </c>
      <c r="D30" s="352">
        <f t="shared" si="1"/>
        <v>24.145423753185437</v>
      </c>
      <c r="E30" s="99">
        <v>21644</v>
      </c>
      <c r="F30" s="352">
        <f t="shared" si="2"/>
        <v>4.3226100224478543</v>
      </c>
      <c r="G30" s="99">
        <v>152400</v>
      </c>
      <c r="H30" s="352">
        <f t="shared" si="3"/>
        <v>30.436415053643184</v>
      </c>
      <c r="I30" s="99">
        <v>8296</v>
      </c>
      <c r="J30" s="352">
        <f t="shared" si="4"/>
        <v>1.6568274231300779</v>
      </c>
      <c r="K30" s="99">
        <v>52405</v>
      </c>
      <c r="L30" s="352">
        <f t="shared" si="5"/>
        <v>10.466012669856765</v>
      </c>
      <c r="M30" s="355"/>
      <c r="N30" s="352"/>
      <c r="O30" s="100">
        <v>1872</v>
      </c>
      <c r="P30" s="352">
        <f t="shared" si="6"/>
        <v>0.37386462585577457</v>
      </c>
      <c r="Q30" s="99">
        <v>59625</v>
      </c>
      <c r="R30" s="352">
        <f t="shared" si="7"/>
        <v>11.907947818723589</v>
      </c>
      <c r="S30" s="99">
        <v>83574</v>
      </c>
      <c r="T30" s="352">
        <f t="shared" si="8"/>
        <v>16.690898633157321</v>
      </c>
    </row>
    <row r="31" spans="1:20" ht="29.25" customHeight="1">
      <c r="A31" s="94" t="s">
        <v>38</v>
      </c>
      <c r="B31" s="97">
        <f t="shared" si="0"/>
        <v>509407</v>
      </c>
      <c r="C31" s="95">
        <v>81373</v>
      </c>
      <c r="D31" s="118">
        <f t="shared" si="1"/>
        <v>15.974063960644436</v>
      </c>
      <c r="E31" s="95">
        <v>14101</v>
      </c>
      <c r="F31" s="118">
        <f t="shared" si="2"/>
        <v>2.7681205794188144</v>
      </c>
      <c r="G31" s="95">
        <v>177598</v>
      </c>
      <c r="H31" s="118">
        <f t="shared" si="3"/>
        <v>34.863674821900759</v>
      </c>
      <c r="I31" s="95">
        <v>5399</v>
      </c>
      <c r="J31" s="118">
        <f t="shared" si="4"/>
        <v>1.0598597977648521</v>
      </c>
      <c r="K31" s="95">
        <v>85489</v>
      </c>
      <c r="L31" s="118">
        <f t="shared" si="5"/>
        <v>16.782062280259204</v>
      </c>
      <c r="M31" s="96"/>
      <c r="N31" s="118"/>
      <c r="O31" s="97">
        <v>1832</v>
      </c>
      <c r="P31" s="118">
        <f t="shared" si="6"/>
        <v>0.35963384876925525</v>
      </c>
      <c r="Q31" s="95">
        <v>62739</v>
      </c>
      <c r="R31" s="118">
        <f t="shared" si="7"/>
        <v>12.316085173544925</v>
      </c>
      <c r="S31" s="95">
        <v>80876</v>
      </c>
      <c r="T31" s="118">
        <f t="shared" si="8"/>
        <v>15.876499537697756</v>
      </c>
    </row>
    <row r="32" spans="1:20" ht="29.25" customHeight="1">
      <c r="A32" s="94" t="s">
        <v>39</v>
      </c>
      <c r="B32" s="97">
        <f t="shared" si="0"/>
        <v>714329</v>
      </c>
      <c r="C32" s="95">
        <v>243673</v>
      </c>
      <c r="D32" s="118">
        <f t="shared" si="1"/>
        <v>34.112152803540106</v>
      </c>
      <c r="E32" s="95">
        <v>34400</v>
      </c>
      <c r="F32" s="118">
        <f t="shared" si="2"/>
        <v>4.8157081680850133</v>
      </c>
      <c r="G32" s="95">
        <v>161300</v>
      </c>
      <c r="H32" s="118">
        <f t="shared" si="3"/>
        <v>22.580631613724208</v>
      </c>
      <c r="I32" s="95">
        <v>10181</v>
      </c>
      <c r="J32" s="118">
        <f t="shared" si="4"/>
        <v>1.4252536296300444</v>
      </c>
      <c r="K32" s="95">
        <v>84726</v>
      </c>
      <c r="L32" s="118">
        <f t="shared" si="5"/>
        <v>11.860921228173572</v>
      </c>
      <c r="M32" s="96"/>
      <c r="N32" s="118"/>
      <c r="O32" s="97">
        <v>1546</v>
      </c>
      <c r="P32" s="118">
        <f t="shared" si="6"/>
        <v>0.21642688453079742</v>
      </c>
      <c r="Q32" s="95">
        <v>91008</v>
      </c>
      <c r="R32" s="118">
        <f t="shared" si="7"/>
        <v>12.740347934915144</v>
      </c>
      <c r="S32" s="95">
        <v>87495</v>
      </c>
      <c r="T32" s="118">
        <f t="shared" si="8"/>
        <v>12.248557737401114</v>
      </c>
    </row>
    <row r="33" spans="1:20" ht="29.25" customHeight="1">
      <c r="A33" s="94" t="s">
        <v>40</v>
      </c>
      <c r="B33" s="97">
        <f t="shared" si="0"/>
        <v>1001078</v>
      </c>
      <c r="C33" s="95">
        <v>433484</v>
      </c>
      <c r="D33" s="118">
        <f t="shared" si="1"/>
        <v>43.301720745036846</v>
      </c>
      <c r="E33" s="95">
        <v>51931</v>
      </c>
      <c r="F33" s="118">
        <f t="shared" si="2"/>
        <v>5.1875078665198915</v>
      </c>
      <c r="G33" s="95">
        <v>163710</v>
      </c>
      <c r="H33" s="118">
        <f t="shared" si="3"/>
        <v>16.353371065990864</v>
      </c>
      <c r="I33" s="95">
        <v>13925</v>
      </c>
      <c r="J33" s="118">
        <f t="shared" si="4"/>
        <v>1.3910005014594269</v>
      </c>
      <c r="K33" s="95">
        <v>142522</v>
      </c>
      <c r="L33" s="118">
        <f t="shared" si="5"/>
        <v>14.236852672818701</v>
      </c>
      <c r="M33" s="96"/>
      <c r="N33" s="118"/>
      <c r="O33" s="97">
        <v>5948</v>
      </c>
      <c r="P33" s="118">
        <f t="shared" si="6"/>
        <v>0.59415949606324381</v>
      </c>
      <c r="Q33" s="95">
        <v>141205</v>
      </c>
      <c r="R33" s="118">
        <f t="shared" si="7"/>
        <v>14.105294492537046</v>
      </c>
      <c r="S33" s="95">
        <v>48353</v>
      </c>
      <c r="T33" s="118">
        <f t="shared" si="8"/>
        <v>4.8300931595739787</v>
      </c>
    </row>
    <row r="34" spans="1:20" ht="29.25" customHeight="1">
      <c r="A34" s="94" t="s">
        <v>78</v>
      </c>
      <c r="B34" s="97">
        <f t="shared" si="0"/>
        <v>488520</v>
      </c>
      <c r="C34" s="95">
        <v>90892</v>
      </c>
      <c r="D34" s="118">
        <f t="shared" si="1"/>
        <v>18.605584213542947</v>
      </c>
      <c r="E34" s="95">
        <v>14228</v>
      </c>
      <c r="F34" s="118">
        <f t="shared" si="2"/>
        <v>2.9124703185130598</v>
      </c>
      <c r="G34" s="95">
        <v>144500</v>
      </c>
      <c r="H34" s="118">
        <f t="shared" si="3"/>
        <v>29.579136985179726</v>
      </c>
      <c r="I34" s="95">
        <v>6200</v>
      </c>
      <c r="J34" s="118">
        <f t="shared" si="4"/>
        <v>1.2691394415786457</v>
      </c>
      <c r="K34" s="95">
        <v>63270</v>
      </c>
      <c r="L34" s="118">
        <f t="shared" si="5"/>
        <v>12.951363301400148</v>
      </c>
      <c r="M34" s="96"/>
      <c r="N34" s="118"/>
      <c r="O34" s="97">
        <v>3001</v>
      </c>
      <c r="P34" s="118">
        <f t="shared" si="6"/>
        <v>0.61430442970605093</v>
      </c>
      <c r="Q34" s="95">
        <v>55525</v>
      </c>
      <c r="R34" s="118">
        <f t="shared" si="7"/>
        <v>11.365962498976501</v>
      </c>
      <c r="S34" s="95">
        <v>110904</v>
      </c>
      <c r="T34" s="118">
        <f t="shared" si="8"/>
        <v>22.702038811102923</v>
      </c>
    </row>
    <row r="35" spans="1:20" ht="29.25" customHeight="1">
      <c r="A35" s="94" t="s">
        <v>184</v>
      </c>
      <c r="B35" s="97">
        <f t="shared" si="0"/>
        <v>444165</v>
      </c>
      <c r="C35" s="95">
        <v>82489</v>
      </c>
      <c r="D35" s="118">
        <f t="shared" si="1"/>
        <v>18.571701957605843</v>
      </c>
      <c r="E35" s="95">
        <v>14183</v>
      </c>
      <c r="F35" s="118">
        <f t="shared" si="2"/>
        <v>3.1931827136311957</v>
      </c>
      <c r="G35" s="95">
        <v>171027</v>
      </c>
      <c r="H35" s="118">
        <f t="shared" si="3"/>
        <v>38.505285198068286</v>
      </c>
      <c r="I35" s="95">
        <v>5339</v>
      </c>
      <c r="J35" s="118">
        <f t="shared" si="4"/>
        <v>1.2020307768509451</v>
      </c>
      <c r="K35" s="95">
        <v>71683</v>
      </c>
      <c r="L35" s="118">
        <f t="shared" si="5"/>
        <v>16.138822284511388</v>
      </c>
      <c r="M35" s="96"/>
      <c r="N35" s="118"/>
      <c r="O35" s="97">
        <v>1166</v>
      </c>
      <c r="P35" s="118">
        <f t="shared" si="6"/>
        <v>0.26251505634167482</v>
      </c>
      <c r="Q35" s="95">
        <v>69962</v>
      </c>
      <c r="R35" s="118">
        <f t="shared" si="7"/>
        <v>15.751353663615999</v>
      </c>
      <c r="S35" s="95">
        <v>28316</v>
      </c>
      <c r="T35" s="118">
        <f t="shared" si="8"/>
        <v>6.3751083493746696</v>
      </c>
    </row>
    <row r="36" spans="1:20" ht="29.25" customHeight="1">
      <c r="A36" s="94" t="s">
        <v>41</v>
      </c>
      <c r="B36" s="97">
        <f>C36+E36+G36+I36+K36+M36+O36+Q36+S36+1</f>
        <v>1620659</v>
      </c>
      <c r="C36" s="95">
        <v>644805</v>
      </c>
      <c r="D36" s="118">
        <f t="shared" si="1"/>
        <v>39.786592984705607</v>
      </c>
      <c r="E36" s="95">
        <v>93634</v>
      </c>
      <c r="F36" s="118">
        <f t="shared" si="2"/>
        <v>5.777526302571979</v>
      </c>
      <c r="G36" s="95">
        <v>239029</v>
      </c>
      <c r="H36" s="118">
        <f t="shared" si="3"/>
        <v>14.748876845776934</v>
      </c>
      <c r="I36" s="95">
        <v>24846</v>
      </c>
      <c r="J36" s="118">
        <f t="shared" si="4"/>
        <v>1.533080061876064</v>
      </c>
      <c r="K36" s="95">
        <v>208748</v>
      </c>
      <c r="L36" s="118">
        <f t="shared" si="5"/>
        <v>12.880439376821403</v>
      </c>
      <c r="M36" s="96"/>
      <c r="N36" s="118"/>
      <c r="O36" s="97">
        <v>5725</v>
      </c>
      <c r="P36" s="118">
        <f t="shared" si="6"/>
        <v>0.35325136256300677</v>
      </c>
      <c r="Q36" s="95">
        <v>231582</v>
      </c>
      <c r="R36" s="118">
        <f t="shared" si="7"/>
        <v>14.289372409618556</v>
      </c>
      <c r="S36" s="95">
        <v>172289</v>
      </c>
      <c r="T36" s="118">
        <f t="shared" si="8"/>
        <v>10.630798952771681</v>
      </c>
    </row>
    <row r="37" spans="1:20" ht="29.25" customHeight="1">
      <c r="A37" s="94" t="s">
        <v>183</v>
      </c>
      <c r="B37" s="97">
        <f t="shared" si="0"/>
        <v>440188</v>
      </c>
      <c r="C37" s="95">
        <v>103391</v>
      </c>
      <c r="D37" s="118">
        <f t="shared" si="1"/>
        <v>23.487918798331624</v>
      </c>
      <c r="E37" s="95">
        <v>15262</v>
      </c>
      <c r="F37" s="118">
        <f t="shared" si="2"/>
        <v>3.4671549428880386</v>
      </c>
      <c r="G37" s="95">
        <v>141627</v>
      </c>
      <c r="H37" s="118">
        <f t="shared" si="3"/>
        <v>32.1742073841177</v>
      </c>
      <c r="I37" s="95">
        <v>6335</v>
      </c>
      <c r="J37" s="118">
        <f t="shared" si="4"/>
        <v>1.4391578143883976</v>
      </c>
      <c r="K37" s="95">
        <v>57424</v>
      </c>
      <c r="L37" s="118">
        <f t="shared" si="5"/>
        <v>13.045335174970694</v>
      </c>
      <c r="M37" s="96"/>
      <c r="N37" s="118"/>
      <c r="O37" s="97">
        <v>757</v>
      </c>
      <c r="P37" s="118">
        <f t="shared" si="6"/>
        <v>0.17197197561042099</v>
      </c>
      <c r="Q37" s="95">
        <v>61833</v>
      </c>
      <c r="R37" s="118">
        <f t="shared" si="7"/>
        <v>14.046952665679211</v>
      </c>
      <c r="S37" s="95">
        <v>53559</v>
      </c>
      <c r="T37" s="118">
        <f t="shared" si="8"/>
        <v>12.167301244013922</v>
      </c>
    </row>
    <row r="38" spans="1:20" ht="29.25" customHeight="1">
      <c r="A38" s="94" t="s">
        <v>142</v>
      </c>
      <c r="B38" s="97">
        <f t="shared" si="0"/>
        <v>677215</v>
      </c>
      <c r="C38" s="95">
        <v>141941</v>
      </c>
      <c r="D38" s="118">
        <f t="shared" si="1"/>
        <v>20.959518026033091</v>
      </c>
      <c r="E38" s="95">
        <v>24329</v>
      </c>
      <c r="F38" s="118">
        <f t="shared" si="2"/>
        <v>3.5925075493011818</v>
      </c>
      <c r="G38" s="95">
        <v>222327</v>
      </c>
      <c r="H38" s="118">
        <f t="shared" si="3"/>
        <v>32.829603597085125</v>
      </c>
      <c r="I38" s="95">
        <v>11177</v>
      </c>
      <c r="J38" s="118">
        <f t="shared" si="4"/>
        <v>1.6504359767577506</v>
      </c>
      <c r="K38" s="95">
        <v>110798</v>
      </c>
      <c r="L38" s="118">
        <f t="shared" si="5"/>
        <v>16.360830755373108</v>
      </c>
      <c r="M38" s="96"/>
      <c r="N38" s="118"/>
      <c r="O38" s="97">
        <v>4279</v>
      </c>
      <c r="P38" s="118">
        <f t="shared" si="6"/>
        <v>0.63185251360350858</v>
      </c>
      <c r="Q38" s="95">
        <v>97509</v>
      </c>
      <c r="R38" s="118">
        <f t="shared" si="7"/>
        <v>14.398529270615684</v>
      </c>
      <c r="S38" s="95">
        <v>64855</v>
      </c>
      <c r="T38" s="118">
        <f t="shared" si="8"/>
        <v>9.5767223112305544</v>
      </c>
    </row>
    <row r="39" spans="1:20" ht="29.25" customHeight="1">
      <c r="A39" s="94" t="s">
        <v>42</v>
      </c>
      <c r="B39" s="97">
        <f t="shared" si="0"/>
        <v>771509.08799999999</v>
      </c>
      <c r="C39" s="95">
        <v>200479.209</v>
      </c>
      <c r="D39" s="118">
        <f t="shared" si="1"/>
        <v>25.985333435242698</v>
      </c>
      <c r="E39" s="95">
        <v>28944.755000000001</v>
      </c>
      <c r="F39" s="118">
        <f t="shared" si="2"/>
        <v>3.7517062922789579</v>
      </c>
      <c r="G39" s="95">
        <v>203326</v>
      </c>
      <c r="H39" s="118">
        <f t="shared" si="3"/>
        <v>26.354323385494588</v>
      </c>
      <c r="I39" s="95">
        <v>9816.1049999999996</v>
      </c>
      <c r="J39" s="118">
        <f t="shared" si="4"/>
        <v>1.272325258727218</v>
      </c>
      <c r="K39" s="95">
        <v>114579.504</v>
      </c>
      <c r="L39" s="118">
        <f t="shared" si="5"/>
        <v>14.851348581910678</v>
      </c>
      <c r="M39" s="96"/>
      <c r="N39" s="118"/>
      <c r="O39" s="97">
        <v>4323.5640000000003</v>
      </c>
      <c r="P39" s="118">
        <f t="shared" si="6"/>
        <v>0.56040350881777301</v>
      </c>
      <c r="Q39" s="95">
        <v>89460</v>
      </c>
      <c r="R39" s="118">
        <f t="shared" si="7"/>
        <v>11.595456410229609</v>
      </c>
      <c r="S39" s="95">
        <v>120579.951</v>
      </c>
      <c r="T39" s="118">
        <f t="shared" si="8"/>
        <v>15.629103127298482</v>
      </c>
    </row>
    <row r="40" spans="1:20" ht="29.25" customHeight="1">
      <c r="A40" s="94" t="s">
        <v>43</v>
      </c>
      <c r="B40" s="97">
        <f t="shared" si="0"/>
        <v>647948</v>
      </c>
      <c r="C40" s="95">
        <v>127600</v>
      </c>
      <c r="D40" s="118">
        <f t="shared" si="1"/>
        <v>19.692938322211042</v>
      </c>
      <c r="E40" s="95">
        <v>21846</v>
      </c>
      <c r="F40" s="118">
        <f t="shared" si="2"/>
        <v>3.3715668541302692</v>
      </c>
      <c r="G40" s="95">
        <v>167700</v>
      </c>
      <c r="H40" s="118">
        <f t="shared" si="3"/>
        <v>25.881706556698997</v>
      </c>
      <c r="I40" s="95">
        <v>7836</v>
      </c>
      <c r="J40" s="118">
        <f t="shared" si="4"/>
        <v>1.2093563063702641</v>
      </c>
      <c r="K40" s="95">
        <v>105478</v>
      </c>
      <c r="L40" s="118">
        <f t="shared" si="5"/>
        <v>16.278775457289782</v>
      </c>
      <c r="M40" s="96"/>
      <c r="N40" s="118"/>
      <c r="O40" s="97">
        <v>1832</v>
      </c>
      <c r="P40" s="118">
        <f t="shared" si="6"/>
        <v>0.28273873829381374</v>
      </c>
      <c r="Q40" s="95">
        <v>79824</v>
      </c>
      <c r="R40" s="118">
        <f t="shared" si="7"/>
        <v>12.319507120941804</v>
      </c>
      <c r="S40" s="95">
        <v>135832</v>
      </c>
      <c r="T40" s="118">
        <f t="shared" si="8"/>
        <v>20.96341064406403</v>
      </c>
    </row>
    <row r="41" spans="1:20" ht="29.25" customHeight="1">
      <c r="A41" s="94" t="s">
        <v>242</v>
      </c>
      <c r="B41" s="97">
        <f t="shared" si="0"/>
        <v>594562</v>
      </c>
      <c r="C41" s="95">
        <v>124849</v>
      </c>
      <c r="D41" s="118">
        <f t="shared" si="1"/>
        <v>20.998482916836259</v>
      </c>
      <c r="E41" s="95">
        <v>20149</v>
      </c>
      <c r="F41" s="118">
        <f t="shared" si="2"/>
        <v>3.3888812268527087</v>
      </c>
      <c r="G41" s="95">
        <v>182005</v>
      </c>
      <c r="H41" s="118">
        <f t="shared" si="3"/>
        <v>30.611609890978571</v>
      </c>
      <c r="I41" s="95">
        <v>10062</v>
      </c>
      <c r="J41" s="118">
        <f t="shared" si="4"/>
        <v>1.692338225449995</v>
      </c>
      <c r="K41" s="95">
        <v>97726</v>
      </c>
      <c r="L41" s="118">
        <f t="shared" si="5"/>
        <v>16.436637390213299</v>
      </c>
      <c r="M41" s="96"/>
      <c r="N41" s="118"/>
      <c r="O41" s="97">
        <v>1341</v>
      </c>
      <c r="P41" s="118">
        <f t="shared" si="6"/>
        <v>0.22554418210380078</v>
      </c>
      <c r="Q41" s="95">
        <v>72400</v>
      </c>
      <c r="R41" s="118">
        <f t="shared" si="7"/>
        <v>12.177031159071721</v>
      </c>
      <c r="S41" s="95">
        <v>86030</v>
      </c>
      <c r="T41" s="118">
        <f t="shared" si="8"/>
        <v>14.469475008493649</v>
      </c>
    </row>
    <row r="42" spans="1:20" ht="29.25" customHeight="1">
      <c r="A42" s="94" t="s">
        <v>44</v>
      </c>
      <c r="B42" s="97">
        <f t="shared" si="0"/>
        <v>800612</v>
      </c>
      <c r="C42" s="95">
        <v>180501</v>
      </c>
      <c r="D42" s="118">
        <f t="shared" si="1"/>
        <v>22.545377785993715</v>
      </c>
      <c r="E42" s="95">
        <v>30492</v>
      </c>
      <c r="F42" s="118">
        <f t="shared" si="2"/>
        <v>3.808586431379994</v>
      </c>
      <c r="G42" s="95">
        <v>272165</v>
      </c>
      <c r="H42" s="118">
        <f t="shared" si="3"/>
        <v>33.994619116375972</v>
      </c>
      <c r="I42" s="95">
        <v>12152</v>
      </c>
      <c r="J42" s="118">
        <f t="shared" si="4"/>
        <v>1.5178388532772429</v>
      </c>
      <c r="K42" s="95">
        <v>156783</v>
      </c>
      <c r="L42" s="118">
        <f t="shared" si="5"/>
        <v>19.58289408602419</v>
      </c>
      <c r="M42" s="96"/>
      <c r="N42" s="118"/>
      <c r="O42" s="97">
        <v>3150</v>
      </c>
      <c r="P42" s="118">
        <f t="shared" si="6"/>
        <v>0.39344901150619777</v>
      </c>
      <c r="Q42" s="95">
        <v>98138</v>
      </c>
      <c r="R42" s="118">
        <f t="shared" si="7"/>
        <v>12.257872727363567</v>
      </c>
      <c r="S42" s="95">
        <v>47231</v>
      </c>
      <c r="T42" s="118">
        <f t="shared" si="8"/>
        <v>5.8993619880791197</v>
      </c>
    </row>
    <row r="43" spans="1:20" ht="29.25" customHeight="1">
      <c r="A43" s="94" t="s">
        <v>45</v>
      </c>
      <c r="B43" s="97">
        <f t="shared" si="0"/>
        <v>1018108</v>
      </c>
      <c r="C43" s="95">
        <v>330900</v>
      </c>
      <c r="D43" s="118">
        <f t="shared" si="1"/>
        <v>32.501463498960817</v>
      </c>
      <c r="E43" s="95">
        <v>5388</v>
      </c>
      <c r="F43" s="118">
        <f t="shared" si="2"/>
        <v>0.52921693965669647</v>
      </c>
      <c r="G43" s="95">
        <v>108300</v>
      </c>
      <c r="H43" s="118">
        <f t="shared" si="3"/>
        <v>10.637378352787721</v>
      </c>
      <c r="I43" s="95">
        <v>21202</v>
      </c>
      <c r="J43" s="118">
        <f t="shared" si="4"/>
        <v>2.0824902662585894</v>
      </c>
      <c r="K43" s="95">
        <v>236372</v>
      </c>
      <c r="L43" s="118">
        <f t="shared" si="5"/>
        <v>23.216790360158253</v>
      </c>
      <c r="M43" s="95">
        <v>54175</v>
      </c>
      <c r="N43" s="118">
        <f t="shared" ref="N43:N62" si="9">+M43/$B43*100</f>
        <v>5.3211447115630168</v>
      </c>
      <c r="O43" s="97">
        <v>7400</v>
      </c>
      <c r="P43" s="118">
        <f t="shared" si="6"/>
        <v>0.72683841007044436</v>
      </c>
      <c r="Q43" s="95">
        <v>102706</v>
      </c>
      <c r="R43" s="118">
        <f t="shared" si="7"/>
        <v>10.087927803337172</v>
      </c>
      <c r="S43" s="95">
        <v>151665</v>
      </c>
      <c r="T43" s="118">
        <f t="shared" si="8"/>
        <v>14.896749657207289</v>
      </c>
    </row>
    <row r="44" spans="1:20" ht="29.25" customHeight="1">
      <c r="A44" s="94" t="s">
        <v>46</v>
      </c>
      <c r="B44" s="97">
        <f t="shared" si="0"/>
        <v>553349</v>
      </c>
      <c r="C44" s="95">
        <v>218949</v>
      </c>
      <c r="D44" s="118">
        <f t="shared" si="1"/>
        <v>39.567976087424029</v>
      </c>
      <c r="E44" s="95">
        <v>3032</v>
      </c>
      <c r="F44" s="118">
        <f t="shared" si="2"/>
        <v>0.54793629337000704</v>
      </c>
      <c r="G44" s="95">
        <v>21275</v>
      </c>
      <c r="H44" s="118">
        <f t="shared" si="3"/>
        <v>3.8447706601078164</v>
      </c>
      <c r="I44" s="95">
        <v>13882</v>
      </c>
      <c r="J44" s="118">
        <f t="shared" si="4"/>
        <v>2.5087241505812785</v>
      </c>
      <c r="K44" s="95">
        <v>91651</v>
      </c>
      <c r="L44" s="118">
        <f t="shared" si="5"/>
        <v>16.562964783527214</v>
      </c>
      <c r="M44" s="95">
        <v>25141</v>
      </c>
      <c r="N44" s="118">
        <f t="shared" si="9"/>
        <v>4.5434255777095469</v>
      </c>
      <c r="O44" s="97">
        <v>6132</v>
      </c>
      <c r="P44" s="118">
        <f t="shared" si="6"/>
        <v>1.1081613954303702</v>
      </c>
      <c r="Q44" s="95">
        <v>50316</v>
      </c>
      <c r="R44" s="118">
        <f t="shared" si="7"/>
        <v>9.0929955597642724</v>
      </c>
      <c r="S44" s="95">
        <v>122971</v>
      </c>
      <c r="T44" s="118">
        <f t="shared" si="8"/>
        <v>22.223045492085465</v>
      </c>
    </row>
    <row r="45" spans="1:20" ht="29.25" customHeight="1">
      <c r="A45" s="154" t="s">
        <v>47</v>
      </c>
      <c r="B45" s="97">
        <f t="shared" si="0"/>
        <v>558641</v>
      </c>
      <c r="C45" s="95">
        <v>272260</v>
      </c>
      <c r="D45" s="118">
        <f t="shared" si="1"/>
        <v>48.736129285175991</v>
      </c>
      <c r="E45" s="95">
        <v>2770</v>
      </c>
      <c r="F45" s="118">
        <f t="shared" si="2"/>
        <v>0.49584616954358884</v>
      </c>
      <c r="G45" s="95">
        <v>4983</v>
      </c>
      <c r="H45" s="118">
        <f t="shared" si="3"/>
        <v>0.89198608766631882</v>
      </c>
      <c r="I45" s="95">
        <v>8471</v>
      </c>
      <c r="J45" s="118">
        <f t="shared" si="4"/>
        <v>1.516358448449004</v>
      </c>
      <c r="K45" s="95">
        <v>97919</v>
      </c>
      <c r="L45" s="118">
        <f t="shared" si="5"/>
        <v>17.528072590447174</v>
      </c>
      <c r="M45" s="95">
        <v>25083</v>
      </c>
      <c r="N45" s="118">
        <f t="shared" si="9"/>
        <v>4.4900034190114946</v>
      </c>
      <c r="O45" s="97">
        <v>1582</v>
      </c>
      <c r="P45" s="118">
        <f t="shared" si="6"/>
        <v>0.28318723473572471</v>
      </c>
      <c r="Q45" s="95">
        <v>55438</v>
      </c>
      <c r="R45" s="118">
        <f t="shared" si="7"/>
        <v>9.9237256126922304</v>
      </c>
      <c r="S45" s="95">
        <v>90135</v>
      </c>
      <c r="T45" s="118">
        <f t="shared" si="8"/>
        <v>16.134691152278478</v>
      </c>
    </row>
    <row r="46" spans="1:20" ht="29.25" customHeight="1">
      <c r="A46" s="94" t="s">
        <v>48</v>
      </c>
      <c r="B46" s="97">
        <f t="shared" si="0"/>
        <v>467166</v>
      </c>
      <c r="C46" s="95">
        <v>198600</v>
      </c>
      <c r="D46" s="118">
        <f t="shared" si="1"/>
        <v>42.511655385879962</v>
      </c>
      <c r="E46" s="95">
        <v>2635</v>
      </c>
      <c r="F46" s="118">
        <f t="shared" si="2"/>
        <v>0.564039335054349</v>
      </c>
      <c r="G46" s="95">
        <v>11212</v>
      </c>
      <c r="H46" s="118">
        <f t="shared" si="3"/>
        <v>2.4000034249067785</v>
      </c>
      <c r="I46" s="95">
        <v>11147</v>
      </c>
      <c r="J46" s="118">
        <f t="shared" si="4"/>
        <v>2.3860897411198589</v>
      </c>
      <c r="K46" s="95">
        <v>80150</v>
      </c>
      <c r="L46" s="118">
        <f t="shared" si="5"/>
        <v>17.156642392639874</v>
      </c>
      <c r="M46" s="95">
        <v>19585</v>
      </c>
      <c r="N46" s="118">
        <f t="shared" si="9"/>
        <v>4.1922999533356453</v>
      </c>
      <c r="O46" s="97">
        <v>5508</v>
      </c>
      <c r="P46" s="118">
        <f t="shared" si="6"/>
        <v>1.1790241584361876</v>
      </c>
      <c r="Q46" s="95">
        <v>57584</v>
      </c>
      <c r="R46" s="118">
        <f t="shared" si="7"/>
        <v>12.326239495168741</v>
      </c>
      <c r="S46" s="95">
        <v>80745</v>
      </c>
      <c r="T46" s="118">
        <f t="shared" si="8"/>
        <v>17.284006113458599</v>
      </c>
    </row>
    <row r="47" spans="1:20" ht="29.25" customHeight="1">
      <c r="A47" s="94" t="s">
        <v>50</v>
      </c>
      <c r="B47" s="97">
        <f t="shared" si="0"/>
        <v>1797274</v>
      </c>
      <c r="C47" s="95">
        <v>837542</v>
      </c>
      <c r="D47" s="118">
        <f t="shared" si="1"/>
        <v>46.600685260010437</v>
      </c>
      <c r="E47" s="95">
        <v>8732</v>
      </c>
      <c r="F47" s="118">
        <f t="shared" si="2"/>
        <v>0.48584689924852864</v>
      </c>
      <c r="G47" s="95">
        <v>20500</v>
      </c>
      <c r="H47" s="118">
        <f t="shared" si="3"/>
        <v>1.1406162888908424</v>
      </c>
      <c r="I47" s="95">
        <v>43867</v>
      </c>
      <c r="J47" s="118">
        <f t="shared" si="4"/>
        <v>2.440751938769492</v>
      </c>
      <c r="K47" s="95">
        <v>327596</v>
      </c>
      <c r="L47" s="118">
        <f t="shared" si="5"/>
        <v>18.227382135389483</v>
      </c>
      <c r="M47" s="95">
        <v>83282</v>
      </c>
      <c r="N47" s="118">
        <f t="shared" si="9"/>
        <v>4.6337954034832753</v>
      </c>
      <c r="O47" s="97">
        <v>30505</v>
      </c>
      <c r="P47" s="118">
        <f t="shared" si="6"/>
        <v>1.6972926776885437</v>
      </c>
      <c r="Q47" s="95">
        <v>187900</v>
      </c>
      <c r="R47" s="118">
        <f t="shared" si="7"/>
        <v>10.454721984516551</v>
      </c>
      <c r="S47" s="95">
        <v>257350</v>
      </c>
      <c r="T47" s="118">
        <f t="shared" si="8"/>
        <v>14.318907412002844</v>
      </c>
    </row>
    <row r="48" spans="1:20" ht="29.25" customHeight="1">
      <c r="A48" s="94" t="s">
        <v>49</v>
      </c>
      <c r="B48" s="97">
        <f t="shared" si="0"/>
        <v>762340</v>
      </c>
      <c r="C48" s="95">
        <v>363728</v>
      </c>
      <c r="D48" s="118">
        <f t="shared" si="1"/>
        <v>47.712044494582464</v>
      </c>
      <c r="E48" s="95">
        <v>2940</v>
      </c>
      <c r="F48" s="118">
        <f t="shared" si="2"/>
        <v>0.38565469475562086</v>
      </c>
      <c r="G48" s="95">
        <v>428</v>
      </c>
      <c r="H48" s="118">
        <f t="shared" si="3"/>
        <v>5.6142928352178822E-2</v>
      </c>
      <c r="I48" s="95">
        <v>16647</v>
      </c>
      <c r="J48" s="118">
        <f t="shared" si="4"/>
        <v>2.1836713277540207</v>
      </c>
      <c r="K48" s="95">
        <v>133252</v>
      </c>
      <c r="L48" s="118">
        <f t="shared" si="5"/>
        <v>17.479339927066665</v>
      </c>
      <c r="M48" s="95">
        <v>30184</v>
      </c>
      <c r="N48" s="118">
        <f t="shared" si="9"/>
        <v>3.9593881994910407</v>
      </c>
      <c r="O48" s="97">
        <v>5889</v>
      </c>
      <c r="P48" s="118">
        <f t="shared" si="6"/>
        <v>0.7724899651074324</v>
      </c>
      <c r="Q48" s="95">
        <v>56852</v>
      </c>
      <c r="R48" s="118">
        <f t="shared" si="7"/>
        <v>7.4575648660702569</v>
      </c>
      <c r="S48" s="95">
        <v>152420</v>
      </c>
      <c r="T48" s="118">
        <f t="shared" si="8"/>
        <v>19.993703596820318</v>
      </c>
    </row>
    <row r="49" spans="1:20" ht="29.25" customHeight="1">
      <c r="A49" s="94" t="s">
        <v>138</v>
      </c>
      <c r="B49" s="89">
        <f t="shared" si="0"/>
        <v>309347</v>
      </c>
      <c r="C49" s="95">
        <v>130800</v>
      </c>
      <c r="D49" s="118">
        <f t="shared" si="1"/>
        <v>42.28261466896398</v>
      </c>
      <c r="E49" s="95">
        <v>1756</v>
      </c>
      <c r="F49" s="118">
        <f t="shared" si="2"/>
        <v>0.56764733454664185</v>
      </c>
      <c r="G49" s="95">
        <v>13900</v>
      </c>
      <c r="H49" s="118">
        <f t="shared" si="3"/>
        <v>4.4933359625275182</v>
      </c>
      <c r="I49" s="95">
        <v>5341</v>
      </c>
      <c r="J49" s="118">
        <f t="shared" si="4"/>
        <v>1.7265400989826958</v>
      </c>
      <c r="K49" s="95">
        <v>62531</v>
      </c>
      <c r="L49" s="118">
        <f t="shared" si="5"/>
        <v>20.21386986135311</v>
      </c>
      <c r="M49" s="95">
        <v>16699</v>
      </c>
      <c r="N49" s="118">
        <f t="shared" si="9"/>
        <v>5.398145125053742</v>
      </c>
      <c r="O49" s="89">
        <v>197</v>
      </c>
      <c r="P49" s="118">
        <f t="shared" si="6"/>
        <v>6.3682531267476333E-2</v>
      </c>
      <c r="Q49" s="95">
        <v>34086</v>
      </c>
      <c r="R49" s="118">
        <f t="shared" si="7"/>
        <v>11.018694217173595</v>
      </c>
      <c r="S49" s="95">
        <f>309347-265310</f>
        <v>44037</v>
      </c>
      <c r="T49" s="118">
        <f t="shared" si="8"/>
        <v>14.235470200131244</v>
      </c>
    </row>
    <row r="50" spans="1:20" ht="29.25" customHeight="1">
      <c r="A50" s="94" t="s">
        <v>51</v>
      </c>
      <c r="B50" s="97">
        <f t="shared" si="0"/>
        <v>392558</v>
      </c>
      <c r="C50" s="95">
        <v>135124</v>
      </c>
      <c r="D50" s="118">
        <f t="shared" si="1"/>
        <v>34.421410339363867</v>
      </c>
      <c r="E50" s="95">
        <v>3280</v>
      </c>
      <c r="F50" s="118">
        <f t="shared" si="2"/>
        <v>0.8355453206914647</v>
      </c>
      <c r="G50" s="95">
        <v>57175</v>
      </c>
      <c r="H50" s="118">
        <f t="shared" si="3"/>
        <v>14.564726741016615</v>
      </c>
      <c r="I50" s="95">
        <v>8719</v>
      </c>
      <c r="J50" s="118">
        <f t="shared" si="4"/>
        <v>2.2210730643624639</v>
      </c>
      <c r="K50" s="95">
        <v>64697</v>
      </c>
      <c r="L50" s="118">
        <f t="shared" si="5"/>
        <v>16.480876711212101</v>
      </c>
      <c r="M50" s="95">
        <v>20108</v>
      </c>
      <c r="N50" s="118">
        <f t="shared" si="9"/>
        <v>5.1223003989219427</v>
      </c>
      <c r="O50" s="97">
        <v>739</v>
      </c>
      <c r="P50" s="118">
        <f t="shared" si="6"/>
        <v>0.18825243658261964</v>
      </c>
      <c r="Q50" s="95">
        <v>52981</v>
      </c>
      <c r="R50" s="118">
        <f t="shared" si="7"/>
        <v>13.496349584010517</v>
      </c>
      <c r="S50" s="95">
        <v>49735</v>
      </c>
      <c r="T50" s="118">
        <f t="shared" si="8"/>
        <v>12.669465403838414</v>
      </c>
    </row>
    <row r="51" spans="1:20" ht="29.25" customHeight="1">
      <c r="A51" s="94" t="s">
        <v>52</v>
      </c>
      <c r="B51" s="89">
        <f t="shared" si="0"/>
        <v>319125</v>
      </c>
      <c r="C51" s="95">
        <v>142733</v>
      </c>
      <c r="D51" s="118">
        <f t="shared" si="1"/>
        <v>44.726361143752449</v>
      </c>
      <c r="E51" s="95">
        <v>2225</v>
      </c>
      <c r="F51" s="118">
        <f t="shared" si="2"/>
        <v>0.6972189580885233</v>
      </c>
      <c r="G51" s="95">
        <v>15110</v>
      </c>
      <c r="H51" s="118">
        <f t="shared" si="3"/>
        <v>4.7348217783000388</v>
      </c>
      <c r="I51" s="95">
        <v>8916</v>
      </c>
      <c r="J51" s="118">
        <f t="shared" si="4"/>
        <v>2.7938895417156289</v>
      </c>
      <c r="K51" s="95">
        <v>52246</v>
      </c>
      <c r="L51" s="118">
        <f t="shared" si="5"/>
        <v>16.371641206423813</v>
      </c>
      <c r="M51" s="95">
        <v>16409</v>
      </c>
      <c r="N51" s="118">
        <f t="shared" si="9"/>
        <v>5.1418723070896979</v>
      </c>
      <c r="O51" s="89">
        <v>868</v>
      </c>
      <c r="P51" s="118">
        <f t="shared" si="6"/>
        <v>0.27199373286329809</v>
      </c>
      <c r="Q51" s="95">
        <v>40162</v>
      </c>
      <c r="R51" s="118">
        <f t="shared" si="7"/>
        <v>12.585037211124167</v>
      </c>
      <c r="S51" s="95">
        <v>40456</v>
      </c>
      <c r="T51" s="118">
        <f t="shared" si="8"/>
        <v>12.677164120642381</v>
      </c>
    </row>
    <row r="52" spans="1:20" ht="29.25" customHeight="1">
      <c r="A52" s="94" t="s">
        <v>53</v>
      </c>
      <c r="B52" s="97">
        <f t="shared" si="0"/>
        <v>360377.516</v>
      </c>
      <c r="C52" s="95">
        <v>151500</v>
      </c>
      <c r="D52" s="118">
        <f t="shared" si="1"/>
        <v>42.039248641693838</v>
      </c>
      <c r="E52" s="95">
        <v>3671.4</v>
      </c>
      <c r="F52" s="118">
        <f t="shared" si="2"/>
        <v>1.0187649997565331</v>
      </c>
      <c r="G52" s="95">
        <v>21500</v>
      </c>
      <c r="H52" s="118">
        <f t="shared" si="3"/>
        <v>5.9659659788542418</v>
      </c>
      <c r="I52" s="95">
        <v>4833.9290000000001</v>
      </c>
      <c r="J52" s="118">
        <f t="shared" si="4"/>
        <v>1.341351439916135</v>
      </c>
      <c r="K52" s="95">
        <v>57738.773999999998</v>
      </c>
      <c r="L52" s="118">
        <f t="shared" si="5"/>
        <v>16.021747039290872</v>
      </c>
      <c r="M52" s="95">
        <v>18584.099999999999</v>
      </c>
      <c r="N52" s="118">
        <f t="shared" si="9"/>
        <v>5.1568422487267487</v>
      </c>
      <c r="O52" s="97">
        <v>6456.23</v>
      </c>
      <c r="P52" s="118">
        <f t="shared" si="6"/>
        <v>1.7915185363561914</v>
      </c>
      <c r="Q52" s="95">
        <v>39595.300000000003</v>
      </c>
      <c r="R52" s="118">
        <f t="shared" si="7"/>
        <v>10.987172684768714</v>
      </c>
      <c r="S52" s="95">
        <v>56497.783000000003</v>
      </c>
      <c r="T52" s="118">
        <f t="shared" si="8"/>
        <v>15.677388430636721</v>
      </c>
    </row>
    <row r="53" spans="1:20" ht="29.25" customHeight="1">
      <c r="A53" s="94" t="s">
        <v>54</v>
      </c>
      <c r="B53" s="97">
        <f t="shared" si="0"/>
        <v>1263172</v>
      </c>
      <c r="C53" s="95">
        <v>594502</v>
      </c>
      <c r="D53" s="118">
        <f t="shared" si="1"/>
        <v>47.06421611625337</v>
      </c>
      <c r="E53" s="95">
        <v>6454</v>
      </c>
      <c r="F53" s="118">
        <f t="shared" si="2"/>
        <v>0.51093596121509977</v>
      </c>
      <c r="G53" s="95">
        <v>6800</v>
      </c>
      <c r="H53" s="118">
        <f t="shared" si="3"/>
        <v>0.53832732201157085</v>
      </c>
      <c r="I53" s="95">
        <v>42195</v>
      </c>
      <c r="J53" s="118">
        <f t="shared" si="4"/>
        <v>3.3404001988644461</v>
      </c>
      <c r="K53" s="95">
        <v>218233</v>
      </c>
      <c r="L53" s="118">
        <f t="shared" si="5"/>
        <v>17.276586244786934</v>
      </c>
      <c r="M53" s="95">
        <v>59035</v>
      </c>
      <c r="N53" s="118">
        <f t="shared" si="9"/>
        <v>4.6735519786695718</v>
      </c>
      <c r="O53" s="97">
        <v>17048</v>
      </c>
      <c r="P53" s="118">
        <f t="shared" si="6"/>
        <v>1.3496182625960675</v>
      </c>
      <c r="Q53" s="95">
        <v>102453</v>
      </c>
      <c r="R53" s="118">
        <f t="shared" si="7"/>
        <v>8.1107719297134526</v>
      </c>
      <c r="S53" s="95">
        <v>216452</v>
      </c>
      <c r="T53" s="118">
        <f t="shared" si="8"/>
        <v>17.135591985889491</v>
      </c>
    </row>
    <row r="54" spans="1:20" ht="29.25" customHeight="1">
      <c r="A54" s="94" t="s">
        <v>55</v>
      </c>
      <c r="B54" s="97">
        <f t="shared" si="0"/>
        <v>797398</v>
      </c>
      <c r="C54" s="95">
        <v>300069</v>
      </c>
      <c r="D54" s="118">
        <f t="shared" si="1"/>
        <v>37.631019892199383</v>
      </c>
      <c r="E54" s="95">
        <v>3357</v>
      </c>
      <c r="F54" s="118">
        <f t="shared" si="2"/>
        <v>0.42099428390841209</v>
      </c>
      <c r="G54" s="95">
        <v>62778</v>
      </c>
      <c r="H54" s="118">
        <f t="shared" si="3"/>
        <v>7.8728564656545412</v>
      </c>
      <c r="I54" s="95">
        <v>21572</v>
      </c>
      <c r="J54" s="118">
        <f t="shared" si="4"/>
        <v>2.7052989849485449</v>
      </c>
      <c r="K54" s="95">
        <v>155660</v>
      </c>
      <c r="L54" s="118">
        <f t="shared" si="5"/>
        <v>19.520992026566407</v>
      </c>
      <c r="M54" s="95">
        <v>41133</v>
      </c>
      <c r="N54" s="118">
        <f t="shared" si="9"/>
        <v>5.1584027047973535</v>
      </c>
      <c r="O54" s="97">
        <v>7099</v>
      </c>
      <c r="P54" s="118">
        <f t="shared" si="6"/>
        <v>0.89027060514322831</v>
      </c>
      <c r="Q54" s="95">
        <v>95216</v>
      </c>
      <c r="R54" s="118">
        <f t="shared" si="7"/>
        <v>11.940837574210118</v>
      </c>
      <c r="S54" s="95">
        <v>110514</v>
      </c>
      <c r="T54" s="118">
        <f t="shared" si="8"/>
        <v>13.859327462572017</v>
      </c>
    </row>
    <row r="55" spans="1:20" ht="29.25" customHeight="1">
      <c r="A55" s="155" t="s">
        <v>56</v>
      </c>
      <c r="B55" s="100">
        <f t="shared" si="0"/>
        <v>1828857</v>
      </c>
      <c r="C55" s="99">
        <v>748822</v>
      </c>
      <c r="D55" s="352">
        <f t="shared" si="1"/>
        <v>40.944808697454206</v>
      </c>
      <c r="E55" s="99">
        <v>5957</v>
      </c>
      <c r="F55" s="352">
        <f t="shared" si="2"/>
        <v>0.32572256879570138</v>
      </c>
      <c r="G55" s="99">
        <v>39000</v>
      </c>
      <c r="H55" s="352">
        <f t="shared" si="3"/>
        <v>2.1324794666832894</v>
      </c>
      <c r="I55" s="99">
        <v>71079</v>
      </c>
      <c r="J55" s="352">
        <f t="shared" si="4"/>
        <v>3.8865258464713204</v>
      </c>
      <c r="K55" s="99">
        <v>444993</v>
      </c>
      <c r="L55" s="352">
        <f t="shared" si="5"/>
        <v>24.33175475173838</v>
      </c>
      <c r="M55" s="99">
        <v>83593</v>
      </c>
      <c r="N55" s="352">
        <f t="shared" si="9"/>
        <v>4.5707783604732359</v>
      </c>
      <c r="O55" s="100">
        <v>21018</v>
      </c>
      <c r="P55" s="352">
        <f t="shared" si="6"/>
        <v>1.1492423956602402</v>
      </c>
      <c r="Q55" s="99">
        <v>147960</v>
      </c>
      <c r="R55" s="352">
        <f t="shared" si="7"/>
        <v>8.0902990228322942</v>
      </c>
      <c r="S55" s="99">
        <v>266435</v>
      </c>
      <c r="T55" s="352">
        <f t="shared" si="8"/>
        <v>14.568388889891338</v>
      </c>
    </row>
    <row r="56" spans="1:20" ht="29.25" customHeight="1">
      <c r="A56" s="94" t="s">
        <v>57</v>
      </c>
      <c r="B56" s="97">
        <f>C56+E56+G56+I56+K56+M56+O56+Q56+S56+1</f>
        <v>435392</v>
      </c>
      <c r="C56" s="95">
        <v>151193</v>
      </c>
      <c r="D56" s="118">
        <f t="shared" si="1"/>
        <v>34.725718433044243</v>
      </c>
      <c r="E56" s="95">
        <v>2053</v>
      </c>
      <c r="F56" s="118">
        <f t="shared" si="2"/>
        <v>0.47152910480670296</v>
      </c>
      <c r="G56" s="95">
        <v>27793</v>
      </c>
      <c r="H56" s="118">
        <f t="shared" si="3"/>
        <v>6.3834429663383805</v>
      </c>
      <c r="I56" s="95">
        <v>5927</v>
      </c>
      <c r="J56" s="118">
        <f t="shared" si="4"/>
        <v>1.3613019991180362</v>
      </c>
      <c r="K56" s="95">
        <v>100887</v>
      </c>
      <c r="L56" s="118">
        <f t="shared" si="5"/>
        <v>23.171532779656033</v>
      </c>
      <c r="M56" s="95">
        <v>26164</v>
      </c>
      <c r="N56" s="118">
        <f t="shared" si="9"/>
        <v>6.0092973688078786</v>
      </c>
      <c r="O56" s="97">
        <v>6977</v>
      </c>
      <c r="P56" s="118">
        <f t="shared" si="6"/>
        <v>1.6024639864765544</v>
      </c>
      <c r="Q56" s="95">
        <v>62424</v>
      </c>
      <c r="R56" s="118">
        <f t="shared" si="7"/>
        <v>14.33742466558871</v>
      </c>
      <c r="S56" s="95">
        <v>51973</v>
      </c>
      <c r="T56" s="118">
        <f t="shared" si="8"/>
        <v>11.937059018080259</v>
      </c>
    </row>
    <row r="57" spans="1:20" ht="29.25" customHeight="1">
      <c r="A57" s="94" t="s">
        <v>58</v>
      </c>
      <c r="B57" s="97">
        <f t="shared" si="0"/>
        <v>870577</v>
      </c>
      <c r="C57" s="95">
        <v>308622</v>
      </c>
      <c r="D57" s="118">
        <f t="shared" si="1"/>
        <v>35.450281824583008</v>
      </c>
      <c r="E57" s="95">
        <v>4711</v>
      </c>
      <c r="F57" s="118">
        <f t="shared" si="2"/>
        <v>0.54113536194960354</v>
      </c>
      <c r="G57" s="95">
        <v>66200</v>
      </c>
      <c r="H57" s="118">
        <f t="shared" si="3"/>
        <v>7.6041521887208141</v>
      </c>
      <c r="I57" s="95">
        <v>37067</v>
      </c>
      <c r="J57" s="118">
        <f t="shared" si="4"/>
        <v>4.2577508939473478</v>
      </c>
      <c r="K57" s="95">
        <v>170054</v>
      </c>
      <c r="L57" s="118">
        <f t="shared" si="5"/>
        <v>19.533481817231561</v>
      </c>
      <c r="M57" s="95">
        <v>42144</v>
      </c>
      <c r="N57" s="118">
        <f t="shared" si="9"/>
        <v>4.8409273389947129</v>
      </c>
      <c r="O57" s="97">
        <v>12337</v>
      </c>
      <c r="P57" s="118">
        <f t="shared" si="6"/>
        <v>1.4171061261668985</v>
      </c>
      <c r="Q57" s="95">
        <v>117354</v>
      </c>
      <c r="R57" s="118">
        <f t="shared" si="7"/>
        <v>13.480025316542937</v>
      </c>
      <c r="S57" s="95">
        <v>112088</v>
      </c>
      <c r="T57" s="118">
        <f t="shared" si="8"/>
        <v>12.87513913186312</v>
      </c>
    </row>
    <row r="58" spans="1:20" ht="29.25" customHeight="1">
      <c r="A58" s="94" t="s">
        <v>136</v>
      </c>
      <c r="B58" s="97">
        <f t="shared" si="0"/>
        <v>332899</v>
      </c>
      <c r="C58" s="95">
        <v>130947</v>
      </c>
      <c r="D58" s="118">
        <f t="shared" si="1"/>
        <v>39.335353966217987</v>
      </c>
      <c r="E58" s="95">
        <v>2637</v>
      </c>
      <c r="F58" s="118">
        <f t="shared" si="2"/>
        <v>0.79213214818909039</v>
      </c>
      <c r="G58" s="95">
        <v>31200</v>
      </c>
      <c r="H58" s="118">
        <f t="shared" si="3"/>
        <v>9.3722119922258713</v>
      </c>
      <c r="I58" s="95">
        <v>6553</v>
      </c>
      <c r="J58" s="118">
        <f t="shared" si="4"/>
        <v>1.9684649097774403</v>
      </c>
      <c r="K58" s="95">
        <v>65886</v>
      </c>
      <c r="L58" s="118">
        <f t="shared" si="5"/>
        <v>19.791588439736977</v>
      </c>
      <c r="M58" s="95">
        <v>17719</v>
      </c>
      <c r="N58" s="118">
        <f t="shared" si="9"/>
        <v>5.3226353939182758</v>
      </c>
      <c r="O58" s="97">
        <v>1946</v>
      </c>
      <c r="P58" s="118">
        <f t="shared" si="6"/>
        <v>0.58456168387408791</v>
      </c>
      <c r="Q58" s="95">
        <v>38164</v>
      </c>
      <c r="R58" s="118">
        <f t="shared" si="7"/>
        <v>11.464137771516286</v>
      </c>
      <c r="S58" s="95">
        <v>37847</v>
      </c>
      <c r="T58" s="118">
        <f t="shared" si="8"/>
        <v>11.368913694543989</v>
      </c>
    </row>
    <row r="59" spans="1:20" ht="29.25" customHeight="1">
      <c r="A59" s="94" t="s">
        <v>59</v>
      </c>
      <c r="B59" s="97">
        <f t="shared" si="0"/>
        <v>641408</v>
      </c>
      <c r="C59" s="95">
        <v>239288</v>
      </c>
      <c r="D59" s="118">
        <f t="shared" si="1"/>
        <v>37.306675314308521</v>
      </c>
      <c r="E59" s="95">
        <v>3409</v>
      </c>
      <c r="F59" s="118">
        <f t="shared" si="2"/>
        <v>0.53148697864697669</v>
      </c>
      <c r="G59" s="95">
        <v>44500</v>
      </c>
      <c r="H59" s="118">
        <f t="shared" si="3"/>
        <v>6.9378617042506487</v>
      </c>
      <c r="I59" s="95">
        <v>14036</v>
      </c>
      <c r="J59" s="118">
        <f t="shared" si="4"/>
        <v>2.1883107164238673</v>
      </c>
      <c r="K59" s="95">
        <v>137389</v>
      </c>
      <c r="L59" s="118">
        <f t="shared" si="5"/>
        <v>21.419907453602075</v>
      </c>
      <c r="M59" s="95">
        <v>29231</v>
      </c>
      <c r="N59" s="118">
        <f t="shared" si="9"/>
        <v>4.5573176511674314</v>
      </c>
      <c r="O59" s="97">
        <v>3672</v>
      </c>
      <c r="P59" s="118">
        <f t="shared" si="6"/>
        <v>0.57249052085412089</v>
      </c>
      <c r="Q59" s="95">
        <v>83659</v>
      </c>
      <c r="R59" s="118">
        <f t="shared" si="7"/>
        <v>13.043024096986629</v>
      </c>
      <c r="S59" s="95">
        <v>86224</v>
      </c>
      <c r="T59" s="118">
        <f t="shared" si="8"/>
        <v>13.442925563759728</v>
      </c>
    </row>
    <row r="60" spans="1:20" ht="29.25" customHeight="1">
      <c r="A60" s="94" t="s">
        <v>60</v>
      </c>
      <c r="B60" s="97">
        <f t="shared" si="0"/>
        <v>581319</v>
      </c>
      <c r="C60" s="95">
        <v>175428</v>
      </c>
      <c r="D60" s="118">
        <f t="shared" si="1"/>
        <v>30.177578919663727</v>
      </c>
      <c r="E60" s="95">
        <v>3218</v>
      </c>
      <c r="F60" s="118">
        <f t="shared" si="2"/>
        <v>0.55356869464098024</v>
      </c>
      <c r="G60" s="95">
        <v>63000</v>
      </c>
      <c r="H60" s="118">
        <f t="shared" si="3"/>
        <v>10.837423170410739</v>
      </c>
      <c r="I60" s="95">
        <v>16639</v>
      </c>
      <c r="J60" s="118">
        <f t="shared" si="4"/>
        <v>2.8622838751184805</v>
      </c>
      <c r="K60" s="95">
        <v>113662</v>
      </c>
      <c r="L60" s="118">
        <f t="shared" si="5"/>
        <v>19.552431625321038</v>
      </c>
      <c r="M60" s="95">
        <v>28278</v>
      </c>
      <c r="N60" s="118">
        <f t="shared" si="9"/>
        <v>4.8644548002043626</v>
      </c>
      <c r="O60" s="97">
        <v>7337</v>
      </c>
      <c r="P60" s="118">
        <f t="shared" si="6"/>
        <v>1.2621297428778349</v>
      </c>
      <c r="Q60" s="95">
        <v>68768</v>
      </c>
      <c r="R60" s="118">
        <f t="shared" si="7"/>
        <v>11.829649469568345</v>
      </c>
      <c r="S60" s="95">
        <v>104989</v>
      </c>
      <c r="T60" s="118">
        <f t="shared" si="8"/>
        <v>18.060479702194492</v>
      </c>
    </row>
    <row r="61" spans="1:20" ht="29.25" customHeight="1">
      <c r="A61" s="94" t="s">
        <v>61</v>
      </c>
      <c r="B61" s="97">
        <f t="shared" ref="B61" si="10">C61+E61+G61+I61+K61+M61+O61+Q61+S61</f>
        <v>871616</v>
      </c>
      <c r="C61" s="95">
        <v>335836</v>
      </c>
      <c r="D61" s="118">
        <f t="shared" si="1"/>
        <v>38.530270210735004</v>
      </c>
      <c r="E61" s="95">
        <v>6327</v>
      </c>
      <c r="F61" s="118">
        <f t="shared" si="2"/>
        <v>0.72589305382186653</v>
      </c>
      <c r="G61" s="95">
        <v>35500</v>
      </c>
      <c r="H61" s="118">
        <f t="shared" si="3"/>
        <v>4.0728944856450546</v>
      </c>
      <c r="I61" s="95">
        <v>26629</v>
      </c>
      <c r="J61" s="118">
        <f t="shared" si="4"/>
        <v>3.0551297819223144</v>
      </c>
      <c r="K61" s="95">
        <v>166773</v>
      </c>
      <c r="L61" s="118">
        <f t="shared" si="5"/>
        <v>19.133769917027681</v>
      </c>
      <c r="M61" s="95">
        <v>37427</v>
      </c>
      <c r="N61" s="118">
        <f t="shared" si="9"/>
        <v>4.2939780820911961</v>
      </c>
      <c r="O61" s="97">
        <v>6772</v>
      </c>
      <c r="P61" s="118">
        <f t="shared" si="6"/>
        <v>0.77694764667009319</v>
      </c>
      <c r="Q61" s="95">
        <v>76607</v>
      </c>
      <c r="R61" s="118">
        <f t="shared" si="7"/>
        <v>8.7890768411777653</v>
      </c>
      <c r="S61" s="95">
        <v>179745</v>
      </c>
      <c r="T61" s="118">
        <f t="shared" si="8"/>
        <v>20.622039980909022</v>
      </c>
    </row>
    <row r="62" spans="1:20" ht="29.25" customHeight="1">
      <c r="A62" s="155" t="s">
        <v>146</v>
      </c>
      <c r="B62" s="99">
        <f t="shared" ref="B62" si="11">C62+E62+G62+I62+K62+M62+O62+Q62+S62</f>
        <v>380989</v>
      </c>
      <c r="C62" s="99">
        <v>116335</v>
      </c>
      <c r="D62" s="352">
        <f t="shared" si="1"/>
        <v>30.535002322901711</v>
      </c>
      <c r="E62" s="99">
        <v>2127</v>
      </c>
      <c r="F62" s="352">
        <f t="shared" si="2"/>
        <v>0.55828383496636391</v>
      </c>
      <c r="G62" s="99">
        <v>46212</v>
      </c>
      <c r="H62" s="352">
        <f t="shared" si="3"/>
        <v>12.129484053345372</v>
      </c>
      <c r="I62" s="99">
        <v>8478</v>
      </c>
      <c r="J62" s="352">
        <f t="shared" si="4"/>
        <v>2.2252610967770723</v>
      </c>
      <c r="K62" s="99">
        <v>78886</v>
      </c>
      <c r="L62" s="352">
        <f t="shared" si="5"/>
        <v>20.705584675673052</v>
      </c>
      <c r="M62" s="99">
        <v>25973</v>
      </c>
      <c r="N62" s="352">
        <f t="shared" si="9"/>
        <v>6.8172571911525006</v>
      </c>
      <c r="O62" s="100">
        <v>697</v>
      </c>
      <c r="P62" s="352">
        <f t="shared" si="6"/>
        <v>0.18294491442010136</v>
      </c>
      <c r="Q62" s="99">
        <v>54832</v>
      </c>
      <c r="R62" s="352">
        <f t="shared" si="7"/>
        <v>14.39201656740746</v>
      </c>
      <c r="S62" s="99">
        <v>47449</v>
      </c>
      <c r="T62" s="352">
        <f t="shared" si="8"/>
        <v>12.454165343356371</v>
      </c>
    </row>
    <row r="63" spans="1:20" ht="27" customHeight="1">
      <c r="A63" s="101" t="s">
        <v>62</v>
      </c>
    </row>
  </sheetData>
  <mergeCells count="2">
    <mergeCell ref="A4:A6"/>
    <mergeCell ref="M5:N5"/>
  </mergeCells>
  <phoneticPr fontId="2"/>
  <dataValidations count="1">
    <dataValidation imeMode="off" allowBlank="1" showInputMessage="1" showErrorMessage="1" sqref="B7:B62 C43:C62 D44:D62 E43:E62 F44:F62 G43:G62 H44:H62 I43:I62 J44:J62 K43:T62" xr:uid="{00000000-0002-0000-0200-000000000000}"/>
  </dataValidations>
  <printOptions horizontalCentered="1"/>
  <pageMargins left="0.39370078740157483" right="0.39370078740157483" top="0.39370078740157483" bottom="0.39370078740157483" header="0.31496062992125984" footer="0.51181102362204722"/>
  <pageSetup paperSize="9" scale="70" fitToHeight="3" orientation="landscape" r:id="rId1"/>
  <headerFooter alignWithMargins="0"/>
  <rowBreaks count="1" manualBreakCount="1">
    <brk id="55" max="19" man="1"/>
  </rowBreaks>
  <ignoredErrors>
    <ignoredError sqref="B1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63"/>
  <sheetViews>
    <sheetView showGridLines="0" zoomScaleNormal="100" zoomScaleSheetLayoutView="100" workbookViewId="0">
      <pane xSplit="1" ySplit="6" topLeftCell="B7" activePane="bottomRight" state="frozen"/>
      <selection activeCell="N21" sqref="N21"/>
      <selection pane="topRight" activeCell="N21" sqref="N21"/>
      <selection pane="bottomLeft" activeCell="N21" sqref="N21"/>
      <selection pane="bottomRight" activeCell="B7" sqref="B7"/>
    </sheetView>
  </sheetViews>
  <sheetFormatPr defaultRowHeight="14.25"/>
  <cols>
    <col min="1" max="1" width="10.625" style="88" customWidth="1"/>
    <col min="2" max="2" width="11.625" style="88" customWidth="1"/>
    <col min="3" max="3" width="10.75" style="88" customWidth="1"/>
    <col min="4" max="4" width="8.875" style="88" customWidth="1"/>
    <col min="5" max="5" width="10.875" style="88" customWidth="1"/>
    <col min="6" max="6" width="8.875" style="88" customWidth="1"/>
    <col min="7" max="7" width="10.75" style="88" customWidth="1"/>
    <col min="8" max="8" width="8.875" style="88" customWidth="1"/>
    <col min="9" max="9" width="10.75" style="88" customWidth="1"/>
    <col min="10" max="10" width="8.875" style="88" customWidth="1"/>
    <col min="11" max="11" width="10.75" style="88" customWidth="1"/>
    <col min="12" max="12" width="8.875" style="88" customWidth="1"/>
    <col min="13" max="13" width="10.75" style="89" customWidth="1"/>
    <col min="14" max="14" width="8.875" style="88" customWidth="1"/>
    <col min="15" max="15" width="10.75" style="88" customWidth="1"/>
    <col min="16" max="16" width="8.875" style="88" customWidth="1"/>
    <col min="17" max="17" width="10.875" style="88" customWidth="1"/>
    <col min="18" max="18" width="8.875" style="88" customWidth="1"/>
    <col min="19" max="16384" width="9" style="88"/>
  </cols>
  <sheetData>
    <row r="1" spans="1:18" ht="9.9499999999999993" customHeight="1"/>
    <row r="2" spans="1:18" ht="29.25" customHeight="1">
      <c r="A2" s="250" t="s">
        <v>63</v>
      </c>
      <c r="Q2" s="88" t="s">
        <v>6</v>
      </c>
    </row>
    <row r="3" spans="1:18" ht="21" customHeight="1">
      <c r="A3" s="390" t="s">
        <v>7</v>
      </c>
      <c r="B3" s="102" t="s">
        <v>64</v>
      </c>
      <c r="C3" s="108"/>
      <c r="D3" s="108"/>
      <c r="E3" s="108"/>
      <c r="F3" s="108"/>
      <c r="G3" s="108"/>
      <c r="H3" s="108"/>
      <c r="I3" s="108"/>
      <c r="J3" s="108"/>
      <c r="K3" s="108"/>
      <c r="L3" s="108"/>
      <c r="M3" s="251"/>
      <c r="N3" s="251"/>
      <c r="O3" s="251"/>
      <c r="P3" s="251"/>
      <c r="Q3" s="251"/>
      <c r="R3" s="105"/>
    </row>
    <row r="4" spans="1:18" ht="21" customHeight="1">
      <c r="A4" s="391"/>
      <c r="B4" s="252"/>
      <c r="C4" s="107" t="s">
        <v>65</v>
      </c>
      <c r="D4" s="108"/>
      <c r="E4" s="108"/>
      <c r="F4" s="108"/>
      <c r="G4" s="108"/>
      <c r="H4" s="108"/>
      <c r="I4" s="107" t="s">
        <v>66</v>
      </c>
      <c r="J4" s="108"/>
      <c r="K4" s="108"/>
      <c r="L4" s="253"/>
      <c r="M4" s="107" t="s">
        <v>67</v>
      </c>
      <c r="N4" s="108"/>
      <c r="O4" s="108"/>
      <c r="P4" s="108"/>
      <c r="Q4" s="251"/>
      <c r="R4" s="254"/>
    </row>
    <row r="5" spans="1:18" ht="21" customHeight="1">
      <c r="A5" s="391"/>
      <c r="B5" s="110"/>
      <c r="C5" s="255"/>
      <c r="D5" s="110"/>
      <c r="E5" s="107" t="s">
        <v>68</v>
      </c>
      <c r="F5" s="108"/>
      <c r="G5" s="107" t="s">
        <v>69</v>
      </c>
      <c r="H5" s="109"/>
      <c r="I5" s="255"/>
      <c r="J5" s="256"/>
      <c r="K5" s="393" t="s">
        <v>70</v>
      </c>
      <c r="L5" s="394"/>
      <c r="M5" s="257"/>
      <c r="N5" s="110"/>
      <c r="O5" s="107" t="s">
        <v>71</v>
      </c>
      <c r="P5" s="109"/>
      <c r="Q5" s="393" t="s">
        <v>72</v>
      </c>
      <c r="R5" s="394"/>
    </row>
    <row r="6" spans="1:18" ht="16.5" customHeight="1">
      <c r="A6" s="392"/>
      <c r="B6" s="111"/>
      <c r="C6" s="112"/>
      <c r="D6" s="113" t="s">
        <v>18</v>
      </c>
      <c r="E6" s="114"/>
      <c r="F6" s="113" t="s">
        <v>18</v>
      </c>
      <c r="G6" s="114"/>
      <c r="H6" s="113" t="s">
        <v>18</v>
      </c>
      <c r="I6" s="114"/>
      <c r="J6" s="113" t="s">
        <v>18</v>
      </c>
      <c r="K6" s="114"/>
      <c r="L6" s="113" t="s">
        <v>18</v>
      </c>
      <c r="M6" s="114"/>
      <c r="N6" s="113" t="s">
        <v>18</v>
      </c>
      <c r="O6" s="114"/>
      <c r="P6" s="113" t="s">
        <v>18</v>
      </c>
      <c r="Q6" s="114"/>
      <c r="R6" s="116" t="s">
        <v>18</v>
      </c>
    </row>
    <row r="7" spans="1:18" ht="30" customHeight="1">
      <c r="A7" s="94" t="s">
        <v>19</v>
      </c>
      <c r="B7" s="353">
        <f t="shared" ref="B7:B62" si="0">C7+I7+M7</f>
        <v>2473619</v>
      </c>
      <c r="C7" s="98">
        <v>1029017</v>
      </c>
      <c r="D7" s="118">
        <f t="shared" ref="D7:D62" si="1">+C7/$B7*100</f>
        <v>41.599656212213766</v>
      </c>
      <c r="E7" s="95">
        <v>571947</v>
      </c>
      <c r="F7" s="118">
        <f t="shared" ref="F7:F62" si="2">+E7/$B7*100</f>
        <v>23.121871234009763</v>
      </c>
      <c r="G7" s="95">
        <v>380927</v>
      </c>
      <c r="H7" s="118">
        <f t="shared" ref="H7:H62" si="3">+G7/$B7*100</f>
        <v>15.399582554952884</v>
      </c>
      <c r="I7" s="95">
        <v>444425</v>
      </c>
      <c r="J7" s="118">
        <f t="shared" ref="J7:J62" si="4">+I7/$B7*100</f>
        <v>17.966590651187591</v>
      </c>
      <c r="K7" s="95">
        <v>420849</v>
      </c>
      <c r="L7" s="118">
        <f t="shared" ref="L7:L62" si="5">+K7/$B7*100</f>
        <v>17.013493185490571</v>
      </c>
      <c r="M7" s="95">
        <v>1000177</v>
      </c>
      <c r="N7" s="118">
        <f t="shared" ref="N7:N62" si="6">+M7/$B7*100</f>
        <v>40.433753136598646</v>
      </c>
      <c r="O7" s="95">
        <v>717938</v>
      </c>
      <c r="P7" s="118">
        <f t="shared" ref="P7:P62" si="7">+O7/$B7*100</f>
        <v>29.023790648438585</v>
      </c>
      <c r="Q7" s="95">
        <v>148185</v>
      </c>
      <c r="R7" s="118">
        <f t="shared" ref="R7:R62" si="8">+Q7/$B7*100</f>
        <v>5.9906153696264459</v>
      </c>
    </row>
    <row r="8" spans="1:18" ht="30" customHeight="1">
      <c r="A8" s="94" t="s">
        <v>20</v>
      </c>
      <c r="B8" s="353">
        <f t="shared" si="0"/>
        <v>1238300</v>
      </c>
      <c r="C8" s="95">
        <v>497152</v>
      </c>
      <c r="D8" s="118">
        <f t="shared" si="1"/>
        <v>40.14794476298151</v>
      </c>
      <c r="E8" s="95">
        <v>213893</v>
      </c>
      <c r="F8" s="118">
        <f t="shared" si="2"/>
        <v>17.27311636921586</v>
      </c>
      <c r="G8" s="95">
        <v>239445</v>
      </c>
      <c r="H8" s="118">
        <f t="shared" si="3"/>
        <v>19.336590486957927</v>
      </c>
      <c r="I8" s="95">
        <v>295632</v>
      </c>
      <c r="J8" s="118">
        <f t="shared" si="4"/>
        <v>23.874020835015745</v>
      </c>
      <c r="K8" s="95">
        <v>210868</v>
      </c>
      <c r="L8" s="118">
        <f t="shared" si="5"/>
        <v>17.028829847371398</v>
      </c>
      <c r="M8" s="95">
        <v>445516</v>
      </c>
      <c r="N8" s="118">
        <f t="shared" si="6"/>
        <v>35.978034402002748</v>
      </c>
      <c r="O8" s="95">
        <v>284840</v>
      </c>
      <c r="P8" s="118">
        <f t="shared" si="7"/>
        <v>23.002503432124687</v>
      </c>
      <c r="Q8" s="95">
        <v>91895</v>
      </c>
      <c r="R8" s="118">
        <f t="shared" si="8"/>
        <v>7.4210611321973676</v>
      </c>
    </row>
    <row r="9" spans="1:18" ht="30" customHeight="1">
      <c r="A9" s="94" t="s">
        <v>189</v>
      </c>
      <c r="B9" s="353">
        <f t="shared" si="0"/>
        <v>582291</v>
      </c>
      <c r="C9" s="95">
        <v>247135</v>
      </c>
      <c r="D9" s="118">
        <f t="shared" si="1"/>
        <v>42.44183750049374</v>
      </c>
      <c r="E9" s="95">
        <v>137555</v>
      </c>
      <c r="F9" s="118">
        <f t="shared" si="2"/>
        <v>23.623068190990416</v>
      </c>
      <c r="G9" s="95">
        <v>99902</v>
      </c>
      <c r="H9" s="118">
        <f t="shared" si="3"/>
        <v>17.156713739350256</v>
      </c>
      <c r="I9" s="95">
        <v>120162</v>
      </c>
      <c r="J9" s="118">
        <f t="shared" si="4"/>
        <v>20.636073715719462</v>
      </c>
      <c r="K9" s="95">
        <v>111323</v>
      </c>
      <c r="L9" s="118">
        <f t="shared" si="5"/>
        <v>19.118104178151473</v>
      </c>
      <c r="M9" s="95">
        <v>214994</v>
      </c>
      <c r="N9" s="118">
        <f t="shared" si="6"/>
        <v>36.922088783786798</v>
      </c>
      <c r="O9" s="95">
        <v>135434</v>
      </c>
      <c r="P9" s="118">
        <f t="shared" si="7"/>
        <v>23.258817326731823</v>
      </c>
      <c r="Q9" s="95">
        <v>45561</v>
      </c>
      <c r="R9" s="118">
        <f t="shared" si="8"/>
        <v>7.8244382963157593</v>
      </c>
    </row>
    <row r="10" spans="1:18" ht="30" customHeight="1">
      <c r="A10" s="94" t="s">
        <v>22</v>
      </c>
      <c r="B10" s="353">
        <f t="shared" si="0"/>
        <v>1392582</v>
      </c>
      <c r="C10" s="95">
        <v>389594</v>
      </c>
      <c r="D10" s="118">
        <f t="shared" si="1"/>
        <v>27.976377692660108</v>
      </c>
      <c r="E10" s="95">
        <v>253645</v>
      </c>
      <c r="F10" s="118">
        <f t="shared" si="2"/>
        <v>18.214008223573188</v>
      </c>
      <c r="G10" s="95">
        <v>109774</v>
      </c>
      <c r="H10" s="118">
        <f t="shared" si="3"/>
        <v>7.8827674061563338</v>
      </c>
      <c r="I10" s="95">
        <v>330238</v>
      </c>
      <c r="J10" s="118">
        <f t="shared" si="4"/>
        <v>23.714079314539465</v>
      </c>
      <c r="K10" s="95">
        <v>302162</v>
      </c>
      <c r="L10" s="118">
        <f t="shared" si="5"/>
        <v>21.697968234545613</v>
      </c>
      <c r="M10" s="95">
        <v>672750</v>
      </c>
      <c r="N10" s="118">
        <f t="shared" si="6"/>
        <v>48.309542992800424</v>
      </c>
      <c r="O10" s="95">
        <v>370721</v>
      </c>
      <c r="P10" s="118">
        <f t="shared" si="7"/>
        <v>26.621125362815263</v>
      </c>
      <c r="Q10" s="95">
        <v>108937</v>
      </c>
      <c r="R10" s="118">
        <f t="shared" si="8"/>
        <v>7.8226632255766617</v>
      </c>
    </row>
    <row r="11" spans="1:18" ht="30" customHeight="1">
      <c r="A11" s="94" t="s">
        <v>23</v>
      </c>
      <c r="B11" s="353">
        <f t="shared" si="0"/>
        <v>1074027</v>
      </c>
      <c r="C11" s="95">
        <v>493751</v>
      </c>
      <c r="D11" s="118">
        <f t="shared" si="1"/>
        <v>45.971935528622652</v>
      </c>
      <c r="E11" s="95">
        <v>318699</v>
      </c>
      <c r="F11" s="118">
        <f t="shared" si="2"/>
        <v>29.673276370147118</v>
      </c>
      <c r="G11" s="95">
        <v>149272</v>
      </c>
      <c r="H11" s="118">
        <f t="shared" si="3"/>
        <v>13.898347062038477</v>
      </c>
      <c r="I11" s="95">
        <v>143836</v>
      </c>
      <c r="J11" s="118">
        <f t="shared" si="4"/>
        <v>13.392214534643914</v>
      </c>
      <c r="K11" s="95">
        <v>142867</v>
      </c>
      <c r="L11" s="118">
        <f t="shared" si="5"/>
        <v>13.301993339087378</v>
      </c>
      <c r="M11" s="95">
        <v>436440</v>
      </c>
      <c r="N11" s="118">
        <f t="shared" si="6"/>
        <v>40.635849936733429</v>
      </c>
      <c r="O11" s="95">
        <v>279848</v>
      </c>
      <c r="P11" s="118">
        <f t="shared" si="7"/>
        <v>26.055955762750845</v>
      </c>
      <c r="Q11" s="95">
        <v>60144</v>
      </c>
      <c r="R11" s="118">
        <f t="shared" si="8"/>
        <v>5.5998592214162217</v>
      </c>
    </row>
    <row r="12" spans="1:18" ht="30" customHeight="1">
      <c r="A12" s="94" t="s">
        <v>76</v>
      </c>
      <c r="B12" s="353">
        <f t="shared" si="0"/>
        <v>771737</v>
      </c>
      <c r="C12" s="95">
        <v>352283</v>
      </c>
      <c r="D12" s="118">
        <f t="shared" si="1"/>
        <v>45.648064042542991</v>
      </c>
      <c r="E12" s="95">
        <v>228591</v>
      </c>
      <c r="F12" s="118">
        <f t="shared" si="2"/>
        <v>29.620324022302935</v>
      </c>
      <c r="G12" s="95">
        <v>104431</v>
      </c>
      <c r="H12" s="118">
        <f t="shared" si="3"/>
        <v>13.531941581134504</v>
      </c>
      <c r="I12" s="95">
        <v>134949</v>
      </c>
      <c r="J12" s="118">
        <f t="shared" si="4"/>
        <v>17.486397568083429</v>
      </c>
      <c r="K12" s="95">
        <v>132299</v>
      </c>
      <c r="L12" s="118">
        <f t="shared" si="5"/>
        <v>17.143016338467639</v>
      </c>
      <c r="M12" s="95">
        <v>284505</v>
      </c>
      <c r="N12" s="118">
        <f t="shared" si="6"/>
        <v>36.865538389373583</v>
      </c>
      <c r="O12" s="95">
        <v>176528</v>
      </c>
      <c r="P12" s="118">
        <f t="shared" si="7"/>
        <v>22.874113849666404</v>
      </c>
      <c r="Q12" s="95">
        <v>58583</v>
      </c>
      <c r="R12" s="118">
        <f t="shared" si="8"/>
        <v>7.5910575753138696</v>
      </c>
    </row>
    <row r="13" spans="1:18" ht="30" customHeight="1">
      <c r="A13" s="94" t="s">
        <v>24</v>
      </c>
      <c r="B13" s="353">
        <f t="shared" si="0"/>
        <v>740903</v>
      </c>
      <c r="C13" s="95">
        <v>355593</v>
      </c>
      <c r="D13" s="118">
        <f t="shared" si="1"/>
        <v>47.994541795619675</v>
      </c>
      <c r="E13" s="95">
        <v>220119</v>
      </c>
      <c r="F13" s="118">
        <f t="shared" si="2"/>
        <v>29.709557121512532</v>
      </c>
      <c r="G13" s="95">
        <v>102636</v>
      </c>
      <c r="H13" s="118">
        <f t="shared" si="3"/>
        <v>13.852825538565778</v>
      </c>
      <c r="I13" s="95">
        <v>127510</v>
      </c>
      <c r="J13" s="118">
        <f t="shared" si="4"/>
        <v>17.210080131947098</v>
      </c>
      <c r="K13" s="95">
        <v>124252</v>
      </c>
      <c r="L13" s="118">
        <f t="shared" si="5"/>
        <v>16.770346455608898</v>
      </c>
      <c r="M13" s="95">
        <v>257800</v>
      </c>
      <c r="N13" s="118">
        <f t="shared" si="6"/>
        <v>34.795378072433238</v>
      </c>
      <c r="O13" s="95">
        <v>171420</v>
      </c>
      <c r="P13" s="118">
        <f t="shared" si="7"/>
        <v>23.136631920777752</v>
      </c>
      <c r="Q13" s="95">
        <v>32781</v>
      </c>
      <c r="R13" s="118">
        <f t="shared" si="8"/>
        <v>4.424465820761962</v>
      </c>
    </row>
    <row r="14" spans="1:18" ht="30" customHeight="1">
      <c r="A14" s="94" t="s">
        <v>25</v>
      </c>
      <c r="B14" s="353">
        <f t="shared" si="0"/>
        <v>1808018</v>
      </c>
      <c r="C14" s="95">
        <v>906651</v>
      </c>
      <c r="D14" s="118">
        <f t="shared" si="1"/>
        <v>50.146126863781227</v>
      </c>
      <c r="E14" s="95">
        <v>575423</v>
      </c>
      <c r="F14" s="118">
        <f t="shared" si="2"/>
        <v>31.826176509304666</v>
      </c>
      <c r="G14" s="95">
        <v>280015</v>
      </c>
      <c r="H14" s="118">
        <f t="shared" si="3"/>
        <v>15.487401121006538</v>
      </c>
      <c r="I14" s="95">
        <v>155284</v>
      </c>
      <c r="J14" s="118">
        <f t="shared" si="4"/>
        <v>8.588631307874147</v>
      </c>
      <c r="K14" s="95">
        <v>155263</v>
      </c>
      <c r="L14" s="118">
        <f t="shared" si="5"/>
        <v>8.5874698150129039</v>
      </c>
      <c r="M14" s="95">
        <v>746083</v>
      </c>
      <c r="N14" s="118">
        <f t="shared" si="6"/>
        <v>41.265241828344628</v>
      </c>
      <c r="O14" s="95">
        <v>582402</v>
      </c>
      <c r="P14" s="118">
        <f t="shared" si="7"/>
        <v>32.212179303524636</v>
      </c>
      <c r="Q14" s="95">
        <v>15285</v>
      </c>
      <c r="R14" s="118">
        <f t="shared" si="8"/>
        <v>0.8454008754337623</v>
      </c>
    </row>
    <row r="15" spans="1:18" ht="30" customHeight="1">
      <c r="A15" s="94" t="s">
        <v>26</v>
      </c>
      <c r="B15" s="353">
        <f t="shared" si="0"/>
        <v>1779382</v>
      </c>
      <c r="C15" s="95">
        <v>791103</v>
      </c>
      <c r="D15" s="118">
        <f t="shared" si="1"/>
        <v>44.459424676657399</v>
      </c>
      <c r="E15" s="95">
        <v>530750</v>
      </c>
      <c r="F15" s="118">
        <f t="shared" si="2"/>
        <v>29.827771664544205</v>
      </c>
      <c r="G15" s="95">
        <v>219952</v>
      </c>
      <c r="H15" s="118">
        <f t="shared" si="3"/>
        <v>12.361145611229068</v>
      </c>
      <c r="I15" s="95">
        <v>177906</v>
      </c>
      <c r="J15" s="118">
        <f t="shared" si="4"/>
        <v>9.9981903829531831</v>
      </c>
      <c r="K15" s="95">
        <v>175901</v>
      </c>
      <c r="L15" s="118">
        <f t="shared" si="5"/>
        <v>9.8855108121808595</v>
      </c>
      <c r="M15" s="95">
        <v>810373</v>
      </c>
      <c r="N15" s="118">
        <f t="shared" si="6"/>
        <v>45.542384940389418</v>
      </c>
      <c r="O15" s="95">
        <v>531999</v>
      </c>
      <c r="P15" s="118">
        <f t="shared" si="7"/>
        <v>29.89796457421734</v>
      </c>
      <c r="Q15" s="95">
        <v>195363</v>
      </c>
      <c r="R15" s="118">
        <f t="shared" si="8"/>
        <v>10.979261339049176</v>
      </c>
    </row>
    <row r="16" spans="1:18" ht="30" customHeight="1">
      <c r="A16" s="94" t="s">
        <v>27</v>
      </c>
      <c r="B16" s="353">
        <f t="shared" si="0"/>
        <v>7887489</v>
      </c>
      <c r="C16" s="95">
        <v>2123361</v>
      </c>
      <c r="D16" s="118">
        <f t="shared" si="1"/>
        <v>26.92062074508123</v>
      </c>
      <c r="E16" s="95">
        <v>1567026</v>
      </c>
      <c r="F16" s="118">
        <f t="shared" si="2"/>
        <v>19.867235314052419</v>
      </c>
      <c r="G16" s="95">
        <v>408136</v>
      </c>
      <c r="H16" s="118">
        <f t="shared" si="3"/>
        <v>5.1744731434807703</v>
      </c>
      <c r="I16" s="95">
        <v>1460111</v>
      </c>
      <c r="J16" s="118">
        <f t="shared" si="4"/>
        <v>18.511734216047717</v>
      </c>
      <c r="K16" s="95">
        <v>1458059</v>
      </c>
      <c r="L16" s="118">
        <f t="shared" si="5"/>
        <v>18.485718331905122</v>
      </c>
      <c r="M16" s="95">
        <v>4304017</v>
      </c>
      <c r="N16" s="118">
        <f t="shared" si="6"/>
        <v>54.567645038871049</v>
      </c>
      <c r="O16" s="95">
        <v>3061037</v>
      </c>
      <c r="P16" s="118">
        <f t="shared" si="7"/>
        <v>38.808764107309692</v>
      </c>
      <c r="Q16" s="95">
        <v>363689</v>
      </c>
      <c r="R16" s="118">
        <f t="shared" si="8"/>
        <v>4.6109604717039856</v>
      </c>
    </row>
    <row r="17" spans="1:18" ht="30" customHeight="1">
      <c r="A17" s="94" t="s">
        <v>28</v>
      </c>
      <c r="B17" s="353">
        <f t="shared" si="0"/>
        <v>1895587</v>
      </c>
      <c r="C17" s="95">
        <v>871571</v>
      </c>
      <c r="D17" s="118">
        <f t="shared" si="1"/>
        <v>45.978950056103997</v>
      </c>
      <c r="E17" s="95">
        <v>513759</v>
      </c>
      <c r="F17" s="118">
        <f t="shared" si="2"/>
        <v>27.102897413835397</v>
      </c>
      <c r="G17" s="95">
        <v>312863</v>
      </c>
      <c r="H17" s="118">
        <f t="shared" si="3"/>
        <v>16.504808273110125</v>
      </c>
      <c r="I17" s="95">
        <v>186528</v>
      </c>
      <c r="J17" s="118">
        <f t="shared" si="4"/>
        <v>9.8401181269970728</v>
      </c>
      <c r="K17" s="95">
        <v>185969</v>
      </c>
      <c r="L17" s="118">
        <f t="shared" si="5"/>
        <v>9.8106285810147469</v>
      </c>
      <c r="M17" s="95">
        <v>837488</v>
      </c>
      <c r="N17" s="118">
        <f t="shared" si="6"/>
        <v>44.180931816898934</v>
      </c>
      <c r="O17" s="95">
        <v>675432</v>
      </c>
      <c r="P17" s="118">
        <f t="shared" si="7"/>
        <v>35.631812203818654</v>
      </c>
      <c r="Q17" s="95">
        <v>14593</v>
      </c>
      <c r="R17" s="118">
        <f t="shared" si="8"/>
        <v>0.76984068787135596</v>
      </c>
    </row>
    <row r="18" spans="1:18" ht="30" customHeight="1">
      <c r="A18" s="94" t="s">
        <v>29</v>
      </c>
      <c r="B18" s="353">
        <f t="shared" si="0"/>
        <v>1076411</v>
      </c>
      <c r="C18" s="95">
        <v>419468</v>
      </c>
      <c r="D18" s="118">
        <f t="shared" si="1"/>
        <v>38.969129821229998</v>
      </c>
      <c r="E18" s="95">
        <v>238772</v>
      </c>
      <c r="F18" s="118">
        <f t="shared" si="2"/>
        <v>22.182233366251367</v>
      </c>
      <c r="G18" s="95">
        <v>171299</v>
      </c>
      <c r="H18" s="118">
        <f t="shared" si="3"/>
        <v>15.913902775055252</v>
      </c>
      <c r="I18" s="95">
        <v>213943</v>
      </c>
      <c r="J18" s="118">
        <f t="shared" si="4"/>
        <v>19.875586555692944</v>
      </c>
      <c r="K18" s="95">
        <v>205277</v>
      </c>
      <c r="L18" s="118">
        <f t="shared" si="5"/>
        <v>19.070503738813521</v>
      </c>
      <c r="M18" s="95">
        <v>443000</v>
      </c>
      <c r="N18" s="118">
        <f t="shared" si="6"/>
        <v>41.155283623077061</v>
      </c>
      <c r="O18" s="95">
        <v>241463</v>
      </c>
      <c r="P18" s="118">
        <f t="shared" si="7"/>
        <v>22.432230811465136</v>
      </c>
      <c r="Q18" s="95">
        <v>127236</v>
      </c>
      <c r="R18" s="118">
        <f t="shared" si="8"/>
        <v>11.820392024979306</v>
      </c>
    </row>
    <row r="19" spans="1:18" ht="30" customHeight="1">
      <c r="A19" s="94" t="s">
        <v>135</v>
      </c>
      <c r="B19" s="353">
        <f t="shared" si="0"/>
        <v>446047</v>
      </c>
      <c r="C19" s="95">
        <v>202250</v>
      </c>
      <c r="D19" s="118">
        <f t="shared" si="1"/>
        <v>45.342755359861179</v>
      </c>
      <c r="E19" s="95">
        <v>115274</v>
      </c>
      <c r="F19" s="118">
        <f t="shared" si="2"/>
        <v>25.843464926341841</v>
      </c>
      <c r="G19" s="95">
        <v>76491</v>
      </c>
      <c r="H19" s="118">
        <f t="shared" si="3"/>
        <v>17.148641286680551</v>
      </c>
      <c r="I19" s="95">
        <v>105039</v>
      </c>
      <c r="J19" s="118">
        <f t="shared" si="4"/>
        <v>23.548863684768644</v>
      </c>
      <c r="K19" s="95">
        <v>100285</v>
      </c>
      <c r="L19" s="118">
        <f t="shared" si="5"/>
        <v>22.483056718238213</v>
      </c>
      <c r="M19" s="95">
        <v>138758</v>
      </c>
      <c r="N19" s="118">
        <f t="shared" si="6"/>
        <v>31.108380955370173</v>
      </c>
      <c r="O19" s="95">
        <v>87542</v>
      </c>
      <c r="P19" s="118">
        <f t="shared" si="7"/>
        <v>19.626182891040632</v>
      </c>
      <c r="Q19" s="95">
        <v>17709</v>
      </c>
      <c r="R19" s="118">
        <f t="shared" si="8"/>
        <v>3.9702094173932343</v>
      </c>
    </row>
    <row r="20" spans="1:18" ht="30" customHeight="1">
      <c r="A20" s="94" t="s">
        <v>73</v>
      </c>
      <c r="B20" s="353">
        <f t="shared" si="0"/>
        <v>471090</v>
      </c>
      <c r="C20" s="95">
        <v>202760</v>
      </c>
      <c r="D20" s="118">
        <v>43.1</v>
      </c>
      <c r="E20" s="95">
        <v>116940</v>
      </c>
      <c r="F20" s="118">
        <f t="shared" si="2"/>
        <v>24.823282175380502</v>
      </c>
      <c r="G20" s="95">
        <v>78024</v>
      </c>
      <c r="H20" s="118">
        <f t="shared" si="3"/>
        <v>16.562440298032225</v>
      </c>
      <c r="I20" s="95">
        <v>105976</v>
      </c>
      <c r="J20" s="118">
        <f t="shared" si="4"/>
        <v>22.495913731983272</v>
      </c>
      <c r="K20" s="95">
        <v>103091</v>
      </c>
      <c r="L20" s="118">
        <f t="shared" si="5"/>
        <v>21.883504213632214</v>
      </c>
      <c r="M20" s="95">
        <v>162354</v>
      </c>
      <c r="N20" s="118">
        <v>34.4</v>
      </c>
      <c r="O20" s="95">
        <v>84389</v>
      </c>
      <c r="P20" s="118">
        <f t="shared" si="7"/>
        <v>17.91356216434227</v>
      </c>
      <c r="Q20" s="95">
        <v>46093</v>
      </c>
      <c r="R20" s="118">
        <f t="shared" si="8"/>
        <v>9.7843299581820879</v>
      </c>
    </row>
    <row r="21" spans="1:18" ht="30" customHeight="1">
      <c r="A21" s="94" t="s">
        <v>31</v>
      </c>
      <c r="B21" s="353">
        <f>C21+I21+M21+1</f>
        <v>856713</v>
      </c>
      <c r="C21" s="95">
        <v>392806</v>
      </c>
      <c r="D21" s="118">
        <f t="shared" si="1"/>
        <v>45.850360622518863</v>
      </c>
      <c r="E21" s="95">
        <v>248999</v>
      </c>
      <c r="F21" s="118">
        <f t="shared" si="2"/>
        <v>29.064459159601874</v>
      </c>
      <c r="G21" s="95">
        <v>126643</v>
      </c>
      <c r="H21" s="118">
        <f t="shared" si="3"/>
        <v>14.782430055339418</v>
      </c>
      <c r="I21" s="95">
        <v>162476</v>
      </c>
      <c r="J21" s="118">
        <f t="shared" si="4"/>
        <v>18.965044303051315</v>
      </c>
      <c r="K21" s="95">
        <v>156948</v>
      </c>
      <c r="L21" s="118">
        <f t="shared" si="5"/>
        <v>18.319787373367742</v>
      </c>
      <c r="M21" s="95">
        <v>301430</v>
      </c>
      <c r="N21" s="118">
        <f t="shared" si="6"/>
        <v>35.184478349225465</v>
      </c>
      <c r="O21" s="95">
        <v>190000</v>
      </c>
      <c r="P21" s="118">
        <f t="shared" si="7"/>
        <v>22.177788827763788</v>
      </c>
      <c r="Q21" s="95">
        <v>51283</v>
      </c>
      <c r="R21" s="118">
        <f t="shared" si="8"/>
        <v>5.9860186550221597</v>
      </c>
    </row>
    <row r="22" spans="1:18" ht="30" customHeight="1">
      <c r="A22" s="94" t="s">
        <v>32</v>
      </c>
      <c r="B22" s="353">
        <f t="shared" si="0"/>
        <v>785855</v>
      </c>
      <c r="C22" s="95">
        <v>347216</v>
      </c>
      <c r="D22" s="118">
        <f t="shared" si="1"/>
        <v>44.183214460682954</v>
      </c>
      <c r="E22" s="95">
        <v>229314</v>
      </c>
      <c r="F22" s="118">
        <f t="shared" si="2"/>
        <v>29.180192274656264</v>
      </c>
      <c r="G22" s="95">
        <v>104369</v>
      </c>
      <c r="H22" s="118">
        <f t="shared" si="3"/>
        <v>13.280948775537471</v>
      </c>
      <c r="I22" s="95">
        <v>151910</v>
      </c>
      <c r="J22" s="118">
        <f t="shared" si="4"/>
        <v>19.330538076362689</v>
      </c>
      <c r="K22" s="95">
        <v>147307</v>
      </c>
      <c r="L22" s="118">
        <f t="shared" si="5"/>
        <v>18.744806611906778</v>
      </c>
      <c r="M22" s="95">
        <v>286729</v>
      </c>
      <c r="N22" s="118">
        <f t="shared" si="6"/>
        <v>36.48624746295436</v>
      </c>
      <c r="O22" s="95">
        <v>187237</v>
      </c>
      <c r="P22" s="118">
        <f t="shared" si="7"/>
        <v>23.825896634875392</v>
      </c>
      <c r="Q22" s="95">
        <v>36474</v>
      </c>
      <c r="R22" s="118">
        <f t="shared" si="8"/>
        <v>4.6413142373593095</v>
      </c>
    </row>
    <row r="23" spans="1:18" ht="30" customHeight="1">
      <c r="A23" s="94" t="s">
        <v>33</v>
      </c>
      <c r="B23" s="353">
        <f t="shared" si="0"/>
        <v>1144264</v>
      </c>
      <c r="C23" s="95">
        <v>506614</v>
      </c>
      <c r="D23" s="118">
        <f t="shared" si="1"/>
        <v>44.274223430956496</v>
      </c>
      <c r="E23" s="95">
        <v>297201</v>
      </c>
      <c r="F23" s="118">
        <f t="shared" si="2"/>
        <v>25.973114595932405</v>
      </c>
      <c r="G23" s="95">
        <v>188976</v>
      </c>
      <c r="H23" s="118">
        <f t="shared" si="3"/>
        <v>16.515069948892915</v>
      </c>
      <c r="I23" s="95">
        <v>199682</v>
      </c>
      <c r="J23" s="118">
        <f t="shared" si="4"/>
        <v>17.450693196674894</v>
      </c>
      <c r="K23" s="95">
        <v>190406</v>
      </c>
      <c r="L23" s="118">
        <f t="shared" si="5"/>
        <v>16.640041109394335</v>
      </c>
      <c r="M23" s="95">
        <v>437968</v>
      </c>
      <c r="N23" s="118">
        <f t="shared" si="6"/>
        <v>38.275083372368613</v>
      </c>
      <c r="O23" s="95">
        <v>338314</v>
      </c>
      <c r="P23" s="118">
        <f t="shared" si="7"/>
        <v>29.566079156558278</v>
      </c>
      <c r="Q23" s="95">
        <v>10516</v>
      </c>
      <c r="R23" s="118">
        <f t="shared" si="8"/>
        <v>0.91901868799507802</v>
      </c>
    </row>
    <row r="24" spans="1:18" ht="30" customHeight="1">
      <c r="A24" s="94" t="s">
        <v>34</v>
      </c>
      <c r="B24" s="353">
        <f t="shared" si="0"/>
        <v>2305290</v>
      </c>
      <c r="C24" s="95">
        <v>1027858</v>
      </c>
      <c r="D24" s="118">
        <f t="shared" si="1"/>
        <v>44.586928325720407</v>
      </c>
      <c r="E24" s="95">
        <v>599031</v>
      </c>
      <c r="F24" s="118">
        <f t="shared" si="2"/>
        <v>25.985060447926291</v>
      </c>
      <c r="G24" s="95">
        <v>384278</v>
      </c>
      <c r="H24" s="118">
        <f t="shared" si="3"/>
        <v>16.669399511558201</v>
      </c>
      <c r="I24" s="95">
        <v>314847</v>
      </c>
      <c r="J24" s="118">
        <f t="shared" si="4"/>
        <v>13.657587548638132</v>
      </c>
      <c r="K24" s="95">
        <v>313799</v>
      </c>
      <c r="L24" s="118">
        <f t="shared" si="5"/>
        <v>13.612126890759949</v>
      </c>
      <c r="M24" s="95">
        <v>962585</v>
      </c>
      <c r="N24" s="118">
        <f t="shared" si="6"/>
        <v>41.755484125641459</v>
      </c>
      <c r="O24" s="95">
        <v>624835</v>
      </c>
      <c r="P24" s="118">
        <f t="shared" si="7"/>
        <v>27.10439901270556</v>
      </c>
      <c r="Q24" s="95">
        <v>189423</v>
      </c>
      <c r="R24" s="118">
        <f t="shared" si="8"/>
        <v>8.2168837760108282</v>
      </c>
    </row>
    <row r="25" spans="1:18" ht="30" customHeight="1">
      <c r="A25" s="94" t="s">
        <v>140</v>
      </c>
      <c r="B25" s="353">
        <f t="shared" si="0"/>
        <v>673498</v>
      </c>
      <c r="C25" s="95">
        <v>342363</v>
      </c>
      <c r="D25" s="118">
        <f t="shared" si="1"/>
        <v>50.833558525786273</v>
      </c>
      <c r="E25" s="95">
        <v>215467</v>
      </c>
      <c r="F25" s="118">
        <f t="shared" si="2"/>
        <v>31.992225663624836</v>
      </c>
      <c r="G25" s="95">
        <v>114235</v>
      </c>
      <c r="H25" s="118">
        <f t="shared" si="3"/>
        <v>16.961446062200629</v>
      </c>
      <c r="I25" s="95">
        <v>107224</v>
      </c>
      <c r="J25" s="118">
        <f t="shared" si="4"/>
        <v>15.920463015480374</v>
      </c>
      <c r="K25" s="95">
        <v>97966</v>
      </c>
      <c r="L25" s="118">
        <f t="shared" si="5"/>
        <v>14.545848688489052</v>
      </c>
      <c r="M25" s="95">
        <v>223911</v>
      </c>
      <c r="N25" s="118">
        <f t="shared" si="6"/>
        <v>33.245978458733362</v>
      </c>
      <c r="O25" s="95">
        <v>170029</v>
      </c>
      <c r="P25" s="118">
        <f t="shared" si="7"/>
        <v>25.245657745086103</v>
      </c>
      <c r="Q25" s="95">
        <v>6848</v>
      </c>
      <c r="R25" s="118">
        <f t="shared" si="8"/>
        <v>1.0167810446356187</v>
      </c>
    </row>
    <row r="26" spans="1:18" ht="30" customHeight="1">
      <c r="A26" s="155" t="s">
        <v>143</v>
      </c>
      <c r="B26" s="356">
        <f t="shared" si="0"/>
        <v>523582</v>
      </c>
      <c r="C26" s="99">
        <v>254869</v>
      </c>
      <c r="D26" s="352">
        <f t="shared" si="1"/>
        <v>48.677953023595158</v>
      </c>
      <c r="E26" s="99">
        <v>166327</v>
      </c>
      <c r="F26" s="352">
        <f t="shared" si="2"/>
        <v>31.767134851847466</v>
      </c>
      <c r="G26" s="99">
        <v>77968</v>
      </c>
      <c r="H26" s="352">
        <f t="shared" si="3"/>
        <v>14.891268225416457</v>
      </c>
      <c r="I26" s="99">
        <v>81185</v>
      </c>
      <c r="J26" s="352">
        <f t="shared" si="4"/>
        <v>15.505689653196633</v>
      </c>
      <c r="K26" s="99">
        <v>80352</v>
      </c>
      <c r="L26" s="352">
        <f t="shared" si="5"/>
        <v>15.346593274787903</v>
      </c>
      <c r="M26" s="99">
        <v>187528</v>
      </c>
      <c r="N26" s="352">
        <f t="shared" si="6"/>
        <v>35.816357323208209</v>
      </c>
      <c r="O26" s="99">
        <v>132678</v>
      </c>
      <c r="P26" s="352">
        <f t="shared" si="7"/>
        <v>25.340443330748574</v>
      </c>
      <c r="Q26" s="99">
        <v>20960</v>
      </c>
      <c r="R26" s="352">
        <f t="shared" si="8"/>
        <v>4.0031933870912288</v>
      </c>
    </row>
    <row r="27" spans="1:18" ht="30" customHeight="1">
      <c r="A27" s="94" t="s">
        <v>35</v>
      </c>
      <c r="B27" s="353">
        <f t="shared" si="0"/>
        <v>853897</v>
      </c>
      <c r="C27" s="95">
        <v>355662</v>
      </c>
      <c r="D27" s="118">
        <f t="shared" si="1"/>
        <v>41.651627772436257</v>
      </c>
      <c r="E27" s="95">
        <v>215065</v>
      </c>
      <c r="F27" s="118">
        <f t="shared" si="2"/>
        <v>25.186292960392176</v>
      </c>
      <c r="G27" s="95">
        <v>116516</v>
      </c>
      <c r="H27" s="118">
        <f t="shared" si="3"/>
        <v>13.645205452179828</v>
      </c>
      <c r="I27" s="95">
        <v>119411</v>
      </c>
      <c r="J27" s="118">
        <f t="shared" si="4"/>
        <v>13.984239316919956</v>
      </c>
      <c r="K27" s="95">
        <v>112576</v>
      </c>
      <c r="L27" s="118">
        <f t="shared" si="5"/>
        <v>13.183791487732128</v>
      </c>
      <c r="M27" s="95">
        <v>378824</v>
      </c>
      <c r="N27" s="118">
        <f t="shared" si="6"/>
        <v>44.364132910643789</v>
      </c>
      <c r="O27" s="95">
        <v>248896</v>
      </c>
      <c r="P27" s="118">
        <f t="shared" si="7"/>
        <v>29.148246217049596</v>
      </c>
      <c r="Q27" s="95">
        <v>77233</v>
      </c>
      <c r="R27" s="118">
        <f t="shared" si="8"/>
        <v>9.0447676944643209</v>
      </c>
    </row>
    <row r="28" spans="1:18" ht="30" customHeight="1">
      <c r="A28" s="94" t="s">
        <v>36</v>
      </c>
      <c r="B28" s="353">
        <f t="shared" si="0"/>
        <v>2695626</v>
      </c>
      <c r="C28" s="95">
        <v>1131869</v>
      </c>
      <c r="D28" s="118">
        <f t="shared" si="1"/>
        <v>41.989096410258689</v>
      </c>
      <c r="E28" s="95">
        <v>692237</v>
      </c>
      <c r="F28" s="118">
        <f t="shared" si="2"/>
        <v>25.680009022023086</v>
      </c>
      <c r="G28" s="95">
        <v>385047</v>
      </c>
      <c r="H28" s="118">
        <f t="shared" si="3"/>
        <v>14.284140307297822</v>
      </c>
      <c r="I28" s="95">
        <v>213696</v>
      </c>
      <c r="J28" s="118">
        <f t="shared" si="4"/>
        <v>7.9275092316218947</v>
      </c>
      <c r="K28" s="95">
        <v>211652</v>
      </c>
      <c r="L28" s="118">
        <f t="shared" si="5"/>
        <v>7.8516826889190119</v>
      </c>
      <c r="M28" s="95">
        <v>1350061</v>
      </c>
      <c r="N28" s="118">
        <f t="shared" si="6"/>
        <v>50.083394358119413</v>
      </c>
      <c r="O28" s="95">
        <v>846931</v>
      </c>
      <c r="P28" s="118">
        <f t="shared" si="7"/>
        <v>31.41871313008555</v>
      </c>
      <c r="Q28" s="95">
        <v>331147</v>
      </c>
      <c r="R28" s="118">
        <f t="shared" si="8"/>
        <v>12.284604763420445</v>
      </c>
    </row>
    <row r="29" spans="1:18" ht="30" customHeight="1">
      <c r="A29" s="94" t="s">
        <v>37</v>
      </c>
      <c r="B29" s="353">
        <f t="shared" si="0"/>
        <v>1968636</v>
      </c>
      <c r="C29" s="95">
        <v>788552</v>
      </c>
      <c r="D29" s="118">
        <f t="shared" si="1"/>
        <v>40.05575433955287</v>
      </c>
      <c r="E29" s="95">
        <v>463870</v>
      </c>
      <c r="F29" s="118">
        <f t="shared" si="2"/>
        <v>23.563015204435963</v>
      </c>
      <c r="G29" s="95">
        <v>295507</v>
      </c>
      <c r="H29" s="118">
        <f t="shared" si="3"/>
        <v>15.01074855890068</v>
      </c>
      <c r="I29" s="95">
        <v>238667</v>
      </c>
      <c r="J29" s="118">
        <f t="shared" si="4"/>
        <v>12.123470260627155</v>
      </c>
      <c r="K29" s="95">
        <v>225122</v>
      </c>
      <c r="L29" s="118">
        <f t="shared" si="5"/>
        <v>11.435430419843993</v>
      </c>
      <c r="M29" s="95">
        <v>941417</v>
      </c>
      <c r="N29" s="118">
        <f t="shared" si="6"/>
        <v>47.820775399819979</v>
      </c>
      <c r="O29" s="95">
        <v>557166</v>
      </c>
      <c r="P29" s="118">
        <f t="shared" si="7"/>
        <v>28.302134066429751</v>
      </c>
      <c r="Q29" s="95">
        <v>296906</v>
      </c>
      <c r="R29" s="118">
        <f t="shared" si="8"/>
        <v>15.081812991330038</v>
      </c>
    </row>
    <row r="30" spans="1:18" ht="30" customHeight="1">
      <c r="A30" s="94" t="s">
        <v>134</v>
      </c>
      <c r="B30" s="353">
        <f t="shared" si="0"/>
        <v>500716</v>
      </c>
      <c r="C30" s="95">
        <v>257311</v>
      </c>
      <c r="D30" s="118">
        <f t="shared" si="1"/>
        <v>51.388611508320082</v>
      </c>
      <c r="E30" s="95">
        <v>145514</v>
      </c>
      <c r="F30" s="118">
        <f t="shared" si="2"/>
        <v>29.061184383962168</v>
      </c>
      <c r="G30" s="95">
        <v>95407</v>
      </c>
      <c r="H30" s="118">
        <f t="shared" si="3"/>
        <v>19.054114508024508</v>
      </c>
      <c r="I30" s="95">
        <v>70335</v>
      </c>
      <c r="J30" s="118">
        <f t="shared" si="4"/>
        <v>14.046884860879223</v>
      </c>
      <c r="K30" s="95">
        <v>65022</v>
      </c>
      <c r="L30" s="118">
        <f t="shared" si="5"/>
        <v>12.985804328202013</v>
      </c>
      <c r="M30" s="95">
        <v>173070</v>
      </c>
      <c r="N30" s="118">
        <f t="shared" si="6"/>
        <v>34.564503630800694</v>
      </c>
      <c r="O30" s="95">
        <v>126605</v>
      </c>
      <c r="P30" s="118">
        <f t="shared" si="7"/>
        <v>25.284792177601673</v>
      </c>
      <c r="Q30" s="95">
        <v>10683</v>
      </c>
      <c r="R30" s="118">
        <f t="shared" si="8"/>
        <v>2.1335447638980978</v>
      </c>
    </row>
    <row r="31" spans="1:18" ht="30" customHeight="1">
      <c r="A31" s="94" t="s">
        <v>38</v>
      </c>
      <c r="B31" s="353">
        <f t="shared" si="0"/>
        <v>509407</v>
      </c>
      <c r="C31" s="95">
        <v>206645</v>
      </c>
      <c r="D31" s="118">
        <f t="shared" si="1"/>
        <v>40.565795130416348</v>
      </c>
      <c r="E31" s="95">
        <v>118671</v>
      </c>
      <c r="F31" s="118">
        <f t="shared" si="2"/>
        <v>23.295910735423739</v>
      </c>
      <c r="G31" s="95">
        <v>75565</v>
      </c>
      <c r="H31" s="118">
        <f t="shared" si="3"/>
        <v>14.83391472830173</v>
      </c>
      <c r="I31" s="95">
        <v>118164</v>
      </c>
      <c r="J31" s="118">
        <f t="shared" si="4"/>
        <v>23.196383245616964</v>
      </c>
      <c r="K31" s="95">
        <v>109667</v>
      </c>
      <c r="L31" s="118">
        <f t="shared" si="5"/>
        <v>21.52836533459493</v>
      </c>
      <c r="M31" s="95">
        <v>184598</v>
      </c>
      <c r="N31" s="118">
        <f t="shared" si="6"/>
        <v>36.237821623966695</v>
      </c>
      <c r="O31" s="95">
        <v>90205</v>
      </c>
      <c r="P31" s="118">
        <f t="shared" si="7"/>
        <v>17.707844611479622</v>
      </c>
      <c r="Q31" s="95">
        <v>55669</v>
      </c>
      <c r="R31" s="118">
        <f t="shared" si="8"/>
        <v>10.928196903458334</v>
      </c>
    </row>
    <row r="32" spans="1:18" ht="30" customHeight="1">
      <c r="A32" s="94" t="s">
        <v>39</v>
      </c>
      <c r="B32" s="353">
        <f t="shared" si="0"/>
        <v>714329</v>
      </c>
      <c r="C32" s="95">
        <v>308529</v>
      </c>
      <c r="D32" s="118">
        <f t="shared" si="1"/>
        <v>43.191442598578526</v>
      </c>
      <c r="E32" s="95">
        <v>193335</v>
      </c>
      <c r="F32" s="118">
        <f t="shared" si="2"/>
        <v>27.065259845253376</v>
      </c>
      <c r="G32" s="95">
        <v>102783</v>
      </c>
      <c r="H32" s="118">
        <f t="shared" si="3"/>
        <v>14.388748041868663</v>
      </c>
      <c r="I32" s="95">
        <v>119672</v>
      </c>
      <c r="J32" s="118">
        <f t="shared" si="4"/>
        <v>16.753064764275287</v>
      </c>
      <c r="K32" s="95">
        <v>98918</v>
      </c>
      <c r="L32" s="118">
        <f t="shared" si="5"/>
        <v>13.84768083054167</v>
      </c>
      <c r="M32" s="95">
        <v>286128</v>
      </c>
      <c r="N32" s="118">
        <f t="shared" si="6"/>
        <v>40.055492637146187</v>
      </c>
      <c r="O32" s="95">
        <v>188523</v>
      </c>
      <c r="P32" s="118">
        <f t="shared" si="7"/>
        <v>26.391620667787528</v>
      </c>
      <c r="Q32" s="95">
        <v>40089</v>
      </c>
      <c r="R32" s="118">
        <f t="shared" si="8"/>
        <v>5.6121199055337243</v>
      </c>
    </row>
    <row r="33" spans="1:18" ht="30" customHeight="1">
      <c r="A33" s="94" t="s">
        <v>40</v>
      </c>
      <c r="B33" s="353">
        <f t="shared" si="0"/>
        <v>1001078</v>
      </c>
      <c r="C33" s="95">
        <v>418050</v>
      </c>
      <c r="D33" s="118">
        <f t="shared" si="1"/>
        <v>41.759982738607782</v>
      </c>
      <c r="E33" s="95">
        <v>243126</v>
      </c>
      <c r="F33" s="118">
        <f t="shared" si="2"/>
        <v>24.286419240059214</v>
      </c>
      <c r="G33" s="95">
        <v>152534</v>
      </c>
      <c r="H33" s="118">
        <f t="shared" si="3"/>
        <v>15.236974541444322</v>
      </c>
      <c r="I33" s="95">
        <v>184410</v>
      </c>
      <c r="J33" s="118">
        <f t="shared" si="4"/>
        <v>18.421142008914391</v>
      </c>
      <c r="K33" s="95">
        <v>128300</v>
      </c>
      <c r="L33" s="118">
        <f t="shared" si="5"/>
        <v>12.816184153482546</v>
      </c>
      <c r="M33" s="95">
        <v>398618</v>
      </c>
      <c r="N33" s="118">
        <f t="shared" si="6"/>
        <v>39.818875252477831</v>
      </c>
      <c r="O33" s="95">
        <v>280977</v>
      </c>
      <c r="P33" s="118">
        <f t="shared" si="7"/>
        <v>28.067443296126775</v>
      </c>
      <c r="Q33" s="95">
        <v>45681</v>
      </c>
      <c r="R33" s="118">
        <f t="shared" si="8"/>
        <v>4.5631808909995026</v>
      </c>
    </row>
    <row r="34" spans="1:18" ht="30" customHeight="1">
      <c r="A34" s="94" t="s">
        <v>83</v>
      </c>
      <c r="B34" s="353">
        <f t="shared" si="0"/>
        <v>488520</v>
      </c>
      <c r="C34" s="95">
        <v>201672</v>
      </c>
      <c r="D34" s="118">
        <f t="shared" si="1"/>
        <v>41.282240235814292</v>
      </c>
      <c r="E34" s="95">
        <v>115635</v>
      </c>
      <c r="F34" s="118">
        <f t="shared" si="2"/>
        <v>23.670474084991401</v>
      </c>
      <c r="G34" s="95">
        <v>73358</v>
      </c>
      <c r="H34" s="118">
        <f t="shared" si="3"/>
        <v>15.016375992794565</v>
      </c>
      <c r="I34" s="95">
        <v>88674</v>
      </c>
      <c r="J34" s="118">
        <f t="shared" si="4"/>
        <v>18.151559813313682</v>
      </c>
      <c r="K34" s="95">
        <v>75770</v>
      </c>
      <c r="L34" s="118">
        <f t="shared" si="5"/>
        <v>15.510112175550642</v>
      </c>
      <c r="M34" s="95">
        <v>198174</v>
      </c>
      <c r="N34" s="118">
        <f t="shared" si="6"/>
        <v>40.566199950872026</v>
      </c>
      <c r="O34" s="95">
        <v>83341</v>
      </c>
      <c r="P34" s="118">
        <f t="shared" si="7"/>
        <v>17.059895193646117</v>
      </c>
      <c r="Q34" s="95">
        <v>76950</v>
      </c>
      <c r="R34" s="118">
        <f t="shared" si="8"/>
        <v>15.75165806927045</v>
      </c>
    </row>
    <row r="35" spans="1:18" ht="30" customHeight="1">
      <c r="A35" s="94" t="s">
        <v>185</v>
      </c>
      <c r="B35" s="353">
        <f t="shared" si="0"/>
        <v>444165</v>
      </c>
      <c r="C35" s="95">
        <v>196111</v>
      </c>
      <c r="D35" s="118">
        <f t="shared" si="1"/>
        <v>44.152736032780609</v>
      </c>
      <c r="E35" s="95">
        <v>113544</v>
      </c>
      <c r="F35" s="118">
        <f t="shared" si="2"/>
        <v>25.563473033669919</v>
      </c>
      <c r="G35" s="95">
        <v>69788</v>
      </c>
      <c r="H35" s="118">
        <f t="shared" si="3"/>
        <v>15.712179032566725</v>
      </c>
      <c r="I35" s="95">
        <v>107201</v>
      </c>
      <c r="J35" s="118">
        <f t="shared" si="4"/>
        <v>24.135400132833517</v>
      </c>
      <c r="K35" s="95">
        <v>97796</v>
      </c>
      <c r="L35" s="118">
        <f t="shared" si="5"/>
        <v>22.017943782153029</v>
      </c>
      <c r="M35" s="95">
        <v>140853</v>
      </c>
      <c r="N35" s="118">
        <f t="shared" si="6"/>
        <v>31.711863834385873</v>
      </c>
      <c r="O35" s="95">
        <v>99204</v>
      </c>
      <c r="P35" s="118">
        <f t="shared" si="7"/>
        <v>22.334943095471278</v>
      </c>
      <c r="Q35" s="95">
        <v>2943</v>
      </c>
      <c r="R35" s="118">
        <f t="shared" si="8"/>
        <v>0.66259160447131138</v>
      </c>
    </row>
    <row r="36" spans="1:18" ht="30" customHeight="1">
      <c r="A36" s="94" t="s">
        <v>41</v>
      </c>
      <c r="B36" s="353">
        <f t="shared" si="0"/>
        <v>1620659</v>
      </c>
      <c r="C36" s="95">
        <v>674980</v>
      </c>
      <c r="D36" s="118">
        <f t="shared" si="1"/>
        <v>41.648489904415428</v>
      </c>
      <c r="E36" s="95">
        <v>390081</v>
      </c>
      <c r="F36" s="118">
        <f t="shared" si="2"/>
        <v>24.069282927500481</v>
      </c>
      <c r="G36" s="95">
        <v>226656</v>
      </c>
      <c r="H36" s="118">
        <f t="shared" si="3"/>
        <v>13.985421979577445</v>
      </c>
      <c r="I36" s="95">
        <v>260837</v>
      </c>
      <c r="J36" s="118">
        <f t="shared" si="4"/>
        <v>16.094502298139211</v>
      </c>
      <c r="K36" s="95">
        <v>221917</v>
      </c>
      <c r="L36" s="118">
        <f t="shared" si="5"/>
        <v>13.693010065658475</v>
      </c>
      <c r="M36" s="95">
        <v>684842</v>
      </c>
      <c r="N36" s="118">
        <f t="shared" si="6"/>
        <v>42.257007797445361</v>
      </c>
      <c r="O36" s="95">
        <v>475941</v>
      </c>
      <c r="P36" s="118">
        <f t="shared" si="7"/>
        <v>29.367127816524018</v>
      </c>
      <c r="Q36" s="95">
        <v>111731</v>
      </c>
      <c r="R36" s="118">
        <f t="shared" si="8"/>
        <v>6.8941708280397043</v>
      </c>
    </row>
    <row r="37" spans="1:18" ht="30" customHeight="1">
      <c r="A37" s="94" t="s">
        <v>183</v>
      </c>
      <c r="B37" s="353">
        <f t="shared" si="0"/>
        <v>440188</v>
      </c>
      <c r="C37" s="95">
        <v>202297</v>
      </c>
      <c r="D37" s="118">
        <f t="shared" si="1"/>
        <v>45.956954755695293</v>
      </c>
      <c r="E37" s="95">
        <v>127153</v>
      </c>
      <c r="F37" s="118">
        <f t="shared" si="2"/>
        <v>28.886066862340638</v>
      </c>
      <c r="G37" s="95">
        <v>63185</v>
      </c>
      <c r="H37" s="118">
        <f t="shared" si="3"/>
        <v>14.354094159768099</v>
      </c>
      <c r="I37" s="95">
        <v>93861</v>
      </c>
      <c r="J37" s="118">
        <f t="shared" si="4"/>
        <v>21.322934746063048</v>
      </c>
      <c r="K37" s="95">
        <v>92223</v>
      </c>
      <c r="L37" s="118">
        <f t="shared" si="5"/>
        <v>20.950821012839967</v>
      </c>
      <c r="M37" s="95">
        <v>144030</v>
      </c>
      <c r="N37" s="118">
        <f t="shared" si="6"/>
        <v>32.72011049824166</v>
      </c>
      <c r="O37" s="95">
        <v>88526</v>
      </c>
      <c r="P37" s="118">
        <f t="shared" si="7"/>
        <v>20.110952592982997</v>
      </c>
      <c r="Q37" s="95">
        <v>24145</v>
      </c>
      <c r="R37" s="118">
        <f t="shared" si="8"/>
        <v>5.4851563422901126</v>
      </c>
    </row>
    <row r="38" spans="1:18" ht="30" customHeight="1">
      <c r="A38" s="94" t="s">
        <v>144</v>
      </c>
      <c r="B38" s="353">
        <f t="shared" si="0"/>
        <v>677215</v>
      </c>
      <c r="C38" s="98">
        <v>337208</v>
      </c>
      <c r="D38" s="118">
        <f t="shared" si="1"/>
        <v>49.793344801872372</v>
      </c>
      <c r="E38" s="95">
        <v>189501</v>
      </c>
      <c r="F38" s="118">
        <f t="shared" si="2"/>
        <v>27.982398499737897</v>
      </c>
      <c r="G38" s="95">
        <v>99700</v>
      </c>
      <c r="H38" s="118">
        <f t="shared" si="3"/>
        <v>14.722060202446785</v>
      </c>
      <c r="I38" s="95">
        <v>147537</v>
      </c>
      <c r="J38" s="118">
        <f t="shared" si="4"/>
        <v>21.785843491357991</v>
      </c>
      <c r="K38" s="95">
        <v>143405</v>
      </c>
      <c r="L38" s="118">
        <f t="shared" si="5"/>
        <v>21.175697525896503</v>
      </c>
      <c r="M38" s="95">
        <v>192470</v>
      </c>
      <c r="N38" s="118">
        <f t="shared" si="6"/>
        <v>28.420811706769637</v>
      </c>
      <c r="O38" s="95">
        <v>123593</v>
      </c>
      <c r="P38" s="118">
        <f t="shared" si="7"/>
        <v>18.250186425285914</v>
      </c>
      <c r="Q38" s="95">
        <v>27138</v>
      </c>
      <c r="R38" s="118">
        <f t="shared" si="8"/>
        <v>4.0072945814844623</v>
      </c>
    </row>
    <row r="39" spans="1:18" ht="30" customHeight="1">
      <c r="A39" s="94" t="s">
        <v>42</v>
      </c>
      <c r="B39" s="353">
        <f t="shared" si="0"/>
        <v>771509.08799999999</v>
      </c>
      <c r="C39" s="95">
        <v>305265.864</v>
      </c>
      <c r="D39" s="118">
        <f t="shared" si="1"/>
        <v>39.567371110474852</v>
      </c>
      <c r="E39" s="95">
        <v>173989.78099999999</v>
      </c>
      <c r="F39" s="118">
        <f t="shared" si="2"/>
        <v>22.551877055789131</v>
      </c>
      <c r="G39" s="95">
        <v>104334.076</v>
      </c>
      <c r="H39" s="118">
        <f t="shared" si="3"/>
        <v>13.523376149782957</v>
      </c>
      <c r="I39" s="95">
        <v>157514.071</v>
      </c>
      <c r="J39" s="118">
        <f t="shared" si="4"/>
        <v>20.416359761662328</v>
      </c>
      <c r="K39" s="95">
        <v>143527.834</v>
      </c>
      <c r="L39" s="118">
        <f t="shared" si="5"/>
        <v>18.6035182517513</v>
      </c>
      <c r="M39" s="95">
        <v>308729.15299999999</v>
      </c>
      <c r="N39" s="118">
        <f t="shared" si="6"/>
        <v>40.01626912786282</v>
      </c>
      <c r="O39" s="95">
        <v>204447.269</v>
      </c>
      <c r="P39" s="118">
        <f t="shared" si="7"/>
        <v>26.499657901631874</v>
      </c>
      <c r="Q39" s="95">
        <v>49228.595000000001</v>
      </c>
      <c r="R39" s="118">
        <f t="shared" si="8"/>
        <v>6.380818549735606</v>
      </c>
    </row>
    <row r="40" spans="1:18" ht="30" customHeight="1">
      <c r="A40" s="94" t="s">
        <v>43</v>
      </c>
      <c r="B40" s="353">
        <f t="shared" si="0"/>
        <v>647948</v>
      </c>
      <c r="C40" s="95">
        <v>317913</v>
      </c>
      <c r="D40" s="118">
        <f t="shared" si="1"/>
        <v>49.064585429694972</v>
      </c>
      <c r="E40" s="95">
        <v>154452</v>
      </c>
      <c r="F40" s="118">
        <f t="shared" si="2"/>
        <v>23.837098038731501</v>
      </c>
      <c r="G40" s="95">
        <v>80449</v>
      </c>
      <c r="H40" s="118">
        <f t="shared" si="3"/>
        <v>12.415965478711255</v>
      </c>
      <c r="I40" s="95">
        <v>161656</v>
      </c>
      <c r="J40" s="118">
        <f t="shared" si="4"/>
        <v>24.948915653725297</v>
      </c>
      <c r="K40" s="95">
        <v>139239</v>
      </c>
      <c r="L40" s="118">
        <f t="shared" si="5"/>
        <v>21.489224443936859</v>
      </c>
      <c r="M40" s="95">
        <v>168379</v>
      </c>
      <c r="N40" s="118">
        <f t="shared" si="6"/>
        <v>25.986498916579727</v>
      </c>
      <c r="O40" s="95">
        <v>91766</v>
      </c>
      <c r="P40" s="118">
        <f t="shared" si="7"/>
        <v>14.162556254514252</v>
      </c>
      <c r="Q40" s="95">
        <v>48490</v>
      </c>
      <c r="R40" s="118">
        <f t="shared" si="8"/>
        <v>7.4836252291850576</v>
      </c>
    </row>
    <row r="41" spans="1:18" ht="30" customHeight="1">
      <c r="A41" s="94" t="s">
        <v>242</v>
      </c>
      <c r="B41" s="353">
        <f t="shared" si="0"/>
        <v>594562</v>
      </c>
      <c r="C41" s="95">
        <v>251802</v>
      </c>
      <c r="D41" s="118">
        <f t="shared" si="1"/>
        <v>42.350839777853281</v>
      </c>
      <c r="E41" s="95">
        <v>151254</v>
      </c>
      <c r="F41" s="118">
        <f t="shared" si="2"/>
        <v>25.439567278097151</v>
      </c>
      <c r="G41" s="95">
        <v>85943</v>
      </c>
      <c r="H41" s="118">
        <f t="shared" si="3"/>
        <v>14.454842388178188</v>
      </c>
      <c r="I41" s="95">
        <v>129904</v>
      </c>
      <c r="J41" s="118">
        <f t="shared" si="4"/>
        <v>21.848688614475869</v>
      </c>
      <c r="K41" s="95">
        <v>114529</v>
      </c>
      <c r="L41" s="118">
        <f t="shared" si="5"/>
        <v>19.262751403554212</v>
      </c>
      <c r="M41" s="95">
        <v>212856</v>
      </c>
      <c r="N41" s="118">
        <f t="shared" si="6"/>
        <v>35.800471607670858</v>
      </c>
      <c r="O41" s="95">
        <v>131195</v>
      </c>
      <c r="P41" s="118">
        <f t="shared" si="7"/>
        <v>22.065823244674231</v>
      </c>
      <c r="Q41" s="95">
        <v>43249</v>
      </c>
      <c r="R41" s="118">
        <f t="shared" si="8"/>
        <v>7.2740942071642651</v>
      </c>
    </row>
    <row r="42" spans="1:18" ht="30" customHeight="1">
      <c r="A42" s="94" t="s">
        <v>44</v>
      </c>
      <c r="B42" s="353">
        <f t="shared" si="0"/>
        <v>800612</v>
      </c>
      <c r="C42" s="95">
        <v>379895</v>
      </c>
      <c r="D42" s="118">
        <f t="shared" si="1"/>
        <v>47.450575309887938</v>
      </c>
      <c r="E42" s="95">
        <v>225651</v>
      </c>
      <c r="F42" s="118">
        <f t="shared" si="2"/>
        <v>28.184813617582549</v>
      </c>
      <c r="G42" s="95">
        <v>126896</v>
      </c>
      <c r="H42" s="118">
        <f t="shared" si="3"/>
        <v>15.849874845743006</v>
      </c>
      <c r="I42" s="95">
        <v>185173</v>
      </c>
      <c r="J42" s="118">
        <f t="shared" si="4"/>
        <v>23.12893136750386</v>
      </c>
      <c r="K42" s="95">
        <v>172538</v>
      </c>
      <c r="L42" s="118">
        <f t="shared" si="5"/>
        <v>21.550763665795667</v>
      </c>
      <c r="M42" s="95">
        <v>235544</v>
      </c>
      <c r="N42" s="118">
        <f t="shared" si="6"/>
        <v>29.420493322608205</v>
      </c>
      <c r="O42" s="95">
        <v>183008</v>
      </c>
      <c r="P42" s="118">
        <f t="shared" si="7"/>
        <v>22.858513237373408</v>
      </c>
      <c r="Q42" s="95">
        <v>4466</v>
      </c>
      <c r="R42" s="118">
        <f t="shared" si="8"/>
        <v>0.55782326520212044</v>
      </c>
    </row>
    <row r="43" spans="1:18" ht="30" customHeight="1">
      <c r="A43" s="94" t="s">
        <v>45</v>
      </c>
      <c r="B43" s="353">
        <f t="shared" si="0"/>
        <v>1018109</v>
      </c>
      <c r="C43" s="95">
        <v>571381</v>
      </c>
      <c r="D43" s="118">
        <f t="shared" si="1"/>
        <v>56.121790495909572</v>
      </c>
      <c r="E43" s="95">
        <v>167399</v>
      </c>
      <c r="F43" s="118">
        <f t="shared" si="2"/>
        <v>16.442149121557712</v>
      </c>
      <c r="G43" s="95">
        <v>85772</v>
      </c>
      <c r="H43" s="118">
        <f t="shared" si="3"/>
        <v>8.4246382263588675</v>
      </c>
      <c r="I43" s="95">
        <v>101685</v>
      </c>
      <c r="J43" s="118">
        <f t="shared" si="4"/>
        <v>9.9876339370342482</v>
      </c>
      <c r="K43" s="95">
        <v>98274</v>
      </c>
      <c r="L43" s="118">
        <f t="shared" si="5"/>
        <v>9.6526010476284956</v>
      </c>
      <c r="M43" s="95">
        <v>345043</v>
      </c>
      <c r="N43" s="118">
        <f t="shared" si="6"/>
        <v>33.890575567056182</v>
      </c>
      <c r="O43" s="95">
        <v>67791</v>
      </c>
      <c r="P43" s="118">
        <f t="shared" si="7"/>
        <v>6.6585208459997896</v>
      </c>
      <c r="Q43" s="95">
        <v>76474</v>
      </c>
      <c r="R43" s="118">
        <f t="shared" si="8"/>
        <v>7.511376483264562</v>
      </c>
    </row>
    <row r="44" spans="1:18" ht="30" customHeight="1">
      <c r="A44" s="94" t="s">
        <v>46</v>
      </c>
      <c r="B44" s="353">
        <f t="shared" si="0"/>
        <v>553349</v>
      </c>
      <c r="C44" s="95">
        <v>294147</v>
      </c>
      <c r="D44" s="118">
        <f t="shared" si="1"/>
        <v>53.157591321209587</v>
      </c>
      <c r="E44" s="95">
        <v>116591</v>
      </c>
      <c r="F44" s="118">
        <f t="shared" si="2"/>
        <v>21.070066088490265</v>
      </c>
      <c r="G44" s="95">
        <v>59872</v>
      </c>
      <c r="H44" s="118">
        <f t="shared" si="3"/>
        <v>10.819934616309055</v>
      </c>
      <c r="I44" s="95">
        <v>63490</v>
      </c>
      <c r="J44" s="118">
        <f t="shared" si="4"/>
        <v>11.473771525745956</v>
      </c>
      <c r="K44" s="95">
        <v>62656</v>
      </c>
      <c r="L44" s="118">
        <f t="shared" si="5"/>
        <v>11.323052901514234</v>
      </c>
      <c r="M44" s="95">
        <v>195712</v>
      </c>
      <c r="N44" s="118">
        <f t="shared" si="6"/>
        <v>35.36863715304446</v>
      </c>
      <c r="O44" s="95">
        <v>33736</v>
      </c>
      <c r="P44" s="118">
        <f t="shared" si="7"/>
        <v>6.0966948526156184</v>
      </c>
      <c r="Q44" s="95">
        <v>19942</v>
      </c>
      <c r="R44" s="118">
        <f t="shared" si="8"/>
        <v>3.6038738662218601</v>
      </c>
    </row>
    <row r="45" spans="1:18" ht="30" customHeight="1">
      <c r="A45" s="154" t="s">
        <v>47</v>
      </c>
      <c r="B45" s="353">
        <f t="shared" si="0"/>
        <v>558641</v>
      </c>
      <c r="C45" s="95">
        <v>310491</v>
      </c>
      <c r="D45" s="118">
        <f t="shared" si="1"/>
        <v>55.579701454064413</v>
      </c>
      <c r="E45" s="95">
        <v>125824</v>
      </c>
      <c r="F45" s="118">
        <f t="shared" si="2"/>
        <v>22.523230482546037</v>
      </c>
      <c r="G45" s="95">
        <v>54097</v>
      </c>
      <c r="H45" s="118">
        <f t="shared" si="3"/>
        <v>9.6836787847651706</v>
      </c>
      <c r="I45" s="95">
        <v>79347</v>
      </c>
      <c r="J45" s="118">
        <f t="shared" si="4"/>
        <v>14.203576178619185</v>
      </c>
      <c r="K45" s="95">
        <v>79347</v>
      </c>
      <c r="L45" s="118">
        <f t="shared" si="5"/>
        <v>14.203576178619185</v>
      </c>
      <c r="M45" s="95">
        <v>168803</v>
      </c>
      <c r="N45" s="118">
        <f t="shared" si="6"/>
        <v>30.2167223673164</v>
      </c>
      <c r="O45" s="95">
        <v>26370</v>
      </c>
      <c r="P45" s="118">
        <f t="shared" si="7"/>
        <v>4.7203839317200131</v>
      </c>
      <c r="Q45" s="95">
        <v>25828</v>
      </c>
      <c r="R45" s="118">
        <f t="shared" si="8"/>
        <v>4.6233627678598603</v>
      </c>
    </row>
    <row r="46" spans="1:18" ht="30" customHeight="1">
      <c r="A46" s="94" t="s">
        <v>48</v>
      </c>
      <c r="B46" s="353">
        <f t="shared" si="0"/>
        <v>467166</v>
      </c>
      <c r="C46" s="95">
        <v>262134</v>
      </c>
      <c r="D46" s="118">
        <f t="shared" si="1"/>
        <v>56.111532089235951</v>
      </c>
      <c r="E46" s="95">
        <v>96213</v>
      </c>
      <c r="F46" s="118">
        <f t="shared" si="2"/>
        <v>20.595034741398134</v>
      </c>
      <c r="G46" s="95">
        <v>55637</v>
      </c>
      <c r="H46" s="118">
        <f t="shared" si="3"/>
        <v>11.909471151582093</v>
      </c>
      <c r="I46" s="95">
        <v>46341</v>
      </c>
      <c r="J46" s="118">
        <f t="shared" si="4"/>
        <v>9.9196003133789699</v>
      </c>
      <c r="K46" s="95">
        <v>46341</v>
      </c>
      <c r="L46" s="118">
        <f t="shared" si="5"/>
        <v>9.9196003133789699</v>
      </c>
      <c r="M46" s="95">
        <v>158691</v>
      </c>
      <c r="N46" s="118">
        <f t="shared" si="6"/>
        <v>33.968867597385085</v>
      </c>
      <c r="O46" s="95">
        <v>28687</v>
      </c>
      <c r="P46" s="118">
        <f t="shared" si="7"/>
        <v>6.1406437968516547</v>
      </c>
      <c r="Q46" s="95">
        <v>33158</v>
      </c>
      <c r="R46" s="118">
        <f t="shared" si="8"/>
        <v>7.0976911847180659</v>
      </c>
    </row>
    <row r="47" spans="1:18" ht="30" customHeight="1">
      <c r="A47" s="155" t="s">
        <v>50</v>
      </c>
      <c r="B47" s="356">
        <f t="shared" si="0"/>
        <v>1797274</v>
      </c>
      <c r="C47" s="99">
        <v>1029661</v>
      </c>
      <c r="D47" s="352">
        <f t="shared" si="1"/>
        <v>57.290151640762623</v>
      </c>
      <c r="E47" s="99">
        <v>355675</v>
      </c>
      <c r="F47" s="352">
        <f t="shared" si="2"/>
        <v>19.789692612256115</v>
      </c>
      <c r="G47" s="99">
        <v>198549</v>
      </c>
      <c r="H47" s="352">
        <f t="shared" si="3"/>
        <v>11.047230416731116</v>
      </c>
      <c r="I47" s="99">
        <v>250634</v>
      </c>
      <c r="J47" s="352">
        <f t="shared" si="4"/>
        <v>13.945230387798411</v>
      </c>
      <c r="K47" s="99">
        <v>250634</v>
      </c>
      <c r="L47" s="352">
        <f t="shared" si="5"/>
        <v>13.945230387798411</v>
      </c>
      <c r="M47" s="99">
        <v>516979</v>
      </c>
      <c r="N47" s="352">
        <f t="shared" si="6"/>
        <v>28.764617971438966</v>
      </c>
      <c r="O47" s="99">
        <v>143851</v>
      </c>
      <c r="P47" s="352">
        <f t="shared" si="7"/>
        <v>8.0038435986944663</v>
      </c>
      <c r="Q47" s="99">
        <v>54060</v>
      </c>
      <c r="R47" s="352">
        <f t="shared" si="8"/>
        <v>3.0078886135336069</v>
      </c>
    </row>
    <row r="48" spans="1:18" ht="30" customHeight="1">
      <c r="A48" s="94" t="s">
        <v>49</v>
      </c>
      <c r="B48" s="353">
        <f t="shared" si="0"/>
        <v>762340</v>
      </c>
      <c r="C48" s="95">
        <v>418179</v>
      </c>
      <c r="D48" s="118">
        <f t="shared" si="1"/>
        <v>54.854658026602301</v>
      </c>
      <c r="E48" s="95">
        <v>149519</v>
      </c>
      <c r="F48" s="118">
        <f t="shared" si="2"/>
        <v>19.61316472964819</v>
      </c>
      <c r="G48" s="95">
        <v>72703</v>
      </c>
      <c r="H48" s="118">
        <f t="shared" si="3"/>
        <v>9.5368208410945243</v>
      </c>
      <c r="I48" s="95">
        <v>95317</v>
      </c>
      <c r="J48" s="118">
        <f t="shared" si="4"/>
        <v>12.503213789122963</v>
      </c>
      <c r="K48" s="95">
        <v>95317</v>
      </c>
      <c r="L48" s="118">
        <f t="shared" si="5"/>
        <v>12.503213789122963</v>
      </c>
      <c r="M48" s="95">
        <v>248844</v>
      </c>
      <c r="N48" s="118">
        <f t="shared" si="6"/>
        <v>32.642128184274732</v>
      </c>
      <c r="O48" s="95">
        <v>95631</v>
      </c>
      <c r="P48" s="118">
        <f t="shared" si="7"/>
        <v>12.544402759923393</v>
      </c>
      <c r="Q48" s="95">
        <v>28027</v>
      </c>
      <c r="R48" s="118">
        <f t="shared" si="8"/>
        <v>3.6764435816040089</v>
      </c>
    </row>
    <row r="49" spans="1:18" ht="30" customHeight="1">
      <c r="A49" s="94" t="s">
        <v>138</v>
      </c>
      <c r="B49" s="337">
        <f t="shared" si="0"/>
        <v>309347</v>
      </c>
      <c r="C49" s="95">
        <f>71550+89215+26096</f>
        <v>186861</v>
      </c>
      <c r="D49" s="118">
        <f t="shared" si="1"/>
        <v>60.404982107471547</v>
      </c>
      <c r="E49" s="95">
        <v>71550</v>
      </c>
      <c r="F49" s="118">
        <f t="shared" si="2"/>
        <v>23.12936605171539</v>
      </c>
      <c r="G49" s="95">
        <v>26096</v>
      </c>
      <c r="H49" s="118">
        <f t="shared" si="3"/>
        <v>8.4358341926703684</v>
      </c>
      <c r="I49" s="95">
        <v>28578</v>
      </c>
      <c r="J49" s="118">
        <f t="shared" si="4"/>
        <v>9.2381694343245613</v>
      </c>
      <c r="K49" s="95">
        <v>27372</v>
      </c>
      <c r="L49" s="118">
        <f t="shared" si="5"/>
        <v>8.8483159687987918</v>
      </c>
      <c r="M49" s="95">
        <f>309347-215439</f>
        <v>93908</v>
      </c>
      <c r="N49" s="118">
        <f t="shared" si="6"/>
        <v>30.356848458203896</v>
      </c>
      <c r="O49" s="95">
        <v>15479</v>
      </c>
      <c r="P49" s="118">
        <f t="shared" si="7"/>
        <v>5.0037659974074424</v>
      </c>
      <c r="Q49" s="95">
        <v>10009</v>
      </c>
      <c r="R49" s="336">
        <f t="shared" si="8"/>
        <v>3.2355251545998507</v>
      </c>
    </row>
    <row r="50" spans="1:18" ht="30" customHeight="1">
      <c r="A50" s="94" t="s">
        <v>51</v>
      </c>
      <c r="B50" s="353">
        <f t="shared" si="0"/>
        <v>392558</v>
      </c>
      <c r="C50" s="95">
        <v>213734</v>
      </c>
      <c r="D50" s="118">
        <f t="shared" si="1"/>
        <v>54.446476698984611</v>
      </c>
      <c r="E50" s="95">
        <v>88379</v>
      </c>
      <c r="F50" s="118">
        <f t="shared" si="2"/>
        <v>22.513615822375293</v>
      </c>
      <c r="G50" s="95">
        <v>44176</v>
      </c>
      <c r="H50" s="118">
        <f t="shared" si="3"/>
        <v>11.253368928922605</v>
      </c>
      <c r="I50" s="95">
        <v>45324</v>
      </c>
      <c r="J50" s="118">
        <f t="shared" si="4"/>
        <v>11.545809791164617</v>
      </c>
      <c r="K50" s="95">
        <v>45324</v>
      </c>
      <c r="L50" s="118">
        <f t="shared" si="5"/>
        <v>11.545809791164617</v>
      </c>
      <c r="M50" s="95">
        <v>133500</v>
      </c>
      <c r="N50" s="118">
        <f t="shared" si="6"/>
        <v>34.007713509850774</v>
      </c>
      <c r="O50" s="95">
        <v>37623</v>
      </c>
      <c r="P50" s="118">
        <f t="shared" si="7"/>
        <v>9.5840614635289558</v>
      </c>
      <c r="Q50" s="95">
        <v>20440</v>
      </c>
      <c r="R50" s="118">
        <f t="shared" si="8"/>
        <v>5.2068738886992501</v>
      </c>
    </row>
    <row r="51" spans="1:18" ht="30" customHeight="1">
      <c r="A51" s="94" t="s">
        <v>52</v>
      </c>
      <c r="B51" s="337">
        <f t="shared" si="0"/>
        <v>319125</v>
      </c>
      <c r="C51" s="95">
        <v>184022</v>
      </c>
      <c r="D51" s="118">
        <f t="shared" si="1"/>
        <v>57.664551508029774</v>
      </c>
      <c r="E51" s="95">
        <v>76567</v>
      </c>
      <c r="F51" s="118">
        <f t="shared" si="2"/>
        <v>23.992792792792791</v>
      </c>
      <c r="G51" s="95">
        <v>37672</v>
      </c>
      <c r="H51" s="118">
        <f t="shared" si="3"/>
        <v>11.804778691735214</v>
      </c>
      <c r="I51" s="95">
        <v>41856</v>
      </c>
      <c r="J51" s="118">
        <f t="shared" si="4"/>
        <v>13.115863689776733</v>
      </c>
      <c r="K51" s="95">
        <v>40966</v>
      </c>
      <c r="L51" s="118">
        <f t="shared" si="5"/>
        <v>12.836976106541323</v>
      </c>
      <c r="M51" s="95">
        <v>93247</v>
      </c>
      <c r="N51" s="118">
        <f t="shared" si="6"/>
        <v>29.219584802193499</v>
      </c>
      <c r="O51" s="95">
        <v>26630</v>
      </c>
      <c r="P51" s="118">
        <f t="shared" si="7"/>
        <v>8.3446925186055623</v>
      </c>
      <c r="Q51" s="95">
        <v>1687</v>
      </c>
      <c r="R51" s="118">
        <f t="shared" si="8"/>
        <v>0.5286329808068938</v>
      </c>
    </row>
    <row r="52" spans="1:18" ht="30" customHeight="1">
      <c r="A52" s="94" t="s">
        <v>53</v>
      </c>
      <c r="B52" s="353">
        <f t="shared" si="0"/>
        <v>360377.516</v>
      </c>
      <c r="C52" s="95">
        <v>204324.94999999998</v>
      </c>
      <c r="D52" s="118">
        <f t="shared" si="1"/>
        <v>56.697474434004356</v>
      </c>
      <c r="E52" s="95">
        <v>80889.244999999995</v>
      </c>
      <c r="F52" s="118">
        <f t="shared" si="2"/>
        <v>22.445696917451418</v>
      </c>
      <c r="G52" s="95">
        <v>48671.726000000002</v>
      </c>
      <c r="H52" s="118">
        <f t="shared" si="3"/>
        <v>13.505760997586764</v>
      </c>
      <c r="I52" s="95">
        <v>50945.600000000006</v>
      </c>
      <c r="J52" s="118">
        <f t="shared" si="4"/>
        <v>14.136730994061239</v>
      </c>
      <c r="K52" s="95">
        <v>48945.600000000006</v>
      </c>
      <c r="L52" s="118">
        <f t="shared" si="5"/>
        <v>13.581757414632939</v>
      </c>
      <c r="M52" s="95">
        <v>105106.966</v>
      </c>
      <c r="N52" s="118">
        <f t="shared" si="6"/>
        <v>29.165794571934395</v>
      </c>
      <c r="O52" s="95">
        <v>19199.652999999998</v>
      </c>
      <c r="P52" s="118">
        <f t="shared" si="7"/>
        <v>5.3276500745956632</v>
      </c>
      <c r="Q52" s="95">
        <v>1347.1289999999999</v>
      </c>
      <c r="R52" s="118">
        <f t="shared" si="8"/>
        <v>0.37381050154083417</v>
      </c>
    </row>
    <row r="53" spans="1:18" ht="30" customHeight="1">
      <c r="A53" s="94" t="s">
        <v>54</v>
      </c>
      <c r="B53" s="353">
        <f t="shared" si="0"/>
        <v>1263172</v>
      </c>
      <c r="C53" s="95">
        <v>730302</v>
      </c>
      <c r="D53" s="118">
        <f t="shared" si="1"/>
        <v>57.814929399955027</v>
      </c>
      <c r="E53" s="95">
        <v>265992</v>
      </c>
      <c r="F53" s="118">
        <f t="shared" si="2"/>
        <v>21.057464858309082</v>
      </c>
      <c r="G53" s="95">
        <v>131973</v>
      </c>
      <c r="H53" s="118">
        <f t="shared" si="3"/>
        <v>10.447745833504859</v>
      </c>
      <c r="I53" s="95">
        <v>125435</v>
      </c>
      <c r="J53" s="118">
        <f t="shared" si="4"/>
        <v>9.9301599465472634</v>
      </c>
      <c r="K53" s="95">
        <v>124931</v>
      </c>
      <c r="L53" s="118">
        <f t="shared" si="5"/>
        <v>9.8902603920922889</v>
      </c>
      <c r="M53" s="95">
        <v>407435</v>
      </c>
      <c r="N53" s="118">
        <f t="shared" si="6"/>
        <v>32.254910653497703</v>
      </c>
      <c r="O53" s="95">
        <v>102117</v>
      </c>
      <c r="P53" s="118">
        <f t="shared" si="7"/>
        <v>8.0841722267434672</v>
      </c>
      <c r="Q53" s="95">
        <v>82194</v>
      </c>
      <c r="R53" s="118">
        <f t="shared" si="8"/>
        <v>6.5069523390322139</v>
      </c>
    </row>
    <row r="54" spans="1:18" ht="30" customHeight="1">
      <c r="A54" s="94" t="s">
        <v>55</v>
      </c>
      <c r="B54" s="353">
        <f t="shared" si="0"/>
        <v>797398</v>
      </c>
      <c r="C54" s="95">
        <v>476535</v>
      </c>
      <c r="D54" s="118">
        <f t="shared" si="1"/>
        <v>59.761248460618162</v>
      </c>
      <c r="E54" s="95">
        <v>168349</v>
      </c>
      <c r="F54" s="118">
        <f t="shared" si="2"/>
        <v>21.11229273211119</v>
      </c>
      <c r="G54" s="95">
        <v>89732</v>
      </c>
      <c r="H54" s="118">
        <f t="shared" si="3"/>
        <v>11.253100710059469</v>
      </c>
      <c r="I54" s="95">
        <v>87750</v>
      </c>
      <c r="J54" s="118">
        <f t="shared" si="4"/>
        <v>11.004542273745358</v>
      </c>
      <c r="K54" s="95">
        <v>86948</v>
      </c>
      <c r="L54" s="118">
        <f t="shared" si="5"/>
        <v>10.903965146639445</v>
      </c>
      <c r="M54" s="95">
        <v>233113</v>
      </c>
      <c r="N54" s="118">
        <f t="shared" si="6"/>
        <v>29.234209265636483</v>
      </c>
      <c r="O54" s="95">
        <v>55018</v>
      </c>
      <c r="P54" s="118">
        <f t="shared" si="7"/>
        <v>6.8996912457768902</v>
      </c>
      <c r="Q54" s="95">
        <v>38099</v>
      </c>
      <c r="R54" s="118">
        <f t="shared" si="8"/>
        <v>4.7779151690874571</v>
      </c>
    </row>
    <row r="55" spans="1:18" ht="30" customHeight="1">
      <c r="A55" s="94" t="s">
        <v>56</v>
      </c>
      <c r="B55" s="353">
        <f t="shared" si="0"/>
        <v>1828857</v>
      </c>
      <c r="C55" s="95">
        <v>1130744</v>
      </c>
      <c r="D55" s="118">
        <f t="shared" si="1"/>
        <v>61.827906719880232</v>
      </c>
      <c r="E55" s="95">
        <v>311634</v>
      </c>
      <c r="F55" s="118">
        <f t="shared" si="2"/>
        <v>17.039823233855898</v>
      </c>
      <c r="G55" s="95">
        <v>231947</v>
      </c>
      <c r="H55" s="118">
        <f t="shared" si="3"/>
        <v>12.6826208938151</v>
      </c>
      <c r="I55" s="95">
        <v>190996</v>
      </c>
      <c r="J55" s="118">
        <f t="shared" si="4"/>
        <v>10.443462774836961</v>
      </c>
      <c r="K55" s="95">
        <v>189805</v>
      </c>
      <c r="L55" s="118">
        <f t="shared" si="5"/>
        <v>10.378340132662094</v>
      </c>
      <c r="M55" s="95">
        <v>507117</v>
      </c>
      <c r="N55" s="118">
        <f t="shared" si="6"/>
        <v>27.728630505282808</v>
      </c>
      <c r="O55" s="95">
        <v>130931</v>
      </c>
      <c r="P55" s="118">
        <f t="shared" si="7"/>
        <v>7.1591710013412744</v>
      </c>
      <c r="Q55" s="95">
        <v>88221</v>
      </c>
      <c r="R55" s="118">
        <f t="shared" si="8"/>
        <v>4.8238325905196531</v>
      </c>
    </row>
    <row r="56" spans="1:18" ht="30" customHeight="1">
      <c r="A56" s="94" t="s">
        <v>57</v>
      </c>
      <c r="B56" s="353">
        <f t="shared" si="0"/>
        <v>435392</v>
      </c>
      <c r="C56" s="95">
        <v>253700</v>
      </c>
      <c r="D56" s="118">
        <f t="shared" si="1"/>
        <v>58.269329707482001</v>
      </c>
      <c r="E56" s="95">
        <v>86303</v>
      </c>
      <c r="F56" s="118">
        <f t="shared" si="2"/>
        <v>19.821907614287817</v>
      </c>
      <c r="G56" s="95">
        <v>36754</v>
      </c>
      <c r="H56" s="118">
        <f t="shared" si="3"/>
        <v>8.4415882698809348</v>
      </c>
      <c r="I56" s="95">
        <v>64233</v>
      </c>
      <c r="J56" s="118">
        <f t="shared" si="4"/>
        <v>14.752912318094957</v>
      </c>
      <c r="K56" s="95">
        <v>64010</v>
      </c>
      <c r="L56" s="118">
        <f t="shared" si="5"/>
        <v>14.701694105541673</v>
      </c>
      <c r="M56" s="95">
        <v>117459</v>
      </c>
      <c r="N56" s="118">
        <f t="shared" si="6"/>
        <v>26.977757974423049</v>
      </c>
      <c r="O56" s="95">
        <v>25456</v>
      </c>
      <c r="P56" s="118">
        <f t="shared" si="7"/>
        <v>5.8466852859032779</v>
      </c>
      <c r="Q56" s="95">
        <v>4821</v>
      </c>
      <c r="R56" s="118">
        <f t="shared" si="8"/>
        <v>1.1072780391003969</v>
      </c>
    </row>
    <row r="57" spans="1:18" ht="30" customHeight="1">
      <c r="A57" s="94" t="s">
        <v>58</v>
      </c>
      <c r="B57" s="353">
        <f t="shared" si="0"/>
        <v>870577</v>
      </c>
      <c r="C57" s="95">
        <v>513104</v>
      </c>
      <c r="D57" s="118">
        <f t="shared" si="1"/>
        <v>58.938382245338438</v>
      </c>
      <c r="E57" s="95">
        <v>190360</v>
      </c>
      <c r="F57" s="118">
        <f t="shared" si="2"/>
        <v>21.8659578647265</v>
      </c>
      <c r="G57" s="95">
        <v>106981</v>
      </c>
      <c r="H57" s="118">
        <f t="shared" si="3"/>
        <v>12.288516696397906</v>
      </c>
      <c r="I57" s="95">
        <v>120159</v>
      </c>
      <c r="J57" s="118">
        <f t="shared" si="4"/>
        <v>13.802225420611848</v>
      </c>
      <c r="K57" s="95">
        <v>120158</v>
      </c>
      <c r="L57" s="118">
        <f t="shared" si="5"/>
        <v>13.802110554264585</v>
      </c>
      <c r="M57" s="95">
        <v>237314</v>
      </c>
      <c r="N57" s="118">
        <f t="shared" si="6"/>
        <v>27.259392334049714</v>
      </c>
      <c r="O57" s="95">
        <v>56516</v>
      </c>
      <c r="P57" s="118">
        <f t="shared" si="7"/>
        <v>6.4917864818390552</v>
      </c>
      <c r="Q57" s="95">
        <v>19572</v>
      </c>
      <c r="R57" s="118">
        <f t="shared" si="8"/>
        <v>2.2481641486048907</v>
      </c>
    </row>
    <row r="58" spans="1:18" ht="30" customHeight="1">
      <c r="A58" s="94" t="s">
        <v>136</v>
      </c>
      <c r="B58" s="353">
        <f t="shared" si="0"/>
        <v>332899</v>
      </c>
      <c r="C58" s="95">
        <v>200233</v>
      </c>
      <c r="D58" s="118">
        <f t="shared" si="1"/>
        <v>60.14827319997957</v>
      </c>
      <c r="E58" s="95">
        <v>79270</v>
      </c>
      <c r="F58" s="118">
        <f t="shared" si="2"/>
        <v>23.812027071273871</v>
      </c>
      <c r="G58" s="95">
        <v>33938</v>
      </c>
      <c r="H58" s="118">
        <f t="shared" si="3"/>
        <v>10.194683672825692</v>
      </c>
      <c r="I58" s="95">
        <v>43262</v>
      </c>
      <c r="J58" s="118">
        <f t="shared" si="4"/>
        <v>12.995533179733194</v>
      </c>
      <c r="K58" s="95">
        <v>42609</v>
      </c>
      <c r="L58" s="118">
        <f t="shared" si="5"/>
        <v>12.799377588998464</v>
      </c>
      <c r="M58" s="95">
        <v>89404</v>
      </c>
      <c r="N58" s="118">
        <f t="shared" si="6"/>
        <v>26.856193620287232</v>
      </c>
      <c r="O58" s="95">
        <v>20426</v>
      </c>
      <c r="P58" s="118">
        <f t="shared" si="7"/>
        <v>6.1357949408078722</v>
      </c>
      <c r="Q58" s="95">
        <v>3597</v>
      </c>
      <c r="R58" s="118">
        <f t="shared" si="8"/>
        <v>1.0805079017960402</v>
      </c>
    </row>
    <row r="59" spans="1:18" ht="30" customHeight="1">
      <c r="A59" s="94" t="s">
        <v>59</v>
      </c>
      <c r="B59" s="353">
        <f t="shared" si="0"/>
        <v>641408</v>
      </c>
      <c r="C59" s="95">
        <v>378856</v>
      </c>
      <c r="D59" s="118">
        <f t="shared" si="1"/>
        <v>59.066304130911995</v>
      </c>
      <c r="E59" s="95">
        <v>138150</v>
      </c>
      <c r="F59" s="118">
        <f t="shared" si="2"/>
        <v>21.538552684094991</v>
      </c>
      <c r="G59" s="95">
        <v>72638</v>
      </c>
      <c r="H59" s="118">
        <f t="shared" si="3"/>
        <v>11.324772999401317</v>
      </c>
      <c r="I59" s="95">
        <v>73344</v>
      </c>
      <c r="J59" s="118">
        <f t="shared" si="4"/>
        <v>11.434843344641788</v>
      </c>
      <c r="K59" s="95">
        <v>67009</v>
      </c>
      <c r="L59" s="118">
        <f t="shared" si="5"/>
        <v>10.447172470564757</v>
      </c>
      <c r="M59" s="95">
        <v>189208</v>
      </c>
      <c r="N59" s="118">
        <f t="shared" si="6"/>
        <v>29.498852524446217</v>
      </c>
      <c r="O59" s="95">
        <v>47373</v>
      </c>
      <c r="P59" s="118">
        <f t="shared" si="7"/>
        <v>7.3857825284374377</v>
      </c>
      <c r="Q59" s="95">
        <v>34249</v>
      </c>
      <c r="R59" s="118">
        <f t="shared" si="8"/>
        <v>5.3396590001995614</v>
      </c>
    </row>
    <row r="60" spans="1:18" ht="30" customHeight="1">
      <c r="A60" s="94" t="s">
        <v>60</v>
      </c>
      <c r="B60" s="353">
        <f t="shared" si="0"/>
        <v>581319</v>
      </c>
      <c r="C60" s="95">
        <v>326085</v>
      </c>
      <c r="D60" s="118">
        <f t="shared" si="1"/>
        <v>56.093986262275962</v>
      </c>
      <c r="E60" s="95">
        <v>111618</v>
      </c>
      <c r="F60" s="118">
        <f t="shared" si="2"/>
        <v>19.20081745134771</v>
      </c>
      <c r="G60" s="95">
        <v>69858</v>
      </c>
      <c r="H60" s="118">
        <f t="shared" si="3"/>
        <v>12.017154092675449</v>
      </c>
      <c r="I60" s="95">
        <v>67556</v>
      </c>
      <c r="J60" s="118">
        <f t="shared" si="4"/>
        <v>11.621158090480442</v>
      </c>
      <c r="K60" s="95">
        <v>67556</v>
      </c>
      <c r="L60" s="118">
        <f t="shared" si="5"/>
        <v>11.621158090480442</v>
      </c>
      <c r="M60" s="95">
        <v>187678</v>
      </c>
      <c r="N60" s="118">
        <f t="shared" si="6"/>
        <v>32.284855647243596</v>
      </c>
      <c r="O60" s="95">
        <v>29352</v>
      </c>
      <c r="P60" s="118">
        <f t="shared" si="7"/>
        <v>5.0492070618713649</v>
      </c>
      <c r="Q60" s="95">
        <v>44389</v>
      </c>
      <c r="R60" s="118">
        <f t="shared" si="8"/>
        <v>7.6359107477994019</v>
      </c>
    </row>
    <row r="61" spans="1:18" ht="30" customHeight="1">
      <c r="A61" s="94" t="s">
        <v>61</v>
      </c>
      <c r="B61" s="353">
        <f t="shared" si="0"/>
        <v>871616</v>
      </c>
      <c r="C61" s="95">
        <v>475752</v>
      </c>
      <c r="D61" s="118">
        <f t="shared" si="1"/>
        <v>54.582752037594538</v>
      </c>
      <c r="E61" s="95">
        <v>143058</v>
      </c>
      <c r="F61" s="118">
        <f t="shared" si="2"/>
        <v>16.412961671194655</v>
      </c>
      <c r="G61" s="95">
        <v>105531</v>
      </c>
      <c r="H61" s="118">
        <f t="shared" si="3"/>
        <v>12.107510646890374</v>
      </c>
      <c r="I61" s="95">
        <v>82285</v>
      </c>
      <c r="J61" s="118">
        <f t="shared" si="4"/>
        <v>9.440510500036714</v>
      </c>
      <c r="K61" s="95">
        <v>81799</v>
      </c>
      <c r="L61" s="118">
        <f t="shared" si="5"/>
        <v>9.3847520008811216</v>
      </c>
      <c r="M61" s="95">
        <v>313579</v>
      </c>
      <c r="N61" s="118">
        <f t="shared" si="6"/>
        <v>35.976737462368753</v>
      </c>
      <c r="O61" s="95">
        <v>57803</v>
      </c>
      <c r="P61" s="118">
        <f t="shared" si="7"/>
        <v>6.6317047874293262</v>
      </c>
      <c r="Q61" s="95">
        <v>86754</v>
      </c>
      <c r="R61" s="118">
        <f t="shared" si="8"/>
        <v>9.9532362875394664</v>
      </c>
    </row>
    <row r="62" spans="1:18" ht="30" customHeight="1">
      <c r="A62" s="155" t="s">
        <v>146</v>
      </c>
      <c r="B62" s="354">
        <f t="shared" si="0"/>
        <v>380989</v>
      </c>
      <c r="C62" s="99">
        <v>221241</v>
      </c>
      <c r="D62" s="352">
        <f t="shared" si="1"/>
        <v>58.07018050389906</v>
      </c>
      <c r="E62" s="99">
        <v>84445</v>
      </c>
      <c r="F62" s="352">
        <f t="shared" si="2"/>
        <v>22.164681919950443</v>
      </c>
      <c r="G62" s="99">
        <v>37242</v>
      </c>
      <c r="H62" s="352">
        <f t="shared" si="3"/>
        <v>9.7750853699188163</v>
      </c>
      <c r="I62" s="99">
        <v>62433</v>
      </c>
      <c r="J62" s="352">
        <f t="shared" si="4"/>
        <v>16.387087291234131</v>
      </c>
      <c r="K62" s="99">
        <v>47662</v>
      </c>
      <c r="L62" s="352">
        <f t="shared" si="5"/>
        <v>12.510072469283889</v>
      </c>
      <c r="M62" s="99">
        <v>97315</v>
      </c>
      <c r="N62" s="352">
        <f t="shared" si="6"/>
        <v>25.542732204866809</v>
      </c>
      <c r="O62" s="99">
        <v>20964</v>
      </c>
      <c r="P62" s="352">
        <f t="shared" si="7"/>
        <v>5.502521070162131</v>
      </c>
      <c r="Q62" s="99">
        <v>5580</v>
      </c>
      <c r="R62" s="352">
        <f t="shared" si="8"/>
        <v>1.464609214439262</v>
      </c>
    </row>
    <row r="63" spans="1:18" ht="30" customHeight="1">
      <c r="A63" s="258" t="s">
        <v>62</v>
      </c>
      <c r="D63" s="106"/>
    </row>
  </sheetData>
  <mergeCells count="3">
    <mergeCell ref="A3:A6"/>
    <mergeCell ref="K5:L5"/>
    <mergeCell ref="Q5:R5"/>
  </mergeCells>
  <phoneticPr fontId="2"/>
  <dataValidations count="1">
    <dataValidation imeMode="off" allowBlank="1" showInputMessage="1" showErrorMessage="1" sqref="N54:N62 L53:R53 F44:F62 H44:H62 B7:C62 P43:P62 R43:R62 J44:J62 D43:D62 L46:L62 M7:M62 Q7:Q62 O7:O62 G7:G62 E7:E62 I7:I62 K7:K62 N45:N52" xr:uid="{00000000-0002-0000-0300-000000000000}"/>
  </dataValidations>
  <printOptions horizontalCentered="1"/>
  <pageMargins left="0.39370078740157483" right="0.39370078740157483" top="0.39370078740157483" bottom="0.43307086614173229" header="0.31496062992125984" footer="0.51181102362204722"/>
  <pageSetup paperSize="9" scale="79" fitToHeight="3" orientation="landscape" r:id="rId1"/>
  <headerFooter alignWithMargins="0"/>
  <rowBreaks count="1" manualBreakCount="1">
    <brk id="26"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238"/>
  <sheetViews>
    <sheetView showGridLines="0" zoomScaleNormal="100" zoomScaleSheetLayoutView="100" workbookViewId="0">
      <pane xSplit="2" ySplit="5" topLeftCell="C6" activePane="bottomRight" state="frozen"/>
      <selection activeCell="H21" sqref="H21"/>
      <selection pane="topRight" activeCell="H21" sqref="H21"/>
      <selection pane="bottomLeft" activeCell="H21" sqref="H21"/>
      <selection pane="bottomRight" activeCell="C6" sqref="C6"/>
    </sheetView>
  </sheetViews>
  <sheetFormatPr defaultRowHeight="13.5"/>
  <cols>
    <col min="1" max="1" width="15.625" style="3" customWidth="1"/>
    <col min="2" max="2" width="8.625" style="3" customWidth="1"/>
    <col min="3" max="4" width="12.625" style="3" customWidth="1"/>
    <col min="5" max="5" width="7.625" style="3" customWidth="1"/>
    <col min="6" max="6" width="12.625" style="3" customWidth="1"/>
    <col min="7" max="7" width="7.625" style="3" customWidth="1"/>
    <col min="8" max="8" width="12.625" style="3" customWidth="1"/>
    <col min="9" max="9" width="7.625" style="3" customWidth="1"/>
    <col min="10" max="10" width="12.625" style="3" customWidth="1"/>
    <col min="11" max="11" width="7.625" style="3" customWidth="1"/>
    <col min="12" max="12" width="12.625" style="3" customWidth="1"/>
    <col min="13" max="13" width="7.625" style="3" customWidth="1"/>
    <col min="14" max="14" width="12.625" style="3" customWidth="1"/>
    <col min="15" max="15" width="7.625" style="3" customWidth="1"/>
    <col min="16" max="16" width="12.625" style="3" customWidth="1"/>
    <col min="17" max="17" width="7.625" style="3" customWidth="1"/>
    <col min="18" max="18" width="12.625" style="3" customWidth="1"/>
    <col min="19" max="19" width="7.625" style="3" customWidth="1"/>
    <col min="20" max="20" width="14" style="3" bestFit="1" customWidth="1"/>
    <col min="21" max="16384" width="9" style="3"/>
  </cols>
  <sheetData>
    <row r="1" spans="1:22" ht="18.75" customHeight="1">
      <c r="A1" s="120" t="s">
        <v>236</v>
      </c>
      <c r="B1" s="39"/>
    </row>
    <row r="2" spans="1:22" ht="16.5" customHeight="1">
      <c r="A2" s="40" t="s">
        <v>74</v>
      </c>
      <c r="I2" s="41"/>
      <c r="M2" s="41"/>
      <c r="R2" s="41" t="s">
        <v>6</v>
      </c>
    </row>
    <row r="3" spans="1:22" ht="18" customHeight="1">
      <c r="A3" s="405" t="s">
        <v>7</v>
      </c>
      <c r="B3" s="400" t="s">
        <v>75</v>
      </c>
      <c r="C3" s="5" t="s">
        <v>8</v>
      </c>
      <c r="D3" s="15"/>
      <c r="E3" s="15"/>
      <c r="F3" s="15"/>
      <c r="G3" s="15"/>
      <c r="H3" s="15"/>
      <c r="I3" s="15"/>
      <c r="J3" s="15"/>
      <c r="K3" s="15"/>
      <c r="L3" s="15"/>
      <c r="M3" s="15"/>
      <c r="N3" s="16"/>
      <c r="O3" s="16"/>
      <c r="P3" s="16"/>
      <c r="Q3" s="16"/>
      <c r="R3" s="16"/>
      <c r="S3" s="17"/>
    </row>
    <row r="4" spans="1:22" ht="18" customHeight="1">
      <c r="A4" s="406"/>
      <c r="B4" s="401"/>
      <c r="C4" s="23"/>
      <c r="D4" s="19" t="s">
        <v>9</v>
      </c>
      <c r="E4" s="20"/>
      <c r="F4" s="19" t="s">
        <v>10</v>
      </c>
      <c r="G4" s="20"/>
      <c r="H4" s="19" t="s">
        <v>11</v>
      </c>
      <c r="I4" s="25"/>
      <c r="J4" s="19" t="s">
        <v>12</v>
      </c>
      <c r="K4" s="20"/>
      <c r="L4" s="19" t="s">
        <v>13</v>
      </c>
      <c r="M4" s="25"/>
      <c r="N4" s="14" t="s">
        <v>15</v>
      </c>
      <c r="O4" s="24"/>
      <c r="P4" s="19" t="s">
        <v>16</v>
      </c>
      <c r="Q4" s="25"/>
      <c r="R4" s="19" t="s">
        <v>17</v>
      </c>
      <c r="S4" s="36"/>
    </row>
    <row r="5" spans="1:22" ht="18" customHeight="1">
      <c r="A5" s="407"/>
      <c r="B5" s="402"/>
      <c r="C5" s="28"/>
      <c r="D5" s="29"/>
      <c r="E5" s="30" t="s">
        <v>18</v>
      </c>
      <c r="F5" s="31"/>
      <c r="G5" s="32" t="s">
        <v>18</v>
      </c>
      <c r="H5" s="31"/>
      <c r="I5" s="33" t="s">
        <v>18</v>
      </c>
      <c r="J5" s="31"/>
      <c r="K5" s="32" t="s">
        <v>18</v>
      </c>
      <c r="L5" s="31"/>
      <c r="M5" s="33" t="s">
        <v>18</v>
      </c>
      <c r="N5" s="35"/>
      <c r="O5" s="32" t="s">
        <v>18</v>
      </c>
      <c r="P5" s="34"/>
      <c r="Q5" s="33" t="s">
        <v>18</v>
      </c>
      <c r="R5" s="31"/>
      <c r="S5" s="33" t="s">
        <v>18</v>
      </c>
    </row>
    <row r="6" spans="1:22" ht="18" customHeight="1">
      <c r="A6" s="403" t="s">
        <v>19</v>
      </c>
      <c r="B6" s="42">
        <v>26</v>
      </c>
      <c r="C6" s="6">
        <v>2398985</v>
      </c>
      <c r="D6" s="68">
        <v>581252</v>
      </c>
      <c r="E6" s="69">
        <v>24.2</v>
      </c>
      <c r="F6" s="68">
        <v>110403</v>
      </c>
      <c r="G6" s="70">
        <v>4.5999999999999996</v>
      </c>
      <c r="H6" s="68">
        <v>667993</v>
      </c>
      <c r="I6" s="71">
        <v>27.8</v>
      </c>
      <c r="J6" s="68">
        <v>22783</v>
      </c>
      <c r="K6" s="70">
        <v>0.9</v>
      </c>
      <c r="L6" s="68">
        <v>338108</v>
      </c>
      <c r="M6" s="71">
        <v>14.1</v>
      </c>
      <c r="N6" s="6">
        <v>8625</v>
      </c>
      <c r="O6" s="70">
        <v>0.4</v>
      </c>
      <c r="P6" s="68">
        <v>348938</v>
      </c>
      <c r="Q6" s="71">
        <v>14.5</v>
      </c>
      <c r="R6" s="68">
        <v>320883</v>
      </c>
      <c r="S6" s="71">
        <v>13.5</v>
      </c>
      <c r="T6" s="244"/>
      <c r="U6" s="49"/>
      <c r="V6" s="49"/>
    </row>
    <row r="7" spans="1:22" ht="18" customHeight="1">
      <c r="A7" s="404"/>
      <c r="B7" s="43">
        <v>27</v>
      </c>
      <c r="C7" s="8">
        <v>2412799</v>
      </c>
      <c r="D7" s="72">
        <v>670899</v>
      </c>
      <c r="E7" s="73">
        <v>27.80583877894512</v>
      </c>
      <c r="F7" s="72">
        <v>101950</v>
      </c>
      <c r="G7" s="74">
        <v>4.2253830509710921</v>
      </c>
      <c r="H7" s="72">
        <v>648685</v>
      </c>
      <c r="I7" s="75">
        <v>26.885165320443189</v>
      </c>
      <c r="J7" s="72">
        <v>25792</v>
      </c>
      <c r="K7" s="74">
        <v>1.0689659602809849</v>
      </c>
      <c r="L7" s="72">
        <v>348394</v>
      </c>
      <c r="M7" s="75">
        <v>14.439412483178252</v>
      </c>
      <c r="N7" s="8">
        <v>7267</v>
      </c>
      <c r="O7" s="74">
        <v>0.30118546965578152</v>
      </c>
      <c r="P7" s="72">
        <v>354732</v>
      </c>
      <c r="Q7" s="75">
        <v>14.702094952791342</v>
      </c>
      <c r="R7" s="72">
        <v>255080</v>
      </c>
      <c r="S7" s="75">
        <v>10.571953983734243</v>
      </c>
      <c r="T7" s="244"/>
      <c r="U7" s="49"/>
      <c r="V7" s="49"/>
    </row>
    <row r="8" spans="1:22" ht="18" customHeight="1">
      <c r="A8" s="404"/>
      <c r="B8" s="43">
        <v>28</v>
      </c>
      <c r="C8" s="8">
        <v>2434887</v>
      </c>
      <c r="D8" s="72">
        <v>673444</v>
      </c>
      <c r="E8" s="73">
        <v>27.558121300906368</v>
      </c>
      <c r="F8" s="72">
        <v>86776</v>
      </c>
      <c r="G8" s="74">
        <v>3.5638614851531094</v>
      </c>
      <c r="H8" s="72">
        <v>659075</v>
      </c>
      <c r="I8" s="75">
        <v>27.067991245589628</v>
      </c>
      <c r="J8" s="72">
        <v>28965</v>
      </c>
      <c r="K8" s="74">
        <v>1.1895829252035104</v>
      </c>
      <c r="L8" s="72">
        <v>364479</v>
      </c>
      <c r="M8" s="75">
        <v>14.969031417063707</v>
      </c>
      <c r="N8" s="8">
        <v>7128</v>
      </c>
      <c r="O8" s="74">
        <v>0.29274459143278514</v>
      </c>
      <c r="P8" s="72">
        <v>352044</v>
      </c>
      <c r="Q8" s="75">
        <v>14.358330099097</v>
      </c>
      <c r="R8" s="72">
        <v>262976</v>
      </c>
      <c r="S8" s="75">
        <v>10.800336935553888</v>
      </c>
      <c r="T8" s="244"/>
      <c r="U8" s="49"/>
      <c r="V8" s="49"/>
    </row>
    <row r="9" spans="1:22" ht="18" customHeight="1">
      <c r="A9" s="404"/>
      <c r="B9" s="43">
        <v>29</v>
      </c>
      <c r="C9" s="8">
        <v>2437925</v>
      </c>
      <c r="D9" s="72">
        <v>695812</v>
      </c>
      <c r="E9" s="73">
        <v>28.441156926484609</v>
      </c>
      <c r="F9" s="72">
        <v>89242</v>
      </c>
      <c r="G9" s="74">
        <v>3.6605720028302757</v>
      </c>
      <c r="H9" s="72">
        <v>625650</v>
      </c>
      <c r="I9" s="75">
        <v>25.66321769537619</v>
      </c>
      <c r="J9" s="72">
        <v>28709</v>
      </c>
      <c r="K9" s="74">
        <v>1.1775998031112522</v>
      </c>
      <c r="L9" s="72">
        <v>383507</v>
      </c>
      <c r="M9" s="75">
        <v>15.730877693120174</v>
      </c>
      <c r="N9" s="8">
        <v>11669</v>
      </c>
      <c r="O9" s="74">
        <v>0.47864474912066612</v>
      </c>
      <c r="P9" s="72">
        <v>352591</v>
      </c>
      <c r="Q9" s="75">
        <v>14.462750084600634</v>
      </c>
      <c r="R9" s="72">
        <v>250745</v>
      </c>
      <c r="S9" s="75">
        <v>10.285181045356193</v>
      </c>
      <c r="T9" s="244"/>
      <c r="U9" s="49"/>
      <c r="V9" s="49"/>
    </row>
    <row r="10" spans="1:22" s="7" customFormat="1" ht="18" customHeight="1">
      <c r="A10" s="397"/>
      <c r="B10" s="43">
        <v>30</v>
      </c>
      <c r="C10" s="8">
        <f>D10+F10+H10+J10+L10+N10+P10+R10</f>
        <v>2381711</v>
      </c>
      <c r="D10" s="72">
        <v>675801</v>
      </c>
      <c r="E10" s="73">
        <v>28.37460128453872</v>
      </c>
      <c r="F10" s="72">
        <v>99096</v>
      </c>
      <c r="G10" s="74">
        <v>4.160706315753675</v>
      </c>
      <c r="H10" s="72">
        <v>613197</v>
      </c>
      <c r="I10" s="75">
        <v>25.746070786925866</v>
      </c>
      <c r="J10" s="72">
        <v>28106</v>
      </c>
      <c r="K10" s="74">
        <v>1.180076004183547</v>
      </c>
      <c r="L10" s="72">
        <v>378546</v>
      </c>
      <c r="M10" s="75">
        <v>15.893867895811036</v>
      </c>
      <c r="N10" s="8">
        <v>6709</v>
      </c>
      <c r="O10" s="74">
        <v>0.28168824849026602</v>
      </c>
      <c r="P10" s="72">
        <v>353393</v>
      </c>
      <c r="Q10" s="75">
        <v>14.837778387050319</v>
      </c>
      <c r="R10" s="72">
        <v>226863</v>
      </c>
      <c r="S10" s="75">
        <v>9.525211077246567</v>
      </c>
      <c r="T10" s="244"/>
      <c r="U10" s="49"/>
      <c r="V10" s="49"/>
    </row>
    <row r="11" spans="1:22" ht="18" customHeight="1">
      <c r="A11" s="395" t="s">
        <v>20</v>
      </c>
      <c r="B11" s="42">
        <v>26</v>
      </c>
      <c r="C11" s="68">
        <v>1437822</v>
      </c>
      <c r="D11" s="68">
        <v>284756</v>
      </c>
      <c r="E11" s="69">
        <v>19.8</v>
      </c>
      <c r="F11" s="68">
        <v>44411</v>
      </c>
      <c r="G11" s="70">
        <v>3.1</v>
      </c>
      <c r="H11" s="68">
        <v>240411</v>
      </c>
      <c r="I11" s="71">
        <v>16.7</v>
      </c>
      <c r="J11" s="68">
        <v>11834</v>
      </c>
      <c r="K11" s="70">
        <v>0.8</v>
      </c>
      <c r="L11" s="68">
        <v>292584</v>
      </c>
      <c r="M11" s="71">
        <v>20.3</v>
      </c>
      <c r="N11" s="6">
        <v>2798</v>
      </c>
      <c r="O11" s="70">
        <v>0.2</v>
      </c>
      <c r="P11" s="68">
        <v>67304</v>
      </c>
      <c r="Q11" s="71">
        <v>4.7</v>
      </c>
      <c r="R11" s="68">
        <v>493724</v>
      </c>
      <c r="S11" s="71">
        <v>34.299999999999997</v>
      </c>
      <c r="T11" s="244"/>
      <c r="U11" s="49"/>
      <c r="V11" s="49"/>
    </row>
    <row r="12" spans="1:22" ht="18" customHeight="1">
      <c r="A12" s="396"/>
      <c r="B12" s="43">
        <v>27</v>
      </c>
      <c r="C12" s="72">
        <v>1429772</v>
      </c>
      <c r="D12" s="72">
        <v>326448</v>
      </c>
      <c r="E12" s="73">
        <v>22.8</v>
      </c>
      <c r="F12" s="72">
        <v>40630</v>
      </c>
      <c r="G12" s="74">
        <v>2.8</v>
      </c>
      <c r="H12" s="72">
        <v>231450</v>
      </c>
      <c r="I12" s="75">
        <v>16.2</v>
      </c>
      <c r="J12" s="72">
        <v>12523</v>
      </c>
      <c r="K12" s="74">
        <v>0.9</v>
      </c>
      <c r="L12" s="72">
        <v>281171</v>
      </c>
      <c r="M12" s="75">
        <v>19.7</v>
      </c>
      <c r="N12" s="8">
        <v>5220</v>
      </c>
      <c r="O12" s="74">
        <v>0.4</v>
      </c>
      <c r="P12" s="72">
        <v>71323</v>
      </c>
      <c r="Q12" s="75">
        <v>5</v>
      </c>
      <c r="R12" s="72">
        <v>461007</v>
      </c>
      <c r="S12" s="75">
        <v>32.200000000000003</v>
      </c>
      <c r="T12" s="244"/>
      <c r="U12" s="49"/>
      <c r="V12" s="49"/>
    </row>
    <row r="13" spans="1:22" ht="18" customHeight="1">
      <c r="A13" s="396"/>
      <c r="B13" s="43">
        <v>28</v>
      </c>
      <c r="C13" s="8">
        <v>1383490</v>
      </c>
      <c r="D13" s="72">
        <v>331181</v>
      </c>
      <c r="E13" s="73">
        <v>23.9</v>
      </c>
      <c r="F13" s="72">
        <v>34616</v>
      </c>
      <c r="G13" s="74">
        <v>2.5</v>
      </c>
      <c r="H13" s="72">
        <v>236318</v>
      </c>
      <c r="I13" s="75">
        <v>17.100000000000001</v>
      </c>
      <c r="J13" s="72">
        <v>13993</v>
      </c>
      <c r="K13" s="74">
        <v>1</v>
      </c>
      <c r="L13" s="72">
        <v>317294</v>
      </c>
      <c r="M13" s="75">
        <v>22.9</v>
      </c>
      <c r="N13" s="8">
        <v>2212</v>
      </c>
      <c r="O13" s="74">
        <v>0.2</v>
      </c>
      <c r="P13" s="72">
        <v>75066</v>
      </c>
      <c r="Q13" s="75">
        <v>5.4</v>
      </c>
      <c r="R13" s="72">
        <v>372810</v>
      </c>
      <c r="S13" s="75">
        <v>26.9</v>
      </c>
      <c r="T13" s="244"/>
      <c r="U13" s="49"/>
      <c r="V13" s="49"/>
    </row>
    <row r="14" spans="1:22" ht="18" customHeight="1">
      <c r="A14" s="396"/>
      <c r="B14" s="43">
        <v>29</v>
      </c>
      <c r="C14" s="8">
        <v>1301708</v>
      </c>
      <c r="D14" s="72">
        <v>335183</v>
      </c>
      <c r="E14" s="73">
        <v>25.749476841196334</v>
      </c>
      <c r="F14" s="72">
        <v>35816</v>
      </c>
      <c r="G14" s="74">
        <v>2.7514619254087704</v>
      </c>
      <c r="H14" s="72">
        <v>202104</v>
      </c>
      <c r="I14" s="75">
        <v>15.526062680724095</v>
      </c>
      <c r="J14" s="72">
        <v>13908</v>
      </c>
      <c r="K14" s="74">
        <v>1.0684423849281099</v>
      </c>
      <c r="L14" s="72">
        <v>290130</v>
      </c>
      <c r="M14" s="75">
        <v>22.288408767557701</v>
      </c>
      <c r="N14" s="8">
        <v>2178</v>
      </c>
      <c r="O14" s="74">
        <v>0.16731863059918198</v>
      </c>
      <c r="P14" s="72">
        <v>80944</v>
      </c>
      <c r="Q14" s="75">
        <v>6.2182916598807108</v>
      </c>
      <c r="R14" s="72">
        <v>341445</v>
      </c>
      <c r="S14" s="75">
        <v>26.230537109705093</v>
      </c>
      <c r="T14" s="244"/>
      <c r="U14" s="49"/>
      <c r="V14" s="49"/>
    </row>
    <row r="15" spans="1:22" s="7" customFormat="1" ht="18" customHeight="1">
      <c r="A15" s="397"/>
      <c r="B15" s="43">
        <v>30</v>
      </c>
      <c r="C15" s="8">
        <f>D15+F15+H15+J15+L15+N15+P15+R15</f>
        <v>1174600</v>
      </c>
      <c r="D15" s="72">
        <v>321266</v>
      </c>
      <c r="E15" s="73">
        <v>27.351098246211475</v>
      </c>
      <c r="F15" s="72">
        <v>40199</v>
      </c>
      <c r="G15" s="74">
        <v>3.4223565469095862</v>
      </c>
      <c r="H15" s="72">
        <v>190924</v>
      </c>
      <c r="I15" s="75">
        <v>16.254384471309383</v>
      </c>
      <c r="J15" s="72">
        <v>13572</v>
      </c>
      <c r="K15" s="74">
        <v>1.1554571769112889</v>
      </c>
      <c r="L15" s="72">
        <v>237039</v>
      </c>
      <c r="M15" s="75">
        <v>20.180401838923888</v>
      </c>
      <c r="N15" s="8">
        <v>2178</v>
      </c>
      <c r="O15" s="74">
        <v>0.18542482547250128</v>
      </c>
      <c r="P15" s="72">
        <v>78738</v>
      </c>
      <c r="Q15" s="75">
        <v>6.703388387536183</v>
      </c>
      <c r="R15" s="72">
        <v>290684</v>
      </c>
      <c r="S15" s="75">
        <v>24.747488506725691</v>
      </c>
      <c r="T15" s="244"/>
      <c r="U15" s="49"/>
      <c r="V15" s="49"/>
    </row>
    <row r="16" spans="1:22" ht="18" customHeight="1">
      <c r="A16" s="395" t="s">
        <v>189</v>
      </c>
      <c r="B16" s="42">
        <v>26</v>
      </c>
      <c r="C16" s="68">
        <v>633837</v>
      </c>
      <c r="D16" s="68">
        <v>97341</v>
      </c>
      <c r="E16" s="69">
        <v>15.4</v>
      </c>
      <c r="F16" s="68">
        <v>21960</v>
      </c>
      <c r="G16" s="70">
        <v>3.5</v>
      </c>
      <c r="H16" s="68">
        <v>198247</v>
      </c>
      <c r="I16" s="71">
        <v>31.3</v>
      </c>
      <c r="J16" s="68">
        <v>5744</v>
      </c>
      <c r="K16" s="70">
        <v>0.9</v>
      </c>
      <c r="L16" s="68">
        <v>68832</v>
      </c>
      <c r="M16" s="71">
        <v>10.9</v>
      </c>
      <c r="N16" s="6">
        <v>1726</v>
      </c>
      <c r="O16" s="70">
        <v>0.3</v>
      </c>
      <c r="P16" s="68">
        <v>82579</v>
      </c>
      <c r="Q16" s="71">
        <v>13</v>
      </c>
      <c r="R16" s="68">
        <v>157408</v>
      </c>
      <c r="S16" s="71">
        <v>24.7</v>
      </c>
      <c r="T16" s="244"/>
      <c r="U16" s="49"/>
      <c r="V16" s="49"/>
    </row>
    <row r="17" spans="1:22" ht="18" customHeight="1">
      <c r="A17" s="396"/>
      <c r="B17" s="43">
        <v>27</v>
      </c>
      <c r="C17" s="72">
        <v>610635</v>
      </c>
      <c r="D17" s="72">
        <v>114129</v>
      </c>
      <c r="E17" s="73">
        <v>18.7</v>
      </c>
      <c r="F17" s="72">
        <v>20245</v>
      </c>
      <c r="G17" s="74">
        <v>3.3</v>
      </c>
      <c r="H17" s="72">
        <v>193802</v>
      </c>
      <c r="I17" s="75">
        <v>31.7</v>
      </c>
      <c r="J17" s="72">
        <v>6394</v>
      </c>
      <c r="K17" s="74">
        <v>1</v>
      </c>
      <c r="L17" s="72">
        <v>70116</v>
      </c>
      <c r="M17" s="75">
        <v>11.5</v>
      </c>
      <c r="N17" s="8">
        <v>1431</v>
      </c>
      <c r="O17" s="74">
        <v>0.2</v>
      </c>
      <c r="P17" s="72">
        <v>79698</v>
      </c>
      <c r="Q17" s="75">
        <v>13.1</v>
      </c>
      <c r="R17" s="72">
        <v>124820</v>
      </c>
      <c r="S17" s="75">
        <v>20.5</v>
      </c>
      <c r="T17" s="244"/>
      <c r="U17" s="49"/>
      <c r="V17" s="49"/>
    </row>
    <row r="18" spans="1:22" ht="18" customHeight="1">
      <c r="A18" s="396"/>
      <c r="B18" s="43">
        <v>28</v>
      </c>
      <c r="C18" s="8">
        <v>605089</v>
      </c>
      <c r="D18" s="72">
        <v>111599</v>
      </c>
      <c r="E18" s="73">
        <v>18.399999999999999</v>
      </c>
      <c r="F18" s="72">
        <v>16937</v>
      </c>
      <c r="G18" s="74">
        <v>2.8</v>
      </c>
      <c r="H18" s="72">
        <v>197643</v>
      </c>
      <c r="I18" s="75">
        <v>32.700000000000003</v>
      </c>
      <c r="J18" s="72">
        <v>7183</v>
      </c>
      <c r="K18" s="74">
        <v>1.2</v>
      </c>
      <c r="L18" s="72">
        <v>70960</v>
      </c>
      <c r="M18" s="75">
        <v>11.7</v>
      </c>
      <c r="N18" s="8">
        <v>1403</v>
      </c>
      <c r="O18" s="74">
        <v>0.2</v>
      </c>
      <c r="P18" s="72">
        <v>79864</v>
      </c>
      <c r="Q18" s="75">
        <v>13.2</v>
      </c>
      <c r="R18" s="72">
        <v>119500</v>
      </c>
      <c r="S18" s="75">
        <v>19.799999999999986</v>
      </c>
      <c r="T18" s="244"/>
      <c r="U18" s="49"/>
      <c r="V18" s="49"/>
    </row>
    <row r="19" spans="1:22" ht="18" customHeight="1">
      <c r="A19" s="396"/>
      <c r="B19" s="43">
        <v>29</v>
      </c>
      <c r="C19" s="8">
        <v>600781</v>
      </c>
      <c r="D19" s="72">
        <v>113825</v>
      </c>
      <c r="E19" s="73">
        <v>18.899999999999999</v>
      </c>
      <c r="F19" s="72">
        <v>17357</v>
      </c>
      <c r="G19" s="74">
        <v>2.9</v>
      </c>
      <c r="H19" s="72">
        <v>197335</v>
      </c>
      <c r="I19" s="75">
        <v>32.799999999999997</v>
      </c>
      <c r="J19" s="72">
        <v>7043</v>
      </c>
      <c r="K19" s="74">
        <v>1.2</v>
      </c>
      <c r="L19" s="72">
        <v>77436</v>
      </c>
      <c r="M19" s="75">
        <v>12.9</v>
      </c>
      <c r="N19" s="8">
        <v>1379</v>
      </c>
      <c r="O19" s="74">
        <v>0.2</v>
      </c>
      <c r="P19" s="72">
        <v>74687</v>
      </c>
      <c r="Q19" s="75">
        <v>12.4</v>
      </c>
      <c r="R19" s="72">
        <v>111719</v>
      </c>
      <c r="S19" s="75">
        <v>18.7</v>
      </c>
      <c r="T19" s="244"/>
      <c r="U19" s="49"/>
      <c r="V19" s="49"/>
    </row>
    <row r="20" spans="1:22" s="7" customFormat="1" ht="18" customHeight="1">
      <c r="A20" s="397"/>
      <c r="B20" s="43">
        <v>30</v>
      </c>
      <c r="C20" s="8">
        <f>D20+F20+H20+J20+L20+N20+P20+R20</f>
        <v>607087</v>
      </c>
      <c r="D20" s="72">
        <v>116440</v>
      </c>
      <c r="E20" s="73">
        <v>19.180117511987575</v>
      </c>
      <c r="F20" s="72">
        <v>19244</v>
      </c>
      <c r="G20" s="74">
        <v>3.1698916300299627</v>
      </c>
      <c r="H20" s="72">
        <v>193349</v>
      </c>
      <c r="I20" s="75">
        <v>31.848647722649311</v>
      </c>
      <c r="J20" s="72">
        <v>7029</v>
      </c>
      <c r="K20" s="74">
        <v>1.1578241668821767</v>
      </c>
      <c r="L20" s="72">
        <v>89588</v>
      </c>
      <c r="M20" s="75">
        <v>14.757028234832898</v>
      </c>
      <c r="N20" s="8">
        <v>1018</v>
      </c>
      <c r="O20" s="74">
        <v>0.1676860153487062</v>
      </c>
      <c r="P20" s="72">
        <v>88599</v>
      </c>
      <c r="Q20" s="75">
        <v>14.594119129548153</v>
      </c>
      <c r="R20" s="72">
        <v>91820</v>
      </c>
      <c r="S20" s="75">
        <v>15.124685588721221</v>
      </c>
      <c r="T20" s="244"/>
      <c r="U20" s="49"/>
      <c r="V20" s="49"/>
    </row>
    <row r="21" spans="1:22" ht="18" customHeight="1">
      <c r="A21" s="395" t="s">
        <v>22</v>
      </c>
      <c r="B21" s="42">
        <v>26</v>
      </c>
      <c r="C21" s="6">
        <v>2034635</v>
      </c>
      <c r="D21" s="68">
        <v>230338</v>
      </c>
      <c r="E21" s="69">
        <v>11.3</v>
      </c>
      <c r="F21" s="68">
        <v>40224</v>
      </c>
      <c r="G21" s="70">
        <v>2</v>
      </c>
      <c r="H21" s="68">
        <v>266923</v>
      </c>
      <c r="I21" s="71">
        <v>13.1</v>
      </c>
      <c r="J21" s="68">
        <v>11960</v>
      </c>
      <c r="K21" s="70">
        <v>0.6</v>
      </c>
      <c r="L21" s="68">
        <v>596111</v>
      </c>
      <c r="M21" s="71">
        <v>29.3</v>
      </c>
      <c r="N21" s="6">
        <v>2807</v>
      </c>
      <c r="O21" s="70">
        <v>0.1</v>
      </c>
      <c r="P21" s="68">
        <v>112952</v>
      </c>
      <c r="Q21" s="71">
        <v>5.6</v>
      </c>
      <c r="R21" s="68">
        <v>773320</v>
      </c>
      <c r="S21" s="71">
        <v>38</v>
      </c>
      <c r="T21" s="244"/>
      <c r="U21" s="49"/>
      <c r="V21" s="49"/>
    </row>
    <row r="22" spans="1:22" ht="18" customHeight="1">
      <c r="A22" s="396"/>
      <c r="B22" s="43">
        <v>27</v>
      </c>
      <c r="C22" s="8">
        <v>2042006</v>
      </c>
      <c r="D22" s="72">
        <v>270253</v>
      </c>
      <c r="E22" s="73">
        <v>13.200000000000001</v>
      </c>
      <c r="F22" s="72">
        <v>37123</v>
      </c>
      <c r="G22" s="74">
        <v>1.7999999999999998</v>
      </c>
      <c r="H22" s="72">
        <v>266136</v>
      </c>
      <c r="I22" s="75">
        <v>13</v>
      </c>
      <c r="J22" s="72">
        <v>13361</v>
      </c>
      <c r="K22" s="74">
        <v>0.70000000000000007</v>
      </c>
      <c r="L22" s="72">
        <v>584533</v>
      </c>
      <c r="M22" s="75">
        <v>28.599999999999998</v>
      </c>
      <c r="N22" s="8">
        <v>2987</v>
      </c>
      <c r="O22" s="74">
        <v>0.1</v>
      </c>
      <c r="P22" s="72">
        <v>110583</v>
      </c>
      <c r="Q22" s="75">
        <v>5.5</v>
      </c>
      <c r="R22" s="72">
        <v>757030</v>
      </c>
      <c r="S22" s="75">
        <v>37.1</v>
      </c>
      <c r="T22" s="244"/>
      <c r="U22" s="49"/>
      <c r="V22" s="49"/>
    </row>
    <row r="23" spans="1:22" ht="18" customHeight="1">
      <c r="A23" s="396"/>
      <c r="B23" s="43">
        <v>28</v>
      </c>
      <c r="C23" s="8">
        <v>2096640</v>
      </c>
      <c r="D23" s="72">
        <v>265779</v>
      </c>
      <c r="E23" s="73">
        <v>12.7</v>
      </c>
      <c r="F23" s="72">
        <v>30717</v>
      </c>
      <c r="G23" s="74">
        <v>1.5</v>
      </c>
      <c r="H23" s="72">
        <v>272548</v>
      </c>
      <c r="I23" s="75">
        <v>13</v>
      </c>
      <c r="J23" s="72">
        <v>15237</v>
      </c>
      <c r="K23" s="74">
        <v>0.7</v>
      </c>
      <c r="L23" s="72">
        <v>677544</v>
      </c>
      <c r="M23" s="75">
        <v>32.299999999999997</v>
      </c>
      <c r="N23" s="8">
        <v>3515</v>
      </c>
      <c r="O23" s="74">
        <v>0.2</v>
      </c>
      <c r="P23" s="72">
        <v>107923</v>
      </c>
      <c r="Q23" s="75">
        <v>5.0999999999999996</v>
      </c>
      <c r="R23" s="72">
        <v>723377</v>
      </c>
      <c r="S23" s="75">
        <v>34.5</v>
      </c>
      <c r="T23" s="244"/>
      <c r="U23" s="49"/>
      <c r="V23" s="49"/>
    </row>
    <row r="24" spans="1:22" ht="18" customHeight="1">
      <c r="A24" s="396"/>
      <c r="B24" s="43">
        <v>29</v>
      </c>
      <c r="C24" s="8">
        <v>1563863</v>
      </c>
      <c r="D24" s="72">
        <v>270982</v>
      </c>
      <c r="E24" s="73">
        <v>17.3</v>
      </c>
      <c r="F24" s="72">
        <v>31497</v>
      </c>
      <c r="G24" s="74">
        <v>2</v>
      </c>
      <c r="H24" s="72">
        <v>273166</v>
      </c>
      <c r="I24" s="75">
        <v>17.5</v>
      </c>
      <c r="J24" s="72">
        <v>15497</v>
      </c>
      <c r="K24" s="74">
        <v>1</v>
      </c>
      <c r="L24" s="72">
        <v>393553</v>
      </c>
      <c r="M24" s="75">
        <v>25.2</v>
      </c>
      <c r="N24" s="8">
        <v>3063</v>
      </c>
      <c r="O24" s="74">
        <v>0.2</v>
      </c>
      <c r="P24" s="72">
        <v>107191</v>
      </c>
      <c r="Q24" s="75">
        <v>6.9</v>
      </c>
      <c r="R24" s="72">
        <v>468914</v>
      </c>
      <c r="S24" s="75">
        <v>30</v>
      </c>
      <c r="T24" s="244"/>
      <c r="U24" s="49"/>
      <c r="V24" s="49"/>
    </row>
    <row r="25" spans="1:22" s="7" customFormat="1" ht="18" customHeight="1">
      <c r="A25" s="397"/>
      <c r="B25" s="43">
        <v>30</v>
      </c>
      <c r="C25" s="8">
        <f>D25+F25+H25+J25+L25+N25+P25+R25</f>
        <v>1333983</v>
      </c>
      <c r="D25" s="72">
        <v>275721</v>
      </c>
      <c r="E25" s="73">
        <v>20.669004027787459</v>
      </c>
      <c r="F25" s="72">
        <v>35031</v>
      </c>
      <c r="G25" s="334">
        <v>2.6260454593499318</v>
      </c>
      <c r="H25" s="72">
        <v>269401</v>
      </c>
      <c r="I25" s="75">
        <v>20.195234871808712</v>
      </c>
      <c r="J25" s="72">
        <v>15334</v>
      </c>
      <c r="K25" s="74">
        <v>1.1494899110408454</v>
      </c>
      <c r="L25" s="72">
        <v>300263</v>
      </c>
      <c r="M25" s="75">
        <v>22.508757607855571</v>
      </c>
      <c r="N25" s="8">
        <v>3524</v>
      </c>
      <c r="O25" s="74">
        <v>0.2641712825425811</v>
      </c>
      <c r="P25" s="72">
        <v>93493</v>
      </c>
      <c r="Q25" s="75">
        <v>7.0085600791014588</v>
      </c>
      <c r="R25" s="72">
        <v>341216</v>
      </c>
      <c r="S25" s="75">
        <v>25.578736760513436</v>
      </c>
      <c r="T25" s="244"/>
      <c r="U25" s="49"/>
      <c r="V25" s="49"/>
    </row>
    <row r="26" spans="1:22" ht="18" customHeight="1">
      <c r="A26" s="395" t="s">
        <v>23</v>
      </c>
      <c r="B26" s="42">
        <v>26</v>
      </c>
      <c r="C26" s="185">
        <v>1131200</v>
      </c>
      <c r="D26" s="68">
        <v>352263</v>
      </c>
      <c r="E26" s="69">
        <v>31.140647100424328</v>
      </c>
      <c r="F26" s="68">
        <v>56345</v>
      </c>
      <c r="G26" s="70">
        <v>4.9809936350777937</v>
      </c>
      <c r="H26" s="68">
        <v>200271</v>
      </c>
      <c r="I26" s="71">
        <v>17.704296322489391</v>
      </c>
      <c r="J26" s="68">
        <v>13728</v>
      </c>
      <c r="K26" s="70">
        <v>1.2135785007072135</v>
      </c>
      <c r="L26" s="68">
        <v>133493</v>
      </c>
      <c r="M26" s="71">
        <v>11.801007779349364</v>
      </c>
      <c r="N26" s="6">
        <v>1848</v>
      </c>
      <c r="O26" s="70">
        <v>0.16336633663366337</v>
      </c>
      <c r="P26" s="68">
        <v>161969</v>
      </c>
      <c r="Q26" s="71">
        <v>14.318334512022632</v>
      </c>
      <c r="R26" s="68">
        <v>211283</v>
      </c>
      <c r="S26" s="71">
        <v>18.677775813295618</v>
      </c>
      <c r="T26" s="244"/>
      <c r="U26" s="49"/>
      <c r="V26" s="49"/>
    </row>
    <row r="27" spans="1:22" ht="18" customHeight="1">
      <c r="A27" s="396"/>
      <c r="B27" s="43">
        <v>27</v>
      </c>
      <c r="C27" s="8">
        <v>1140553</v>
      </c>
      <c r="D27" s="72">
        <v>395376</v>
      </c>
      <c r="E27" s="73">
        <v>34.665289556907922</v>
      </c>
      <c r="F27" s="72">
        <v>51538</v>
      </c>
      <c r="G27" s="74">
        <v>4.518685234267938</v>
      </c>
      <c r="H27" s="72">
        <v>207213</v>
      </c>
      <c r="I27" s="75">
        <v>18.167765987200944</v>
      </c>
      <c r="J27" s="72">
        <v>15697</v>
      </c>
      <c r="K27" s="74">
        <v>1.3762622166615668</v>
      </c>
      <c r="L27" s="72">
        <v>126233</v>
      </c>
      <c r="M27" s="75">
        <v>11.067701369423428</v>
      </c>
      <c r="N27" s="8">
        <v>1927</v>
      </c>
      <c r="O27" s="74">
        <v>0.16895313063049242</v>
      </c>
      <c r="P27" s="72">
        <v>157219</v>
      </c>
      <c r="Q27" s="75">
        <v>13.784453681678974</v>
      </c>
      <c r="R27" s="72">
        <v>185350</v>
      </c>
      <c r="S27" s="75">
        <v>16.250888823228731</v>
      </c>
      <c r="T27" s="244"/>
      <c r="U27" s="49"/>
      <c r="V27" s="49"/>
    </row>
    <row r="28" spans="1:22" ht="18" customHeight="1">
      <c r="A28" s="396"/>
      <c r="B28" s="43">
        <v>28</v>
      </c>
      <c r="C28" s="8">
        <v>1087054</v>
      </c>
      <c r="D28" s="72">
        <v>394527</v>
      </c>
      <c r="E28" s="73">
        <v>36.293229223203262</v>
      </c>
      <c r="F28" s="72">
        <v>43570</v>
      </c>
      <c r="G28" s="74">
        <v>4.0080805553357974</v>
      </c>
      <c r="H28" s="72">
        <v>199187</v>
      </c>
      <c r="I28" s="75">
        <v>18.323560743072562</v>
      </c>
      <c r="J28" s="72">
        <v>17884</v>
      </c>
      <c r="K28" s="74">
        <v>1.6451804602163278</v>
      </c>
      <c r="L28" s="72">
        <v>137008</v>
      </c>
      <c r="M28" s="75">
        <v>12.6</v>
      </c>
      <c r="N28" s="8">
        <v>3865</v>
      </c>
      <c r="O28" s="74">
        <v>0.35554811444509654</v>
      </c>
      <c r="P28" s="72">
        <v>120646</v>
      </c>
      <c r="Q28" s="75">
        <v>11.098436692197444</v>
      </c>
      <c r="R28" s="72">
        <v>170367</v>
      </c>
      <c r="S28" s="75">
        <v>15.7</v>
      </c>
      <c r="T28" s="244"/>
      <c r="U28" s="49"/>
      <c r="V28" s="49"/>
    </row>
    <row r="29" spans="1:22" ht="18" customHeight="1">
      <c r="A29" s="396"/>
      <c r="B29" s="43">
        <v>29</v>
      </c>
      <c r="C29" s="8">
        <v>1055683</v>
      </c>
      <c r="D29" s="72">
        <v>411107</v>
      </c>
      <c r="E29" s="73">
        <v>38.9</v>
      </c>
      <c r="F29" s="72">
        <v>44992</v>
      </c>
      <c r="G29" s="74">
        <v>4.3</v>
      </c>
      <c r="H29" s="72">
        <v>193377</v>
      </c>
      <c r="I29" s="75">
        <v>18.3</v>
      </c>
      <c r="J29" s="72">
        <v>17843</v>
      </c>
      <c r="K29" s="74">
        <v>1.7</v>
      </c>
      <c r="L29" s="72">
        <v>131188</v>
      </c>
      <c r="M29" s="75">
        <v>12.4</v>
      </c>
      <c r="N29" s="8">
        <v>1418</v>
      </c>
      <c r="O29" s="74">
        <v>0.1</v>
      </c>
      <c r="P29" s="72">
        <v>118587</v>
      </c>
      <c r="Q29" s="75">
        <v>11.2</v>
      </c>
      <c r="R29" s="72">
        <v>137171</v>
      </c>
      <c r="S29" s="75">
        <v>13.099999999999998</v>
      </c>
      <c r="T29" s="244"/>
      <c r="U29" s="49"/>
      <c r="V29" s="49"/>
    </row>
    <row r="30" spans="1:22" s="7" customFormat="1" ht="18" customHeight="1">
      <c r="A30" s="397"/>
      <c r="B30" s="44">
        <v>30</v>
      </c>
      <c r="C30" s="82">
        <f>D30+F30+H30+J30+L30+N30+P30+R30</f>
        <v>1062742</v>
      </c>
      <c r="D30" s="77">
        <v>421878</v>
      </c>
      <c r="E30" s="78">
        <v>39.697123102314578</v>
      </c>
      <c r="F30" s="77">
        <v>50364</v>
      </c>
      <c r="G30" s="79">
        <v>4.7390617854568653</v>
      </c>
      <c r="H30" s="77">
        <v>186696</v>
      </c>
      <c r="I30" s="80">
        <v>17.567387004559905</v>
      </c>
      <c r="J30" s="77">
        <v>17512</v>
      </c>
      <c r="K30" s="79">
        <v>1.6478129216686646</v>
      </c>
      <c r="L30" s="77">
        <v>129283</v>
      </c>
      <c r="M30" s="80">
        <v>12.16504099772099</v>
      </c>
      <c r="N30" s="76">
        <v>1775</v>
      </c>
      <c r="O30" s="79">
        <v>0.16702078209010277</v>
      </c>
      <c r="P30" s="77">
        <v>119245</v>
      </c>
      <c r="Q30" s="80">
        <v>11.220503188920736</v>
      </c>
      <c r="R30" s="77">
        <v>135989</v>
      </c>
      <c r="S30" s="80">
        <v>12.796050217268162</v>
      </c>
      <c r="T30" s="244"/>
      <c r="U30" s="49"/>
      <c r="V30" s="49"/>
    </row>
    <row r="31" spans="1:22" ht="18" customHeight="1">
      <c r="A31" s="396" t="s">
        <v>76</v>
      </c>
      <c r="B31" s="43">
        <v>26</v>
      </c>
      <c r="C31" s="8">
        <v>761341</v>
      </c>
      <c r="D31" s="72">
        <v>250751</v>
      </c>
      <c r="E31" s="73">
        <v>32.9</v>
      </c>
      <c r="F31" s="72">
        <v>39354</v>
      </c>
      <c r="G31" s="74">
        <v>5.2</v>
      </c>
      <c r="H31" s="72">
        <v>127826</v>
      </c>
      <c r="I31" s="75">
        <v>16.8</v>
      </c>
      <c r="J31" s="72">
        <v>8441</v>
      </c>
      <c r="K31" s="74">
        <v>1.1000000000000001</v>
      </c>
      <c r="L31" s="72">
        <v>89960</v>
      </c>
      <c r="M31" s="75">
        <v>11.8</v>
      </c>
      <c r="N31" s="8">
        <v>1438</v>
      </c>
      <c r="O31" s="74">
        <v>0.2</v>
      </c>
      <c r="P31" s="72">
        <v>87855</v>
      </c>
      <c r="Q31" s="75">
        <v>11.5</v>
      </c>
      <c r="R31" s="72">
        <v>155716</v>
      </c>
      <c r="S31" s="75">
        <v>20.5</v>
      </c>
      <c r="T31" s="244"/>
      <c r="U31" s="49"/>
      <c r="V31" s="49"/>
    </row>
    <row r="32" spans="1:22" ht="18" customHeight="1">
      <c r="A32" s="396"/>
      <c r="B32" s="43">
        <v>27</v>
      </c>
      <c r="C32" s="8">
        <v>772181</v>
      </c>
      <c r="D32" s="72">
        <v>287157</v>
      </c>
      <c r="E32" s="73">
        <v>37.1</v>
      </c>
      <c r="F32" s="72">
        <v>36032</v>
      </c>
      <c r="G32" s="74">
        <v>4.7</v>
      </c>
      <c r="H32" s="72">
        <v>122682</v>
      </c>
      <c r="I32" s="75">
        <v>15.9</v>
      </c>
      <c r="J32" s="72">
        <v>9613</v>
      </c>
      <c r="K32" s="74">
        <v>1.2</v>
      </c>
      <c r="L32" s="72">
        <v>89197</v>
      </c>
      <c r="M32" s="75">
        <v>11.6</v>
      </c>
      <c r="N32" s="8">
        <v>1552</v>
      </c>
      <c r="O32" s="74">
        <v>0.2</v>
      </c>
      <c r="P32" s="72">
        <v>84086</v>
      </c>
      <c r="Q32" s="75">
        <v>10.9</v>
      </c>
      <c r="R32" s="72">
        <v>141862</v>
      </c>
      <c r="S32" s="75">
        <v>18.399999999999999</v>
      </c>
      <c r="T32" s="244"/>
      <c r="U32" s="49"/>
      <c r="V32" s="49"/>
    </row>
    <row r="33" spans="1:22" ht="18" customHeight="1">
      <c r="A33" s="396"/>
      <c r="B33" s="43">
        <v>28</v>
      </c>
      <c r="C33" s="8">
        <v>763339</v>
      </c>
      <c r="D33" s="72">
        <v>279019</v>
      </c>
      <c r="E33" s="73">
        <v>36.6</v>
      </c>
      <c r="F33" s="72">
        <v>30475</v>
      </c>
      <c r="G33" s="74">
        <v>4</v>
      </c>
      <c r="H33" s="72">
        <v>122753</v>
      </c>
      <c r="I33" s="75">
        <v>16.100000000000001</v>
      </c>
      <c r="J33" s="72">
        <v>10952</v>
      </c>
      <c r="K33" s="74">
        <v>1.4</v>
      </c>
      <c r="L33" s="72">
        <v>93670</v>
      </c>
      <c r="M33" s="75">
        <v>12.3</v>
      </c>
      <c r="N33" s="8">
        <v>1493</v>
      </c>
      <c r="O33" s="74">
        <v>0.2</v>
      </c>
      <c r="P33" s="72">
        <v>93413</v>
      </c>
      <c r="Q33" s="75">
        <v>12.2</v>
      </c>
      <c r="R33" s="72">
        <v>131564</v>
      </c>
      <c r="S33" s="75">
        <v>17.2</v>
      </c>
      <c r="T33" s="244"/>
      <c r="U33" s="49"/>
      <c r="V33" s="49"/>
    </row>
    <row r="34" spans="1:22" s="7" customFormat="1" ht="18" customHeight="1">
      <c r="A34" s="396"/>
      <c r="B34" s="43">
        <v>29</v>
      </c>
      <c r="C34" s="8">
        <v>755740</v>
      </c>
      <c r="D34" s="72">
        <v>289130</v>
      </c>
      <c r="E34" s="73">
        <v>38.299999999999997</v>
      </c>
      <c r="F34" s="72">
        <v>31442</v>
      </c>
      <c r="G34" s="74">
        <v>4.2</v>
      </c>
      <c r="H34" s="72">
        <v>121950</v>
      </c>
      <c r="I34" s="75">
        <v>16.100000000000001</v>
      </c>
      <c r="J34" s="72">
        <v>10951</v>
      </c>
      <c r="K34" s="74">
        <v>1.4</v>
      </c>
      <c r="L34" s="72">
        <v>85826</v>
      </c>
      <c r="M34" s="75">
        <v>11.4</v>
      </c>
      <c r="N34" s="8">
        <v>1540</v>
      </c>
      <c r="O34" s="74">
        <v>0.2</v>
      </c>
      <c r="P34" s="72">
        <v>91046</v>
      </c>
      <c r="Q34" s="75">
        <v>12</v>
      </c>
      <c r="R34" s="72">
        <v>123855</v>
      </c>
      <c r="S34" s="75">
        <v>16.399999999999999</v>
      </c>
      <c r="T34" s="244"/>
      <c r="U34" s="49"/>
      <c r="V34" s="49"/>
    </row>
    <row r="35" spans="1:22" s="7" customFormat="1" ht="18" customHeight="1">
      <c r="A35" s="397"/>
      <c r="B35" s="43">
        <v>30</v>
      </c>
      <c r="C35" s="8">
        <f>D35+F35+H35+J35+L35+N35+P35+R35</f>
        <v>752545</v>
      </c>
      <c r="D35" s="72">
        <v>291289</v>
      </c>
      <c r="E35" s="73">
        <v>38.707186945631157</v>
      </c>
      <c r="F35" s="72">
        <v>35130</v>
      </c>
      <c r="G35" s="74">
        <v>4.6681593791733391</v>
      </c>
      <c r="H35" s="72">
        <v>119896</v>
      </c>
      <c r="I35" s="75">
        <v>15.932070507411517</v>
      </c>
      <c r="J35" s="72">
        <v>10533</v>
      </c>
      <c r="K35" s="74">
        <v>1.3996505192380522</v>
      </c>
      <c r="L35" s="72">
        <v>88749</v>
      </c>
      <c r="M35" s="75">
        <v>11.793181803081543</v>
      </c>
      <c r="N35" s="8">
        <v>1481</v>
      </c>
      <c r="O35" s="74">
        <v>0.19679886252649345</v>
      </c>
      <c r="P35" s="72">
        <v>105314</v>
      </c>
      <c r="Q35" s="75">
        <v>13.994379073676658</v>
      </c>
      <c r="R35" s="72">
        <v>100153</v>
      </c>
      <c r="S35" s="75">
        <v>13.30857290926124</v>
      </c>
      <c r="T35" s="244"/>
      <c r="U35" s="49"/>
      <c r="V35" s="49"/>
    </row>
    <row r="36" spans="1:22" ht="18" customHeight="1">
      <c r="A36" s="395" t="s">
        <v>24</v>
      </c>
      <c r="B36" s="42">
        <v>26</v>
      </c>
      <c r="C36" s="185">
        <v>748988</v>
      </c>
      <c r="D36" s="68">
        <v>244283</v>
      </c>
      <c r="E36" s="69">
        <v>32.6</v>
      </c>
      <c r="F36" s="68">
        <v>39313</v>
      </c>
      <c r="G36" s="70">
        <v>5.3</v>
      </c>
      <c r="H36" s="68">
        <v>132625</v>
      </c>
      <c r="I36" s="71">
        <v>17.7</v>
      </c>
      <c r="J36" s="68">
        <v>10956</v>
      </c>
      <c r="K36" s="70">
        <v>1.5</v>
      </c>
      <c r="L36" s="68">
        <v>89409</v>
      </c>
      <c r="M36" s="71">
        <v>11.9</v>
      </c>
      <c r="N36" s="6">
        <v>2267</v>
      </c>
      <c r="O36" s="70">
        <v>0.3</v>
      </c>
      <c r="P36" s="68">
        <v>104539</v>
      </c>
      <c r="Q36" s="71">
        <v>14</v>
      </c>
      <c r="R36" s="68">
        <v>125596</v>
      </c>
      <c r="S36" s="71">
        <v>16.7</v>
      </c>
      <c r="T36" s="244"/>
      <c r="U36" s="49"/>
      <c r="V36" s="49"/>
    </row>
    <row r="37" spans="1:22" ht="18" customHeight="1">
      <c r="A37" s="396"/>
      <c r="B37" s="43">
        <v>27</v>
      </c>
      <c r="C37" s="8">
        <v>761605</v>
      </c>
      <c r="D37" s="72">
        <v>278320</v>
      </c>
      <c r="E37" s="73">
        <v>36.5</v>
      </c>
      <c r="F37" s="72">
        <v>36050</v>
      </c>
      <c r="G37" s="74">
        <v>4.7</v>
      </c>
      <c r="H37" s="72">
        <v>123622</v>
      </c>
      <c r="I37" s="75">
        <v>16.2</v>
      </c>
      <c r="J37" s="72">
        <v>12161</v>
      </c>
      <c r="K37" s="74">
        <v>1.6</v>
      </c>
      <c r="L37" s="72">
        <v>93522</v>
      </c>
      <c r="M37" s="75">
        <v>12.3</v>
      </c>
      <c r="N37" s="8">
        <v>1977</v>
      </c>
      <c r="O37" s="74">
        <v>0.3</v>
      </c>
      <c r="P37" s="72">
        <v>100365</v>
      </c>
      <c r="Q37" s="75">
        <v>13.2</v>
      </c>
      <c r="R37" s="72">
        <v>115588</v>
      </c>
      <c r="S37" s="75">
        <v>15.2</v>
      </c>
      <c r="T37" s="244"/>
      <c r="U37" s="49"/>
      <c r="V37" s="49"/>
    </row>
    <row r="38" spans="1:22" ht="18" customHeight="1">
      <c r="A38" s="396"/>
      <c r="B38" s="43">
        <v>28</v>
      </c>
      <c r="C38" s="8">
        <v>736096</v>
      </c>
      <c r="D38" s="72">
        <v>281001</v>
      </c>
      <c r="E38" s="73">
        <v>38.200000000000003</v>
      </c>
      <c r="F38" s="72">
        <v>30648</v>
      </c>
      <c r="G38" s="74">
        <v>4.2</v>
      </c>
      <c r="H38" s="72">
        <v>126727</v>
      </c>
      <c r="I38" s="75">
        <v>17.2</v>
      </c>
      <c r="J38" s="72">
        <v>13457</v>
      </c>
      <c r="K38" s="74">
        <v>1.8</v>
      </c>
      <c r="L38" s="72">
        <v>85608</v>
      </c>
      <c r="M38" s="75">
        <v>11.6</v>
      </c>
      <c r="N38" s="8">
        <v>1954</v>
      </c>
      <c r="O38" s="74">
        <v>0.3</v>
      </c>
      <c r="P38" s="72">
        <v>97811</v>
      </c>
      <c r="Q38" s="75">
        <v>13.3</v>
      </c>
      <c r="R38" s="72">
        <v>98890</v>
      </c>
      <c r="S38" s="75">
        <v>13.4</v>
      </c>
      <c r="T38" s="244"/>
      <c r="U38" s="49"/>
      <c r="V38" s="49"/>
    </row>
    <row r="39" spans="1:22" ht="18" customHeight="1">
      <c r="A39" s="396"/>
      <c r="B39" s="43">
        <v>29</v>
      </c>
      <c r="C39" s="8">
        <v>736480</v>
      </c>
      <c r="D39" s="72">
        <v>275828</v>
      </c>
      <c r="E39" s="73">
        <v>37.4</v>
      </c>
      <c r="F39" s="72">
        <v>31651</v>
      </c>
      <c r="G39" s="74">
        <v>4.3</v>
      </c>
      <c r="H39" s="72">
        <v>118986</v>
      </c>
      <c r="I39" s="75">
        <v>16.2</v>
      </c>
      <c r="J39" s="72">
        <v>13335</v>
      </c>
      <c r="K39" s="74">
        <v>1.8</v>
      </c>
      <c r="L39" s="72">
        <v>87623</v>
      </c>
      <c r="M39" s="75">
        <v>11.9</v>
      </c>
      <c r="N39" s="8">
        <v>3525</v>
      </c>
      <c r="O39" s="74">
        <v>0.5</v>
      </c>
      <c r="P39" s="72">
        <v>121124</v>
      </c>
      <c r="Q39" s="75">
        <v>16.399999999999999</v>
      </c>
      <c r="R39" s="72">
        <v>84408</v>
      </c>
      <c r="S39" s="75">
        <v>11.500000000000014</v>
      </c>
      <c r="T39" s="244"/>
      <c r="U39" s="49"/>
      <c r="V39" s="49"/>
    </row>
    <row r="40" spans="1:22" s="7" customFormat="1" ht="18" customHeight="1">
      <c r="A40" s="397"/>
      <c r="B40" s="43">
        <v>30</v>
      </c>
      <c r="C40" s="8">
        <f>D40+F40+H40+J40+L40+N40+P40+R40</f>
        <v>727060</v>
      </c>
      <c r="D40" s="72">
        <v>284337</v>
      </c>
      <c r="E40" s="73">
        <v>39.107776524633451</v>
      </c>
      <c r="F40" s="72">
        <v>35420</v>
      </c>
      <c r="G40" s="74">
        <v>4.8716749649272408</v>
      </c>
      <c r="H40" s="72">
        <v>125758</v>
      </c>
      <c r="I40" s="75">
        <v>17.296784309410505</v>
      </c>
      <c r="J40" s="72">
        <v>12238</v>
      </c>
      <c r="K40" s="74">
        <v>1.6832173410722635</v>
      </c>
      <c r="L40" s="72">
        <v>85468</v>
      </c>
      <c r="M40" s="75">
        <v>11.755288421863396</v>
      </c>
      <c r="N40" s="8">
        <v>2860</v>
      </c>
      <c r="O40" s="74">
        <v>0.39336505927983934</v>
      </c>
      <c r="P40" s="72">
        <v>108808</v>
      </c>
      <c r="Q40" s="75">
        <v>14.965477402140126</v>
      </c>
      <c r="R40" s="72">
        <v>72171</v>
      </c>
      <c r="S40" s="75">
        <v>9.9264159766731765</v>
      </c>
      <c r="T40" s="244"/>
      <c r="U40" s="49"/>
      <c r="V40" s="49"/>
    </row>
    <row r="41" spans="1:22" ht="18" customHeight="1">
      <c r="A41" s="395" t="s">
        <v>25</v>
      </c>
      <c r="B41" s="42">
        <v>26</v>
      </c>
      <c r="C41" s="185">
        <v>1719537</v>
      </c>
      <c r="D41" s="68">
        <v>761436</v>
      </c>
      <c r="E41" s="69">
        <v>44.3</v>
      </c>
      <c r="F41" s="68">
        <v>120459</v>
      </c>
      <c r="G41" s="70">
        <v>7</v>
      </c>
      <c r="H41" s="68">
        <v>188828</v>
      </c>
      <c r="I41" s="71">
        <v>11</v>
      </c>
      <c r="J41" s="68">
        <v>27887</v>
      </c>
      <c r="K41" s="70">
        <v>1.6</v>
      </c>
      <c r="L41" s="68">
        <v>177433</v>
      </c>
      <c r="M41" s="71">
        <v>10.3</v>
      </c>
      <c r="N41" s="6">
        <v>11672</v>
      </c>
      <c r="O41" s="70">
        <v>0.7</v>
      </c>
      <c r="P41" s="68">
        <v>332894</v>
      </c>
      <c r="Q41" s="71">
        <v>19.399999999999999</v>
      </c>
      <c r="R41" s="68">
        <v>98928</v>
      </c>
      <c r="S41" s="71">
        <v>5.7</v>
      </c>
      <c r="T41" s="244"/>
      <c r="U41" s="49"/>
      <c r="V41" s="49"/>
    </row>
    <row r="42" spans="1:22" ht="18" customHeight="1">
      <c r="A42" s="396"/>
      <c r="B42" s="43">
        <v>27</v>
      </c>
      <c r="C42" s="8">
        <v>1721513</v>
      </c>
      <c r="D42" s="72">
        <v>868873</v>
      </c>
      <c r="E42" s="73">
        <v>50.5</v>
      </c>
      <c r="F42" s="72">
        <v>109946</v>
      </c>
      <c r="G42" s="74">
        <v>6.4</v>
      </c>
      <c r="H42" s="72">
        <v>203877</v>
      </c>
      <c r="I42" s="75">
        <v>11.8</v>
      </c>
      <c r="J42" s="72">
        <v>31955</v>
      </c>
      <c r="K42" s="74">
        <v>1.9</v>
      </c>
      <c r="L42" s="72">
        <v>166832</v>
      </c>
      <c r="M42" s="75">
        <v>9.6999999999999993</v>
      </c>
      <c r="N42" s="8">
        <v>11308</v>
      </c>
      <c r="O42" s="74">
        <v>0.7</v>
      </c>
      <c r="P42" s="72">
        <v>237327</v>
      </c>
      <c r="Q42" s="75">
        <v>13.8</v>
      </c>
      <c r="R42" s="72">
        <v>91395</v>
      </c>
      <c r="S42" s="75">
        <v>5.2</v>
      </c>
      <c r="T42" s="244"/>
      <c r="U42" s="49"/>
      <c r="V42" s="49"/>
    </row>
    <row r="43" spans="1:22" ht="18" customHeight="1">
      <c r="A43" s="396"/>
      <c r="B43" s="43">
        <v>28</v>
      </c>
      <c r="C43" s="8">
        <v>1722076</v>
      </c>
      <c r="D43" s="72">
        <v>864865</v>
      </c>
      <c r="E43" s="73">
        <v>50.2</v>
      </c>
      <c r="F43" s="72">
        <v>94343</v>
      </c>
      <c r="G43" s="74">
        <v>5.5</v>
      </c>
      <c r="H43" s="72">
        <v>215261</v>
      </c>
      <c r="I43" s="75">
        <v>12.5</v>
      </c>
      <c r="J43" s="72">
        <v>36618</v>
      </c>
      <c r="K43" s="74">
        <v>2.1</v>
      </c>
      <c r="L43" s="72">
        <v>169897</v>
      </c>
      <c r="M43" s="75">
        <v>9.9</v>
      </c>
      <c r="N43" s="8">
        <v>8005</v>
      </c>
      <c r="O43" s="74">
        <v>0.5</v>
      </c>
      <c r="P43" s="72">
        <v>231532</v>
      </c>
      <c r="Q43" s="75">
        <v>13.4</v>
      </c>
      <c r="R43" s="72">
        <v>101555</v>
      </c>
      <c r="S43" s="75">
        <v>5.9</v>
      </c>
      <c r="T43" s="244"/>
      <c r="U43" s="49"/>
      <c r="V43" s="49"/>
    </row>
    <row r="44" spans="1:22" ht="18" customHeight="1">
      <c r="A44" s="396"/>
      <c r="B44" s="43">
        <v>29</v>
      </c>
      <c r="C44" s="8">
        <v>1753197</v>
      </c>
      <c r="D44" s="72">
        <v>895525</v>
      </c>
      <c r="E44" s="73">
        <v>51.1</v>
      </c>
      <c r="F44" s="72">
        <v>97945</v>
      </c>
      <c r="G44" s="74">
        <v>5.6</v>
      </c>
      <c r="H44" s="72">
        <v>204551</v>
      </c>
      <c r="I44" s="75">
        <v>11.7</v>
      </c>
      <c r="J44" s="72">
        <v>36355</v>
      </c>
      <c r="K44" s="74">
        <v>2.1</v>
      </c>
      <c r="L44" s="72">
        <v>162502</v>
      </c>
      <c r="M44" s="75">
        <v>9.3000000000000007</v>
      </c>
      <c r="N44" s="8">
        <v>8237</v>
      </c>
      <c r="O44" s="74">
        <v>0.4</v>
      </c>
      <c r="P44" s="72">
        <v>253290</v>
      </c>
      <c r="Q44" s="75">
        <v>14.4</v>
      </c>
      <c r="R44" s="72">
        <v>94792</v>
      </c>
      <c r="S44" s="75">
        <v>5.4</v>
      </c>
      <c r="T44" s="244"/>
      <c r="U44" s="49"/>
      <c r="V44" s="49"/>
    </row>
    <row r="45" spans="1:22" s="7" customFormat="1" ht="18" customHeight="1">
      <c r="A45" s="397"/>
      <c r="B45" s="44">
        <v>30</v>
      </c>
      <c r="C45" s="76">
        <f>D45+F45+H45+J45+L45+N45+P45+R45</f>
        <v>1730370</v>
      </c>
      <c r="D45" s="77">
        <v>904272</v>
      </c>
      <c r="E45" s="78">
        <v>52.258881048561868</v>
      </c>
      <c r="F45" s="77">
        <v>110221</v>
      </c>
      <c r="G45" s="79">
        <v>6.3697937435346201</v>
      </c>
      <c r="H45" s="77">
        <v>204422</v>
      </c>
      <c r="I45" s="80">
        <v>11.813773932742707</v>
      </c>
      <c r="J45" s="77">
        <v>36255</v>
      </c>
      <c r="K45" s="79">
        <v>2.0952166299693129</v>
      </c>
      <c r="L45" s="77">
        <v>145745</v>
      </c>
      <c r="M45" s="80">
        <v>8.422765073365813</v>
      </c>
      <c r="N45" s="76">
        <v>17000</v>
      </c>
      <c r="O45" s="79">
        <v>0.98244884042141289</v>
      </c>
      <c r="P45" s="77">
        <v>229875</v>
      </c>
      <c r="Q45" s="80">
        <v>13.284731011286604</v>
      </c>
      <c r="R45" s="77">
        <v>82580</v>
      </c>
      <c r="S45" s="80">
        <v>4.7723897201176628</v>
      </c>
      <c r="T45" s="244"/>
      <c r="U45" s="49"/>
      <c r="V45" s="49"/>
    </row>
    <row r="46" spans="1:22" ht="18" customHeight="1">
      <c r="A46" s="395" t="s">
        <v>26</v>
      </c>
      <c r="B46" s="42">
        <v>26</v>
      </c>
      <c r="C46" s="6">
        <v>1658327</v>
      </c>
      <c r="D46" s="68">
        <v>711452</v>
      </c>
      <c r="E46" s="69">
        <v>42.9</v>
      </c>
      <c r="F46" s="68">
        <v>102460</v>
      </c>
      <c r="G46" s="70">
        <v>6.2</v>
      </c>
      <c r="H46" s="68">
        <v>166387</v>
      </c>
      <c r="I46" s="71">
        <v>10</v>
      </c>
      <c r="J46" s="68">
        <v>26499</v>
      </c>
      <c r="K46" s="70">
        <v>1.6</v>
      </c>
      <c r="L46" s="68">
        <v>169809</v>
      </c>
      <c r="M46" s="71">
        <v>10.199999999999999</v>
      </c>
      <c r="N46" s="6">
        <v>5746</v>
      </c>
      <c r="O46" s="70">
        <v>0.3</v>
      </c>
      <c r="P46" s="68">
        <v>232343</v>
      </c>
      <c r="Q46" s="71">
        <v>14</v>
      </c>
      <c r="R46" s="68">
        <v>243631</v>
      </c>
      <c r="S46" s="71">
        <v>14.8</v>
      </c>
      <c r="T46" s="244"/>
      <c r="U46" s="49"/>
      <c r="V46" s="49"/>
    </row>
    <row r="47" spans="1:22" ht="18" customHeight="1">
      <c r="A47" s="396"/>
      <c r="B47" s="43">
        <v>27</v>
      </c>
      <c r="C47" s="8">
        <v>1703674</v>
      </c>
      <c r="D47" s="72">
        <v>781514</v>
      </c>
      <c r="E47" s="73">
        <v>45.9</v>
      </c>
      <c r="F47" s="72">
        <v>93579</v>
      </c>
      <c r="G47" s="74">
        <v>5.5</v>
      </c>
      <c r="H47" s="72">
        <v>179758</v>
      </c>
      <c r="I47" s="75">
        <v>10.6</v>
      </c>
      <c r="J47" s="72">
        <v>30020</v>
      </c>
      <c r="K47" s="74">
        <v>1.8</v>
      </c>
      <c r="L47" s="72">
        <v>171314</v>
      </c>
      <c r="M47" s="75">
        <v>10.1</v>
      </c>
      <c r="N47" s="8">
        <v>7264</v>
      </c>
      <c r="O47" s="74">
        <v>0.4</v>
      </c>
      <c r="P47" s="72">
        <v>191144</v>
      </c>
      <c r="Q47" s="75">
        <v>11.2</v>
      </c>
      <c r="R47" s="72">
        <v>249081</v>
      </c>
      <c r="S47" s="75">
        <v>14.6</v>
      </c>
      <c r="T47" s="244"/>
      <c r="U47" s="49"/>
      <c r="V47" s="49"/>
    </row>
    <row r="48" spans="1:22" ht="18" customHeight="1">
      <c r="A48" s="396"/>
      <c r="B48" s="43">
        <v>28</v>
      </c>
      <c r="C48" s="8">
        <v>1659526</v>
      </c>
      <c r="D48" s="72">
        <v>788576</v>
      </c>
      <c r="E48" s="73">
        <v>47.5</v>
      </c>
      <c r="F48" s="72">
        <v>80006</v>
      </c>
      <c r="G48" s="74">
        <v>4.8</v>
      </c>
      <c r="H48" s="72">
        <v>184469</v>
      </c>
      <c r="I48" s="75">
        <v>11.1</v>
      </c>
      <c r="J48" s="72">
        <v>34547</v>
      </c>
      <c r="K48" s="74">
        <v>2.1</v>
      </c>
      <c r="L48" s="72">
        <v>174357</v>
      </c>
      <c r="M48" s="75">
        <v>10.5</v>
      </c>
      <c r="N48" s="8">
        <v>5373</v>
      </c>
      <c r="O48" s="74">
        <v>0.3</v>
      </c>
      <c r="P48" s="72">
        <v>170015</v>
      </c>
      <c r="Q48" s="75">
        <v>10.199999999999999</v>
      </c>
      <c r="R48" s="72">
        <v>222183</v>
      </c>
      <c r="S48" s="75">
        <v>13.4</v>
      </c>
      <c r="T48" s="244"/>
      <c r="U48" s="49"/>
      <c r="V48" s="49"/>
    </row>
    <row r="49" spans="1:22" ht="18" customHeight="1">
      <c r="A49" s="396"/>
      <c r="B49" s="43">
        <v>29</v>
      </c>
      <c r="C49" s="8">
        <v>1698939</v>
      </c>
      <c r="D49" s="72">
        <v>820359</v>
      </c>
      <c r="E49" s="73">
        <v>48.3</v>
      </c>
      <c r="F49" s="72">
        <v>82961</v>
      </c>
      <c r="G49" s="74">
        <v>4.9000000000000004</v>
      </c>
      <c r="H49" s="72">
        <v>176305</v>
      </c>
      <c r="I49" s="75">
        <v>10.4</v>
      </c>
      <c r="J49" s="72">
        <v>34804</v>
      </c>
      <c r="K49" s="74">
        <v>2</v>
      </c>
      <c r="L49" s="72">
        <v>169614</v>
      </c>
      <c r="M49" s="75">
        <v>10</v>
      </c>
      <c r="N49" s="8">
        <v>5955</v>
      </c>
      <c r="O49" s="74">
        <v>0.4</v>
      </c>
      <c r="P49" s="72">
        <v>182135</v>
      </c>
      <c r="Q49" s="75">
        <v>10.7</v>
      </c>
      <c r="R49" s="72">
        <v>226806</v>
      </c>
      <c r="S49" s="75">
        <v>13.3</v>
      </c>
      <c r="T49" s="244"/>
      <c r="U49" s="49"/>
      <c r="V49" s="49"/>
    </row>
    <row r="50" spans="1:22" s="7" customFormat="1" ht="18" customHeight="1">
      <c r="A50" s="397"/>
      <c r="B50" s="44">
        <v>30</v>
      </c>
      <c r="C50" s="76">
        <f>D50+F50+H50+J50+L50+N50+P50+R50</f>
        <v>1721995</v>
      </c>
      <c r="D50" s="77">
        <v>819108</v>
      </c>
      <c r="E50" s="78">
        <v>47.567385503442225</v>
      </c>
      <c r="F50" s="77">
        <v>93322</v>
      </c>
      <c r="G50" s="79">
        <v>5.4194117869099498</v>
      </c>
      <c r="H50" s="77">
        <v>179698</v>
      </c>
      <c r="I50" s="80">
        <v>10.435454226057567</v>
      </c>
      <c r="J50" s="77">
        <v>34772</v>
      </c>
      <c r="K50" s="79">
        <v>2.019285770283886</v>
      </c>
      <c r="L50" s="77">
        <v>154539</v>
      </c>
      <c r="M50" s="80">
        <v>8.9744163020217833</v>
      </c>
      <c r="N50" s="76">
        <v>4707</v>
      </c>
      <c r="O50" s="79">
        <v>0.2733457414220134</v>
      </c>
      <c r="P50" s="77">
        <v>174653</v>
      </c>
      <c r="Q50" s="80">
        <v>10.142480088501999</v>
      </c>
      <c r="R50" s="77">
        <v>261196</v>
      </c>
      <c r="S50" s="80">
        <v>15.168220581360572</v>
      </c>
      <c r="T50" s="244"/>
      <c r="U50" s="49"/>
      <c r="V50" s="49"/>
    </row>
    <row r="51" spans="1:22" ht="18" customHeight="1">
      <c r="A51" s="395" t="s">
        <v>27</v>
      </c>
      <c r="B51" s="42">
        <v>26</v>
      </c>
      <c r="C51" s="185">
        <v>6853429</v>
      </c>
      <c r="D51" s="68">
        <v>4734915</v>
      </c>
      <c r="E51" s="69">
        <v>69.099999999999994</v>
      </c>
      <c r="F51" s="68">
        <v>364807</v>
      </c>
      <c r="G51" s="70">
        <v>5.3</v>
      </c>
      <c r="H51" s="245" t="s">
        <v>21</v>
      </c>
      <c r="I51" s="246" t="s">
        <v>21</v>
      </c>
      <c r="J51" s="68">
        <v>144213</v>
      </c>
      <c r="K51" s="70">
        <v>2.1</v>
      </c>
      <c r="L51" s="68">
        <v>386120</v>
      </c>
      <c r="M51" s="71">
        <v>5.6</v>
      </c>
      <c r="N51" s="6">
        <v>43085</v>
      </c>
      <c r="O51" s="70">
        <v>0.6</v>
      </c>
      <c r="P51" s="68">
        <v>167019</v>
      </c>
      <c r="Q51" s="71">
        <v>2.4</v>
      </c>
      <c r="R51" s="68">
        <v>1013269</v>
      </c>
      <c r="S51" s="71">
        <v>14.8</v>
      </c>
      <c r="T51" s="244"/>
      <c r="U51" s="49"/>
      <c r="V51" s="49"/>
    </row>
    <row r="52" spans="1:22" ht="18" customHeight="1">
      <c r="A52" s="396"/>
      <c r="B52" s="43">
        <v>27</v>
      </c>
      <c r="C52" s="8">
        <v>7186288</v>
      </c>
      <c r="D52" s="72">
        <v>5162436</v>
      </c>
      <c r="E52" s="73">
        <v>71.8</v>
      </c>
      <c r="F52" s="72">
        <v>271981</v>
      </c>
      <c r="G52" s="74">
        <v>3.8</v>
      </c>
      <c r="H52" s="247" t="s">
        <v>21</v>
      </c>
      <c r="I52" s="248" t="s">
        <v>21</v>
      </c>
      <c r="J52" s="72">
        <v>148248</v>
      </c>
      <c r="K52" s="74">
        <v>2.1</v>
      </c>
      <c r="L52" s="72">
        <v>375815</v>
      </c>
      <c r="M52" s="75">
        <v>5.2</v>
      </c>
      <c r="N52" s="8">
        <v>39115</v>
      </c>
      <c r="O52" s="74">
        <v>0.5</v>
      </c>
      <c r="P52" s="72">
        <v>156201</v>
      </c>
      <c r="Q52" s="75">
        <v>2.2000000000000002</v>
      </c>
      <c r="R52" s="72">
        <v>1032492</v>
      </c>
      <c r="S52" s="75">
        <v>14.4</v>
      </c>
      <c r="T52" s="244"/>
      <c r="U52" s="49"/>
      <c r="V52" s="49"/>
    </row>
    <row r="53" spans="1:22" ht="18" customHeight="1">
      <c r="A53" s="396"/>
      <c r="B53" s="43">
        <v>28</v>
      </c>
      <c r="C53" s="8">
        <v>7122485</v>
      </c>
      <c r="D53" s="72">
        <v>5317961</v>
      </c>
      <c r="E53" s="73">
        <v>74.7</v>
      </c>
      <c r="F53" s="72">
        <v>235549</v>
      </c>
      <c r="G53" s="74">
        <v>3.3</v>
      </c>
      <c r="H53" s="247" t="s">
        <v>21</v>
      </c>
      <c r="I53" s="248" t="s">
        <v>21</v>
      </c>
      <c r="J53" s="72">
        <v>153111</v>
      </c>
      <c r="K53" s="74">
        <v>2.1</v>
      </c>
      <c r="L53" s="72">
        <v>349072</v>
      </c>
      <c r="M53" s="75">
        <v>4.9000000000000004</v>
      </c>
      <c r="N53" s="8">
        <v>31860</v>
      </c>
      <c r="O53" s="74">
        <v>0.4</v>
      </c>
      <c r="P53" s="72">
        <v>152611</v>
      </c>
      <c r="Q53" s="75">
        <v>2.1</v>
      </c>
      <c r="R53" s="72">
        <v>882322</v>
      </c>
      <c r="S53" s="75">
        <v>12.4</v>
      </c>
      <c r="T53" s="244"/>
      <c r="U53" s="49"/>
      <c r="V53" s="49"/>
    </row>
    <row r="54" spans="1:22" ht="18" customHeight="1">
      <c r="A54" s="396"/>
      <c r="B54" s="43">
        <v>29</v>
      </c>
      <c r="C54" s="8">
        <v>7304357</v>
      </c>
      <c r="D54" s="72">
        <v>5289245</v>
      </c>
      <c r="E54" s="73">
        <v>72.400000000000006</v>
      </c>
      <c r="F54" s="72">
        <v>245133</v>
      </c>
      <c r="G54" s="74">
        <v>3.4</v>
      </c>
      <c r="H54" s="249" t="s">
        <v>21</v>
      </c>
      <c r="I54" s="248" t="s">
        <v>21</v>
      </c>
      <c r="J54" s="72">
        <v>151840</v>
      </c>
      <c r="K54" s="74">
        <v>2.1</v>
      </c>
      <c r="L54" s="72">
        <v>389681</v>
      </c>
      <c r="M54" s="75">
        <v>5.3</v>
      </c>
      <c r="N54" s="8">
        <v>51995</v>
      </c>
      <c r="O54" s="74">
        <v>0.7</v>
      </c>
      <c r="P54" s="72">
        <v>136813</v>
      </c>
      <c r="Q54" s="75">
        <v>1.9</v>
      </c>
      <c r="R54" s="72">
        <v>1039650</v>
      </c>
      <c r="S54" s="75">
        <v>14.2</v>
      </c>
      <c r="T54" s="244"/>
      <c r="U54" s="49"/>
      <c r="V54" s="49"/>
    </row>
    <row r="55" spans="1:22" s="7" customFormat="1" ht="18" customHeight="1">
      <c r="A55" s="397"/>
      <c r="B55" s="43">
        <v>30</v>
      </c>
      <c r="C55" s="8">
        <f>D55+F55+J55+L55+N55+P55+R55</f>
        <v>7868759</v>
      </c>
      <c r="D55" s="72">
        <v>5462509</v>
      </c>
      <c r="E55" s="73">
        <v>69.420209717949163</v>
      </c>
      <c r="F55" s="72">
        <v>276836</v>
      </c>
      <c r="G55" s="74">
        <v>3.5181659522168616</v>
      </c>
      <c r="H55" s="249" t="s">
        <v>21</v>
      </c>
      <c r="I55" s="248" t="s">
        <v>21</v>
      </c>
      <c r="J55" s="72">
        <v>151151</v>
      </c>
      <c r="K55" s="74">
        <v>1.920900106357305</v>
      </c>
      <c r="L55" s="72">
        <v>337518</v>
      </c>
      <c r="M55" s="75">
        <v>4.2893421948746937</v>
      </c>
      <c r="N55" s="8">
        <v>45781</v>
      </c>
      <c r="O55" s="74">
        <v>0.58180711850496369</v>
      </c>
      <c r="P55" s="72">
        <v>142732</v>
      </c>
      <c r="Q55" s="75">
        <v>1.8139073772624119</v>
      </c>
      <c r="R55" s="72">
        <v>1452232</v>
      </c>
      <c r="S55" s="75">
        <v>18.455667532834592</v>
      </c>
      <c r="T55" s="244"/>
      <c r="U55" s="49"/>
      <c r="V55" s="49"/>
    </row>
    <row r="56" spans="1:22" ht="18" customHeight="1">
      <c r="A56" s="395" t="s">
        <v>28</v>
      </c>
      <c r="B56" s="42">
        <v>26</v>
      </c>
      <c r="C56" s="68">
        <v>1976775</v>
      </c>
      <c r="D56" s="68">
        <v>1110112</v>
      </c>
      <c r="E56" s="69">
        <v>56.2</v>
      </c>
      <c r="F56" s="68">
        <v>152144</v>
      </c>
      <c r="G56" s="70">
        <v>7.7</v>
      </c>
      <c r="H56" s="68">
        <v>78550</v>
      </c>
      <c r="I56" s="71">
        <v>4</v>
      </c>
      <c r="J56" s="68">
        <v>34543</v>
      </c>
      <c r="K56" s="70">
        <v>1.7</v>
      </c>
      <c r="L56" s="68">
        <v>194504</v>
      </c>
      <c r="M56" s="71">
        <v>9.8000000000000007</v>
      </c>
      <c r="N56" s="6">
        <v>28095</v>
      </c>
      <c r="O56" s="70">
        <v>1.4</v>
      </c>
      <c r="P56" s="68">
        <v>266579</v>
      </c>
      <c r="Q56" s="71">
        <v>13.5</v>
      </c>
      <c r="R56" s="68">
        <v>112248</v>
      </c>
      <c r="S56" s="71">
        <v>5.7</v>
      </c>
      <c r="T56" s="244"/>
      <c r="U56" s="49"/>
      <c r="V56" s="49"/>
    </row>
    <row r="57" spans="1:22" ht="18" customHeight="1">
      <c r="A57" s="396"/>
      <c r="B57" s="43">
        <v>27</v>
      </c>
      <c r="C57" s="72">
        <v>2027344</v>
      </c>
      <c r="D57" s="72">
        <v>1253326</v>
      </c>
      <c r="E57" s="73">
        <v>61.8</v>
      </c>
      <c r="F57" s="72">
        <v>138647</v>
      </c>
      <c r="G57" s="74">
        <v>6.8</v>
      </c>
      <c r="H57" s="72">
        <v>100896</v>
      </c>
      <c r="I57" s="75">
        <v>5</v>
      </c>
      <c r="J57" s="72">
        <v>38978</v>
      </c>
      <c r="K57" s="74">
        <v>1.9</v>
      </c>
      <c r="L57" s="72">
        <v>178108</v>
      </c>
      <c r="M57" s="75">
        <v>8.8000000000000007</v>
      </c>
      <c r="N57" s="8">
        <v>19545</v>
      </c>
      <c r="O57" s="74">
        <v>1</v>
      </c>
      <c r="P57" s="72">
        <v>193778</v>
      </c>
      <c r="Q57" s="75">
        <v>9.6</v>
      </c>
      <c r="R57" s="72">
        <v>104067</v>
      </c>
      <c r="S57" s="75">
        <v>5.0999999999999996</v>
      </c>
      <c r="T57" s="244"/>
      <c r="U57" s="49"/>
      <c r="V57" s="49"/>
    </row>
    <row r="58" spans="1:22" ht="18" customHeight="1">
      <c r="A58" s="396"/>
      <c r="B58" s="43">
        <v>28</v>
      </c>
      <c r="C58" s="8">
        <v>2032744</v>
      </c>
      <c r="D58" s="72">
        <v>1250485</v>
      </c>
      <c r="E58" s="73">
        <v>61.5</v>
      </c>
      <c r="F58" s="72">
        <v>119115</v>
      </c>
      <c r="G58" s="74">
        <v>5.9</v>
      </c>
      <c r="H58" s="72">
        <v>104078</v>
      </c>
      <c r="I58" s="75">
        <v>5.0999999999999996</v>
      </c>
      <c r="J58" s="72">
        <v>43735</v>
      </c>
      <c r="K58" s="74">
        <v>2.1</v>
      </c>
      <c r="L58" s="72">
        <v>174263</v>
      </c>
      <c r="M58" s="75">
        <v>8.6</v>
      </c>
      <c r="N58" s="8">
        <v>12453</v>
      </c>
      <c r="O58" s="74">
        <v>0.6</v>
      </c>
      <c r="P58" s="72">
        <v>212539</v>
      </c>
      <c r="Q58" s="75">
        <v>10.5</v>
      </c>
      <c r="R58" s="72">
        <v>116075</v>
      </c>
      <c r="S58" s="75">
        <v>5.7</v>
      </c>
      <c r="T58" s="244"/>
      <c r="U58" s="49"/>
      <c r="V58" s="49"/>
    </row>
    <row r="59" spans="1:22" ht="18" customHeight="1">
      <c r="A59" s="396"/>
      <c r="B59" s="43">
        <v>29</v>
      </c>
      <c r="C59" s="8">
        <v>1988742</v>
      </c>
      <c r="D59" s="72">
        <v>1295865</v>
      </c>
      <c r="E59" s="73">
        <v>65.2</v>
      </c>
      <c r="F59" s="72">
        <v>123797</v>
      </c>
      <c r="G59" s="74">
        <v>6.2</v>
      </c>
      <c r="H59" s="72">
        <v>92886</v>
      </c>
      <c r="I59" s="75">
        <v>4.7</v>
      </c>
      <c r="J59" s="72">
        <v>42829</v>
      </c>
      <c r="K59" s="74">
        <v>2.2000000000000002</v>
      </c>
      <c r="L59" s="72">
        <v>128213</v>
      </c>
      <c r="M59" s="75">
        <v>6.4</v>
      </c>
      <c r="N59" s="8">
        <v>14586</v>
      </c>
      <c r="O59" s="74">
        <v>0.7</v>
      </c>
      <c r="P59" s="72">
        <v>188058</v>
      </c>
      <c r="Q59" s="75">
        <v>9.5</v>
      </c>
      <c r="R59" s="72">
        <v>102507</v>
      </c>
      <c r="S59" s="75">
        <v>5.2</v>
      </c>
      <c r="T59" s="244"/>
      <c r="U59" s="49"/>
      <c r="V59" s="49"/>
    </row>
    <row r="60" spans="1:22" s="7" customFormat="1" ht="18" customHeight="1">
      <c r="A60" s="397"/>
      <c r="B60" s="43">
        <v>30</v>
      </c>
      <c r="C60" s="8">
        <v>1862224</v>
      </c>
      <c r="D60" s="72">
        <v>1187546</v>
      </c>
      <c r="E60" s="73">
        <v>63.8</v>
      </c>
      <c r="F60" s="72">
        <v>139727</v>
      </c>
      <c r="G60" s="74">
        <v>7.5</v>
      </c>
      <c r="H60" s="72">
        <v>96210</v>
      </c>
      <c r="I60" s="75">
        <v>5.2</v>
      </c>
      <c r="J60" s="72">
        <v>41566</v>
      </c>
      <c r="K60" s="74">
        <v>2.2000000000000002</v>
      </c>
      <c r="L60" s="72">
        <v>110004</v>
      </c>
      <c r="M60" s="75">
        <v>5.9</v>
      </c>
      <c r="N60" s="8">
        <v>9880</v>
      </c>
      <c r="O60" s="74">
        <v>0.5</v>
      </c>
      <c r="P60" s="72">
        <v>179178</v>
      </c>
      <c r="Q60" s="75">
        <v>9.6</v>
      </c>
      <c r="R60" s="72">
        <v>98111</v>
      </c>
      <c r="S60" s="75">
        <v>5.3</v>
      </c>
      <c r="T60" s="244"/>
      <c r="U60" s="49"/>
      <c r="V60" s="49"/>
    </row>
    <row r="61" spans="1:22" ht="18" customHeight="1">
      <c r="A61" s="395" t="s">
        <v>29</v>
      </c>
      <c r="B61" s="42">
        <v>26</v>
      </c>
      <c r="C61" s="68">
        <v>1451834</v>
      </c>
      <c r="D61" s="68">
        <v>256932</v>
      </c>
      <c r="E61" s="69">
        <v>17.7</v>
      </c>
      <c r="F61" s="68">
        <v>47649</v>
      </c>
      <c r="G61" s="70">
        <v>3.3</v>
      </c>
      <c r="H61" s="68">
        <v>277669</v>
      </c>
      <c r="I61" s="71">
        <v>19.100000000000001</v>
      </c>
      <c r="J61" s="68">
        <v>12246</v>
      </c>
      <c r="K61" s="70">
        <v>0.8</v>
      </c>
      <c r="L61" s="68">
        <v>163521</v>
      </c>
      <c r="M61" s="71">
        <v>11.3</v>
      </c>
      <c r="N61" s="6">
        <v>1640</v>
      </c>
      <c r="O61" s="70">
        <v>0.1</v>
      </c>
      <c r="P61" s="68">
        <v>168319</v>
      </c>
      <c r="Q61" s="71">
        <v>11.6</v>
      </c>
      <c r="R61" s="68">
        <v>523858</v>
      </c>
      <c r="S61" s="71">
        <v>36.099999999999994</v>
      </c>
      <c r="T61" s="244"/>
      <c r="U61" s="49"/>
      <c r="V61" s="49"/>
    </row>
    <row r="62" spans="1:22" ht="18" customHeight="1">
      <c r="A62" s="396"/>
      <c r="B62" s="43">
        <v>27</v>
      </c>
      <c r="C62" s="72">
        <v>1093292</v>
      </c>
      <c r="D62" s="72">
        <v>296536</v>
      </c>
      <c r="E62" s="73">
        <v>27.1</v>
      </c>
      <c r="F62" s="72">
        <v>43758</v>
      </c>
      <c r="G62" s="74">
        <v>4</v>
      </c>
      <c r="H62" s="72">
        <v>269476</v>
      </c>
      <c r="I62" s="75">
        <v>24.6</v>
      </c>
      <c r="J62" s="72">
        <v>13996</v>
      </c>
      <c r="K62" s="74">
        <v>1.3</v>
      </c>
      <c r="L62" s="72">
        <v>144385</v>
      </c>
      <c r="M62" s="75">
        <v>13.2</v>
      </c>
      <c r="N62" s="8">
        <v>1636</v>
      </c>
      <c r="O62" s="74">
        <v>0.2</v>
      </c>
      <c r="P62" s="72">
        <v>159043</v>
      </c>
      <c r="Q62" s="75">
        <v>14.6</v>
      </c>
      <c r="R62" s="72">
        <v>164462</v>
      </c>
      <c r="S62" s="75">
        <v>15</v>
      </c>
      <c r="T62" s="244"/>
      <c r="U62" s="49"/>
      <c r="V62" s="49"/>
    </row>
    <row r="63" spans="1:22" ht="18" customHeight="1">
      <c r="A63" s="396"/>
      <c r="B63" s="43">
        <v>28</v>
      </c>
      <c r="C63" s="8">
        <v>1055947</v>
      </c>
      <c r="D63" s="72">
        <v>289349</v>
      </c>
      <c r="E63" s="73">
        <v>27.4</v>
      </c>
      <c r="F63" s="72">
        <v>36975</v>
      </c>
      <c r="G63" s="74">
        <v>3.5</v>
      </c>
      <c r="H63" s="72">
        <v>268440</v>
      </c>
      <c r="I63" s="75">
        <v>25.4</v>
      </c>
      <c r="J63" s="72">
        <v>15541</v>
      </c>
      <c r="K63" s="74">
        <v>1.5</v>
      </c>
      <c r="L63" s="72">
        <v>147516</v>
      </c>
      <c r="M63" s="75">
        <v>14</v>
      </c>
      <c r="N63" s="8">
        <v>4025</v>
      </c>
      <c r="O63" s="74">
        <v>0.4</v>
      </c>
      <c r="P63" s="72">
        <v>157003</v>
      </c>
      <c r="Q63" s="75">
        <v>14.8</v>
      </c>
      <c r="R63" s="72">
        <v>137098</v>
      </c>
      <c r="S63" s="75">
        <v>13</v>
      </c>
      <c r="T63" s="244"/>
      <c r="U63" s="49"/>
      <c r="V63" s="49"/>
    </row>
    <row r="64" spans="1:22" ht="18" customHeight="1">
      <c r="A64" s="396"/>
      <c r="B64" s="43">
        <v>29</v>
      </c>
      <c r="C64" s="8">
        <v>1032500</v>
      </c>
      <c r="D64" s="72">
        <v>291299</v>
      </c>
      <c r="E64" s="73">
        <v>28.2</v>
      </c>
      <c r="F64" s="72">
        <v>38086</v>
      </c>
      <c r="G64" s="74">
        <v>3.7</v>
      </c>
      <c r="H64" s="72">
        <v>251179</v>
      </c>
      <c r="I64" s="75">
        <v>24.3</v>
      </c>
      <c r="J64" s="72">
        <v>15186</v>
      </c>
      <c r="K64" s="74">
        <v>1.5</v>
      </c>
      <c r="L64" s="72">
        <v>142700</v>
      </c>
      <c r="M64" s="75">
        <v>13.8</v>
      </c>
      <c r="N64" s="8">
        <v>2118</v>
      </c>
      <c r="O64" s="74">
        <v>0.2</v>
      </c>
      <c r="P64" s="72">
        <v>157020</v>
      </c>
      <c r="Q64" s="75">
        <v>15.2</v>
      </c>
      <c r="R64" s="72">
        <v>134912</v>
      </c>
      <c r="S64" s="75">
        <v>13.1</v>
      </c>
      <c r="T64" s="244"/>
      <c r="U64" s="49"/>
      <c r="V64" s="49"/>
    </row>
    <row r="65" spans="1:22" s="7" customFormat="1" ht="18" customHeight="1">
      <c r="A65" s="397"/>
      <c r="B65" s="44">
        <v>30</v>
      </c>
      <c r="C65" s="82">
        <f>D65+F65+H65+J65+L65+N65+P65+R65</f>
        <v>1021355</v>
      </c>
      <c r="D65" s="77">
        <v>289914</v>
      </c>
      <c r="E65" s="78">
        <v>28.385233341981973</v>
      </c>
      <c r="F65" s="77">
        <v>42449</v>
      </c>
      <c r="G65" s="79">
        <v>4.1561455125788775</v>
      </c>
      <c r="H65" s="77">
        <v>244097</v>
      </c>
      <c r="I65" s="80">
        <v>23.899329811867567</v>
      </c>
      <c r="J65" s="77">
        <v>14716</v>
      </c>
      <c r="K65" s="79">
        <v>1.4408310528660455</v>
      </c>
      <c r="L65" s="77">
        <v>145641</v>
      </c>
      <c r="M65" s="80">
        <v>14.25958652965913</v>
      </c>
      <c r="N65" s="76">
        <v>2090</v>
      </c>
      <c r="O65" s="79">
        <v>0.20463012370821118</v>
      </c>
      <c r="P65" s="77">
        <v>145208</v>
      </c>
      <c r="Q65" s="80">
        <v>14.217191867665994</v>
      </c>
      <c r="R65" s="77">
        <v>137240</v>
      </c>
      <c r="S65" s="80">
        <v>13.437051759672199</v>
      </c>
      <c r="T65" s="244"/>
      <c r="U65" s="49"/>
      <c r="V65" s="49"/>
    </row>
    <row r="66" spans="1:22" ht="18" customHeight="1">
      <c r="A66" s="396" t="s">
        <v>133</v>
      </c>
      <c r="B66" s="43">
        <v>26</v>
      </c>
      <c r="C66" s="8">
        <v>453744</v>
      </c>
      <c r="D66" s="72">
        <v>101976</v>
      </c>
      <c r="E66" s="73">
        <v>22.4</v>
      </c>
      <c r="F66" s="72">
        <v>16868</v>
      </c>
      <c r="G66" s="74">
        <v>3.7</v>
      </c>
      <c r="H66" s="72">
        <v>134620</v>
      </c>
      <c r="I66" s="75">
        <v>29.7</v>
      </c>
      <c r="J66" s="72">
        <v>4402</v>
      </c>
      <c r="K66" s="74">
        <v>1</v>
      </c>
      <c r="L66" s="72">
        <v>82422</v>
      </c>
      <c r="M66" s="75">
        <v>18.2</v>
      </c>
      <c r="N66" s="8">
        <v>1260</v>
      </c>
      <c r="O66" s="74">
        <v>0.3</v>
      </c>
      <c r="P66" s="72">
        <v>57055</v>
      </c>
      <c r="Q66" s="75">
        <v>12.6</v>
      </c>
      <c r="R66" s="72">
        <v>55141</v>
      </c>
      <c r="S66" s="75">
        <v>12.1</v>
      </c>
      <c r="T66" s="244"/>
      <c r="U66" s="49"/>
      <c r="V66" s="49"/>
    </row>
    <row r="67" spans="1:22" ht="18" customHeight="1">
      <c r="A67" s="396"/>
      <c r="B67" s="43">
        <v>27</v>
      </c>
      <c r="C67" s="8">
        <v>458480</v>
      </c>
      <c r="D67" s="72">
        <v>121280</v>
      </c>
      <c r="E67" s="73">
        <v>26.452626068748909</v>
      </c>
      <c r="F67" s="72">
        <v>15543</v>
      </c>
      <c r="G67" s="74">
        <v>3.3901151631477928</v>
      </c>
      <c r="H67" s="72">
        <v>131397</v>
      </c>
      <c r="I67" s="75">
        <v>28.559265398708774</v>
      </c>
      <c r="J67" s="72">
        <v>5003</v>
      </c>
      <c r="K67" s="74">
        <v>1.0912144477403594</v>
      </c>
      <c r="L67" s="72">
        <v>78802</v>
      </c>
      <c r="M67" s="75">
        <v>17.18766358401675</v>
      </c>
      <c r="N67" s="8">
        <v>1069</v>
      </c>
      <c r="O67" s="74">
        <v>0.23316175187576338</v>
      </c>
      <c r="P67" s="72">
        <v>58563</v>
      </c>
      <c r="Q67" s="75">
        <v>12.773294363985343</v>
      </c>
      <c r="R67" s="72">
        <v>46823</v>
      </c>
      <c r="S67" s="75">
        <v>10.212659221776304</v>
      </c>
      <c r="T67" s="244"/>
      <c r="U67" s="49"/>
      <c r="V67" s="49"/>
    </row>
    <row r="68" spans="1:22" ht="18" customHeight="1">
      <c r="A68" s="396"/>
      <c r="B68" s="43">
        <v>28</v>
      </c>
      <c r="C68" s="8">
        <v>450596</v>
      </c>
      <c r="D68" s="72">
        <v>118724</v>
      </c>
      <c r="E68" s="73">
        <v>26.348214364974389</v>
      </c>
      <c r="F68" s="72">
        <v>13229</v>
      </c>
      <c r="G68" s="74">
        <v>3.0358893554314732</v>
      </c>
      <c r="H68" s="72">
        <v>129769</v>
      </c>
      <c r="I68" s="75">
        <v>28.799412333886675</v>
      </c>
      <c r="J68" s="72">
        <v>5592</v>
      </c>
      <c r="K68" s="74">
        <v>1.2410230006480305</v>
      </c>
      <c r="L68" s="72">
        <v>77192</v>
      </c>
      <c r="M68" s="75">
        <v>17.131088602650713</v>
      </c>
      <c r="N68" s="8">
        <v>1020</v>
      </c>
      <c r="O68" s="74">
        <v>0.22636685634137899</v>
      </c>
      <c r="P68" s="72">
        <v>56078</v>
      </c>
      <c r="Q68" s="75">
        <v>12.545294676384167</v>
      </c>
      <c r="R68" s="72">
        <v>48992</v>
      </c>
      <c r="S68" s="75">
        <v>10.872710809683175</v>
      </c>
      <c r="T68" s="244"/>
      <c r="U68" s="49"/>
      <c r="V68" s="49"/>
    </row>
    <row r="69" spans="1:22" ht="18" customHeight="1">
      <c r="A69" s="396"/>
      <c r="B69" s="43">
        <v>29</v>
      </c>
      <c r="C69" s="8">
        <v>461397</v>
      </c>
      <c r="D69" s="72">
        <v>120538</v>
      </c>
      <c r="E69" s="73">
        <v>26.1</v>
      </c>
      <c r="F69" s="72">
        <v>13619</v>
      </c>
      <c r="G69" s="74">
        <v>3</v>
      </c>
      <c r="H69" s="72">
        <v>130455</v>
      </c>
      <c r="I69" s="75">
        <v>28.3</v>
      </c>
      <c r="J69" s="72">
        <v>5550</v>
      </c>
      <c r="K69" s="74">
        <v>1.2</v>
      </c>
      <c r="L69" s="72">
        <v>74254</v>
      </c>
      <c r="M69" s="75">
        <v>16.100000000000001</v>
      </c>
      <c r="N69" s="8">
        <v>823</v>
      </c>
      <c r="O69" s="74">
        <v>0.2</v>
      </c>
      <c r="P69" s="72">
        <v>60843</v>
      </c>
      <c r="Q69" s="75">
        <v>13.2</v>
      </c>
      <c r="R69" s="72">
        <v>55315</v>
      </c>
      <c r="S69" s="75">
        <v>11.9</v>
      </c>
      <c r="T69" s="244"/>
      <c r="U69" s="49"/>
      <c r="V69" s="49"/>
    </row>
    <row r="70" spans="1:22" s="7" customFormat="1" ht="18" customHeight="1">
      <c r="A70" s="397"/>
      <c r="B70" s="44">
        <v>30</v>
      </c>
      <c r="C70" s="82">
        <f>D70+F70+H70+J70+L70+N70+P70+R70</f>
        <v>453637</v>
      </c>
      <c r="D70" s="77">
        <v>128224</v>
      </c>
      <c r="E70" s="78">
        <v>28.265771971862964</v>
      </c>
      <c r="F70" s="77">
        <v>15160</v>
      </c>
      <c r="G70" s="79">
        <v>3.3418790795283453</v>
      </c>
      <c r="H70" s="77">
        <v>128310</v>
      </c>
      <c r="I70" s="80">
        <v>28.284729861100395</v>
      </c>
      <c r="J70" s="77">
        <v>5519</v>
      </c>
      <c r="K70" s="79">
        <v>1.2166115197834391</v>
      </c>
      <c r="L70" s="77">
        <v>70106</v>
      </c>
      <c r="M70" s="80">
        <v>15.454206777665844</v>
      </c>
      <c r="N70" s="76">
        <v>1343</v>
      </c>
      <c r="O70" s="79">
        <v>0.29605168890544642</v>
      </c>
      <c r="P70" s="77">
        <v>63561</v>
      </c>
      <c r="Q70" s="80">
        <v>14.011423230468415</v>
      </c>
      <c r="R70" s="77">
        <v>41414</v>
      </c>
      <c r="S70" s="80">
        <v>9.1293258706851503</v>
      </c>
      <c r="T70" s="244"/>
      <c r="U70" s="49"/>
      <c r="V70" s="49"/>
    </row>
    <row r="71" spans="1:22" ht="18" customHeight="1">
      <c r="A71" s="396" t="s">
        <v>73</v>
      </c>
      <c r="B71" s="43">
        <v>26</v>
      </c>
      <c r="C71" s="72">
        <v>491689</v>
      </c>
      <c r="D71" s="72">
        <v>97854</v>
      </c>
      <c r="E71" s="73">
        <v>19.899999999999999</v>
      </c>
      <c r="F71" s="72">
        <v>17026</v>
      </c>
      <c r="G71" s="74">
        <v>3.5</v>
      </c>
      <c r="H71" s="72">
        <v>135287</v>
      </c>
      <c r="I71" s="75">
        <v>27.5</v>
      </c>
      <c r="J71" s="72">
        <v>8187</v>
      </c>
      <c r="K71" s="74">
        <v>1.7</v>
      </c>
      <c r="L71" s="72">
        <v>64133</v>
      </c>
      <c r="M71" s="75">
        <v>13</v>
      </c>
      <c r="N71" s="8">
        <v>3101</v>
      </c>
      <c r="O71" s="74">
        <v>0.6</v>
      </c>
      <c r="P71" s="72">
        <v>68402</v>
      </c>
      <c r="Q71" s="75">
        <v>14</v>
      </c>
      <c r="R71" s="72">
        <v>97699</v>
      </c>
      <c r="S71" s="75">
        <v>19.79999999999999</v>
      </c>
      <c r="T71" s="244"/>
      <c r="U71" s="49"/>
      <c r="V71" s="49"/>
    </row>
    <row r="72" spans="1:22" ht="18" customHeight="1">
      <c r="A72" s="396"/>
      <c r="B72" s="43">
        <v>27</v>
      </c>
      <c r="C72" s="81">
        <v>477817</v>
      </c>
      <c r="D72" s="72">
        <v>118974</v>
      </c>
      <c r="E72" s="73">
        <v>24.9</v>
      </c>
      <c r="F72" s="72">
        <v>15629</v>
      </c>
      <c r="G72" s="74">
        <v>3.3</v>
      </c>
      <c r="H72" s="72">
        <v>133192</v>
      </c>
      <c r="I72" s="75">
        <v>27.9</v>
      </c>
      <c r="J72" s="72">
        <v>8881</v>
      </c>
      <c r="K72" s="74">
        <v>1.9</v>
      </c>
      <c r="L72" s="72">
        <v>58718</v>
      </c>
      <c r="M72" s="75">
        <v>12.3</v>
      </c>
      <c r="N72" s="8">
        <v>3924</v>
      </c>
      <c r="O72" s="74">
        <v>0.8</v>
      </c>
      <c r="P72" s="72">
        <v>60050</v>
      </c>
      <c r="Q72" s="75">
        <v>12.6</v>
      </c>
      <c r="R72" s="72">
        <v>78449</v>
      </c>
      <c r="S72" s="75">
        <v>16.3</v>
      </c>
      <c r="T72" s="244"/>
      <c r="U72" s="49"/>
      <c r="V72" s="49"/>
    </row>
    <row r="73" spans="1:22" ht="18" customHeight="1">
      <c r="A73" s="396"/>
      <c r="B73" s="43">
        <v>28</v>
      </c>
      <c r="C73" s="8">
        <v>465327</v>
      </c>
      <c r="D73" s="72">
        <v>112700</v>
      </c>
      <c r="E73" s="73">
        <v>24.2</v>
      </c>
      <c r="F73" s="72">
        <v>13196</v>
      </c>
      <c r="G73" s="74">
        <v>2.8</v>
      </c>
      <c r="H73" s="72">
        <v>128342</v>
      </c>
      <c r="I73" s="75">
        <v>27.6</v>
      </c>
      <c r="J73" s="72">
        <v>9481</v>
      </c>
      <c r="K73" s="74">
        <v>2</v>
      </c>
      <c r="L73" s="72">
        <v>55609</v>
      </c>
      <c r="M73" s="75">
        <v>12</v>
      </c>
      <c r="N73" s="8">
        <v>3849</v>
      </c>
      <c r="O73" s="74">
        <v>0.8</v>
      </c>
      <c r="P73" s="72">
        <v>67925</v>
      </c>
      <c r="Q73" s="75">
        <v>14.6</v>
      </c>
      <c r="R73" s="72">
        <v>74225</v>
      </c>
      <c r="S73" s="75">
        <v>15.999999999999998</v>
      </c>
      <c r="T73" s="244"/>
      <c r="U73" s="49"/>
      <c r="V73" s="49"/>
    </row>
    <row r="74" spans="1:22" ht="18" customHeight="1">
      <c r="A74" s="396"/>
      <c r="B74" s="43">
        <v>29</v>
      </c>
      <c r="C74" s="8">
        <v>462932</v>
      </c>
      <c r="D74" s="72">
        <v>114451</v>
      </c>
      <c r="E74" s="73">
        <v>24.7</v>
      </c>
      <c r="F74" s="72">
        <v>13580</v>
      </c>
      <c r="G74" s="74">
        <v>2.9</v>
      </c>
      <c r="H74" s="72">
        <v>128063</v>
      </c>
      <c r="I74" s="75">
        <v>27.7</v>
      </c>
      <c r="J74" s="72">
        <v>9415</v>
      </c>
      <c r="K74" s="74">
        <v>2</v>
      </c>
      <c r="L74" s="72">
        <v>54682</v>
      </c>
      <c r="M74" s="75">
        <v>11.8</v>
      </c>
      <c r="N74" s="8">
        <v>3137</v>
      </c>
      <c r="O74" s="74">
        <v>0.7</v>
      </c>
      <c r="P74" s="72">
        <v>65557</v>
      </c>
      <c r="Q74" s="75">
        <v>14.2</v>
      </c>
      <c r="R74" s="72">
        <v>74047</v>
      </c>
      <c r="S74" s="75">
        <v>16</v>
      </c>
      <c r="T74" s="244"/>
      <c r="U74" s="49"/>
      <c r="V74" s="49"/>
    </row>
    <row r="75" spans="1:22" s="7" customFormat="1" ht="18" customHeight="1">
      <c r="A75" s="397"/>
      <c r="B75" s="43">
        <v>30</v>
      </c>
      <c r="C75" s="8">
        <f>D75+F75+H75+J75+L75+N75+P75+R75</f>
        <v>459856</v>
      </c>
      <c r="D75" s="72">
        <v>117883</v>
      </c>
      <c r="E75" s="73">
        <v>25.634763926098604</v>
      </c>
      <c r="F75" s="72">
        <v>15147</v>
      </c>
      <c r="G75" s="74">
        <v>3.2938572074736436</v>
      </c>
      <c r="H75" s="72">
        <v>128726</v>
      </c>
      <c r="I75" s="75">
        <v>27.992675968129156</v>
      </c>
      <c r="J75" s="72">
        <v>9259</v>
      </c>
      <c r="K75" s="74">
        <v>2.0134563863470305</v>
      </c>
      <c r="L75" s="72">
        <v>57732</v>
      </c>
      <c r="M75" s="75">
        <v>12.55436484464702</v>
      </c>
      <c r="N75" s="8">
        <v>3144</v>
      </c>
      <c r="O75" s="74">
        <v>0.68369228628092271</v>
      </c>
      <c r="P75" s="72">
        <v>61015</v>
      </c>
      <c r="Q75" s="75">
        <v>13.268283984551685</v>
      </c>
      <c r="R75" s="72">
        <v>66950</v>
      </c>
      <c r="S75" s="75">
        <v>14.558905396471939</v>
      </c>
      <c r="T75" s="244"/>
      <c r="U75" s="49"/>
      <c r="V75" s="49"/>
    </row>
    <row r="76" spans="1:22" ht="18" customHeight="1">
      <c r="A76" s="395" t="s">
        <v>31</v>
      </c>
      <c r="B76" s="42">
        <v>26</v>
      </c>
      <c r="C76" s="6">
        <v>845877.63599999994</v>
      </c>
      <c r="D76" s="68">
        <v>234577.201</v>
      </c>
      <c r="E76" s="69">
        <v>27.831812618817132</v>
      </c>
      <c r="F76" s="68">
        <v>43155.682999999997</v>
      </c>
      <c r="G76" s="70">
        <v>5.1018824902470881</v>
      </c>
      <c r="H76" s="68">
        <v>219816.568</v>
      </c>
      <c r="I76" s="71">
        <v>25.986804550061425</v>
      </c>
      <c r="J76" s="68">
        <v>14611.737999999999</v>
      </c>
      <c r="K76" s="70">
        <v>1.7274056409738205</v>
      </c>
      <c r="L76" s="68">
        <v>109130.658</v>
      </c>
      <c r="M76" s="71">
        <v>12.901471011346139</v>
      </c>
      <c r="N76" s="6">
        <v>3220.9789999999998</v>
      </c>
      <c r="O76" s="70">
        <v>0.38078545441057154</v>
      </c>
      <c r="P76" s="68">
        <v>114497.2</v>
      </c>
      <c r="Q76" s="71">
        <v>13.53590580091894</v>
      </c>
      <c r="R76" s="68">
        <v>106867.609</v>
      </c>
      <c r="S76" s="71">
        <v>12.633932433224892</v>
      </c>
      <c r="T76" s="244"/>
      <c r="U76" s="49"/>
      <c r="V76" s="49"/>
    </row>
    <row r="77" spans="1:22" ht="18" customHeight="1">
      <c r="A77" s="396"/>
      <c r="B77" s="43">
        <v>27</v>
      </c>
      <c r="C77" s="8">
        <v>838589</v>
      </c>
      <c r="D77" s="72">
        <v>275555</v>
      </c>
      <c r="E77" s="73">
        <v>32.9</v>
      </c>
      <c r="F77" s="72">
        <v>39660</v>
      </c>
      <c r="G77" s="74">
        <v>4.7</v>
      </c>
      <c r="H77" s="72">
        <v>210557</v>
      </c>
      <c r="I77" s="75">
        <v>25.1</v>
      </c>
      <c r="J77" s="72">
        <v>16397</v>
      </c>
      <c r="K77" s="74">
        <v>2</v>
      </c>
      <c r="L77" s="72">
        <v>107627</v>
      </c>
      <c r="M77" s="75">
        <v>12.8</v>
      </c>
      <c r="N77" s="8">
        <v>3565</v>
      </c>
      <c r="O77" s="74">
        <v>0.4</v>
      </c>
      <c r="P77" s="72">
        <v>100663</v>
      </c>
      <c r="Q77" s="75">
        <v>12</v>
      </c>
      <c r="R77" s="72">
        <v>84565</v>
      </c>
      <c r="S77" s="75">
        <v>10.1</v>
      </c>
      <c r="T77" s="244"/>
      <c r="U77" s="49"/>
      <c r="V77" s="49"/>
    </row>
    <row r="78" spans="1:22" ht="18" customHeight="1">
      <c r="A78" s="396"/>
      <c r="B78" s="43">
        <v>28</v>
      </c>
      <c r="C78" s="8">
        <v>819099</v>
      </c>
      <c r="D78" s="72">
        <v>270140</v>
      </c>
      <c r="E78" s="73">
        <v>33</v>
      </c>
      <c r="F78" s="72">
        <v>33548</v>
      </c>
      <c r="G78" s="74">
        <v>4.0999999999999996</v>
      </c>
      <c r="H78" s="72">
        <v>206612</v>
      </c>
      <c r="I78" s="75">
        <v>25.2</v>
      </c>
      <c r="J78" s="72">
        <v>18029</v>
      </c>
      <c r="K78" s="74">
        <v>2.2000000000000002</v>
      </c>
      <c r="L78" s="72">
        <v>101003</v>
      </c>
      <c r="M78" s="75">
        <v>12.3</v>
      </c>
      <c r="N78" s="8">
        <v>3324</v>
      </c>
      <c r="O78" s="74">
        <v>0.4</v>
      </c>
      <c r="P78" s="72">
        <v>106509</v>
      </c>
      <c r="Q78" s="75">
        <v>13</v>
      </c>
      <c r="R78" s="72">
        <v>79934</v>
      </c>
      <c r="S78" s="75">
        <v>9.8000000000000007</v>
      </c>
      <c r="T78" s="244"/>
      <c r="U78" s="49"/>
      <c r="V78" s="49"/>
    </row>
    <row r="79" spans="1:22" ht="18" customHeight="1">
      <c r="A79" s="396"/>
      <c r="B79" s="43">
        <v>29</v>
      </c>
      <c r="C79" s="8">
        <v>819490</v>
      </c>
      <c r="D79" s="72">
        <v>274773.73700000002</v>
      </c>
      <c r="E79" s="73">
        <v>33.529836835272583</v>
      </c>
      <c r="F79" s="72">
        <v>34544.442000000003</v>
      </c>
      <c r="G79" s="74">
        <v>4.2153573935835702</v>
      </c>
      <c r="H79" s="72">
        <v>201347.60399999999</v>
      </c>
      <c r="I79" s="75">
        <v>24.569860216637359</v>
      </c>
      <c r="J79" s="72">
        <v>17804.223999999998</v>
      </c>
      <c r="K79" s="74">
        <v>2.1725974695268788</v>
      </c>
      <c r="L79" s="72">
        <v>100763.808</v>
      </c>
      <c r="M79" s="75">
        <v>12.295913277697039</v>
      </c>
      <c r="N79" s="8">
        <v>2791.1579999999999</v>
      </c>
      <c r="O79" s="74">
        <v>0.34059686105104636</v>
      </c>
      <c r="P79" s="72">
        <v>115121.60000000001</v>
      </c>
      <c r="Q79" s="75">
        <v>14.047952713237352</v>
      </c>
      <c r="R79" s="72">
        <v>72343.657000000007</v>
      </c>
      <c r="S79" s="75">
        <v>8.8278852329941753</v>
      </c>
      <c r="T79" s="244"/>
      <c r="U79" s="49"/>
      <c r="V79" s="49"/>
    </row>
    <row r="80" spans="1:22" s="7" customFormat="1" ht="18" customHeight="1">
      <c r="A80" s="397"/>
      <c r="B80" s="43">
        <v>30</v>
      </c>
      <c r="C80" s="8">
        <f>D80+F80+H80+J80+L80+N80+P80+R80</f>
        <v>803902</v>
      </c>
      <c r="D80" s="72">
        <v>282028</v>
      </c>
      <c r="E80" s="73">
        <v>35.082385663924207</v>
      </c>
      <c r="F80" s="72">
        <v>38527</v>
      </c>
      <c r="G80" s="74">
        <v>4.7924995832825399</v>
      </c>
      <c r="H80" s="72">
        <v>200045</v>
      </c>
      <c r="I80" s="75">
        <v>24.884252060574546</v>
      </c>
      <c r="J80" s="72">
        <v>17172</v>
      </c>
      <c r="K80" s="74">
        <v>2.1360812636366124</v>
      </c>
      <c r="L80" s="72">
        <v>99994</v>
      </c>
      <c r="M80" s="75">
        <v>12.438580822040498</v>
      </c>
      <c r="N80" s="8">
        <v>2865</v>
      </c>
      <c r="O80" s="74">
        <v>0.35638672375488556</v>
      </c>
      <c r="P80" s="72">
        <v>106309</v>
      </c>
      <c r="Q80" s="75">
        <v>13.224124333563047</v>
      </c>
      <c r="R80" s="72">
        <v>56962</v>
      </c>
      <c r="S80" s="75">
        <v>7.0856895492236616</v>
      </c>
      <c r="T80" s="244"/>
      <c r="U80" s="49"/>
      <c r="V80" s="49"/>
    </row>
    <row r="81" spans="1:22" ht="18" customHeight="1">
      <c r="A81" s="395" t="s">
        <v>32</v>
      </c>
      <c r="B81" s="42">
        <v>26</v>
      </c>
      <c r="C81" s="185">
        <v>761566</v>
      </c>
      <c r="D81" s="68">
        <v>226997</v>
      </c>
      <c r="E81" s="69">
        <v>29.806609013532643</v>
      </c>
      <c r="F81" s="68">
        <v>40775</v>
      </c>
      <c r="G81" s="70">
        <v>5.3540993164085577</v>
      </c>
      <c r="H81" s="68">
        <v>171367</v>
      </c>
      <c r="I81" s="71">
        <v>22.5019236678108</v>
      </c>
      <c r="J81" s="68">
        <v>10888</v>
      </c>
      <c r="K81" s="70">
        <v>1.429685673992799</v>
      </c>
      <c r="L81" s="68">
        <v>86420</v>
      </c>
      <c r="M81" s="71">
        <v>11.347670457977378</v>
      </c>
      <c r="N81" s="6">
        <v>2190</v>
      </c>
      <c r="O81" s="70">
        <v>0.28756535874763317</v>
      </c>
      <c r="P81" s="68">
        <v>125248</v>
      </c>
      <c r="Q81" s="71">
        <v>16.446112352704823</v>
      </c>
      <c r="R81" s="68">
        <v>97681</v>
      </c>
      <c r="S81" s="71">
        <v>12.9</v>
      </c>
      <c r="T81" s="244"/>
      <c r="U81" s="49"/>
      <c r="V81" s="49"/>
    </row>
    <row r="82" spans="1:22" ht="18" customHeight="1">
      <c r="A82" s="396"/>
      <c r="B82" s="43">
        <v>27</v>
      </c>
      <c r="C82" s="8">
        <v>788290</v>
      </c>
      <c r="D82" s="72">
        <v>267335</v>
      </c>
      <c r="E82" s="73">
        <v>33.9</v>
      </c>
      <c r="F82" s="72">
        <v>37409</v>
      </c>
      <c r="G82" s="74">
        <v>4.7</v>
      </c>
      <c r="H82" s="72">
        <v>173939</v>
      </c>
      <c r="I82" s="75">
        <v>22.1</v>
      </c>
      <c r="J82" s="72">
        <v>12598</v>
      </c>
      <c r="K82" s="74">
        <v>1.6</v>
      </c>
      <c r="L82" s="72">
        <v>93593</v>
      </c>
      <c r="M82" s="75">
        <v>11.9</v>
      </c>
      <c r="N82" s="8">
        <v>2119</v>
      </c>
      <c r="O82" s="74">
        <v>0.3</v>
      </c>
      <c r="P82" s="72">
        <v>122984</v>
      </c>
      <c r="Q82" s="75">
        <v>15.6</v>
      </c>
      <c r="R82" s="72">
        <v>78313</v>
      </c>
      <c r="S82" s="75">
        <v>9.9</v>
      </c>
      <c r="T82" s="244"/>
      <c r="U82" s="49"/>
      <c r="V82" s="49"/>
    </row>
    <row r="83" spans="1:22" ht="18" customHeight="1">
      <c r="A83" s="396"/>
      <c r="B83" s="43">
        <v>28</v>
      </c>
      <c r="C83" s="8">
        <v>773303</v>
      </c>
      <c r="D83" s="72">
        <v>263523</v>
      </c>
      <c r="E83" s="73">
        <v>34.1</v>
      </c>
      <c r="F83" s="72">
        <v>31632</v>
      </c>
      <c r="G83" s="74">
        <v>4.0999999999999996</v>
      </c>
      <c r="H83" s="72">
        <v>175487</v>
      </c>
      <c r="I83" s="75">
        <v>22.7</v>
      </c>
      <c r="J83" s="72">
        <v>14275</v>
      </c>
      <c r="K83" s="74">
        <v>1.8</v>
      </c>
      <c r="L83" s="72">
        <v>90685</v>
      </c>
      <c r="M83" s="75">
        <v>11.7</v>
      </c>
      <c r="N83" s="8">
        <v>1414</v>
      </c>
      <c r="O83" s="74">
        <v>0.2</v>
      </c>
      <c r="P83" s="72">
        <v>119164</v>
      </c>
      <c r="Q83" s="75">
        <v>15.4</v>
      </c>
      <c r="R83" s="72">
        <v>77123</v>
      </c>
      <c r="S83" s="75">
        <v>10</v>
      </c>
      <c r="T83" s="244"/>
      <c r="U83" s="49"/>
      <c r="V83" s="49"/>
    </row>
    <row r="84" spans="1:22" ht="18" customHeight="1">
      <c r="A84" s="396"/>
      <c r="B84" s="43">
        <v>29</v>
      </c>
      <c r="C84" s="8">
        <v>764531</v>
      </c>
      <c r="D84" s="72">
        <v>266772</v>
      </c>
      <c r="E84" s="73">
        <v>34.9</v>
      </c>
      <c r="F84" s="72">
        <v>32604</v>
      </c>
      <c r="G84" s="74">
        <v>4.2</v>
      </c>
      <c r="H84" s="72">
        <v>173701</v>
      </c>
      <c r="I84" s="75">
        <v>22.7</v>
      </c>
      <c r="J84" s="72">
        <v>14316</v>
      </c>
      <c r="K84" s="74">
        <v>1.9</v>
      </c>
      <c r="L84" s="72">
        <v>86659</v>
      </c>
      <c r="M84" s="75">
        <v>11.3</v>
      </c>
      <c r="N84" s="8">
        <v>1298</v>
      </c>
      <c r="O84" s="74">
        <v>0.2</v>
      </c>
      <c r="P84" s="72">
        <v>118278</v>
      </c>
      <c r="Q84" s="75">
        <v>15.5</v>
      </c>
      <c r="R84" s="72">
        <v>70903</v>
      </c>
      <c r="S84" s="75">
        <v>9.3000000000000007</v>
      </c>
      <c r="T84" s="244"/>
      <c r="U84" s="49"/>
      <c r="V84" s="49"/>
    </row>
    <row r="85" spans="1:22" s="7" customFormat="1" ht="18" customHeight="1">
      <c r="A85" s="397"/>
      <c r="B85" s="44">
        <v>30</v>
      </c>
      <c r="C85" s="76">
        <f>D85+F85+H85+J85+L85+N85+P85+R85</f>
        <v>772611</v>
      </c>
      <c r="D85" s="77">
        <v>275572</v>
      </c>
      <c r="E85" s="78">
        <v>35.667625752157292</v>
      </c>
      <c r="F85" s="77">
        <v>36391</v>
      </c>
      <c r="G85" s="79">
        <v>4.7101322657844635</v>
      </c>
      <c r="H85" s="77">
        <v>172325</v>
      </c>
      <c r="I85" s="80">
        <v>22.304238484826129</v>
      </c>
      <c r="J85" s="77">
        <v>14017</v>
      </c>
      <c r="K85" s="79">
        <v>1.8142376952955626</v>
      </c>
      <c r="L85" s="77">
        <v>89020</v>
      </c>
      <c r="M85" s="80">
        <v>11.521969011572446</v>
      </c>
      <c r="N85" s="76">
        <v>2752</v>
      </c>
      <c r="O85" s="79">
        <v>0.3561947733076542</v>
      </c>
      <c r="P85" s="77">
        <v>122521</v>
      </c>
      <c r="Q85" s="80">
        <v>15.858044992887754</v>
      </c>
      <c r="R85" s="77">
        <v>60013</v>
      </c>
      <c r="S85" s="80">
        <v>7.7675570241686964</v>
      </c>
      <c r="T85" s="244"/>
      <c r="U85" s="49"/>
      <c r="V85" s="49"/>
    </row>
    <row r="86" spans="1:22" ht="18" customHeight="1">
      <c r="A86" s="395" t="s">
        <v>33</v>
      </c>
      <c r="B86" s="42">
        <v>26</v>
      </c>
      <c r="C86" s="6">
        <v>1170091</v>
      </c>
      <c r="D86" s="68">
        <v>487421</v>
      </c>
      <c r="E86" s="69">
        <v>41.656674566337145</v>
      </c>
      <c r="F86" s="68">
        <v>72420</v>
      </c>
      <c r="G86" s="70">
        <v>6.1892622026833806</v>
      </c>
      <c r="H86" s="68">
        <v>155558</v>
      </c>
      <c r="I86" s="71">
        <v>13.294521537213772</v>
      </c>
      <c r="J86" s="68">
        <v>16568</v>
      </c>
      <c r="K86" s="70">
        <v>1.4159582459825775</v>
      </c>
      <c r="L86" s="68">
        <v>131364</v>
      </c>
      <c r="M86" s="71">
        <v>11.226819110650368</v>
      </c>
      <c r="N86" s="6">
        <v>6801</v>
      </c>
      <c r="O86" s="70">
        <v>0.58123684397196462</v>
      </c>
      <c r="P86" s="68">
        <v>188348</v>
      </c>
      <c r="Q86" s="71">
        <v>16.096867679522362</v>
      </c>
      <c r="R86" s="68">
        <v>111611</v>
      </c>
      <c r="S86" s="71">
        <v>9.5386598136384269</v>
      </c>
      <c r="T86" s="244"/>
      <c r="U86" s="49"/>
      <c r="V86" s="49"/>
    </row>
    <row r="87" spans="1:22" ht="18" customHeight="1">
      <c r="A87" s="396"/>
      <c r="B87" s="43">
        <v>27</v>
      </c>
      <c r="C87" s="81">
        <v>1166550</v>
      </c>
      <c r="D87" s="72">
        <v>551369</v>
      </c>
      <c r="E87" s="73">
        <v>47.3</v>
      </c>
      <c r="F87" s="72">
        <v>65834</v>
      </c>
      <c r="G87" s="74">
        <v>5.7</v>
      </c>
      <c r="H87" s="72">
        <v>151525</v>
      </c>
      <c r="I87" s="75">
        <v>13</v>
      </c>
      <c r="J87" s="72">
        <v>18969</v>
      </c>
      <c r="K87" s="74">
        <v>1.6</v>
      </c>
      <c r="L87" s="72">
        <v>129721</v>
      </c>
      <c r="M87" s="75">
        <v>11.1</v>
      </c>
      <c r="N87" s="8">
        <v>7461</v>
      </c>
      <c r="O87" s="74">
        <v>0.6</v>
      </c>
      <c r="P87" s="72">
        <v>148575</v>
      </c>
      <c r="Q87" s="75">
        <v>12.7</v>
      </c>
      <c r="R87" s="72">
        <v>93096</v>
      </c>
      <c r="S87" s="75">
        <v>8</v>
      </c>
      <c r="T87" s="244"/>
      <c r="U87" s="49"/>
      <c r="V87" s="49"/>
    </row>
    <row r="88" spans="1:22" ht="18" customHeight="1">
      <c r="A88" s="396"/>
      <c r="B88" s="43">
        <v>28</v>
      </c>
      <c r="C88" s="8">
        <v>1152622</v>
      </c>
      <c r="D88" s="72">
        <v>541660</v>
      </c>
      <c r="E88" s="73">
        <v>47</v>
      </c>
      <c r="F88" s="72">
        <v>55345</v>
      </c>
      <c r="G88" s="74">
        <v>4.8</v>
      </c>
      <c r="H88" s="72">
        <v>159423</v>
      </c>
      <c r="I88" s="75">
        <v>13.8</v>
      </c>
      <c r="J88" s="72">
        <v>21287</v>
      </c>
      <c r="K88" s="74">
        <v>1.8</v>
      </c>
      <c r="L88" s="72">
        <v>128212</v>
      </c>
      <c r="M88" s="75">
        <v>11.1</v>
      </c>
      <c r="N88" s="8">
        <v>5285</v>
      </c>
      <c r="O88" s="74">
        <v>0.5</v>
      </c>
      <c r="P88" s="72">
        <v>149284</v>
      </c>
      <c r="Q88" s="75">
        <v>13</v>
      </c>
      <c r="R88" s="72">
        <v>92126</v>
      </c>
      <c r="S88" s="75">
        <v>8</v>
      </c>
      <c r="T88" s="244"/>
      <c r="U88" s="49"/>
      <c r="V88" s="49"/>
    </row>
    <row r="89" spans="1:22" ht="18" customHeight="1">
      <c r="A89" s="396"/>
      <c r="B89" s="43">
        <v>29</v>
      </c>
      <c r="C89" s="8">
        <v>1171479</v>
      </c>
      <c r="D89" s="72">
        <v>556620</v>
      </c>
      <c r="E89" s="73">
        <v>47.5</v>
      </c>
      <c r="F89" s="72">
        <v>57242</v>
      </c>
      <c r="G89" s="74">
        <v>4.9000000000000004</v>
      </c>
      <c r="H89" s="72">
        <v>145634</v>
      </c>
      <c r="I89" s="75">
        <v>12.4</v>
      </c>
      <c r="J89" s="72">
        <v>21074</v>
      </c>
      <c r="K89" s="74">
        <v>1.8</v>
      </c>
      <c r="L89" s="72">
        <v>116115</v>
      </c>
      <c r="M89" s="75">
        <v>10</v>
      </c>
      <c r="N89" s="8">
        <v>4620</v>
      </c>
      <c r="O89" s="74">
        <v>0.4</v>
      </c>
      <c r="P89" s="72">
        <v>182158</v>
      </c>
      <c r="Q89" s="75">
        <v>15.5</v>
      </c>
      <c r="R89" s="72">
        <v>88016</v>
      </c>
      <c r="S89" s="75">
        <v>7.5</v>
      </c>
      <c r="T89" s="244"/>
      <c r="U89" s="49"/>
      <c r="V89" s="49"/>
    </row>
    <row r="90" spans="1:22" s="7" customFormat="1" ht="18" customHeight="1">
      <c r="A90" s="397"/>
      <c r="B90" s="43">
        <v>30</v>
      </c>
      <c r="C90" s="8">
        <f>D90+F90+H90+J90+L90+N90+P90+R90</f>
        <v>1127372</v>
      </c>
      <c r="D90" s="72">
        <v>544837</v>
      </c>
      <c r="E90" s="73">
        <v>48.328058529039218</v>
      </c>
      <c r="F90" s="72">
        <v>64370</v>
      </c>
      <c r="G90" s="74">
        <v>5.7097391100719195</v>
      </c>
      <c r="H90" s="72">
        <v>146970</v>
      </c>
      <c r="I90" s="75">
        <v>13.036513236092434</v>
      </c>
      <c r="J90" s="72">
        <v>20691</v>
      </c>
      <c r="K90" s="74">
        <v>1.8353303080083594</v>
      </c>
      <c r="L90" s="72">
        <v>109941</v>
      </c>
      <c r="M90" s="75">
        <v>9.7519718424796782</v>
      </c>
      <c r="N90" s="8">
        <v>5149</v>
      </c>
      <c r="O90" s="74">
        <v>0.45672590768619409</v>
      </c>
      <c r="P90" s="72">
        <v>168487</v>
      </c>
      <c r="Q90" s="75">
        <v>15</v>
      </c>
      <c r="R90" s="72">
        <v>66927</v>
      </c>
      <c r="S90" s="75">
        <v>5.9365497812611991</v>
      </c>
      <c r="T90" s="244"/>
      <c r="U90" s="49"/>
      <c r="V90" s="49"/>
    </row>
    <row r="91" spans="1:22" ht="18" customHeight="1">
      <c r="A91" s="395" t="s">
        <v>34</v>
      </c>
      <c r="B91" s="42">
        <v>26</v>
      </c>
      <c r="C91" s="6">
        <v>2268344</v>
      </c>
      <c r="D91" s="68">
        <v>1139935</v>
      </c>
      <c r="E91" s="69">
        <v>50.2</v>
      </c>
      <c r="F91" s="68">
        <v>146083</v>
      </c>
      <c r="G91" s="70">
        <v>6.4</v>
      </c>
      <c r="H91" s="68">
        <v>79310</v>
      </c>
      <c r="I91" s="71">
        <v>3.5</v>
      </c>
      <c r="J91" s="68">
        <v>39412</v>
      </c>
      <c r="K91" s="70">
        <v>1.7</v>
      </c>
      <c r="L91" s="68">
        <v>201386</v>
      </c>
      <c r="M91" s="71">
        <v>8.9</v>
      </c>
      <c r="N91" s="6">
        <v>9456</v>
      </c>
      <c r="O91" s="70">
        <v>0.4</v>
      </c>
      <c r="P91" s="68">
        <v>337223</v>
      </c>
      <c r="Q91" s="71">
        <v>14.9</v>
      </c>
      <c r="R91" s="68">
        <v>315539</v>
      </c>
      <c r="S91" s="71">
        <v>14</v>
      </c>
      <c r="T91" s="244"/>
      <c r="U91" s="49"/>
      <c r="V91" s="49"/>
    </row>
    <row r="92" spans="1:22" ht="18" customHeight="1">
      <c r="A92" s="396"/>
      <c r="B92" s="43">
        <v>27</v>
      </c>
      <c r="C92" s="72">
        <v>2298341</v>
      </c>
      <c r="D92" s="72">
        <v>1260277</v>
      </c>
      <c r="E92" s="73">
        <v>54.9</v>
      </c>
      <c r="F92" s="72">
        <v>133421</v>
      </c>
      <c r="G92" s="74">
        <v>5.8</v>
      </c>
      <c r="H92" s="72">
        <v>79655</v>
      </c>
      <c r="I92" s="75">
        <v>3.5</v>
      </c>
      <c r="J92" s="72">
        <v>44146</v>
      </c>
      <c r="K92" s="74">
        <v>1.9</v>
      </c>
      <c r="L92" s="72">
        <v>207446</v>
      </c>
      <c r="M92" s="75">
        <v>9</v>
      </c>
      <c r="N92" s="8">
        <v>5655</v>
      </c>
      <c r="O92" s="74">
        <v>0.2</v>
      </c>
      <c r="P92" s="72">
        <v>262594</v>
      </c>
      <c r="Q92" s="75">
        <v>11.4</v>
      </c>
      <c r="R92" s="72">
        <v>305147</v>
      </c>
      <c r="S92" s="75">
        <v>13.3</v>
      </c>
      <c r="T92" s="244"/>
      <c r="U92" s="49"/>
      <c r="V92" s="49"/>
    </row>
    <row r="93" spans="1:22" ht="18" customHeight="1">
      <c r="A93" s="396"/>
      <c r="B93" s="43">
        <v>28</v>
      </c>
      <c r="C93" s="8">
        <v>2263394</v>
      </c>
      <c r="D93" s="72">
        <v>1274405</v>
      </c>
      <c r="E93" s="73">
        <v>56.3</v>
      </c>
      <c r="F93" s="72">
        <v>114478</v>
      </c>
      <c r="G93" s="74">
        <v>5.0999999999999996</v>
      </c>
      <c r="H93" s="72">
        <v>83478</v>
      </c>
      <c r="I93" s="75">
        <v>3.7</v>
      </c>
      <c r="J93" s="72">
        <v>48863</v>
      </c>
      <c r="K93" s="74">
        <v>2.2000000000000002</v>
      </c>
      <c r="L93" s="72">
        <v>207703</v>
      </c>
      <c r="M93" s="75">
        <v>9.1999999999999993</v>
      </c>
      <c r="N93" s="8">
        <v>8897</v>
      </c>
      <c r="O93" s="74">
        <v>0.4</v>
      </c>
      <c r="P93" s="72">
        <v>249083</v>
      </c>
      <c r="Q93" s="75">
        <v>11</v>
      </c>
      <c r="R93" s="72">
        <v>276487</v>
      </c>
      <c r="S93" s="75">
        <v>12.1</v>
      </c>
      <c r="T93" s="244"/>
      <c r="U93" s="49"/>
      <c r="V93" s="49"/>
    </row>
    <row r="94" spans="1:22" ht="18" customHeight="1">
      <c r="A94" s="396"/>
      <c r="B94" s="43">
        <v>29</v>
      </c>
      <c r="C94" s="8">
        <v>2282712</v>
      </c>
      <c r="D94" s="72">
        <v>1231373</v>
      </c>
      <c r="E94" s="73">
        <v>53.9</v>
      </c>
      <c r="F94" s="72">
        <v>118814</v>
      </c>
      <c r="G94" s="74">
        <v>5.2</v>
      </c>
      <c r="H94" s="72">
        <v>71864</v>
      </c>
      <c r="I94" s="75">
        <v>3.1</v>
      </c>
      <c r="J94" s="72">
        <v>48808</v>
      </c>
      <c r="K94" s="74">
        <v>2.1</v>
      </c>
      <c r="L94" s="72">
        <v>195176</v>
      </c>
      <c r="M94" s="75">
        <v>8.6</v>
      </c>
      <c r="N94" s="8">
        <v>9702</v>
      </c>
      <c r="O94" s="74">
        <v>0.4</v>
      </c>
      <c r="P94" s="72">
        <v>326334</v>
      </c>
      <c r="Q94" s="75">
        <v>14.3</v>
      </c>
      <c r="R94" s="72">
        <v>280641</v>
      </c>
      <c r="S94" s="75">
        <v>12.4</v>
      </c>
      <c r="T94" s="244"/>
      <c r="U94" s="49"/>
      <c r="V94" s="49"/>
    </row>
    <row r="95" spans="1:22" s="7" customFormat="1" ht="18" customHeight="1">
      <c r="A95" s="397"/>
      <c r="B95" s="44">
        <v>30</v>
      </c>
      <c r="C95" s="76">
        <v>2301799</v>
      </c>
      <c r="D95" s="77">
        <v>1264726</v>
      </c>
      <c r="E95" s="78">
        <v>54.945110324576561</v>
      </c>
      <c r="F95" s="77">
        <v>133671</v>
      </c>
      <c r="G95" s="79">
        <v>5.8072403367974355</v>
      </c>
      <c r="H95" s="77">
        <v>96523</v>
      </c>
      <c r="I95" s="80">
        <v>4.1933722275489735</v>
      </c>
      <c r="J95" s="77">
        <v>48199</v>
      </c>
      <c r="K95" s="79">
        <v>2.0939708462815387</v>
      </c>
      <c r="L95" s="77">
        <v>178679</v>
      </c>
      <c r="M95" s="80">
        <v>7.7625804859590257</v>
      </c>
      <c r="N95" s="76">
        <v>6562</v>
      </c>
      <c r="O95" s="79">
        <v>0.28508136461958672</v>
      </c>
      <c r="P95" s="77">
        <v>291876</v>
      </c>
      <c r="Q95" s="80">
        <v>12.680342636346614</v>
      </c>
      <c r="R95" s="77">
        <v>281562</v>
      </c>
      <c r="S95" s="80">
        <v>12.232258333590378</v>
      </c>
      <c r="T95" s="244"/>
      <c r="U95" s="49"/>
      <c r="V95" s="49"/>
    </row>
    <row r="96" spans="1:22" ht="18" customHeight="1">
      <c r="A96" s="395" t="s">
        <v>140</v>
      </c>
      <c r="B96" s="42">
        <v>26</v>
      </c>
      <c r="C96" s="6">
        <v>672755</v>
      </c>
      <c r="D96" s="68">
        <v>226757</v>
      </c>
      <c r="E96" s="69">
        <v>33.700000000000003</v>
      </c>
      <c r="F96" s="68">
        <v>37117</v>
      </c>
      <c r="G96" s="70">
        <v>5.5</v>
      </c>
      <c r="H96" s="68">
        <v>137304</v>
      </c>
      <c r="I96" s="71">
        <v>20.399999999999999</v>
      </c>
      <c r="J96" s="68">
        <v>7511</v>
      </c>
      <c r="K96" s="70">
        <v>1.1000000000000001</v>
      </c>
      <c r="L96" s="68">
        <v>79167</v>
      </c>
      <c r="M96" s="71">
        <v>11.8</v>
      </c>
      <c r="N96" s="6">
        <v>1175</v>
      </c>
      <c r="O96" s="70">
        <v>0.2</v>
      </c>
      <c r="P96" s="68">
        <v>121650</v>
      </c>
      <c r="Q96" s="71">
        <v>18.100000000000001</v>
      </c>
      <c r="R96" s="68">
        <v>62074</v>
      </c>
      <c r="S96" s="71">
        <v>9.1999999999999993</v>
      </c>
      <c r="T96" s="244"/>
      <c r="U96" s="49"/>
      <c r="V96" s="49"/>
    </row>
    <row r="97" spans="1:22" ht="18" customHeight="1">
      <c r="A97" s="398"/>
      <c r="B97" s="43">
        <v>27</v>
      </c>
      <c r="C97" s="8">
        <v>693635</v>
      </c>
      <c r="D97" s="72">
        <v>250284</v>
      </c>
      <c r="E97" s="73">
        <v>36.1</v>
      </c>
      <c r="F97" s="72">
        <v>33272</v>
      </c>
      <c r="G97" s="74">
        <v>4.8</v>
      </c>
      <c r="H97" s="72">
        <v>135203</v>
      </c>
      <c r="I97" s="75">
        <v>19.5</v>
      </c>
      <c r="J97" s="72">
        <v>8838</v>
      </c>
      <c r="K97" s="74">
        <v>1.3</v>
      </c>
      <c r="L97" s="72">
        <v>78206</v>
      </c>
      <c r="M97" s="75">
        <v>11.3</v>
      </c>
      <c r="N97" s="8">
        <v>1327</v>
      </c>
      <c r="O97" s="74">
        <v>0.2</v>
      </c>
      <c r="P97" s="72">
        <v>128424</v>
      </c>
      <c r="Q97" s="75">
        <v>18.5</v>
      </c>
      <c r="R97" s="72">
        <v>58081</v>
      </c>
      <c r="S97" s="75">
        <v>8.3000000000000007</v>
      </c>
      <c r="T97" s="244"/>
      <c r="U97" s="49"/>
      <c r="V97" s="49"/>
    </row>
    <row r="98" spans="1:22" ht="18" customHeight="1">
      <c r="A98" s="398"/>
      <c r="B98" s="43">
        <v>28</v>
      </c>
      <c r="C98" s="8">
        <v>700154.97399999993</v>
      </c>
      <c r="D98" s="72">
        <v>252619.23</v>
      </c>
      <c r="E98" s="73">
        <v>36.1</v>
      </c>
      <c r="F98" s="72">
        <v>28491.982</v>
      </c>
      <c r="G98" s="74">
        <v>4.0999999999999996</v>
      </c>
      <c r="H98" s="72">
        <v>140885.283</v>
      </c>
      <c r="I98" s="75">
        <v>20.100000000000001</v>
      </c>
      <c r="J98" s="72">
        <v>10229.371999999999</v>
      </c>
      <c r="K98" s="74">
        <v>1.5</v>
      </c>
      <c r="L98" s="72">
        <v>79591.154999999999</v>
      </c>
      <c r="M98" s="75">
        <v>11.4</v>
      </c>
      <c r="N98" s="8">
        <v>1753.4839999999999</v>
      </c>
      <c r="O98" s="74">
        <v>0.3</v>
      </c>
      <c r="P98" s="72">
        <v>123859.746</v>
      </c>
      <c r="Q98" s="75">
        <v>17.7</v>
      </c>
      <c r="R98" s="72">
        <v>62724.722000000002</v>
      </c>
      <c r="S98" s="75">
        <v>9</v>
      </c>
      <c r="T98" s="244"/>
      <c r="U98" s="49"/>
      <c r="V98" s="49"/>
    </row>
    <row r="99" spans="1:22" ht="18" customHeight="1">
      <c r="A99" s="398"/>
      <c r="B99" s="43">
        <v>29</v>
      </c>
      <c r="C99" s="8">
        <v>688793</v>
      </c>
      <c r="D99" s="72">
        <v>260276</v>
      </c>
      <c r="E99" s="73">
        <v>37.787259742767418</v>
      </c>
      <c r="F99" s="72">
        <v>29277</v>
      </c>
      <c r="G99" s="74">
        <v>4.2504787359918001</v>
      </c>
      <c r="H99" s="72">
        <v>139275</v>
      </c>
      <c r="I99" s="75">
        <v>20.220153224553673</v>
      </c>
      <c r="J99" s="72">
        <v>10001</v>
      </c>
      <c r="K99" s="74">
        <v>1.4519601680040302</v>
      </c>
      <c r="L99" s="72">
        <v>80698</v>
      </c>
      <c r="M99" s="75">
        <v>11.715856578101114</v>
      </c>
      <c r="N99" s="8">
        <v>2086</v>
      </c>
      <c r="O99" s="74">
        <v>0.30284860618502218</v>
      </c>
      <c r="P99" s="72">
        <v>119609</v>
      </c>
      <c r="Q99" s="75">
        <v>17.365013872092199</v>
      </c>
      <c r="R99" s="72">
        <v>47571</v>
      </c>
      <c r="S99" s="75">
        <v>6.906429072304741</v>
      </c>
      <c r="T99" s="244"/>
      <c r="U99" s="49"/>
      <c r="V99" s="49"/>
    </row>
    <row r="100" spans="1:22" s="7" customFormat="1" ht="18" customHeight="1">
      <c r="A100" s="399"/>
      <c r="B100" s="43">
        <v>30</v>
      </c>
      <c r="C100" s="8">
        <f>D100+F100+H100+J100+L100+N100+P100+R100</f>
        <v>683461</v>
      </c>
      <c r="D100" s="72">
        <v>279590</v>
      </c>
      <c r="E100" s="73">
        <v>40.907966950564841</v>
      </c>
      <c r="F100" s="72">
        <v>32718</v>
      </c>
      <c r="G100" s="74">
        <v>4.7871056285581766</v>
      </c>
      <c r="H100" s="72">
        <v>137944</v>
      </c>
      <c r="I100" s="75">
        <v>20.183156024996304</v>
      </c>
      <c r="J100" s="72">
        <v>9930</v>
      </c>
      <c r="K100" s="74">
        <v>1.4528992875965123</v>
      </c>
      <c r="L100" s="72">
        <v>75587</v>
      </c>
      <c r="M100" s="75">
        <v>11.059445966924228</v>
      </c>
      <c r="N100" s="8">
        <v>1746</v>
      </c>
      <c r="O100" s="74">
        <v>0.25546446688252877</v>
      </c>
      <c r="P100" s="72">
        <v>105005</v>
      </c>
      <c r="Q100" s="75">
        <v>15.363714974226767</v>
      </c>
      <c r="R100" s="72">
        <v>40941</v>
      </c>
      <c r="S100" s="75">
        <v>5.9902467002506361</v>
      </c>
      <c r="T100" s="244"/>
      <c r="U100" s="49"/>
      <c r="V100" s="49"/>
    </row>
    <row r="101" spans="1:22" ht="18" customHeight="1">
      <c r="A101" s="395" t="s">
        <v>143</v>
      </c>
      <c r="B101" s="42">
        <v>26</v>
      </c>
      <c r="C101" s="6">
        <v>506831</v>
      </c>
      <c r="D101" s="68">
        <v>161415</v>
      </c>
      <c r="E101" s="69">
        <v>31.8</v>
      </c>
      <c r="F101" s="68">
        <v>27071</v>
      </c>
      <c r="G101" s="70">
        <v>5.3</v>
      </c>
      <c r="H101" s="68">
        <v>116567</v>
      </c>
      <c r="I101" s="71">
        <v>23</v>
      </c>
      <c r="J101" s="68">
        <v>5562</v>
      </c>
      <c r="K101" s="70">
        <v>1.1000000000000001</v>
      </c>
      <c r="L101" s="68">
        <v>59757</v>
      </c>
      <c r="M101" s="71">
        <v>11.8</v>
      </c>
      <c r="N101" s="6">
        <v>949</v>
      </c>
      <c r="O101" s="70">
        <v>0.2</v>
      </c>
      <c r="P101" s="68">
        <v>78921</v>
      </c>
      <c r="Q101" s="71">
        <v>15.6</v>
      </c>
      <c r="R101" s="68">
        <v>56589</v>
      </c>
      <c r="S101" s="71">
        <v>11.2</v>
      </c>
      <c r="T101" s="244"/>
      <c r="U101" s="49"/>
      <c r="V101" s="49"/>
    </row>
    <row r="102" spans="1:22" ht="18" customHeight="1">
      <c r="A102" s="398"/>
      <c r="B102" s="43">
        <v>27</v>
      </c>
      <c r="C102" s="8">
        <v>506783</v>
      </c>
      <c r="D102" s="72">
        <v>183436</v>
      </c>
      <c r="E102" s="73">
        <v>36.200000000000003</v>
      </c>
      <c r="F102" s="72">
        <v>24888</v>
      </c>
      <c r="G102" s="74">
        <v>4.9000000000000004</v>
      </c>
      <c r="H102" s="72">
        <v>113935</v>
      </c>
      <c r="I102" s="75">
        <v>22.5</v>
      </c>
      <c r="J102" s="72">
        <v>6678</v>
      </c>
      <c r="K102" s="74">
        <v>1.3</v>
      </c>
      <c r="L102" s="72">
        <v>56606</v>
      </c>
      <c r="M102" s="75">
        <v>11.2</v>
      </c>
      <c r="N102" s="8">
        <v>1866</v>
      </c>
      <c r="O102" s="74">
        <v>0.4</v>
      </c>
      <c r="P102" s="72">
        <v>73812</v>
      </c>
      <c r="Q102" s="75">
        <v>14.6</v>
      </c>
      <c r="R102" s="72">
        <v>45562</v>
      </c>
      <c r="S102" s="75">
        <v>8.8999999999999915</v>
      </c>
      <c r="T102" s="244"/>
      <c r="U102" s="49"/>
      <c r="V102" s="49"/>
    </row>
    <row r="103" spans="1:22" ht="18" customHeight="1">
      <c r="A103" s="398"/>
      <c r="B103" s="43">
        <v>28</v>
      </c>
      <c r="C103" s="8">
        <v>509495</v>
      </c>
      <c r="D103" s="72">
        <v>182942</v>
      </c>
      <c r="E103" s="73">
        <v>35.906534902207085</v>
      </c>
      <c r="F103" s="72">
        <v>21367</v>
      </c>
      <c r="G103" s="74">
        <v>4.1937604883266761</v>
      </c>
      <c r="H103" s="72">
        <v>117205</v>
      </c>
      <c r="I103" s="75">
        <v>23.004151169295088</v>
      </c>
      <c r="J103" s="72">
        <v>7957</v>
      </c>
      <c r="K103" s="74">
        <v>1.5</v>
      </c>
      <c r="L103" s="72">
        <v>59138</v>
      </c>
      <c r="M103" s="75">
        <v>11.607179658289091</v>
      </c>
      <c r="N103" s="8">
        <v>1307</v>
      </c>
      <c r="O103" s="74">
        <v>0.25652852334174037</v>
      </c>
      <c r="P103" s="72">
        <v>69051</v>
      </c>
      <c r="Q103" s="75">
        <v>13.6</v>
      </c>
      <c r="R103" s="72">
        <v>50528</v>
      </c>
      <c r="S103" s="75">
        <v>9.9172710232681389</v>
      </c>
      <c r="T103" s="244"/>
      <c r="U103" s="49"/>
      <c r="V103" s="49"/>
    </row>
    <row r="104" spans="1:22" ht="18" customHeight="1">
      <c r="A104" s="398"/>
      <c r="B104" s="43">
        <v>29</v>
      </c>
      <c r="C104" s="8">
        <v>512306</v>
      </c>
      <c r="D104" s="72">
        <v>190095</v>
      </c>
      <c r="E104" s="73">
        <v>37.105753202187749</v>
      </c>
      <c r="F104" s="72">
        <v>22110</v>
      </c>
      <c r="G104" s="74">
        <v>4.3157800220961686</v>
      </c>
      <c r="H104" s="72">
        <v>115752</v>
      </c>
      <c r="I104" s="75">
        <v>22.59430887008936</v>
      </c>
      <c r="J104" s="72">
        <v>7911</v>
      </c>
      <c r="K104" s="74">
        <v>1.5441942901312888</v>
      </c>
      <c r="L104" s="72">
        <v>59698</v>
      </c>
      <c r="M104" s="75">
        <v>11.652801255499643</v>
      </c>
      <c r="N104" s="8">
        <v>657</v>
      </c>
      <c r="O104" s="74">
        <v>0.12824366687097163</v>
      </c>
      <c r="P104" s="72">
        <v>77255</v>
      </c>
      <c r="Q104" s="75">
        <v>15.079854618138377</v>
      </c>
      <c r="R104" s="72">
        <v>38828</v>
      </c>
      <c r="S104" s="75">
        <v>7.5790640749864346</v>
      </c>
      <c r="T104" s="244"/>
      <c r="U104" s="49"/>
      <c r="V104" s="49"/>
    </row>
    <row r="105" spans="1:22" s="7" customFormat="1" ht="18" customHeight="1">
      <c r="A105" s="399"/>
      <c r="B105" s="43">
        <v>30</v>
      </c>
      <c r="C105" s="8">
        <f>D105+F105+H105+J105+L105+N105+P105+R105</f>
        <v>516669</v>
      </c>
      <c r="D105" s="72">
        <v>200434</v>
      </c>
      <c r="E105" s="73">
        <v>38.793502222893189</v>
      </c>
      <c r="F105" s="72">
        <v>24762</v>
      </c>
      <c r="G105" s="74">
        <v>4.7926235171841158</v>
      </c>
      <c r="H105" s="72">
        <v>115265</v>
      </c>
      <c r="I105" s="75">
        <v>22.309254087239605</v>
      </c>
      <c r="J105" s="72">
        <v>7816</v>
      </c>
      <c r="K105" s="74">
        <v>1.512767361695786</v>
      </c>
      <c r="L105" s="72">
        <v>58192</v>
      </c>
      <c r="M105" s="75">
        <v>11.262916877149587</v>
      </c>
      <c r="N105" s="8">
        <v>601</v>
      </c>
      <c r="O105" s="74">
        <v>0.11632205531975016</v>
      </c>
      <c r="P105" s="72">
        <v>73057</v>
      </c>
      <c r="Q105" s="75">
        <v>14.140000658061544</v>
      </c>
      <c r="R105" s="72">
        <v>36542</v>
      </c>
      <c r="S105" s="75">
        <v>7.0726132204564234</v>
      </c>
      <c r="T105" s="244"/>
      <c r="U105" s="49"/>
      <c r="V105" s="49"/>
    </row>
    <row r="106" spans="1:22" ht="18" customHeight="1">
      <c r="A106" s="395" t="s">
        <v>35</v>
      </c>
      <c r="B106" s="42">
        <v>26</v>
      </c>
      <c r="C106" s="6">
        <v>950915</v>
      </c>
      <c r="D106" s="68">
        <v>285135</v>
      </c>
      <c r="E106" s="69">
        <v>30</v>
      </c>
      <c r="F106" s="68">
        <v>49128</v>
      </c>
      <c r="G106" s="70">
        <v>5.2</v>
      </c>
      <c r="H106" s="68">
        <v>174801</v>
      </c>
      <c r="I106" s="71">
        <v>18.399999999999999</v>
      </c>
      <c r="J106" s="68">
        <v>9747</v>
      </c>
      <c r="K106" s="70">
        <v>1</v>
      </c>
      <c r="L106" s="68">
        <v>85510</v>
      </c>
      <c r="M106" s="71">
        <v>9</v>
      </c>
      <c r="N106" s="6">
        <v>1511</v>
      </c>
      <c r="O106" s="70">
        <v>0.2</v>
      </c>
      <c r="P106" s="68">
        <v>174061</v>
      </c>
      <c r="Q106" s="71">
        <v>18.3</v>
      </c>
      <c r="R106" s="68">
        <v>171022</v>
      </c>
      <c r="S106" s="71">
        <v>17.899999999999999</v>
      </c>
      <c r="T106" s="244"/>
      <c r="U106" s="49"/>
      <c r="V106" s="49"/>
    </row>
    <row r="107" spans="1:22" ht="18" customHeight="1">
      <c r="A107" s="398"/>
      <c r="B107" s="43">
        <v>27</v>
      </c>
      <c r="C107" s="8">
        <v>939460</v>
      </c>
      <c r="D107" s="72">
        <v>337877</v>
      </c>
      <c r="E107" s="73">
        <v>36</v>
      </c>
      <c r="F107" s="72">
        <v>44764</v>
      </c>
      <c r="G107" s="74">
        <v>4.8</v>
      </c>
      <c r="H107" s="72">
        <v>171556</v>
      </c>
      <c r="I107" s="75">
        <v>18.2</v>
      </c>
      <c r="J107" s="72">
        <v>11064</v>
      </c>
      <c r="K107" s="74">
        <v>1.2</v>
      </c>
      <c r="L107" s="72">
        <v>88250</v>
      </c>
      <c r="M107" s="75">
        <v>9.4</v>
      </c>
      <c r="N107" s="8">
        <v>1778</v>
      </c>
      <c r="O107" s="74">
        <v>0.2</v>
      </c>
      <c r="P107" s="72">
        <v>134329</v>
      </c>
      <c r="Q107" s="75">
        <v>14.3</v>
      </c>
      <c r="R107" s="72">
        <v>149842</v>
      </c>
      <c r="S107" s="75">
        <v>15.9</v>
      </c>
      <c r="T107" s="244"/>
      <c r="U107" s="49"/>
      <c r="V107" s="49"/>
    </row>
    <row r="108" spans="1:22" ht="18" customHeight="1">
      <c r="A108" s="398"/>
      <c r="B108" s="43">
        <v>28</v>
      </c>
      <c r="C108" s="8">
        <v>899170</v>
      </c>
      <c r="D108" s="72">
        <v>327980</v>
      </c>
      <c r="E108" s="73">
        <v>36.5</v>
      </c>
      <c r="F108" s="72">
        <v>37961</v>
      </c>
      <c r="G108" s="74">
        <v>4.2</v>
      </c>
      <c r="H108" s="72">
        <v>177131</v>
      </c>
      <c r="I108" s="75">
        <v>19.7</v>
      </c>
      <c r="J108" s="72">
        <v>12355</v>
      </c>
      <c r="K108" s="74">
        <v>1.4</v>
      </c>
      <c r="L108" s="72">
        <v>87452</v>
      </c>
      <c r="M108" s="75">
        <v>9.6999999999999993</v>
      </c>
      <c r="N108" s="8">
        <v>2126</v>
      </c>
      <c r="O108" s="74">
        <v>0.2</v>
      </c>
      <c r="P108" s="72">
        <v>121468</v>
      </c>
      <c r="Q108" s="75">
        <v>13.5</v>
      </c>
      <c r="R108" s="72">
        <v>132697</v>
      </c>
      <c r="S108" s="75">
        <v>14.8</v>
      </c>
      <c r="T108" s="244"/>
      <c r="U108" s="49"/>
      <c r="V108" s="49"/>
    </row>
    <row r="109" spans="1:22" ht="18" customHeight="1">
      <c r="A109" s="398"/>
      <c r="B109" s="43">
        <v>29</v>
      </c>
      <c r="C109" s="8">
        <v>878651</v>
      </c>
      <c r="D109" s="72">
        <v>334538</v>
      </c>
      <c r="E109" s="73">
        <v>38.1</v>
      </c>
      <c r="F109" s="72">
        <v>39302</v>
      </c>
      <c r="G109" s="74">
        <v>4.5</v>
      </c>
      <c r="H109" s="72">
        <v>169079</v>
      </c>
      <c r="I109" s="75">
        <v>19.2</v>
      </c>
      <c r="J109" s="72">
        <v>12236</v>
      </c>
      <c r="K109" s="74">
        <v>1.4</v>
      </c>
      <c r="L109" s="72">
        <v>76015</v>
      </c>
      <c r="M109" s="75">
        <v>8.6</v>
      </c>
      <c r="N109" s="8">
        <v>1463</v>
      </c>
      <c r="O109" s="74">
        <v>0.2</v>
      </c>
      <c r="P109" s="72">
        <v>111392</v>
      </c>
      <c r="Q109" s="75">
        <v>12.7</v>
      </c>
      <c r="R109" s="72">
        <v>134626</v>
      </c>
      <c r="S109" s="75">
        <v>15.3</v>
      </c>
      <c r="T109" s="244"/>
      <c r="U109" s="49"/>
      <c r="V109" s="49"/>
    </row>
    <row r="110" spans="1:22" s="7" customFormat="1" ht="18" customHeight="1">
      <c r="A110" s="399"/>
      <c r="B110" s="43">
        <v>30</v>
      </c>
      <c r="C110" s="8">
        <f>D110+F110+H110+J110+L110+N110+P110+R110</f>
        <v>845770</v>
      </c>
      <c r="D110" s="72">
        <v>323692</v>
      </c>
      <c r="E110" s="73">
        <v>38.271870603119055</v>
      </c>
      <c r="F110" s="72">
        <v>44215</v>
      </c>
      <c r="G110" s="74">
        <v>5.2277806022914026</v>
      </c>
      <c r="H110" s="72">
        <v>166484</v>
      </c>
      <c r="I110" s="75">
        <v>19.684311337597691</v>
      </c>
      <c r="J110" s="72">
        <v>11996</v>
      </c>
      <c r="K110" s="74">
        <v>1.4183525071828038</v>
      </c>
      <c r="L110" s="72">
        <v>72500</v>
      </c>
      <c r="M110" s="75">
        <v>8.572070421036452</v>
      </c>
      <c r="N110" s="8">
        <v>2067</v>
      </c>
      <c r="O110" s="74">
        <v>0.24439268359010133</v>
      </c>
      <c r="P110" s="72">
        <v>118528</v>
      </c>
      <c r="Q110" s="75">
        <v>14.014211901580808</v>
      </c>
      <c r="R110" s="72">
        <v>106288</v>
      </c>
      <c r="S110" s="75">
        <v>12.56700994360169</v>
      </c>
      <c r="T110" s="244"/>
      <c r="U110" s="49"/>
      <c r="V110" s="49"/>
    </row>
    <row r="111" spans="1:22" ht="18" customHeight="1">
      <c r="A111" s="395" t="s">
        <v>36</v>
      </c>
      <c r="B111" s="42">
        <v>26</v>
      </c>
      <c r="C111" s="6">
        <v>2816635</v>
      </c>
      <c r="D111" s="68">
        <v>1100319</v>
      </c>
      <c r="E111" s="69">
        <v>39.1</v>
      </c>
      <c r="F111" s="68">
        <v>174492</v>
      </c>
      <c r="G111" s="70">
        <v>6.2</v>
      </c>
      <c r="H111" s="68">
        <v>276412</v>
      </c>
      <c r="I111" s="71">
        <v>9.8000000000000007</v>
      </c>
      <c r="J111" s="68">
        <v>65727</v>
      </c>
      <c r="K111" s="70">
        <v>2.2999999999999998</v>
      </c>
      <c r="L111" s="68">
        <v>249528</v>
      </c>
      <c r="M111" s="71">
        <v>8.9</v>
      </c>
      <c r="N111" s="6">
        <v>57650</v>
      </c>
      <c r="O111" s="70">
        <v>2</v>
      </c>
      <c r="P111" s="68">
        <v>349002</v>
      </c>
      <c r="Q111" s="71">
        <v>12.4</v>
      </c>
      <c r="R111" s="68">
        <v>543505</v>
      </c>
      <c r="S111" s="71">
        <v>19.299999999999997</v>
      </c>
      <c r="T111" s="244"/>
      <c r="U111" s="49"/>
      <c r="V111" s="49"/>
    </row>
    <row r="112" spans="1:22" ht="18" customHeight="1">
      <c r="A112" s="396"/>
      <c r="B112" s="43">
        <v>27</v>
      </c>
      <c r="C112" s="8">
        <v>2846805</v>
      </c>
      <c r="D112" s="72">
        <v>1284042</v>
      </c>
      <c r="E112" s="73">
        <v>45.1</v>
      </c>
      <c r="F112" s="72">
        <v>158162</v>
      </c>
      <c r="G112" s="74">
        <v>5.6</v>
      </c>
      <c r="H112" s="72">
        <v>282560</v>
      </c>
      <c r="I112" s="75">
        <v>9.9</v>
      </c>
      <c r="J112" s="72">
        <v>67375</v>
      </c>
      <c r="K112" s="74">
        <v>2.4</v>
      </c>
      <c r="L112" s="72">
        <v>249086</v>
      </c>
      <c r="M112" s="75">
        <v>8.6999999999999993</v>
      </c>
      <c r="N112" s="8">
        <v>25861</v>
      </c>
      <c r="O112" s="74">
        <v>0.9</v>
      </c>
      <c r="P112" s="72">
        <v>289182</v>
      </c>
      <c r="Q112" s="75">
        <v>10.199999999999999</v>
      </c>
      <c r="R112" s="72">
        <v>490537</v>
      </c>
      <c r="S112" s="75">
        <v>17.2</v>
      </c>
      <c r="T112" s="244"/>
      <c r="U112" s="49"/>
      <c r="V112" s="49"/>
    </row>
    <row r="113" spans="1:22" ht="18" customHeight="1">
      <c r="A113" s="396"/>
      <c r="B113" s="43">
        <v>28</v>
      </c>
      <c r="C113" s="8">
        <v>2776964</v>
      </c>
      <c r="D113" s="72">
        <v>1299188</v>
      </c>
      <c r="E113" s="73">
        <v>46.8</v>
      </c>
      <c r="F113" s="72">
        <v>133442</v>
      </c>
      <c r="G113" s="74">
        <v>4.8</v>
      </c>
      <c r="H113" s="72">
        <v>276375</v>
      </c>
      <c r="I113" s="75">
        <v>10</v>
      </c>
      <c r="J113" s="72">
        <v>69830</v>
      </c>
      <c r="K113" s="74">
        <v>2.5</v>
      </c>
      <c r="L113" s="72">
        <v>254183</v>
      </c>
      <c r="M113" s="75">
        <v>9.1999999999999993</v>
      </c>
      <c r="N113" s="8">
        <v>18700</v>
      </c>
      <c r="O113" s="74">
        <v>0.7</v>
      </c>
      <c r="P113" s="72">
        <v>309832</v>
      </c>
      <c r="Q113" s="75">
        <v>11.2</v>
      </c>
      <c r="R113" s="72">
        <v>415414</v>
      </c>
      <c r="S113" s="75">
        <v>15</v>
      </c>
      <c r="T113" s="244"/>
      <c r="U113" s="49"/>
      <c r="V113" s="49"/>
    </row>
    <row r="114" spans="1:22" ht="18" customHeight="1">
      <c r="A114" s="396"/>
      <c r="B114" s="43">
        <v>29</v>
      </c>
      <c r="C114" s="8">
        <v>2670046</v>
      </c>
      <c r="D114" s="72">
        <v>1328870</v>
      </c>
      <c r="E114" s="73">
        <v>49.8</v>
      </c>
      <c r="F114" s="72">
        <v>138403</v>
      </c>
      <c r="G114" s="74">
        <v>5.2</v>
      </c>
      <c r="H114" s="72">
        <v>244770</v>
      </c>
      <c r="I114" s="75">
        <v>9.1999999999999993</v>
      </c>
      <c r="J114" s="72">
        <v>68769</v>
      </c>
      <c r="K114" s="74">
        <v>2.6</v>
      </c>
      <c r="L114" s="72">
        <v>220830</v>
      </c>
      <c r="M114" s="75">
        <v>8.3000000000000007</v>
      </c>
      <c r="N114" s="8">
        <v>17105</v>
      </c>
      <c r="O114" s="74">
        <v>0.6</v>
      </c>
      <c r="P114" s="72">
        <v>252716</v>
      </c>
      <c r="Q114" s="75">
        <v>9.4</v>
      </c>
      <c r="R114" s="72">
        <v>398583</v>
      </c>
      <c r="S114" s="75">
        <v>14.9</v>
      </c>
      <c r="T114" s="244"/>
      <c r="U114" s="49"/>
      <c r="V114" s="49"/>
    </row>
    <row r="115" spans="1:22" s="7" customFormat="1" ht="18" customHeight="1">
      <c r="A115" s="397"/>
      <c r="B115" s="43">
        <v>30</v>
      </c>
      <c r="C115" s="8">
        <f>D115+F115+H115+J115+L115+N115+P115+R115</f>
        <v>2580017</v>
      </c>
      <c r="D115" s="72">
        <v>1277830</v>
      </c>
      <c r="E115" s="73">
        <v>49.527968226565946</v>
      </c>
      <c r="F115" s="72">
        <v>156058</v>
      </c>
      <c r="G115" s="74">
        <v>6.1</v>
      </c>
      <c r="H115" s="72">
        <v>235974</v>
      </c>
      <c r="I115" s="75">
        <v>9.1462188039846257</v>
      </c>
      <c r="J115" s="72">
        <v>66599</v>
      </c>
      <c r="K115" s="74">
        <v>2.581339580320595</v>
      </c>
      <c r="L115" s="72">
        <v>202966</v>
      </c>
      <c r="M115" s="75">
        <v>7.8668473889900721</v>
      </c>
      <c r="N115" s="8">
        <v>16579</v>
      </c>
      <c r="O115" s="74">
        <v>0.64259266508709056</v>
      </c>
      <c r="P115" s="72">
        <v>261633</v>
      </c>
      <c r="Q115" s="75">
        <v>10.140747134611903</v>
      </c>
      <c r="R115" s="72">
        <v>362378</v>
      </c>
      <c r="S115" s="75">
        <v>14.1</v>
      </c>
      <c r="T115" s="244"/>
      <c r="U115" s="49"/>
      <c r="V115" s="49"/>
    </row>
    <row r="116" spans="1:22" ht="18" customHeight="1">
      <c r="A116" s="395" t="s">
        <v>37</v>
      </c>
      <c r="B116" s="42">
        <v>26</v>
      </c>
      <c r="C116" s="6">
        <v>2010624</v>
      </c>
      <c r="D116" s="68">
        <v>631351</v>
      </c>
      <c r="E116" s="69">
        <v>31.4</v>
      </c>
      <c r="F116" s="68">
        <v>100242</v>
      </c>
      <c r="G116" s="70">
        <v>5</v>
      </c>
      <c r="H116" s="68">
        <v>303131</v>
      </c>
      <c r="I116" s="71">
        <v>15.1</v>
      </c>
      <c r="J116" s="68">
        <v>27742</v>
      </c>
      <c r="K116" s="70">
        <v>1.4</v>
      </c>
      <c r="L116" s="68">
        <v>185116</v>
      </c>
      <c r="M116" s="71">
        <v>9.1999999999999993</v>
      </c>
      <c r="N116" s="6">
        <v>4467</v>
      </c>
      <c r="O116" s="70">
        <v>0.2</v>
      </c>
      <c r="P116" s="68">
        <v>334763</v>
      </c>
      <c r="Q116" s="71">
        <v>16.600000000000001</v>
      </c>
      <c r="R116" s="68">
        <v>423812</v>
      </c>
      <c r="S116" s="71">
        <v>21.1</v>
      </c>
      <c r="T116" s="244"/>
      <c r="U116" s="49"/>
      <c r="V116" s="49"/>
    </row>
    <row r="117" spans="1:22" ht="18" customHeight="1">
      <c r="A117" s="396"/>
      <c r="B117" s="43">
        <v>27</v>
      </c>
      <c r="C117" s="8">
        <v>1969912</v>
      </c>
      <c r="D117" s="72">
        <v>714337</v>
      </c>
      <c r="E117" s="73">
        <v>36.299999999999997</v>
      </c>
      <c r="F117" s="72">
        <v>91500</v>
      </c>
      <c r="G117" s="74">
        <v>4.5999999999999996</v>
      </c>
      <c r="H117" s="72">
        <v>303131</v>
      </c>
      <c r="I117" s="75">
        <v>15.4</v>
      </c>
      <c r="J117" s="72">
        <v>31502</v>
      </c>
      <c r="K117" s="74">
        <v>1.6</v>
      </c>
      <c r="L117" s="72">
        <v>193849</v>
      </c>
      <c r="M117" s="75">
        <v>9.8000000000000007</v>
      </c>
      <c r="N117" s="8">
        <v>7010</v>
      </c>
      <c r="O117" s="74">
        <v>0.4</v>
      </c>
      <c r="P117" s="72">
        <v>285087</v>
      </c>
      <c r="Q117" s="75">
        <v>14.5</v>
      </c>
      <c r="R117" s="72">
        <v>343496</v>
      </c>
      <c r="S117" s="75">
        <v>17.399999999999999</v>
      </c>
      <c r="T117" s="244"/>
      <c r="U117" s="49"/>
      <c r="V117" s="49"/>
    </row>
    <row r="118" spans="1:22" ht="18" customHeight="1">
      <c r="A118" s="396"/>
      <c r="B118" s="43">
        <v>28</v>
      </c>
      <c r="C118" s="8">
        <v>1962884</v>
      </c>
      <c r="D118" s="72">
        <v>707741</v>
      </c>
      <c r="E118" s="73">
        <v>36.1</v>
      </c>
      <c r="F118" s="72">
        <v>77578</v>
      </c>
      <c r="G118" s="74">
        <v>3.9</v>
      </c>
      <c r="H118" s="72">
        <v>309403</v>
      </c>
      <c r="I118" s="75">
        <v>15.8</v>
      </c>
      <c r="J118" s="72">
        <v>35071</v>
      </c>
      <c r="K118" s="74">
        <v>1.8</v>
      </c>
      <c r="L118" s="72">
        <v>180193</v>
      </c>
      <c r="M118" s="75">
        <v>9.1999999999999993</v>
      </c>
      <c r="N118" s="8">
        <v>4930</v>
      </c>
      <c r="O118" s="74">
        <v>0.2</v>
      </c>
      <c r="P118" s="72">
        <v>325049</v>
      </c>
      <c r="Q118" s="75">
        <v>16.600000000000001</v>
      </c>
      <c r="R118" s="72">
        <v>322919</v>
      </c>
      <c r="S118" s="75">
        <v>16.399999999999999</v>
      </c>
      <c r="T118" s="244"/>
      <c r="U118" s="49"/>
      <c r="V118" s="49"/>
    </row>
    <row r="119" spans="1:22" ht="18" customHeight="1">
      <c r="A119" s="396"/>
      <c r="B119" s="43">
        <v>29</v>
      </c>
      <c r="C119" s="8">
        <v>1941806</v>
      </c>
      <c r="D119" s="72">
        <v>723041</v>
      </c>
      <c r="E119" s="73">
        <v>37.235491084073281</v>
      </c>
      <c r="F119" s="72">
        <v>80277</v>
      </c>
      <c r="G119" s="74">
        <v>4.1341411036941897</v>
      </c>
      <c r="H119" s="72">
        <v>300320</v>
      </c>
      <c r="I119" s="75">
        <v>15.466014627619856</v>
      </c>
      <c r="J119" s="72">
        <v>34820</v>
      </c>
      <c r="K119" s="74">
        <v>1.7931760433328563</v>
      </c>
      <c r="L119" s="72">
        <v>171314</v>
      </c>
      <c r="M119" s="75">
        <v>8.8224055338174878</v>
      </c>
      <c r="N119" s="8">
        <v>6861</v>
      </c>
      <c r="O119" s="74">
        <v>0.35333086827417359</v>
      </c>
      <c r="P119" s="72">
        <v>239683</v>
      </c>
      <c r="Q119" s="75">
        <v>12.343303090010021</v>
      </c>
      <c r="R119" s="72">
        <v>385490</v>
      </c>
      <c r="S119" s="75">
        <v>19.852137649178136</v>
      </c>
      <c r="T119" s="244"/>
      <c r="U119" s="49"/>
      <c r="V119" s="49"/>
    </row>
    <row r="120" spans="1:22" s="7" customFormat="1" ht="18" customHeight="1">
      <c r="A120" s="397"/>
      <c r="B120" s="43">
        <v>30</v>
      </c>
      <c r="C120" s="8">
        <f>D120+F120+H120+J120+L120+N120+P120+R120</f>
        <v>1841374</v>
      </c>
      <c r="D120" s="72">
        <v>714916</v>
      </c>
      <c r="E120" s="73">
        <v>38.82513818485544</v>
      </c>
      <c r="F120" s="72">
        <v>90197</v>
      </c>
      <c r="G120" s="74">
        <v>4.8983530776474522</v>
      </c>
      <c r="H120" s="72">
        <v>292784</v>
      </c>
      <c r="I120" s="75">
        <v>15.90030053644724</v>
      </c>
      <c r="J120" s="72">
        <v>34254</v>
      </c>
      <c r="K120" s="74">
        <v>1.8602413197970644</v>
      </c>
      <c r="L120" s="72">
        <v>164738</v>
      </c>
      <c r="M120" s="75">
        <v>8.9464714935694758</v>
      </c>
      <c r="N120" s="8">
        <v>5808</v>
      </c>
      <c r="O120" s="74">
        <v>0.31541663996559088</v>
      </c>
      <c r="P120" s="72">
        <v>252761</v>
      </c>
      <c r="Q120" s="75">
        <v>13.726760560320717</v>
      </c>
      <c r="R120" s="72">
        <v>285916</v>
      </c>
      <c r="S120" s="75">
        <v>15.527318187397022</v>
      </c>
      <c r="T120" s="244"/>
      <c r="U120" s="49"/>
      <c r="V120" s="49"/>
    </row>
    <row r="121" spans="1:22" ht="18" customHeight="1">
      <c r="A121" s="395" t="s">
        <v>134</v>
      </c>
      <c r="B121" s="42">
        <v>26</v>
      </c>
      <c r="C121" s="6">
        <v>489518</v>
      </c>
      <c r="D121" s="68">
        <v>126003</v>
      </c>
      <c r="E121" s="69">
        <v>25.7</v>
      </c>
      <c r="F121" s="68">
        <v>24095</v>
      </c>
      <c r="G121" s="70">
        <v>4.9000000000000004</v>
      </c>
      <c r="H121" s="68">
        <v>150732</v>
      </c>
      <c r="I121" s="71">
        <v>30.8</v>
      </c>
      <c r="J121" s="68">
        <v>6385</v>
      </c>
      <c r="K121" s="70">
        <v>1.3</v>
      </c>
      <c r="L121" s="68">
        <v>65123</v>
      </c>
      <c r="M121" s="71">
        <v>13.3</v>
      </c>
      <c r="N121" s="6">
        <v>817</v>
      </c>
      <c r="O121" s="70">
        <v>0.2</v>
      </c>
      <c r="P121" s="68">
        <v>68346</v>
      </c>
      <c r="Q121" s="71">
        <v>14</v>
      </c>
      <c r="R121" s="68">
        <v>48017</v>
      </c>
      <c r="S121" s="71">
        <v>9.8000000000000007</v>
      </c>
      <c r="T121" s="244"/>
      <c r="U121" s="49"/>
      <c r="V121" s="49"/>
    </row>
    <row r="122" spans="1:22" ht="18" customHeight="1">
      <c r="A122" s="396"/>
      <c r="B122" s="43">
        <v>27</v>
      </c>
      <c r="C122" s="8">
        <v>505930</v>
      </c>
      <c r="D122" s="72">
        <v>147351</v>
      </c>
      <c r="E122" s="73">
        <v>29.1</v>
      </c>
      <c r="F122" s="72">
        <v>21640</v>
      </c>
      <c r="G122" s="74">
        <v>4.3</v>
      </c>
      <c r="H122" s="72">
        <v>153107</v>
      </c>
      <c r="I122" s="75">
        <v>30.3</v>
      </c>
      <c r="J122" s="72">
        <v>6832</v>
      </c>
      <c r="K122" s="74">
        <v>1.4</v>
      </c>
      <c r="L122" s="72">
        <v>65058</v>
      </c>
      <c r="M122" s="75">
        <v>12.9</v>
      </c>
      <c r="N122" s="8">
        <v>1215</v>
      </c>
      <c r="O122" s="74">
        <v>0.2</v>
      </c>
      <c r="P122" s="72">
        <v>73383</v>
      </c>
      <c r="Q122" s="75">
        <v>14.5</v>
      </c>
      <c r="R122" s="72">
        <v>37344</v>
      </c>
      <c r="S122" s="75">
        <v>7.4</v>
      </c>
      <c r="T122" s="244"/>
      <c r="U122" s="49"/>
      <c r="V122" s="49"/>
    </row>
    <row r="123" spans="1:22" ht="18" customHeight="1">
      <c r="A123" s="396"/>
      <c r="B123" s="43">
        <v>28</v>
      </c>
      <c r="C123" s="8">
        <v>493579</v>
      </c>
      <c r="D123" s="72">
        <v>141690</v>
      </c>
      <c r="E123" s="73">
        <v>28.7</v>
      </c>
      <c r="F123" s="72">
        <v>18325</v>
      </c>
      <c r="G123" s="74">
        <v>3.7</v>
      </c>
      <c r="H123" s="72">
        <v>155356</v>
      </c>
      <c r="I123" s="75">
        <v>31.5</v>
      </c>
      <c r="J123" s="72">
        <v>7707</v>
      </c>
      <c r="K123" s="74">
        <v>1.6</v>
      </c>
      <c r="L123" s="72">
        <v>58971</v>
      </c>
      <c r="M123" s="75">
        <v>11.9</v>
      </c>
      <c r="N123" s="8">
        <v>1513</v>
      </c>
      <c r="O123" s="74">
        <v>0.3</v>
      </c>
      <c r="P123" s="72">
        <v>75588</v>
      </c>
      <c r="Q123" s="75">
        <v>15.3</v>
      </c>
      <c r="R123" s="72">
        <v>34429</v>
      </c>
      <c r="S123" s="75">
        <v>7</v>
      </c>
      <c r="T123" s="244"/>
      <c r="U123" s="49"/>
      <c r="V123" s="49"/>
    </row>
    <row r="124" spans="1:22" ht="18" customHeight="1">
      <c r="A124" s="396"/>
      <c r="B124" s="43">
        <v>29</v>
      </c>
      <c r="C124" s="8">
        <v>498847</v>
      </c>
      <c r="D124" s="72">
        <v>146747</v>
      </c>
      <c r="E124" s="73">
        <v>29.417236146553954</v>
      </c>
      <c r="F124" s="72">
        <v>18877</v>
      </c>
      <c r="G124" s="74">
        <v>3.7841261950056833</v>
      </c>
      <c r="H124" s="72">
        <v>156734</v>
      </c>
      <c r="I124" s="75">
        <v>31.419252796949763</v>
      </c>
      <c r="J124" s="72">
        <v>7685</v>
      </c>
      <c r="K124" s="74">
        <v>1.5405525140975089</v>
      </c>
      <c r="L124" s="72">
        <v>60642</v>
      </c>
      <c r="M124" s="75">
        <v>12.156432733884337</v>
      </c>
      <c r="N124" s="8">
        <v>2822</v>
      </c>
      <c r="O124" s="74">
        <v>0.56570451461069227</v>
      </c>
      <c r="P124" s="72">
        <v>75101</v>
      </c>
      <c r="Q124" s="75">
        <v>15.054916637766691</v>
      </c>
      <c r="R124" s="72">
        <v>30239</v>
      </c>
      <c r="S124" s="75">
        <v>6.061778461131369</v>
      </c>
      <c r="T124" s="244"/>
      <c r="U124" s="49"/>
      <c r="V124" s="49"/>
    </row>
    <row r="125" spans="1:22" s="7" customFormat="1" ht="18" customHeight="1">
      <c r="A125" s="397"/>
      <c r="B125" s="44">
        <v>30</v>
      </c>
      <c r="C125" s="76">
        <f>D125+F125+H125+J125+L125+N125+P125+R125</f>
        <v>499122</v>
      </c>
      <c r="D125" s="77">
        <v>150753</v>
      </c>
      <c r="E125" s="78">
        <v>30.203698101262017</v>
      </c>
      <c r="F125" s="77">
        <v>21118</v>
      </c>
      <c r="G125" s="79">
        <v>4.2310381650942359</v>
      </c>
      <c r="H125" s="77">
        <v>154045</v>
      </c>
      <c r="I125" s="80">
        <v>30.863257606872885</v>
      </c>
      <c r="J125" s="77">
        <v>7623</v>
      </c>
      <c r="K125" s="79">
        <v>1.5272849669719366</v>
      </c>
      <c r="L125" s="77">
        <v>59637</v>
      </c>
      <c r="M125" s="80">
        <v>11.948405296511266</v>
      </c>
      <c r="N125" s="76">
        <v>839</v>
      </c>
      <c r="O125" s="79">
        <v>0.16809551190993766</v>
      </c>
      <c r="P125" s="77">
        <v>59019</v>
      </c>
      <c r="Q125" s="80">
        <v>11.824587625044829</v>
      </c>
      <c r="R125" s="77">
        <v>46088</v>
      </c>
      <c r="S125" s="80">
        <v>9.2336327263328943</v>
      </c>
      <c r="T125" s="244"/>
      <c r="U125" s="49"/>
      <c r="V125" s="49"/>
    </row>
    <row r="126" spans="1:22" ht="18" customHeight="1">
      <c r="A126" s="395" t="s">
        <v>38</v>
      </c>
      <c r="B126" s="42">
        <v>26</v>
      </c>
      <c r="C126" s="6">
        <v>536487</v>
      </c>
      <c r="D126" s="68">
        <v>68429</v>
      </c>
      <c r="E126" s="69">
        <v>12.75501549897761</v>
      </c>
      <c r="F126" s="68">
        <v>15480</v>
      </c>
      <c r="G126" s="70">
        <v>2.8854380441650962</v>
      </c>
      <c r="H126" s="68">
        <v>185197</v>
      </c>
      <c r="I126" s="71">
        <v>34.520314564938197</v>
      </c>
      <c r="J126" s="68">
        <v>4427</v>
      </c>
      <c r="K126" s="70">
        <v>0.82518308924540573</v>
      </c>
      <c r="L126" s="68">
        <v>84487</v>
      </c>
      <c r="M126" s="71">
        <v>15.748191475282718</v>
      </c>
      <c r="N126" s="6">
        <v>2242</v>
      </c>
      <c r="O126" s="70">
        <v>0.41790388210711532</v>
      </c>
      <c r="P126" s="68">
        <v>70848</v>
      </c>
      <c r="Q126" s="71">
        <v>13.205911792830022</v>
      </c>
      <c r="R126" s="68">
        <v>105377</v>
      </c>
      <c r="S126" s="71">
        <v>19.642041652453827</v>
      </c>
      <c r="T126" s="244"/>
      <c r="U126" s="49"/>
      <c r="V126" s="49"/>
    </row>
    <row r="127" spans="1:22" ht="18" customHeight="1">
      <c r="A127" s="396"/>
      <c r="B127" s="43">
        <v>27</v>
      </c>
      <c r="C127" s="8">
        <v>519007</v>
      </c>
      <c r="D127" s="72">
        <v>80873</v>
      </c>
      <c r="E127" s="73">
        <v>15.582256116006143</v>
      </c>
      <c r="F127" s="72">
        <v>14406</v>
      </c>
      <c r="G127" s="74">
        <v>2.7756851063665806</v>
      </c>
      <c r="H127" s="72">
        <v>184665</v>
      </c>
      <c r="I127" s="75">
        <v>35.58044496509681</v>
      </c>
      <c r="J127" s="72">
        <v>4960</v>
      </c>
      <c r="K127" s="74">
        <v>0.95567111811594063</v>
      </c>
      <c r="L127" s="72">
        <v>73802</v>
      </c>
      <c r="M127" s="75">
        <v>14.21984674580497</v>
      </c>
      <c r="N127" s="8">
        <v>2936</v>
      </c>
      <c r="O127" s="74">
        <v>0.56569564572346809</v>
      </c>
      <c r="P127" s="72">
        <v>64371</v>
      </c>
      <c r="Q127" s="75">
        <v>12.402722891984116</v>
      </c>
      <c r="R127" s="72">
        <v>92994</v>
      </c>
      <c r="S127" s="75">
        <v>17.917677410901973</v>
      </c>
      <c r="T127" s="244"/>
      <c r="U127" s="49"/>
      <c r="V127" s="49"/>
    </row>
    <row r="128" spans="1:22" ht="18" customHeight="1">
      <c r="A128" s="396"/>
      <c r="B128" s="43">
        <v>28</v>
      </c>
      <c r="C128" s="8">
        <v>505632</v>
      </c>
      <c r="D128" s="72">
        <v>79114</v>
      </c>
      <c r="E128" s="73">
        <v>15.6</v>
      </c>
      <c r="F128" s="72">
        <v>12297</v>
      </c>
      <c r="G128" s="74">
        <v>2.4</v>
      </c>
      <c r="H128" s="72">
        <v>184882</v>
      </c>
      <c r="I128" s="75">
        <v>36.6</v>
      </c>
      <c r="J128" s="72">
        <v>5479</v>
      </c>
      <c r="K128" s="74">
        <v>1.1000000000000001</v>
      </c>
      <c r="L128" s="72">
        <v>71320</v>
      </c>
      <c r="M128" s="75">
        <v>14.2</v>
      </c>
      <c r="N128" s="8">
        <v>2509</v>
      </c>
      <c r="O128" s="74">
        <v>0.5</v>
      </c>
      <c r="P128" s="72">
        <v>61632</v>
      </c>
      <c r="Q128" s="75">
        <v>12.2</v>
      </c>
      <c r="R128" s="72">
        <v>88399</v>
      </c>
      <c r="S128" s="75">
        <v>17.399999999999999</v>
      </c>
      <c r="T128" s="244"/>
      <c r="U128" s="49"/>
      <c r="V128" s="49"/>
    </row>
    <row r="129" spans="1:22" ht="18" customHeight="1">
      <c r="A129" s="396"/>
      <c r="B129" s="43">
        <v>29</v>
      </c>
      <c r="C129" s="8">
        <v>493233</v>
      </c>
      <c r="D129" s="72">
        <v>80604</v>
      </c>
      <c r="E129" s="73">
        <v>16.399999999999999</v>
      </c>
      <c r="F129" s="72">
        <v>12595</v>
      </c>
      <c r="G129" s="74">
        <v>2.6</v>
      </c>
      <c r="H129" s="72">
        <v>183206</v>
      </c>
      <c r="I129" s="75">
        <v>37.1</v>
      </c>
      <c r="J129" s="72">
        <v>5466</v>
      </c>
      <c r="K129" s="74">
        <v>1.1000000000000001</v>
      </c>
      <c r="L129" s="72">
        <v>69243</v>
      </c>
      <c r="M129" s="75">
        <v>14.1</v>
      </c>
      <c r="N129" s="8">
        <v>2217</v>
      </c>
      <c r="O129" s="74">
        <v>0.4</v>
      </c>
      <c r="P129" s="72">
        <v>59104</v>
      </c>
      <c r="Q129" s="75">
        <v>12</v>
      </c>
      <c r="R129" s="72">
        <v>80798</v>
      </c>
      <c r="S129" s="75">
        <v>16.3</v>
      </c>
      <c r="T129" s="244"/>
      <c r="U129" s="49"/>
      <c r="V129" s="49"/>
    </row>
    <row r="130" spans="1:22" s="7" customFormat="1" ht="18" customHeight="1">
      <c r="A130" s="397"/>
      <c r="B130" s="44">
        <v>30</v>
      </c>
      <c r="C130" s="82">
        <f>D130+F130+H130+J130+L130+N130+P130+R130</f>
        <v>484038</v>
      </c>
      <c r="D130" s="77">
        <v>82323</v>
      </c>
      <c r="E130" s="78">
        <v>17.007548994087241</v>
      </c>
      <c r="F130" s="77">
        <v>13901</v>
      </c>
      <c r="G130" s="79">
        <v>2.8718819596808514</v>
      </c>
      <c r="H130" s="77">
        <v>180812</v>
      </c>
      <c r="I130" s="80">
        <v>37.3549184154963</v>
      </c>
      <c r="J130" s="77">
        <v>5458</v>
      </c>
      <c r="K130" s="79">
        <v>1.1275974200372698</v>
      </c>
      <c r="L130" s="77">
        <v>71292</v>
      </c>
      <c r="M130" s="80">
        <v>14.728595688768237</v>
      </c>
      <c r="N130" s="76">
        <v>2075</v>
      </c>
      <c r="O130" s="79">
        <v>0.4286853511501163</v>
      </c>
      <c r="P130" s="77">
        <v>59590</v>
      </c>
      <c r="Q130" s="80">
        <v>12.311016903631533</v>
      </c>
      <c r="R130" s="77">
        <v>68587</v>
      </c>
      <c r="S130" s="80">
        <v>14.169755267148448</v>
      </c>
      <c r="T130" s="244"/>
      <c r="U130" s="49"/>
      <c r="V130" s="49"/>
    </row>
    <row r="131" spans="1:22" ht="18" customHeight="1">
      <c r="A131" s="398" t="s">
        <v>77</v>
      </c>
      <c r="B131" s="43">
        <v>26</v>
      </c>
      <c r="C131" s="8">
        <v>700908</v>
      </c>
      <c r="D131" s="72">
        <v>211906</v>
      </c>
      <c r="E131" s="73">
        <v>30.2</v>
      </c>
      <c r="F131" s="72">
        <v>37238</v>
      </c>
      <c r="G131" s="74">
        <v>5.3</v>
      </c>
      <c r="H131" s="72">
        <v>168914</v>
      </c>
      <c r="I131" s="75">
        <v>24.1</v>
      </c>
      <c r="J131" s="72">
        <v>7862</v>
      </c>
      <c r="K131" s="74">
        <v>1.1000000000000001</v>
      </c>
      <c r="L131" s="72">
        <v>71786</v>
      </c>
      <c r="M131" s="75">
        <v>10.3</v>
      </c>
      <c r="N131" s="8">
        <v>2290</v>
      </c>
      <c r="O131" s="74">
        <v>0.3</v>
      </c>
      <c r="P131" s="72">
        <v>88746</v>
      </c>
      <c r="Q131" s="75">
        <v>12.7</v>
      </c>
      <c r="R131" s="72">
        <v>112166</v>
      </c>
      <c r="S131" s="75">
        <v>16</v>
      </c>
      <c r="T131" s="244"/>
      <c r="U131" s="49"/>
      <c r="V131" s="49"/>
    </row>
    <row r="132" spans="1:22" ht="18" customHeight="1">
      <c r="A132" s="396"/>
      <c r="B132" s="43">
        <v>27</v>
      </c>
      <c r="C132" s="8">
        <v>732411</v>
      </c>
      <c r="D132" s="72">
        <v>243358</v>
      </c>
      <c r="E132" s="73">
        <v>33.200000000000003</v>
      </c>
      <c r="F132" s="72">
        <v>34218</v>
      </c>
      <c r="G132" s="74">
        <v>4.7</v>
      </c>
      <c r="H132" s="72">
        <v>167037</v>
      </c>
      <c r="I132" s="75">
        <v>22.8</v>
      </c>
      <c r="J132" s="72">
        <v>9219</v>
      </c>
      <c r="K132" s="74">
        <v>1.2</v>
      </c>
      <c r="L132" s="72">
        <v>72684</v>
      </c>
      <c r="M132" s="75">
        <v>9.9</v>
      </c>
      <c r="N132" s="8">
        <v>2795</v>
      </c>
      <c r="O132" s="74">
        <v>0.4</v>
      </c>
      <c r="P132" s="72">
        <v>88995</v>
      </c>
      <c r="Q132" s="75">
        <v>12.2</v>
      </c>
      <c r="R132" s="72">
        <v>114105</v>
      </c>
      <c r="S132" s="75">
        <v>15.6</v>
      </c>
      <c r="T132" s="244"/>
      <c r="U132" s="49"/>
      <c r="V132" s="49"/>
    </row>
    <row r="133" spans="1:22" ht="18" customHeight="1">
      <c r="A133" s="396"/>
      <c r="B133" s="43">
        <v>28</v>
      </c>
      <c r="C133" s="8">
        <v>685820</v>
      </c>
      <c r="D133" s="72">
        <v>243243</v>
      </c>
      <c r="E133" s="73">
        <v>35.5</v>
      </c>
      <c r="F133" s="72">
        <v>29175</v>
      </c>
      <c r="G133" s="74">
        <v>4.3</v>
      </c>
      <c r="H133" s="72">
        <v>169140</v>
      </c>
      <c r="I133" s="75">
        <v>24.7</v>
      </c>
      <c r="J133" s="72">
        <v>10534</v>
      </c>
      <c r="K133" s="74">
        <v>1.5</v>
      </c>
      <c r="L133" s="72">
        <v>69908</v>
      </c>
      <c r="M133" s="75">
        <v>10.199999999999999</v>
      </c>
      <c r="N133" s="8">
        <v>1916</v>
      </c>
      <c r="O133" s="74">
        <v>0.3</v>
      </c>
      <c r="P133" s="72">
        <v>76808</v>
      </c>
      <c r="Q133" s="75">
        <v>11.2</v>
      </c>
      <c r="R133" s="72">
        <v>85096</v>
      </c>
      <c r="S133" s="75">
        <v>12.3</v>
      </c>
      <c r="T133" s="244"/>
      <c r="U133" s="49"/>
      <c r="V133" s="49"/>
    </row>
    <row r="134" spans="1:22" ht="18" customHeight="1">
      <c r="A134" s="396"/>
      <c r="B134" s="43">
        <v>29</v>
      </c>
      <c r="C134" s="8">
        <v>676305</v>
      </c>
      <c r="D134" s="72">
        <v>251619</v>
      </c>
      <c r="E134" s="73">
        <v>37.200000000000003</v>
      </c>
      <c r="F134" s="72">
        <v>30104</v>
      </c>
      <c r="G134" s="74">
        <v>4.5</v>
      </c>
      <c r="H134" s="72">
        <v>160084</v>
      </c>
      <c r="I134" s="75">
        <v>23.7</v>
      </c>
      <c r="J134" s="72">
        <v>10526</v>
      </c>
      <c r="K134" s="74">
        <v>1.5</v>
      </c>
      <c r="L134" s="72">
        <v>64781</v>
      </c>
      <c r="M134" s="75">
        <v>9.6</v>
      </c>
      <c r="N134" s="8">
        <v>2088</v>
      </c>
      <c r="O134" s="74">
        <v>0.3</v>
      </c>
      <c r="P134" s="72">
        <v>73249</v>
      </c>
      <c r="Q134" s="75">
        <v>10.8</v>
      </c>
      <c r="R134" s="72">
        <v>83854</v>
      </c>
      <c r="S134" s="75">
        <v>12.4</v>
      </c>
      <c r="T134" s="244"/>
      <c r="U134" s="49"/>
      <c r="V134" s="49"/>
    </row>
    <row r="135" spans="1:22" s="7" customFormat="1" ht="18" customHeight="1">
      <c r="A135" s="397"/>
      <c r="B135" s="43">
        <v>30</v>
      </c>
      <c r="C135" s="8">
        <f>D135+F135+H135+J135+L135+N135+P135+R135</f>
        <v>688542</v>
      </c>
      <c r="D135" s="72">
        <v>244278</v>
      </c>
      <c r="E135" s="73">
        <v>35.477574352762794</v>
      </c>
      <c r="F135" s="72">
        <v>33641</v>
      </c>
      <c r="G135" s="74">
        <v>4.8858312201724807</v>
      </c>
      <c r="H135" s="72">
        <v>163009</v>
      </c>
      <c r="I135" s="75">
        <v>23.674518039567666</v>
      </c>
      <c r="J135" s="72">
        <v>10325</v>
      </c>
      <c r="K135" s="74">
        <v>1.4995454162563795</v>
      </c>
      <c r="L135" s="72">
        <v>72792</v>
      </c>
      <c r="M135" s="75">
        <v>10.571904110424637</v>
      </c>
      <c r="N135" s="8">
        <v>1849</v>
      </c>
      <c r="O135" s="74">
        <v>0.26853844790876957</v>
      </c>
      <c r="P135" s="72">
        <v>86403</v>
      </c>
      <c r="Q135" s="75">
        <v>12.548689840271182</v>
      </c>
      <c r="R135" s="72">
        <v>76245</v>
      </c>
      <c r="S135" s="75">
        <v>11.073398572636092</v>
      </c>
      <c r="T135" s="244"/>
      <c r="U135" s="49"/>
      <c r="V135" s="49"/>
    </row>
    <row r="136" spans="1:22" ht="18" customHeight="1">
      <c r="A136" s="395" t="s">
        <v>40</v>
      </c>
      <c r="B136" s="42">
        <v>26</v>
      </c>
      <c r="C136" s="6">
        <v>924100</v>
      </c>
      <c r="D136" s="68">
        <v>324264</v>
      </c>
      <c r="E136" s="69">
        <v>35.1</v>
      </c>
      <c r="F136" s="68">
        <v>55971</v>
      </c>
      <c r="G136" s="70">
        <v>6.1</v>
      </c>
      <c r="H136" s="68">
        <v>186563</v>
      </c>
      <c r="I136" s="71">
        <v>20.2</v>
      </c>
      <c r="J136" s="68">
        <v>10959</v>
      </c>
      <c r="K136" s="70">
        <v>1.2</v>
      </c>
      <c r="L136" s="68">
        <v>103868</v>
      </c>
      <c r="M136" s="71">
        <v>11.2</v>
      </c>
      <c r="N136" s="6">
        <v>5384</v>
      </c>
      <c r="O136" s="70">
        <v>0.6</v>
      </c>
      <c r="P136" s="68">
        <v>151000</v>
      </c>
      <c r="Q136" s="71">
        <v>16.3</v>
      </c>
      <c r="R136" s="68">
        <v>86091</v>
      </c>
      <c r="S136" s="71">
        <v>9.3000000000000007</v>
      </c>
      <c r="T136" s="244"/>
      <c r="U136" s="49"/>
      <c r="V136" s="49"/>
    </row>
    <row r="137" spans="1:22" ht="18" customHeight="1">
      <c r="A137" s="396"/>
      <c r="B137" s="43">
        <v>27</v>
      </c>
      <c r="C137" s="72">
        <v>941890</v>
      </c>
      <c r="D137" s="72">
        <v>380256</v>
      </c>
      <c r="E137" s="73">
        <v>40.4</v>
      </c>
      <c r="F137" s="72">
        <v>51178</v>
      </c>
      <c r="G137" s="74">
        <v>5.4</v>
      </c>
      <c r="H137" s="72">
        <v>183962</v>
      </c>
      <c r="I137" s="75">
        <v>19.5</v>
      </c>
      <c r="J137" s="72">
        <v>12492</v>
      </c>
      <c r="K137" s="74">
        <v>1.3262695219186955</v>
      </c>
      <c r="L137" s="72">
        <v>108149</v>
      </c>
      <c r="M137" s="75">
        <v>11.5</v>
      </c>
      <c r="N137" s="8">
        <v>3873</v>
      </c>
      <c r="O137" s="74">
        <v>0.41119451315971078</v>
      </c>
      <c r="P137" s="72">
        <v>118828</v>
      </c>
      <c r="Q137" s="75">
        <v>12.5</v>
      </c>
      <c r="R137" s="72">
        <v>83152</v>
      </c>
      <c r="S137" s="75">
        <v>8.828207115480577</v>
      </c>
      <c r="T137" s="244"/>
      <c r="U137" s="49"/>
      <c r="V137" s="49"/>
    </row>
    <row r="138" spans="1:22" ht="18" customHeight="1">
      <c r="A138" s="396"/>
      <c r="B138" s="43">
        <v>28</v>
      </c>
      <c r="C138" s="8">
        <v>923348</v>
      </c>
      <c r="D138" s="72">
        <v>381288</v>
      </c>
      <c r="E138" s="73">
        <v>41.3</v>
      </c>
      <c r="F138" s="72">
        <v>43548</v>
      </c>
      <c r="G138" s="74">
        <v>4.7</v>
      </c>
      <c r="H138" s="72">
        <v>187174</v>
      </c>
      <c r="I138" s="75">
        <v>20.3</v>
      </c>
      <c r="J138" s="72">
        <v>14260</v>
      </c>
      <c r="K138" s="74">
        <v>1.5</v>
      </c>
      <c r="L138" s="72">
        <v>103642</v>
      </c>
      <c r="M138" s="75">
        <v>11.2</v>
      </c>
      <c r="N138" s="8">
        <v>2800</v>
      </c>
      <c r="O138" s="74">
        <v>0.3</v>
      </c>
      <c r="P138" s="72">
        <v>103922</v>
      </c>
      <c r="Q138" s="75">
        <v>11.3</v>
      </c>
      <c r="R138" s="72">
        <v>86714</v>
      </c>
      <c r="S138" s="75">
        <v>9.4</v>
      </c>
      <c r="T138" s="244"/>
      <c r="U138" s="49"/>
      <c r="V138" s="49"/>
    </row>
    <row r="139" spans="1:22" ht="18" customHeight="1">
      <c r="A139" s="396"/>
      <c r="B139" s="43">
        <v>29</v>
      </c>
      <c r="C139" s="8">
        <v>899318</v>
      </c>
      <c r="D139" s="72">
        <v>386250</v>
      </c>
      <c r="E139" s="73">
        <v>42.9</v>
      </c>
      <c r="F139" s="72">
        <v>45016</v>
      </c>
      <c r="G139" s="74">
        <v>5</v>
      </c>
      <c r="H139" s="72">
        <v>171565</v>
      </c>
      <c r="I139" s="75">
        <v>19.100000000000001</v>
      </c>
      <c r="J139" s="72">
        <v>13873</v>
      </c>
      <c r="K139" s="74">
        <v>1.5</v>
      </c>
      <c r="L139" s="72">
        <v>94343</v>
      </c>
      <c r="M139" s="75">
        <v>10.5</v>
      </c>
      <c r="N139" s="8">
        <v>3100</v>
      </c>
      <c r="O139" s="74">
        <v>0.3</v>
      </c>
      <c r="P139" s="72">
        <v>101187</v>
      </c>
      <c r="Q139" s="75">
        <v>11.3</v>
      </c>
      <c r="R139" s="72">
        <v>83984</v>
      </c>
      <c r="S139" s="75">
        <v>9.4</v>
      </c>
      <c r="T139" s="244"/>
      <c r="U139" s="49"/>
      <c r="V139" s="49"/>
    </row>
    <row r="140" spans="1:22" s="7" customFormat="1" ht="18" customHeight="1">
      <c r="A140" s="397"/>
      <c r="B140" s="44">
        <v>30</v>
      </c>
      <c r="C140" s="76">
        <f>D140+F140+H140+J140+L140+N140+P140+R140</f>
        <v>922739</v>
      </c>
      <c r="D140" s="77">
        <v>372894</v>
      </c>
      <c r="E140" s="78">
        <v>40.411644029351748</v>
      </c>
      <c r="F140" s="77">
        <v>50392</v>
      </c>
      <c r="G140" s="79">
        <v>5.4611325629457514</v>
      </c>
      <c r="H140" s="77">
        <v>177903</v>
      </c>
      <c r="I140" s="80">
        <v>19.279883043850969</v>
      </c>
      <c r="J140" s="77">
        <v>13452</v>
      </c>
      <c r="K140" s="79">
        <v>1.4578336886161742</v>
      </c>
      <c r="L140" s="77">
        <v>95145</v>
      </c>
      <c r="M140" s="80">
        <v>10.311149740067343</v>
      </c>
      <c r="N140" s="76">
        <v>3372</v>
      </c>
      <c r="O140" s="79">
        <v>0.365433779216008</v>
      </c>
      <c r="P140" s="77">
        <v>121929</v>
      </c>
      <c r="Q140" s="80">
        <v>13.213812356473497</v>
      </c>
      <c r="R140" s="77">
        <v>87652</v>
      </c>
      <c r="S140" s="80">
        <v>9.49911079947851</v>
      </c>
      <c r="T140" s="244"/>
      <c r="U140" s="49"/>
      <c r="V140" s="49"/>
    </row>
    <row r="141" spans="1:22" ht="18" customHeight="1">
      <c r="A141" s="395" t="s">
        <v>83</v>
      </c>
      <c r="B141" s="42">
        <v>26</v>
      </c>
      <c r="C141" s="6">
        <v>508469</v>
      </c>
      <c r="D141" s="68">
        <v>84981</v>
      </c>
      <c r="E141" s="69">
        <v>16.713113287142381</v>
      </c>
      <c r="F141" s="68">
        <v>15455</v>
      </c>
      <c r="G141" s="70">
        <v>3.0395166666994449</v>
      </c>
      <c r="H141" s="68">
        <v>149596</v>
      </c>
      <c r="I141" s="71">
        <v>29.420869315533494</v>
      </c>
      <c r="J141" s="68">
        <v>4643</v>
      </c>
      <c r="K141" s="70">
        <v>0.91313334736237606</v>
      </c>
      <c r="L141" s="68">
        <v>59468</v>
      </c>
      <c r="M141" s="71">
        <v>11.695501594000813</v>
      </c>
      <c r="N141" s="6">
        <v>1302</v>
      </c>
      <c r="O141" s="70">
        <v>0.25606280815546278</v>
      </c>
      <c r="P141" s="68">
        <v>55136</v>
      </c>
      <c r="Q141" s="71">
        <v>10.843532250737017</v>
      </c>
      <c r="R141" s="68">
        <v>137888</v>
      </c>
      <c r="S141" s="71">
        <v>27.118270730369009</v>
      </c>
      <c r="T141" s="244"/>
      <c r="U141" s="49"/>
      <c r="V141" s="49"/>
    </row>
    <row r="142" spans="1:22" ht="18" customHeight="1">
      <c r="A142" s="396"/>
      <c r="B142" s="43">
        <v>27</v>
      </c>
      <c r="C142" s="81">
        <v>492516</v>
      </c>
      <c r="D142" s="72">
        <v>93453</v>
      </c>
      <c r="E142" s="73">
        <v>19</v>
      </c>
      <c r="F142" s="72">
        <v>14296</v>
      </c>
      <c r="G142" s="74">
        <v>2.9</v>
      </c>
      <c r="H142" s="72">
        <v>145986</v>
      </c>
      <c r="I142" s="75">
        <v>29.6</v>
      </c>
      <c r="J142" s="72">
        <v>5315</v>
      </c>
      <c r="K142" s="74">
        <v>1.1000000000000001</v>
      </c>
      <c r="L142" s="72">
        <v>54429</v>
      </c>
      <c r="M142" s="75">
        <v>11</v>
      </c>
      <c r="N142" s="8">
        <v>1390</v>
      </c>
      <c r="O142" s="74">
        <v>0.3</v>
      </c>
      <c r="P142" s="72">
        <v>51673</v>
      </c>
      <c r="Q142" s="75">
        <v>10.5</v>
      </c>
      <c r="R142" s="72">
        <v>125974</v>
      </c>
      <c r="S142" s="75">
        <v>25.6</v>
      </c>
      <c r="T142" s="244"/>
      <c r="U142" s="49"/>
      <c r="V142" s="49"/>
    </row>
    <row r="143" spans="1:22" ht="18" customHeight="1">
      <c r="A143" s="396"/>
      <c r="B143" s="43">
        <v>28</v>
      </c>
      <c r="C143" s="8">
        <v>478647</v>
      </c>
      <c r="D143" s="72">
        <v>90573</v>
      </c>
      <c r="E143" s="73">
        <v>18.922713398391718</v>
      </c>
      <c r="F143" s="72">
        <v>12157</v>
      </c>
      <c r="G143" s="74">
        <v>2.5398675850888024</v>
      </c>
      <c r="H143" s="72">
        <v>149704</v>
      </c>
      <c r="I143" s="75">
        <v>31.276493950656747</v>
      </c>
      <c r="J143" s="72">
        <v>6016</v>
      </c>
      <c r="K143" s="74">
        <v>1.2568761529895727</v>
      </c>
      <c r="L143" s="72">
        <v>53365</v>
      </c>
      <c r="M143" s="75">
        <v>11.2</v>
      </c>
      <c r="N143" s="8">
        <v>4363</v>
      </c>
      <c r="O143" s="74">
        <v>0.91152770204346834</v>
      </c>
      <c r="P143" s="72">
        <v>49044</v>
      </c>
      <c r="Q143" s="75">
        <v>10.246381989232148</v>
      </c>
      <c r="R143" s="72">
        <v>113425</v>
      </c>
      <c r="S143" s="75">
        <v>23.697004264102773</v>
      </c>
      <c r="T143" s="244"/>
      <c r="U143" s="49"/>
      <c r="V143" s="49"/>
    </row>
    <row r="144" spans="1:22" ht="18" customHeight="1">
      <c r="A144" s="396"/>
      <c r="B144" s="43">
        <v>29</v>
      </c>
      <c r="C144" s="8">
        <v>481820</v>
      </c>
      <c r="D144" s="72">
        <v>92577</v>
      </c>
      <c r="E144" s="73">
        <v>19.2</v>
      </c>
      <c r="F144" s="72">
        <v>12498</v>
      </c>
      <c r="G144" s="74">
        <v>2.6</v>
      </c>
      <c r="H144" s="72">
        <v>149189</v>
      </c>
      <c r="I144" s="75">
        <v>31</v>
      </c>
      <c r="J144" s="72">
        <v>5907</v>
      </c>
      <c r="K144" s="74">
        <v>1.2</v>
      </c>
      <c r="L144" s="72">
        <v>53596</v>
      </c>
      <c r="M144" s="75">
        <v>11.1</v>
      </c>
      <c r="N144" s="8">
        <v>1917</v>
      </c>
      <c r="O144" s="74">
        <v>0.4</v>
      </c>
      <c r="P144" s="72">
        <v>52065</v>
      </c>
      <c r="Q144" s="75">
        <v>10.8</v>
      </c>
      <c r="R144" s="72">
        <v>114071</v>
      </c>
      <c r="S144" s="75">
        <v>23.7</v>
      </c>
      <c r="T144" s="244"/>
      <c r="U144" s="49"/>
      <c r="V144" s="49"/>
    </row>
    <row r="145" spans="1:22" s="7" customFormat="1" ht="18" customHeight="1">
      <c r="A145" s="397"/>
      <c r="B145" s="43">
        <v>30</v>
      </c>
      <c r="C145" s="8">
        <f>D145+F145+H145+J145+L145+N145+P145+R145</f>
        <v>489648</v>
      </c>
      <c r="D145" s="72">
        <v>92565</v>
      </c>
      <c r="E145" s="73">
        <v>18.90439662778159</v>
      </c>
      <c r="F145" s="72">
        <v>13879</v>
      </c>
      <c r="G145" s="74">
        <v>2.8344851811913863</v>
      </c>
      <c r="H145" s="72">
        <v>146452</v>
      </c>
      <c r="I145" s="75">
        <v>29.909649380779662</v>
      </c>
      <c r="J145" s="72">
        <v>5858</v>
      </c>
      <c r="K145" s="74">
        <v>1.1963696369636965</v>
      </c>
      <c r="L145" s="72">
        <v>54089</v>
      </c>
      <c r="M145" s="75">
        <v>11.046506878410613</v>
      </c>
      <c r="N145" s="8">
        <v>2484</v>
      </c>
      <c r="O145" s="74">
        <v>0.50730320556808162</v>
      </c>
      <c r="P145" s="72">
        <v>55362</v>
      </c>
      <c r="Q145" s="75">
        <v>11.306489559847074</v>
      </c>
      <c r="R145" s="72">
        <v>118959</v>
      </c>
      <c r="S145" s="75">
        <v>24.294799529457897</v>
      </c>
      <c r="T145" s="244"/>
      <c r="U145" s="49"/>
      <c r="V145" s="49"/>
    </row>
    <row r="146" spans="1:22" ht="18" customHeight="1">
      <c r="A146" s="395" t="s">
        <v>184</v>
      </c>
      <c r="B146" s="42">
        <v>26</v>
      </c>
      <c r="C146" s="6">
        <v>450988</v>
      </c>
      <c r="D146" s="68">
        <v>66780</v>
      </c>
      <c r="E146" s="69">
        <v>14.8</v>
      </c>
      <c r="F146" s="68">
        <v>15304</v>
      </c>
      <c r="G146" s="70">
        <v>3.4</v>
      </c>
      <c r="H146" s="68">
        <v>175669</v>
      </c>
      <c r="I146" s="71">
        <v>39</v>
      </c>
      <c r="J146" s="68">
        <v>4482</v>
      </c>
      <c r="K146" s="70">
        <v>1</v>
      </c>
      <c r="L146" s="68">
        <v>63550</v>
      </c>
      <c r="M146" s="71">
        <v>14.1</v>
      </c>
      <c r="N146" s="6">
        <v>1148</v>
      </c>
      <c r="O146" s="70">
        <v>0.3</v>
      </c>
      <c r="P146" s="68">
        <v>67307</v>
      </c>
      <c r="Q146" s="71">
        <v>14.9</v>
      </c>
      <c r="R146" s="68">
        <v>56748</v>
      </c>
      <c r="S146" s="71">
        <v>12.5</v>
      </c>
      <c r="T146" s="244"/>
      <c r="U146" s="49"/>
      <c r="V146" s="49"/>
    </row>
    <row r="147" spans="1:22" ht="18" customHeight="1">
      <c r="A147" s="396"/>
      <c r="B147" s="43">
        <v>27</v>
      </c>
      <c r="C147" s="81">
        <v>461271</v>
      </c>
      <c r="D147" s="72">
        <v>79864</v>
      </c>
      <c r="E147" s="73">
        <v>17.313900071758251</v>
      </c>
      <c r="F147" s="72">
        <v>14230</v>
      </c>
      <c r="G147" s="74">
        <v>3.084954397740157</v>
      </c>
      <c r="H147" s="72">
        <v>175059</v>
      </c>
      <c r="I147" s="75">
        <v>37.951442861138027</v>
      </c>
      <c r="J147" s="72">
        <v>4913</v>
      </c>
      <c r="K147" s="74">
        <v>1.0651005591073359</v>
      </c>
      <c r="L147" s="72">
        <v>74979</v>
      </c>
      <c r="M147" s="75">
        <v>16.254869696989406</v>
      </c>
      <c r="N147" s="8">
        <v>1230</v>
      </c>
      <c r="O147" s="74">
        <v>0.26665452629798969</v>
      </c>
      <c r="P147" s="72">
        <v>67196</v>
      </c>
      <c r="Q147" s="75">
        <v>14.567575243186759</v>
      </c>
      <c r="R147" s="72">
        <v>43800</v>
      </c>
      <c r="S147" s="75">
        <v>9.4955026437820713</v>
      </c>
      <c r="T147" s="244"/>
      <c r="U147" s="49"/>
      <c r="V147" s="49"/>
    </row>
    <row r="148" spans="1:22" ht="18" customHeight="1">
      <c r="A148" s="396"/>
      <c r="B148" s="43">
        <v>28</v>
      </c>
      <c r="C148" s="8">
        <v>453350</v>
      </c>
      <c r="D148" s="72">
        <v>78716</v>
      </c>
      <c r="E148" s="73">
        <v>17.399999999999999</v>
      </c>
      <c r="F148" s="72">
        <v>12117</v>
      </c>
      <c r="G148" s="74">
        <v>2.7</v>
      </c>
      <c r="H148" s="72">
        <v>174700</v>
      </c>
      <c r="I148" s="75">
        <v>38.5</v>
      </c>
      <c r="J148" s="72">
        <v>5353</v>
      </c>
      <c r="K148" s="74">
        <v>1.2</v>
      </c>
      <c r="L148" s="72">
        <v>69306</v>
      </c>
      <c r="M148" s="75">
        <v>15.3</v>
      </c>
      <c r="N148" s="8">
        <v>1259</v>
      </c>
      <c r="O148" s="74">
        <v>0.3</v>
      </c>
      <c r="P148" s="72">
        <v>69487</v>
      </c>
      <c r="Q148" s="75">
        <v>15.3</v>
      </c>
      <c r="R148" s="72">
        <v>42412</v>
      </c>
      <c r="S148" s="75">
        <v>9.3000000000000007</v>
      </c>
      <c r="T148" s="244"/>
      <c r="U148" s="49"/>
      <c r="V148" s="49"/>
    </row>
    <row r="149" spans="1:22" ht="18" customHeight="1">
      <c r="A149" s="396"/>
      <c r="B149" s="43">
        <v>29</v>
      </c>
      <c r="C149" s="8">
        <v>472385</v>
      </c>
      <c r="D149" s="72">
        <v>79905</v>
      </c>
      <c r="E149" s="73">
        <v>16.899999999999999</v>
      </c>
      <c r="F149" s="72">
        <v>12423</v>
      </c>
      <c r="G149" s="74">
        <v>2.6</v>
      </c>
      <c r="H149" s="72">
        <v>171935</v>
      </c>
      <c r="I149" s="75">
        <v>36.4</v>
      </c>
      <c r="J149" s="72">
        <v>5373</v>
      </c>
      <c r="K149" s="74">
        <v>1.1000000000000001</v>
      </c>
      <c r="L149" s="72">
        <v>71404</v>
      </c>
      <c r="M149" s="75">
        <v>15.1</v>
      </c>
      <c r="N149" s="8">
        <v>1070</v>
      </c>
      <c r="O149" s="74">
        <v>0.2</v>
      </c>
      <c r="P149" s="72">
        <v>81439</v>
      </c>
      <c r="Q149" s="75">
        <v>17.2</v>
      </c>
      <c r="R149" s="72">
        <v>48836</v>
      </c>
      <c r="S149" s="75">
        <v>10.3</v>
      </c>
      <c r="T149" s="244"/>
      <c r="U149" s="49"/>
      <c r="V149" s="49"/>
    </row>
    <row r="150" spans="1:22" s="7" customFormat="1" ht="18" customHeight="1">
      <c r="A150" s="397"/>
      <c r="B150" s="43">
        <v>30</v>
      </c>
      <c r="C150" s="8">
        <f>D150+F150+H150+J150+L150+N150+P150+R150</f>
        <v>445335</v>
      </c>
      <c r="D150" s="72">
        <v>80439</v>
      </c>
      <c r="E150" s="73">
        <v>18.062582101114891</v>
      </c>
      <c r="F150" s="72">
        <v>13785</v>
      </c>
      <c r="G150" s="74">
        <v>3.0954225470713057</v>
      </c>
      <c r="H150" s="72">
        <v>172794</v>
      </c>
      <c r="I150" s="75">
        <v>38.800902691232444</v>
      </c>
      <c r="J150" s="72">
        <v>5316</v>
      </c>
      <c r="K150" s="74">
        <v>1.1937081073798377</v>
      </c>
      <c r="L150" s="72">
        <v>65651</v>
      </c>
      <c r="M150" s="75">
        <v>14.741935846048481</v>
      </c>
      <c r="N150" s="8">
        <v>1172</v>
      </c>
      <c r="O150" s="74">
        <v>0.26317266776696197</v>
      </c>
      <c r="P150" s="72">
        <v>72722</v>
      </c>
      <c r="Q150" s="75">
        <v>16.329729304905296</v>
      </c>
      <c r="R150" s="72">
        <v>33456</v>
      </c>
      <c r="S150" s="75">
        <v>7.5125467344807833</v>
      </c>
      <c r="T150" s="244"/>
      <c r="U150" s="49"/>
      <c r="V150" s="49"/>
    </row>
    <row r="151" spans="1:22" ht="18" customHeight="1">
      <c r="A151" s="395" t="s">
        <v>41</v>
      </c>
      <c r="B151" s="42">
        <v>26</v>
      </c>
      <c r="C151" s="6">
        <v>1652242</v>
      </c>
      <c r="D151" s="68">
        <v>551621</v>
      </c>
      <c r="E151" s="69">
        <v>33.4</v>
      </c>
      <c r="F151" s="68">
        <v>94765</v>
      </c>
      <c r="G151" s="70">
        <v>5.7</v>
      </c>
      <c r="H151" s="68">
        <v>271928</v>
      </c>
      <c r="I151" s="71">
        <v>16.5</v>
      </c>
      <c r="J151" s="68">
        <v>18627</v>
      </c>
      <c r="K151" s="70">
        <v>1.1000000000000001</v>
      </c>
      <c r="L151" s="68">
        <v>223728</v>
      </c>
      <c r="M151" s="71">
        <v>13.6</v>
      </c>
      <c r="N151" s="6">
        <v>8900</v>
      </c>
      <c r="O151" s="70">
        <v>0.5</v>
      </c>
      <c r="P151" s="68">
        <v>239425</v>
      </c>
      <c r="Q151" s="71">
        <v>14.5</v>
      </c>
      <c r="R151" s="68">
        <v>243248</v>
      </c>
      <c r="S151" s="71">
        <v>14.7</v>
      </c>
      <c r="T151" s="244"/>
      <c r="U151" s="49"/>
      <c r="V151" s="49"/>
    </row>
    <row r="152" spans="1:22" ht="18" customHeight="1">
      <c r="A152" s="396"/>
      <c r="B152" s="43">
        <v>27</v>
      </c>
      <c r="C152" s="8">
        <v>1704633</v>
      </c>
      <c r="D152" s="72">
        <v>640728</v>
      </c>
      <c r="E152" s="73">
        <v>37.6</v>
      </c>
      <c r="F152" s="72">
        <v>86520</v>
      </c>
      <c r="G152" s="74">
        <v>5.0999999999999996</v>
      </c>
      <c r="H152" s="72">
        <v>270730</v>
      </c>
      <c r="I152" s="75">
        <v>15.9</v>
      </c>
      <c r="J152" s="72">
        <v>21092</v>
      </c>
      <c r="K152" s="74">
        <v>1.2</v>
      </c>
      <c r="L152" s="72">
        <v>205151</v>
      </c>
      <c r="M152" s="75">
        <v>12</v>
      </c>
      <c r="N152" s="8">
        <v>6359</v>
      </c>
      <c r="O152" s="74">
        <v>0.4</v>
      </c>
      <c r="P152" s="72">
        <v>244624</v>
      </c>
      <c r="Q152" s="75">
        <v>14.399999999999999</v>
      </c>
      <c r="R152" s="72">
        <v>229429</v>
      </c>
      <c r="S152" s="75">
        <v>13.5</v>
      </c>
      <c r="T152" s="244"/>
      <c r="U152" s="49"/>
      <c r="V152" s="49"/>
    </row>
    <row r="153" spans="1:22" ht="18" customHeight="1">
      <c r="A153" s="396"/>
      <c r="B153" s="43">
        <v>28</v>
      </c>
      <c r="C153" s="8">
        <v>1693270</v>
      </c>
      <c r="D153" s="72">
        <v>641666</v>
      </c>
      <c r="E153" s="73">
        <v>37.89507875294548</v>
      </c>
      <c r="F153" s="72">
        <v>74013</v>
      </c>
      <c r="G153" s="74">
        <v>4.3710099393481254</v>
      </c>
      <c r="H153" s="72">
        <v>281515</v>
      </c>
      <c r="I153" s="75">
        <v>16.625523395560073</v>
      </c>
      <c r="J153" s="72">
        <v>23751</v>
      </c>
      <c r="K153" s="74">
        <v>1.4026705723245554</v>
      </c>
      <c r="L153" s="72">
        <v>202827</v>
      </c>
      <c r="M153" s="75">
        <v>11.978420452733468</v>
      </c>
      <c r="N153" s="8">
        <v>12653</v>
      </c>
      <c r="O153" s="74">
        <v>0.7472523578637783</v>
      </c>
      <c r="P153" s="72">
        <v>238701</v>
      </c>
      <c r="Q153" s="75">
        <v>14.097042999639751</v>
      </c>
      <c r="R153" s="72">
        <v>218144</v>
      </c>
      <c r="S153" s="75">
        <v>12.883001529584767</v>
      </c>
      <c r="T153" s="244"/>
      <c r="U153" s="49"/>
      <c r="V153" s="49"/>
    </row>
    <row r="154" spans="1:22" ht="18" customHeight="1">
      <c r="A154" s="396"/>
      <c r="B154" s="43">
        <v>29</v>
      </c>
      <c r="C154" s="8">
        <v>1659600</v>
      </c>
      <c r="D154" s="72">
        <v>660082</v>
      </c>
      <c r="E154" s="73">
        <v>39.773559893950349</v>
      </c>
      <c r="F154" s="72">
        <v>76822</v>
      </c>
      <c r="G154" s="74">
        <v>4.6289467341528079</v>
      </c>
      <c r="H154" s="72">
        <v>257329</v>
      </c>
      <c r="I154" s="75">
        <v>15.505483248975658</v>
      </c>
      <c r="J154" s="72">
        <v>23651</v>
      </c>
      <c r="K154" s="74">
        <v>1.4251024343215233</v>
      </c>
      <c r="L154" s="72">
        <v>185978</v>
      </c>
      <c r="M154" s="75">
        <v>11.206194263677995</v>
      </c>
      <c r="N154" s="8">
        <v>5357</v>
      </c>
      <c r="O154" s="74">
        <v>0.32278862376476258</v>
      </c>
      <c r="P154" s="72">
        <v>253694</v>
      </c>
      <c r="Q154" s="75">
        <v>15.286454567365631</v>
      </c>
      <c r="R154" s="72">
        <v>196687</v>
      </c>
      <c r="S154" s="75">
        <v>11.851470233791275</v>
      </c>
      <c r="T154" s="244"/>
      <c r="U154" s="49"/>
      <c r="V154" s="49"/>
    </row>
    <row r="155" spans="1:22" s="7" customFormat="1" ht="18" customHeight="1">
      <c r="A155" s="397"/>
      <c r="B155" s="43">
        <v>30</v>
      </c>
      <c r="C155" s="8">
        <f>D155+F155+H155+J155+L155+N155+P155+R155</f>
        <v>1625613</v>
      </c>
      <c r="D155" s="72">
        <v>631160</v>
      </c>
      <c r="E155" s="73">
        <v>38.825969034450395</v>
      </c>
      <c r="F155" s="72">
        <v>86328</v>
      </c>
      <c r="G155" s="74">
        <v>5.3104890278313475</v>
      </c>
      <c r="H155" s="72">
        <v>247645</v>
      </c>
      <c r="I155" s="75">
        <v>15.233945594677209</v>
      </c>
      <c r="J155" s="72">
        <v>23400</v>
      </c>
      <c r="K155" s="74">
        <v>1.4394569925314329</v>
      </c>
      <c r="L155" s="72">
        <v>183423</v>
      </c>
      <c r="M155" s="75">
        <v>11.283312817995427</v>
      </c>
      <c r="N155" s="8">
        <v>5721</v>
      </c>
      <c r="O155" s="74">
        <v>0.35192878009710798</v>
      </c>
      <c r="P155" s="72">
        <v>245449</v>
      </c>
      <c r="Q155" s="75">
        <v>15.098858092301182</v>
      </c>
      <c r="R155" s="72">
        <v>202487</v>
      </c>
      <c r="S155" s="75">
        <v>12.456039660115907</v>
      </c>
      <c r="T155" s="244"/>
      <c r="U155" s="49"/>
      <c r="V155" s="49"/>
    </row>
    <row r="156" spans="1:22" ht="18" customHeight="1">
      <c r="A156" s="395" t="s">
        <v>183</v>
      </c>
      <c r="B156" s="42">
        <v>26</v>
      </c>
      <c r="C156" s="6">
        <v>444156</v>
      </c>
      <c r="D156" s="68">
        <v>86108</v>
      </c>
      <c r="E156" s="69">
        <v>19.399999999999999</v>
      </c>
      <c r="F156" s="68">
        <v>16508</v>
      </c>
      <c r="G156" s="70">
        <v>3.7</v>
      </c>
      <c r="H156" s="68">
        <v>146254</v>
      </c>
      <c r="I156" s="71">
        <v>32.9</v>
      </c>
      <c r="J156" s="68">
        <v>5291</v>
      </c>
      <c r="K156" s="70">
        <v>1.2</v>
      </c>
      <c r="L156" s="68">
        <v>61029</v>
      </c>
      <c r="M156" s="71">
        <v>13.7</v>
      </c>
      <c r="N156" s="6">
        <v>1065</v>
      </c>
      <c r="O156" s="70">
        <v>0.33978061762083589</v>
      </c>
      <c r="P156" s="68">
        <v>58891</v>
      </c>
      <c r="Q156" s="71">
        <v>13.3</v>
      </c>
      <c r="R156" s="68">
        <v>69010</v>
      </c>
      <c r="S156" s="71">
        <v>15.537333729590506</v>
      </c>
      <c r="T156" s="244"/>
      <c r="U156" s="49"/>
      <c r="V156" s="49"/>
    </row>
    <row r="157" spans="1:22" ht="18" customHeight="1">
      <c r="A157" s="396"/>
      <c r="B157" s="43">
        <v>27</v>
      </c>
      <c r="C157" s="81">
        <v>456141</v>
      </c>
      <c r="D157" s="72">
        <v>99766</v>
      </c>
      <c r="E157" s="73">
        <v>21.9</v>
      </c>
      <c r="F157" s="72">
        <v>15224</v>
      </c>
      <c r="G157" s="74">
        <v>3.3</v>
      </c>
      <c r="H157" s="72">
        <v>143990</v>
      </c>
      <c r="I157" s="75">
        <v>31.6</v>
      </c>
      <c r="J157" s="72">
        <v>6027</v>
      </c>
      <c r="K157" s="74">
        <v>1.3</v>
      </c>
      <c r="L157" s="72">
        <v>57453</v>
      </c>
      <c r="M157" s="75">
        <v>12.6</v>
      </c>
      <c r="N157" s="8">
        <v>1096</v>
      </c>
      <c r="O157" s="74">
        <v>0.2</v>
      </c>
      <c r="P157" s="72">
        <v>54989</v>
      </c>
      <c r="Q157" s="75">
        <v>12.1</v>
      </c>
      <c r="R157" s="72">
        <v>77596</v>
      </c>
      <c r="S157" s="75">
        <v>17</v>
      </c>
      <c r="T157" s="244"/>
      <c r="U157" s="49"/>
      <c r="V157" s="49"/>
    </row>
    <row r="158" spans="1:22" ht="18" customHeight="1">
      <c r="A158" s="396"/>
      <c r="B158" s="43">
        <v>28</v>
      </c>
      <c r="C158" s="8">
        <v>435430</v>
      </c>
      <c r="D158" s="72">
        <v>98579</v>
      </c>
      <c r="E158" s="73">
        <v>22.6</v>
      </c>
      <c r="F158" s="72">
        <v>13006</v>
      </c>
      <c r="G158" s="74">
        <v>3</v>
      </c>
      <c r="H158" s="72">
        <v>147251</v>
      </c>
      <c r="I158" s="75">
        <v>33.799999999999997</v>
      </c>
      <c r="J158" s="72">
        <v>6376</v>
      </c>
      <c r="K158" s="74">
        <v>1.5</v>
      </c>
      <c r="L158" s="72">
        <v>56932</v>
      </c>
      <c r="M158" s="75">
        <v>13.1</v>
      </c>
      <c r="N158" s="8">
        <v>1294</v>
      </c>
      <c r="O158" s="74">
        <v>0.3</v>
      </c>
      <c r="P158" s="72">
        <v>54096</v>
      </c>
      <c r="Q158" s="75">
        <v>12.4</v>
      </c>
      <c r="R158" s="72">
        <v>57896</v>
      </c>
      <c r="S158" s="75">
        <v>13.3</v>
      </c>
      <c r="T158" s="244"/>
      <c r="U158" s="49"/>
      <c r="V158" s="49"/>
    </row>
    <row r="159" spans="1:22" ht="18" customHeight="1">
      <c r="A159" s="396"/>
      <c r="B159" s="43">
        <v>29</v>
      </c>
      <c r="C159" s="8">
        <v>443260</v>
      </c>
      <c r="D159" s="72">
        <v>100802</v>
      </c>
      <c r="E159" s="73">
        <v>22.7</v>
      </c>
      <c r="F159" s="72">
        <v>13417</v>
      </c>
      <c r="G159" s="74">
        <v>3</v>
      </c>
      <c r="H159" s="72">
        <v>146545</v>
      </c>
      <c r="I159" s="75">
        <v>33.1</v>
      </c>
      <c r="J159" s="72">
        <v>6365</v>
      </c>
      <c r="K159" s="74">
        <v>1.4</v>
      </c>
      <c r="L159" s="72">
        <v>61170</v>
      </c>
      <c r="M159" s="75">
        <v>13.8</v>
      </c>
      <c r="N159" s="8">
        <v>964</v>
      </c>
      <c r="O159" s="74">
        <v>0.2</v>
      </c>
      <c r="P159" s="72">
        <v>55115</v>
      </c>
      <c r="Q159" s="75">
        <v>12.4</v>
      </c>
      <c r="R159" s="72">
        <v>58882</v>
      </c>
      <c r="S159" s="75">
        <v>13.4</v>
      </c>
      <c r="T159" s="244"/>
      <c r="U159" s="49"/>
      <c r="V159" s="49"/>
    </row>
    <row r="160" spans="1:22" s="7" customFormat="1" ht="18" customHeight="1">
      <c r="A160" s="397"/>
      <c r="B160" s="43">
        <v>30</v>
      </c>
      <c r="C160" s="8">
        <f>D160+F160+H160+J160+L160+N160+P160+R160</f>
        <v>437770</v>
      </c>
      <c r="D160" s="72">
        <v>105132</v>
      </c>
      <c r="E160" s="73">
        <v>24.015350526532199</v>
      </c>
      <c r="F160" s="72">
        <v>14980</v>
      </c>
      <c r="G160" s="74">
        <v>3.4218882061356419</v>
      </c>
      <c r="H160" s="72">
        <v>144949</v>
      </c>
      <c r="I160" s="75">
        <v>33.11076592731343</v>
      </c>
      <c r="J160" s="72">
        <v>6126</v>
      </c>
      <c r="K160" s="74">
        <v>1.3993649633369121</v>
      </c>
      <c r="L160" s="72">
        <v>57346</v>
      </c>
      <c r="M160" s="75">
        <v>13.099572835050369</v>
      </c>
      <c r="N160" s="8">
        <v>1251</v>
      </c>
      <c r="O160" s="74">
        <v>0.2857664983895653</v>
      </c>
      <c r="P160" s="72">
        <v>55098</v>
      </c>
      <c r="Q160" s="75">
        <v>12.586061173675676</v>
      </c>
      <c r="R160" s="72">
        <v>52888</v>
      </c>
      <c r="S160" s="75">
        <v>12.081229869566211</v>
      </c>
      <c r="T160" s="244"/>
      <c r="U160" s="49"/>
      <c r="V160" s="49"/>
    </row>
    <row r="161" spans="1:22" ht="18" customHeight="1">
      <c r="A161" s="395" t="s">
        <v>144</v>
      </c>
      <c r="B161" s="42">
        <v>26</v>
      </c>
      <c r="C161" s="6">
        <v>689957</v>
      </c>
      <c r="D161" s="68">
        <v>118455</v>
      </c>
      <c r="E161" s="69">
        <v>17.2</v>
      </c>
      <c r="F161" s="68">
        <v>26483</v>
      </c>
      <c r="G161" s="70">
        <v>3.8</v>
      </c>
      <c r="H161" s="68">
        <v>222296</v>
      </c>
      <c r="I161" s="71">
        <v>32.200000000000003</v>
      </c>
      <c r="J161" s="68">
        <v>9315</v>
      </c>
      <c r="K161" s="70">
        <v>1.4</v>
      </c>
      <c r="L161" s="68">
        <v>113006</v>
      </c>
      <c r="M161" s="71">
        <v>16.399999999999999</v>
      </c>
      <c r="N161" s="6">
        <v>3561</v>
      </c>
      <c r="O161" s="70">
        <v>0.5</v>
      </c>
      <c r="P161" s="68">
        <v>93252</v>
      </c>
      <c r="Q161" s="71">
        <v>13.5</v>
      </c>
      <c r="R161" s="68">
        <v>103589</v>
      </c>
      <c r="S161" s="71">
        <v>15</v>
      </c>
      <c r="T161" s="244"/>
      <c r="U161" s="49"/>
      <c r="V161" s="49"/>
    </row>
    <row r="162" spans="1:22" ht="18" customHeight="1">
      <c r="A162" s="398"/>
      <c r="B162" s="43">
        <v>27</v>
      </c>
      <c r="C162" s="8">
        <v>686001</v>
      </c>
      <c r="D162" s="72">
        <v>141948</v>
      </c>
      <c r="E162" s="73">
        <v>20.7</v>
      </c>
      <c r="F162" s="72">
        <v>24364</v>
      </c>
      <c r="G162" s="74">
        <v>3.6</v>
      </c>
      <c r="H162" s="72">
        <v>219884</v>
      </c>
      <c r="I162" s="75">
        <v>32.1</v>
      </c>
      <c r="J162" s="72">
        <v>10319</v>
      </c>
      <c r="K162" s="74">
        <v>1.5</v>
      </c>
      <c r="L162" s="72">
        <v>110697</v>
      </c>
      <c r="M162" s="75">
        <v>16.100000000000001</v>
      </c>
      <c r="N162" s="8">
        <v>2481</v>
      </c>
      <c r="O162" s="74">
        <v>0.4</v>
      </c>
      <c r="P162" s="72">
        <v>97152</v>
      </c>
      <c r="Q162" s="75">
        <v>14.2</v>
      </c>
      <c r="R162" s="72">
        <v>79156</v>
      </c>
      <c r="S162" s="75">
        <v>11.4</v>
      </c>
      <c r="T162" s="244"/>
      <c r="U162" s="49"/>
      <c r="V162" s="49"/>
    </row>
    <row r="163" spans="1:22" ht="18" customHeight="1">
      <c r="A163" s="398"/>
      <c r="B163" s="43">
        <v>28</v>
      </c>
      <c r="C163" s="8">
        <v>695693</v>
      </c>
      <c r="D163" s="72">
        <v>138454</v>
      </c>
      <c r="E163" s="73">
        <v>19.899999999999999</v>
      </c>
      <c r="F163" s="72">
        <v>20686</v>
      </c>
      <c r="G163" s="74">
        <v>3</v>
      </c>
      <c r="H163" s="72">
        <v>224251</v>
      </c>
      <c r="I163" s="75">
        <v>32.200000000000003</v>
      </c>
      <c r="J163" s="72">
        <v>11307</v>
      </c>
      <c r="K163" s="74">
        <v>1.6</v>
      </c>
      <c r="L163" s="72">
        <v>112024</v>
      </c>
      <c r="M163" s="75">
        <v>16.100000000000001</v>
      </c>
      <c r="N163" s="8">
        <v>2759</v>
      </c>
      <c r="O163" s="74">
        <v>0.4</v>
      </c>
      <c r="P163" s="72">
        <v>98206</v>
      </c>
      <c r="Q163" s="75">
        <v>14.1</v>
      </c>
      <c r="R163" s="72">
        <v>88006</v>
      </c>
      <c r="S163" s="75">
        <v>12.7</v>
      </c>
      <c r="T163" s="244"/>
      <c r="U163" s="49"/>
      <c r="V163" s="49"/>
    </row>
    <row r="164" spans="1:22" ht="18" customHeight="1">
      <c r="A164" s="398"/>
      <c r="B164" s="43">
        <v>29</v>
      </c>
      <c r="C164" s="8">
        <v>712952</v>
      </c>
      <c r="D164" s="72">
        <v>142808</v>
      </c>
      <c r="E164" s="73">
        <v>20</v>
      </c>
      <c r="F164" s="72">
        <v>21309</v>
      </c>
      <c r="G164" s="74">
        <v>3</v>
      </c>
      <c r="H164" s="72">
        <v>222369</v>
      </c>
      <c r="I164" s="75">
        <v>31.2</v>
      </c>
      <c r="J164" s="72">
        <v>11251</v>
      </c>
      <c r="K164" s="74">
        <v>1.6</v>
      </c>
      <c r="L164" s="72">
        <v>115247</v>
      </c>
      <c r="M164" s="75">
        <v>16.2</v>
      </c>
      <c r="N164" s="8">
        <v>2150</v>
      </c>
      <c r="O164" s="74">
        <v>0.3</v>
      </c>
      <c r="P164" s="72">
        <v>106152</v>
      </c>
      <c r="Q164" s="75">
        <v>14.9</v>
      </c>
      <c r="R164" s="72">
        <v>91666</v>
      </c>
      <c r="S164" s="75">
        <v>12.9</v>
      </c>
      <c r="T164" s="244"/>
      <c r="U164" s="49"/>
      <c r="V164" s="49"/>
    </row>
    <row r="165" spans="1:22" s="7" customFormat="1" ht="18" customHeight="1">
      <c r="A165" s="399"/>
      <c r="B165" s="44">
        <v>30</v>
      </c>
      <c r="C165" s="76">
        <f>D165+F165+H165+J165+L165+N165+P165+R165</f>
        <v>681196</v>
      </c>
      <c r="D165" s="77">
        <v>147115</v>
      </c>
      <c r="E165" s="78">
        <v>21.596574260565241</v>
      </c>
      <c r="F165" s="77">
        <v>23816</v>
      </c>
      <c r="G165" s="79">
        <v>3.496203735782359</v>
      </c>
      <c r="H165" s="77">
        <v>218927</v>
      </c>
      <c r="I165" s="80">
        <v>32.138620896188471</v>
      </c>
      <c r="J165" s="77">
        <v>11034</v>
      </c>
      <c r="K165" s="79">
        <v>1.6197981197775677</v>
      </c>
      <c r="L165" s="77">
        <v>112423</v>
      </c>
      <c r="M165" s="80">
        <v>16.503766904092217</v>
      </c>
      <c r="N165" s="76">
        <v>2286</v>
      </c>
      <c r="O165" s="79">
        <v>0.33558623362439005</v>
      </c>
      <c r="P165" s="77">
        <v>93656</v>
      </c>
      <c r="Q165" s="80">
        <v>13.748759534700733</v>
      </c>
      <c r="R165" s="77">
        <v>71939</v>
      </c>
      <c r="S165" s="80">
        <v>10.560690315269026</v>
      </c>
      <c r="T165" s="244"/>
      <c r="U165" s="49"/>
      <c r="V165" s="49"/>
    </row>
    <row r="166" spans="1:22" ht="18" customHeight="1">
      <c r="A166" s="395" t="s">
        <v>42</v>
      </c>
      <c r="B166" s="42">
        <v>26</v>
      </c>
      <c r="C166" s="6">
        <v>783184</v>
      </c>
      <c r="D166" s="68">
        <v>166642</v>
      </c>
      <c r="E166" s="69">
        <v>21.3</v>
      </c>
      <c r="F166" s="68">
        <v>34147</v>
      </c>
      <c r="G166" s="70">
        <v>4.4000000000000004</v>
      </c>
      <c r="H166" s="68">
        <v>220716</v>
      </c>
      <c r="I166" s="71">
        <v>28.2</v>
      </c>
      <c r="J166" s="68">
        <v>8384</v>
      </c>
      <c r="K166" s="70">
        <v>1.1000000000000001</v>
      </c>
      <c r="L166" s="68">
        <v>124795</v>
      </c>
      <c r="M166" s="71">
        <v>15.9</v>
      </c>
      <c r="N166" s="6">
        <v>10957</v>
      </c>
      <c r="O166" s="70">
        <v>1.4</v>
      </c>
      <c r="P166" s="68">
        <v>104068</v>
      </c>
      <c r="Q166" s="71">
        <v>13.3</v>
      </c>
      <c r="R166" s="68">
        <v>113475</v>
      </c>
      <c r="S166" s="71">
        <v>14.5</v>
      </c>
      <c r="T166" s="244"/>
      <c r="U166" s="49"/>
      <c r="V166" s="49"/>
    </row>
    <row r="167" spans="1:22" ht="18" customHeight="1">
      <c r="A167" s="396"/>
      <c r="B167" s="43">
        <v>27</v>
      </c>
      <c r="C167" s="8">
        <v>761646</v>
      </c>
      <c r="D167" s="72">
        <v>197713</v>
      </c>
      <c r="E167" s="73">
        <v>26</v>
      </c>
      <c r="F167" s="72">
        <v>31171</v>
      </c>
      <c r="G167" s="74">
        <v>4.0999999999999996</v>
      </c>
      <c r="H167" s="72">
        <v>217588</v>
      </c>
      <c r="I167" s="75">
        <v>28.6</v>
      </c>
      <c r="J167" s="72">
        <v>9529</v>
      </c>
      <c r="K167" s="74">
        <v>1.3</v>
      </c>
      <c r="L167" s="72">
        <v>116211</v>
      </c>
      <c r="M167" s="75">
        <v>15.3</v>
      </c>
      <c r="N167" s="8">
        <v>3368</v>
      </c>
      <c r="O167" s="74">
        <v>0.4</v>
      </c>
      <c r="P167" s="72">
        <v>99458</v>
      </c>
      <c r="Q167" s="75">
        <v>13.1</v>
      </c>
      <c r="R167" s="72">
        <v>86608</v>
      </c>
      <c r="S167" s="75">
        <v>11.4</v>
      </c>
      <c r="T167" s="244"/>
      <c r="U167" s="49"/>
      <c r="V167" s="49"/>
    </row>
    <row r="168" spans="1:22" ht="18" customHeight="1">
      <c r="A168" s="396"/>
      <c r="B168" s="43">
        <v>28</v>
      </c>
      <c r="C168" s="8">
        <v>1018938</v>
      </c>
      <c r="D168" s="72">
        <v>194972</v>
      </c>
      <c r="E168" s="73">
        <v>19.100000000000001</v>
      </c>
      <c r="F168" s="72">
        <v>26654</v>
      </c>
      <c r="G168" s="74">
        <v>2.6</v>
      </c>
      <c r="H168" s="72">
        <v>289012</v>
      </c>
      <c r="I168" s="75">
        <v>28.4</v>
      </c>
      <c r="J168" s="72">
        <v>10432</v>
      </c>
      <c r="K168" s="74">
        <v>1</v>
      </c>
      <c r="L168" s="72">
        <v>210534</v>
      </c>
      <c r="M168" s="75">
        <v>20.7</v>
      </c>
      <c r="N168" s="8">
        <v>2557</v>
      </c>
      <c r="O168" s="74">
        <v>0.3</v>
      </c>
      <c r="P168" s="72">
        <v>138802</v>
      </c>
      <c r="Q168" s="75">
        <v>13.6</v>
      </c>
      <c r="R168" s="72">
        <v>145975</v>
      </c>
      <c r="S168" s="75">
        <v>14.3</v>
      </c>
      <c r="T168" s="244"/>
      <c r="U168" s="49"/>
      <c r="V168" s="49"/>
    </row>
    <row r="169" spans="1:22" ht="18" customHeight="1">
      <c r="A169" s="396"/>
      <c r="B169" s="43">
        <v>29</v>
      </c>
      <c r="C169" s="8">
        <v>977426</v>
      </c>
      <c r="D169" s="72">
        <v>201888</v>
      </c>
      <c r="E169" s="73">
        <v>20.7</v>
      </c>
      <c r="F169" s="72">
        <v>27505</v>
      </c>
      <c r="G169" s="74">
        <v>2.8</v>
      </c>
      <c r="H169" s="72">
        <v>217342</v>
      </c>
      <c r="I169" s="75">
        <v>22.2</v>
      </c>
      <c r="J169" s="72">
        <v>10216</v>
      </c>
      <c r="K169" s="74">
        <v>1</v>
      </c>
      <c r="L169" s="72">
        <v>203650</v>
      </c>
      <c r="M169" s="75">
        <v>20.8</v>
      </c>
      <c r="N169" s="8">
        <v>2162</v>
      </c>
      <c r="O169" s="74">
        <v>0.2</v>
      </c>
      <c r="P169" s="72">
        <v>132141</v>
      </c>
      <c r="Q169" s="75">
        <v>13.5</v>
      </c>
      <c r="R169" s="72">
        <v>182522</v>
      </c>
      <c r="S169" s="75">
        <v>18.7</v>
      </c>
      <c r="T169" s="244"/>
      <c r="U169" s="49"/>
      <c r="V169" s="49"/>
    </row>
    <row r="170" spans="1:22" s="7" customFormat="1" ht="18" customHeight="1">
      <c r="A170" s="397"/>
      <c r="B170" s="43">
        <v>30</v>
      </c>
      <c r="C170" s="8">
        <f>D170+F170+H170+J170+L170+N170+P170+R170</f>
        <v>920529</v>
      </c>
      <c r="D170" s="72">
        <v>200802</v>
      </c>
      <c r="E170" s="73">
        <v>21.813761435000963</v>
      </c>
      <c r="F170" s="72">
        <v>30721</v>
      </c>
      <c r="G170" s="74">
        <v>3.3373201713362644</v>
      </c>
      <c r="H170" s="72">
        <v>206567</v>
      </c>
      <c r="I170" s="75">
        <v>22.440031764344198</v>
      </c>
      <c r="J170" s="72">
        <v>10043</v>
      </c>
      <c r="K170" s="74">
        <v>1.0910031079955114</v>
      </c>
      <c r="L170" s="72">
        <v>196902</v>
      </c>
      <c r="M170" s="75">
        <v>21.390092001446995</v>
      </c>
      <c r="N170" s="8">
        <v>3439</v>
      </c>
      <c r="O170" s="74">
        <v>0.37358953384412658</v>
      </c>
      <c r="P170" s="72">
        <v>139199</v>
      </c>
      <c r="Q170" s="75">
        <v>15.12163114904582</v>
      </c>
      <c r="R170" s="72">
        <v>132856</v>
      </c>
      <c r="S170" s="75">
        <v>14.432570836986125</v>
      </c>
      <c r="T170" s="244"/>
      <c r="U170" s="49"/>
      <c r="V170" s="49"/>
    </row>
    <row r="171" spans="1:22" ht="18" customHeight="1">
      <c r="A171" s="395" t="s">
        <v>43</v>
      </c>
      <c r="B171" s="42">
        <v>26</v>
      </c>
      <c r="C171" s="6">
        <v>568937</v>
      </c>
      <c r="D171" s="68">
        <v>112855</v>
      </c>
      <c r="E171" s="69">
        <v>19.8</v>
      </c>
      <c r="F171" s="68">
        <v>23897</v>
      </c>
      <c r="G171" s="70">
        <v>4.2</v>
      </c>
      <c r="H171" s="68">
        <v>174798</v>
      </c>
      <c r="I171" s="71">
        <v>30.7</v>
      </c>
      <c r="J171" s="68">
        <v>6500</v>
      </c>
      <c r="K171" s="70">
        <v>1.2</v>
      </c>
      <c r="L171" s="68">
        <v>87775</v>
      </c>
      <c r="M171" s="71">
        <v>15.4</v>
      </c>
      <c r="N171" s="6">
        <v>2195</v>
      </c>
      <c r="O171" s="70">
        <v>0.4</v>
      </c>
      <c r="P171" s="68">
        <v>73018</v>
      </c>
      <c r="Q171" s="71">
        <v>12.8</v>
      </c>
      <c r="R171" s="68">
        <v>87899</v>
      </c>
      <c r="S171" s="71">
        <v>15.5</v>
      </c>
      <c r="T171" s="244"/>
      <c r="U171" s="49"/>
      <c r="V171" s="49"/>
    </row>
    <row r="172" spans="1:22" ht="18" customHeight="1">
      <c r="A172" s="396"/>
      <c r="B172" s="43">
        <v>27</v>
      </c>
      <c r="C172" s="8">
        <v>561267</v>
      </c>
      <c r="D172" s="72">
        <v>132031</v>
      </c>
      <c r="E172" s="73">
        <v>23.5</v>
      </c>
      <c r="F172" s="72">
        <v>22021</v>
      </c>
      <c r="G172" s="74">
        <v>3.9</v>
      </c>
      <c r="H172" s="72">
        <v>172206</v>
      </c>
      <c r="I172" s="75">
        <v>30.7</v>
      </c>
      <c r="J172" s="72">
        <v>7366</v>
      </c>
      <c r="K172" s="74">
        <v>1.3</v>
      </c>
      <c r="L172" s="72">
        <v>80212</v>
      </c>
      <c r="M172" s="75">
        <v>14.3</v>
      </c>
      <c r="N172" s="8">
        <v>3004</v>
      </c>
      <c r="O172" s="74">
        <v>0.5</v>
      </c>
      <c r="P172" s="72">
        <v>70460</v>
      </c>
      <c r="Q172" s="75">
        <v>12.6</v>
      </c>
      <c r="R172" s="72">
        <v>73967</v>
      </c>
      <c r="S172" s="75">
        <v>13.2</v>
      </c>
      <c r="T172" s="244"/>
      <c r="U172" s="49"/>
      <c r="V172" s="49"/>
    </row>
    <row r="173" spans="1:22" ht="18" customHeight="1">
      <c r="A173" s="396"/>
      <c r="B173" s="43">
        <v>28</v>
      </c>
      <c r="C173" s="8">
        <v>572603</v>
      </c>
      <c r="D173" s="72">
        <v>133638</v>
      </c>
      <c r="E173" s="73">
        <v>23.3</v>
      </c>
      <c r="F173" s="72">
        <v>18705</v>
      </c>
      <c r="G173" s="74">
        <v>3.2</v>
      </c>
      <c r="H173" s="72">
        <v>175716</v>
      </c>
      <c r="I173" s="75">
        <v>30.7</v>
      </c>
      <c r="J173" s="72">
        <v>8015</v>
      </c>
      <c r="K173" s="74">
        <v>1.4</v>
      </c>
      <c r="L173" s="72">
        <v>88291</v>
      </c>
      <c r="M173" s="75">
        <v>15.4</v>
      </c>
      <c r="N173" s="8">
        <v>3253</v>
      </c>
      <c r="O173" s="74">
        <v>0.6</v>
      </c>
      <c r="P173" s="72">
        <v>73118</v>
      </c>
      <c r="Q173" s="75">
        <v>12.8</v>
      </c>
      <c r="R173" s="72">
        <v>71867</v>
      </c>
      <c r="S173" s="75">
        <v>12.6</v>
      </c>
      <c r="T173" s="244"/>
      <c r="U173" s="49"/>
      <c r="V173" s="49"/>
    </row>
    <row r="174" spans="1:22" ht="18" customHeight="1">
      <c r="A174" s="396"/>
      <c r="B174" s="43">
        <v>29</v>
      </c>
      <c r="C174" s="8">
        <v>583695</v>
      </c>
      <c r="D174" s="72">
        <v>137655</v>
      </c>
      <c r="E174" s="73">
        <v>23.6</v>
      </c>
      <c r="F174" s="72">
        <v>19241</v>
      </c>
      <c r="G174" s="74">
        <v>3.3</v>
      </c>
      <c r="H174" s="72">
        <v>172534</v>
      </c>
      <c r="I174" s="75">
        <v>29.6</v>
      </c>
      <c r="J174" s="72">
        <v>7941</v>
      </c>
      <c r="K174" s="74">
        <v>1.4</v>
      </c>
      <c r="L174" s="72">
        <v>87590</v>
      </c>
      <c r="M174" s="75">
        <v>15</v>
      </c>
      <c r="N174" s="8">
        <v>1937</v>
      </c>
      <c r="O174" s="74">
        <v>0.3</v>
      </c>
      <c r="P174" s="72">
        <v>76223</v>
      </c>
      <c r="Q174" s="75">
        <v>13</v>
      </c>
      <c r="R174" s="72">
        <v>80574</v>
      </c>
      <c r="S174" s="75">
        <v>13.8</v>
      </c>
      <c r="T174" s="244"/>
      <c r="U174" s="49"/>
      <c r="V174" s="49"/>
    </row>
    <row r="175" spans="1:22" s="7" customFormat="1" ht="18" customHeight="1">
      <c r="A175" s="397"/>
      <c r="B175" s="43">
        <v>30</v>
      </c>
      <c r="C175" s="8">
        <f>D175+F175+H175+J175+L175+N175+P175+R175</f>
        <v>592252</v>
      </c>
      <c r="D175" s="72">
        <v>138048</v>
      </c>
      <c r="E175" s="73">
        <v>23.308996845937202</v>
      </c>
      <c r="F175" s="72">
        <v>21382</v>
      </c>
      <c r="G175" s="74">
        <v>3.6102875127479521</v>
      </c>
      <c r="H175" s="72">
        <v>167449</v>
      </c>
      <c r="I175" s="75">
        <v>28.273268811249263</v>
      </c>
      <c r="J175" s="72">
        <v>7735</v>
      </c>
      <c r="K175" s="74">
        <v>1.306031891829829</v>
      </c>
      <c r="L175" s="72">
        <v>95692</v>
      </c>
      <c r="M175" s="75">
        <v>16.100000000000001</v>
      </c>
      <c r="N175" s="8">
        <v>2239</v>
      </c>
      <c r="O175" s="74">
        <v>0.37804853339456856</v>
      </c>
      <c r="P175" s="72">
        <v>70083</v>
      </c>
      <c r="Q175" s="75">
        <v>11.833307443453124</v>
      </c>
      <c r="R175" s="72">
        <v>89624</v>
      </c>
      <c r="S175" s="75">
        <v>15.2</v>
      </c>
      <c r="T175" s="244"/>
      <c r="U175" s="49"/>
      <c r="V175" s="49"/>
    </row>
    <row r="176" spans="1:22" ht="18" customHeight="1">
      <c r="A176" s="395" t="s">
        <v>242</v>
      </c>
      <c r="B176" s="42">
        <v>26</v>
      </c>
      <c r="C176" s="6">
        <f t="shared" ref="C176:C179" si="0">D176+F176+H176+J176+L176+N176+P176+R176</f>
        <v>580108</v>
      </c>
      <c r="D176" s="68">
        <v>101074</v>
      </c>
      <c r="E176" s="69">
        <v>17.423307384142266</v>
      </c>
      <c r="F176" s="68">
        <v>22221</v>
      </c>
      <c r="G176" s="70">
        <v>3.8304936322202074</v>
      </c>
      <c r="H176" s="68">
        <v>187276</v>
      </c>
      <c r="I176" s="71">
        <v>32.282954208526689</v>
      </c>
      <c r="J176" s="68">
        <v>8802</v>
      </c>
      <c r="K176" s="70">
        <v>1.5173036744881987</v>
      </c>
      <c r="L176" s="68">
        <v>80433</v>
      </c>
      <c r="M176" s="71">
        <v>13.865176829142159</v>
      </c>
      <c r="N176" s="6">
        <v>1606</v>
      </c>
      <c r="O176" s="70">
        <v>0.2768450012756245</v>
      </c>
      <c r="P176" s="68">
        <v>67897</v>
      </c>
      <c r="Q176" s="71">
        <v>11.704199907603412</v>
      </c>
      <c r="R176" s="68">
        <v>110799</v>
      </c>
      <c r="S176" s="71">
        <v>19.099719362601448</v>
      </c>
      <c r="T176" s="244"/>
      <c r="U176" s="49"/>
      <c r="V176" s="49"/>
    </row>
    <row r="177" spans="1:22" ht="18" customHeight="1">
      <c r="A177" s="396"/>
      <c r="B177" s="43">
        <v>27</v>
      </c>
      <c r="C177" s="8">
        <f t="shared" si="0"/>
        <v>692216</v>
      </c>
      <c r="D177" s="72">
        <v>121154</v>
      </c>
      <c r="E177" s="73">
        <v>17.502340309961053</v>
      </c>
      <c r="F177" s="72">
        <v>20548</v>
      </c>
      <c r="G177" s="74">
        <v>2.9684375975129149</v>
      </c>
      <c r="H177" s="72">
        <v>183495</v>
      </c>
      <c r="I177" s="75">
        <v>26.508344216256198</v>
      </c>
      <c r="J177" s="72">
        <v>9550</v>
      </c>
      <c r="K177" s="74">
        <v>1.3796271683983035</v>
      </c>
      <c r="L177" s="72">
        <v>78060</v>
      </c>
      <c r="M177" s="75">
        <v>11.2768268864054</v>
      </c>
      <c r="N177" s="8">
        <v>1857</v>
      </c>
      <c r="O177" s="74">
        <v>0.26826886405399469</v>
      </c>
      <c r="P177" s="72">
        <v>61796</v>
      </c>
      <c r="Q177" s="75">
        <v>8.9272712563708438</v>
      </c>
      <c r="R177" s="72">
        <v>215756</v>
      </c>
      <c r="S177" s="75">
        <v>31.168883701041295</v>
      </c>
      <c r="T177" s="244"/>
      <c r="U177" s="49"/>
      <c r="V177" s="49"/>
    </row>
    <row r="178" spans="1:22" ht="18" customHeight="1">
      <c r="A178" s="396"/>
      <c r="B178" s="43">
        <v>28</v>
      </c>
      <c r="C178" s="8">
        <f t="shared" si="0"/>
        <v>565437</v>
      </c>
      <c r="D178" s="72">
        <v>120545</v>
      </c>
      <c r="E178" s="73">
        <v>21.3189090915522</v>
      </c>
      <c r="F178" s="72">
        <v>17522</v>
      </c>
      <c r="G178" s="74">
        <v>3.0988421344906683</v>
      </c>
      <c r="H178" s="72">
        <v>186678</v>
      </c>
      <c r="I178" s="75">
        <v>33.014818627008843</v>
      </c>
      <c r="J178" s="72">
        <v>10359</v>
      </c>
      <c r="K178" s="74">
        <v>1.8320343380429649</v>
      </c>
      <c r="L178" s="72">
        <v>79742</v>
      </c>
      <c r="M178" s="75">
        <v>14.102720550653741</v>
      </c>
      <c r="N178" s="8">
        <v>2606</v>
      </c>
      <c r="O178" s="74">
        <v>0.46088246789651188</v>
      </c>
      <c r="P178" s="72">
        <v>61660</v>
      </c>
      <c r="Q178" s="75">
        <v>10.904839973330361</v>
      </c>
      <c r="R178" s="72">
        <v>86325</v>
      </c>
      <c r="S178" s="75">
        <v>15.266952817024709</v>
      </c>
      <c r="T178" s="244"/>
      <c r="U178" s="49"/>
      <c r="V178" s="49"/>
    </row>
    <row r="179" spans="1:22" ht="18" customHeight="1">
      <c r="A179" s="396"/>
      <c r="B179" s="43">
        <v>29</v>
      </c>
      <c r="C179" s="8">
        <f t="shared" si="0"/>
        <v>573922</v>
      </c>
      <c r="D179" s="72">
        <v>123635</v>
      </c>
      <c r="E179" s="73">
        <v>21.542125933489221</v>
      </c>
      <c r="F179" s="72">
        <v>18011</v>
      </c>
      <c r="G179" s="74">
        <v>3.1382313276020084</v>
      </c>
      <c r="H179" s="72">
        <v>185065</v>
      </c>
      <c r="I179" s="75">
        <v>32.245671014528106</v>
      </c>
      <c r="J179" s="72">
        <v>9998</v>
      </c>
      <c r="K179" s="74">
        <v>1.742048571060179</v>
      </c>
      <c r="L179" s="72">
        <v>90873</v>
      </c>
      <c r="M179" s="75">
        <v>15.83368471673851</v>
      </c>
      <c r="N179" s="8">
        <v>1582</v>
      </c>
      <c r="O179" s="74">
        <v>0.27564721338439718</v>
      </c>
      <c r="P179" s="72">
        <v>63720</v>
      </c>
      <c r="Q179" s="75">
        <v>11.102554005596579</v>
      </c>
      <c r="R179" s="72">
        <v>81038</v>
      </c>
      <c r="S179" s="75">
        <v>14.120037217600997</v>
      </c>
      <c r="T179" s="244"/>
      <c r="U179" s="49"/>
      <c r="V179" s="49"/>
    </row>
    <row r="180" spans="1:22" s="7" customFormat="1" ht="18" customHeight="1">
      <c r="A180" s="397"/>
      <c r="B180" s="44">
        <v>30</v>
      </c>
      <c r="C180" s="8">
        <f>D180+F180+H180+J180+L180+N180+P180+R180</f>
        <v>566802</v>
      </c>
      <c r="D180" s="77">
        <v>126451</v>
      </c>
      <c r="E180" s="78">
        <v>22.309554306442109</v>
      </c>
      <c r="F180" s="77">
        <v>20020</v>
      </c>
      <c r="G180" s="79">
        <v>3.5320976284487355</v>
      </c>
      <c r="H180" s="77">
        <v>180711</v>
      </c>
      <c r="I180" s="80">
        <v>31.882562164565403</v>
      </c>
      <c r="J180" s="77">
        <v>9913</v>
      </c>
      <c r="K180" s="79">
        <v>1.7489352542863292</v>
      </c>
      <c r="L180" s="77">
        <v>83581</v>
      </c>
      <c r="M180" s="80">
        <v>14.746066527641046</v>
      </c>
      <c r="N180" s="76">
        <v>1667</v>
      </c>
      <c r="O180" s="79">
        <v>0.29410623110010198</v>
      </c>
      <c r="P180" s="77">
        <v>64715</v>
      </c>
      <c r="Q180" s="80">
        <v>11.417567333919077</v>
      </c>
      <c r="R180" s="77">
        <v>79744</v>
      </c>
      <c r="S180" s="80">
        <v>14.0691105535972</v>
      </c>
      <c r="T180" s="244"/>
      <c r="U180" s="49"/>
      <c r="V180" s="49"/>
    </row>
    <row r="181" spans="1:22" ht="18" customHeight="1">
      <c r="A181" s="395" t="s">
        <v>44</v>
      </c>
      <c r="B181" s="42">
        <v>26</v>
      </c>
      <c r="C181" s="6">
        <v>778056</v>
      </c>
      <c r="D181" s="68">
        <v>144492</v>
      </c>
      <c r="E181" s="69">
        <v>18.600000000000001</v>
      </c>
      <c r="F181" s="68">
        <v>33037</v>
      </c>
      <c r="G181" s="70">
        <v>4.2</v>
      </c>
      <c r="H181" s="68">
        <v>271197</v>
      </c>
      <c r="I181" s="71">
        <v>34.9</v>
      </c>
      <c r="J181" s="68">
        <v>10229</v>
      </c>
      <c r="K181" s="70">
        <v>1.3</v>
      </c>
      <c r="L181" s="68">
        <v>135670</v>
      </c>
      <c r="M181" s="71">
        <v>17.399999999999999</v>
      </c>
      <c r="N181" s="6">
        <v>2747</v>
      </c>
      <c r="O181" s="70">
        <v>0.3</v>
      </c>
      <c r="P181" s="68">
        <v>103313</v>
      </c>
      <c r="Q181" s="71">
        <v>13.3</v>
      </c>
      <c r="R181" s="68">
        <v>77371</v>
      </c>
      <c r="S181" s="71">
        <v>10</v>
      </c>
      <c r="T181" s="244"/>
      <c r="U181" s="49"/>
      <c r="V181" s="49"/>
    </row>
    <row r="182" spans="1:22" ht="18" customHeight="1">
      <c r="A182" s="396"/>
      <c r="B182" s="43">
        <v>27</v>
      </c>
      <c r="C182" s="8">
        <v>798319</v>
      </c>
      <c r="D182" s="72">
        <v>175527</v>
      </c>
      <c r="E182" s="73">
        <v>22</v>
      </c>
      <c r="F182" s="72">
        <v>30543</v>
      </c>
      <c r="G182" s="74">
        <v>3.8</v>
      </c>
      <c r="H182" s="72">
        <v>269738</v>
      </c>
      <c r="I182" s="75">
        <v>33.799999999999997</v>
      </c>
      <c r="J182" s="72">
        <v>11222</v>
      </c>
      <c r="K182" s="74">
        <v>1.4</v>
      </c>
      <c r="L182" s="72">
        <v>133592</v>
      </c>
      <c r="M182" s="75">
        <v>16.7</v>
      </c>
      <c r="N182" s="8">
        <v>3684</v>
      </c>
      <c r="O182" s="74">
        <v>0.4</v>
      </c>
      <c r="P182" s="72">
        <v>101360</v>
      </c>
      <c r="Q182" s="75">
        <v>12.7</v>
      </c>
      <c r="R182" s="72">
        <v>72653</v>
      </c>
      <c r="S182" s="75">
        <v>9.1999999999999993</v>
      </c>
      <c r="T182" s="244"/>
      <c r="U182" s="49"/>
      <c r="V182" s="49"/>
    </row>
    <row r="183" spans="1:22" ht="18" customHeight="1">
      <c r="A183" s="396"/>
      <c r="B183" s="43">
        <v>28</v>
      </c>
      <c r="C183" s="8">
        <v>789071</v>
      </c>
      <c r="D183" s="72">
        <v>174985</v>
      </c>
      <c r="E183" s="73">
        <v>22.2</v>
      </c>
      <c r="F183" s="72">
        <v>26109</v>
      </c>
      <c r="G183" s="74">
        <v>3.3</v>
      </c>
      <c r="H183" s="72">
        <v>274189</v>
      </c>
      <c r="I183" s="75">
        <v>34.700000000000003</v>
      </c>
      <c r="J183" s="72">
        <v>12264</v>
      </c>
      <c r="K183" s="74">
        <v>1.6</v>
      </c>
      <c r="L183" s="72">
        <v>138020</v>
      </c>
      <c r="M183" s="75">
        <v>17.5</v>
      </c>
      <c r="N183" s="8">
        <v>4287</v>
      </c>
      <c r="O183" s="74">
        <v>0.5</v>
      </c>
      <c r="P183" s="72">
        <v>102651</v>
      </c>
      <c r="Q183" s="75">
        <v>13</v>
      </c>
      <c r="R183" s="72">
        <v>56565</v>
      </c>
      <c r="S183" s="75">
        <v>7.2</v>
      </c>
      <c r="T183" s="244"/>
      <c r="U183" s="49"/>
      <c r="V183" s="49"/>
    </row>
    <row r="184" spans="1:22" ht="18" customHeight="1">
      <c r="A184" s="396"/>
      <c r="B184" s="43">
        <v>29</v>
      </c>
      <c r="C184" s="8">
        <v>805010</v>
      </c>
      <c r="D184" s="72">
        <v>180084</v>
      </c>
      <c r="E184" s="73">
        <v>22.4</v>
      </c>
      <c r="F184" s="72">
        <v>26809</v>
      </c>
      <c r="G184" s="74">
        <v>3.3</v>
      </c>
      <c r="H184" s="72">
        <v>270559</v>
      </c>
      <c r="I184" s="75">
        <v>33.6</v>
      </c>
      <c r="J184" s="72">
        <v>12127</v>
      </c>
      <c r="K184" s="74">
        <v>1.5</v>
      </c>
      <c r="L184" s="72">
        <v>154125</v>
      </c>
      <c r="M184" s="75">
        <v>19.100000000000001</v>
      </c>
      <c r="N184" s="8">
        <v>4992</v>
      </c>
      <c r="O184" s="74">
        <v>0.6</v>
      </c>
      <c r="P184" s="72">
        <v>98703</v>
      </c>
      <c r="Q184" s="75">
        <v>12.3</v>
      </c>
      <c r="R184" s="72">
        <v>57611</v>
      </c>
      <c r="S184" s="75">
        <v>7.2</v>
      </c>
      <c r="T184" s="244"/>
      <c r="U184" s="49"/>
      <c r="V184" s="49"/>
    </row>
    <row r="185" spans="1:22" s="7" customFormat="1" ht="18" customHeight="1">
      <c r="A185" s="397"/>
      <c r="B185" s="44">
        <v>30</v>
      </c>
      <c r="C185" s="82">
        <f>D185+F185+H185+J185+L185+N185+P185+R185</f>
        <v>782108</v>
      </c>
      <c r="D185" s="77">
        <v>182126</v>
      </c>
      <c r="E185" s="78">
        <v>23.286553775181947</v>
      </c>
      <c r="F185" s="77">
        <v>29886</v>
      </c>
      <c r="G185" s="79">
        <v>3.8212113927999711</v>
      </c>
      <c r="H185" s="77">
        <v>267649</v>
      </c>
      <c r="I185" s="80">
        <v>34.221488592368317</v>
      </c>
      <c r="J185" s="77">
        <v>12086</v>
      </c>
      <c r="K185" s="79">
        <v>1.5453108777815852</v>
      </c>
      <c r="L185" s="77">
        <v>134628</v>
      </c>
      <c r="M185" s="80">
        <v>17.213479468308723</v>
      </c>
      <c r="N185" s="76">
        <v>3763</v>
      </c>
      <c r="O185" s="79">
        <v>0.48113559764124647</v>
      </c>
      <c r="P185" s="77">
        <v>98263</v>
      </c>
      <c r="Q185" s="80">
        <v>12.563865859957959</v>
      </c>
      <c r="R185" s="77">
        <v>53707</v>
      </c>
      <c r="S185" s="80">
        <v>6.8669544359602517</v>
      </c>
      <c r="T185" s="244"/>
      <c r="U185" s="49"/>
      <c r="V185" s="49"/>
    </row>
    <row r="186" spans="1:22" ht="18" customHeight="1">
      <c r="A186" s="3" t="s">
        <v>62</v>
      </c>
      <c r="T186" s="244"/>
    </row>
    <row r="187" spans="1:22">
      <c r="T187" s="244"/>
    </row>
    <row r="225" spans="1:1">
      <c r="A225" s="45" t="s">
        <v>45</v>
      </c>
    </row>
    <row r="226" spans="1:1">
      <c r="A226" s="46" t="s">
        <v>46</v>
      </c>
    </row>
    <row r="227" spans="1:1">
      <c r="A227" s="47" t="s">
        <v>47</v>
      </c>
    </row>
    <row r="228" spans="1:1">
      <c r="A228" s="46" t="s">
        <v>48</v>
      </c>
    </row>
    <row r="229" spans="1:1">
      <c r="A229" s="46" t="s">
        <v>49</v>
      </c>
    </row>
    <row r="230" spans="1:1">
      <c r="A230" s="46" t="s">
        <v>50</v>
      </c>
    </row>
    <row r="231" spans="1:1">
      <c r="A231" s="46" t="s">
        <v>54</v>
      </c>
    </row>
    <row r="232" spans="1:1">
      <c r="A232" s="46" t="s">
        <v>55</v>
      </c>
    </row>
    <row r="233" spans="1:1">
      <c r="A233" s="46" t="s">
        <v>56</v>
      </c>
    </row>
    <row r="234" spans="1:1">
      <c r="A234" s="46" t="s">
        <v>58</v>
      </c>
    </row>
    <row r="235" spans="1:1">
      <c r="A235" s="46" t="s">
        <v>59</v>
      </c>
    </row>
    <row r="236" spans="1:1">
      <c r="A236" s="46" t="s">
        <v>60</v>
      </c>
    </row>
    <row r="237" spans="1:1">
      <c r="A237" s="48" t="s">
        <v>61</v>
      </c>
    </row>
    <row r="238" spans="1:1">
      <c r="A238" s="1" t="s">
        <v>62</v>
      </c>
    </row>
  </sheetData>
  <customSheetViews>
    <customSheetView guid="{9CD6CDFB-0526-4987-BB9B-F12261C08409}" showPageBreaks="1" showGridLines="0" view="pageBreakPreview">
      <pane xSplit="3" ySplit="5" topLeftCell="D6" activePane="bottomRight" state="frozen"/>
      <selection pane="bottomRight" activeCell="C25" sqref="C25"/>
      <rowBreaks count="3" manualBreakCount="3">
        <brk id="70" max="18" man="1"/>
        <brk id="130" max="18" man="1"/>
        <brk id="212" max="38" man="1"/>
      </rowBreaks>
      <pageMargins left="0.59055118110236227" right="0.59055118110236227" top="0.47244094488188981" bottom="0.31496062992125984" header="0.51181102362204722" footer="0.51181102362204722"/>
      <pageSetup paperSize="9" scale="44" orientation="landscape" r:id="rId1"/>
      <headerFooter alignWithMargins="0"/>
    </customSheetView>
    <customSheetView guid="{47FE580C-1B40-484B-A27C-9C582BD9B048}" scale="85" showPageBreaks="1" showGridLines="0" printArea="1" view="pageBreakPreview">
      <pane xSplit="3" ySplit="5" topLeftCell="D144" activePane="bottomRight" state="frozen"/>
      <selection pane="bottomRight" activeCell="B151" sqref="A151:IV155"/>
      <rowBreaks count="2" manualBreakCount="2">
        <brk id="70" max="18" man="1"/>
        <brk id="130" max="18" man="1"/>
      </rowBreaks>
      <pageMargins left="0.59055118110236227" right="0.59055118110236227" top="0.47244094488188981" bottom="0.31496062992125984" header="0.51181102362204722" footer="0.51181102362204722"/>
      <pageSetup paperSize="9" scale="44" orientation="landscape" r:id="rId2"/>
      <headerFooter alignWithMargins="0"/>
    </customSheetView>
    <customSheetView guid="{B07D689D-A88D-4FD6-A5A1-1BAAB5F2B100}" scale="85" showPageBreaks="1" showGridLines="0" printArea="1" view="pageBreakPreview">
      <pane xSplit="3" ySplit="5" topLeftCell="D135" activePane="bottomRight" state="frozen"/>
      <selection pane="bottomRight" activeCell="E142" sqref="E142"/>
      <rowBreaks count="2" manualBreakCount="2">
        <brk id="65" max="18" man="1"/>
        <brk id="125" max="18" man="1"/>
      </rowBreaks>
      <pageMargins left="0.59055118110236227" right="0.59055118110236227" top="0.47244094488188981" bottom="0.31496062992125984" header="0.51181102362204722" footer="0.51181102362204722"/>
      <pageSetup paperSize="9" scale="44" orientation="landscape" r:id="rId3"/>
      <headerFooter alignWithMargins="0"/>
    </customSheetView>
  </customSheetViews>
  <mergeCells count="38">
    <mergeCell ref="A101:A105"/>
    <mergeCell ref="A161:A165"/>
    <mergeCell ref="A116:A120"/>
    <mergeCell ref="A136:A140"/>
    <mergeCell ref="B3:B5"/>
    <mergeCell ref="A46:A50"/>
    <mergeCell ref="A21:A25"/>
    <mergeCell ref="A26:A30"/>
    <mergeCell ref="A6:A10"/>
    <mergeCell ref="A11:A15"/>
    <mergeCell ref="A36:A40"/>
    <mergeCell ref="A3:A5"/>
    <mergeCell ref="A31:A35"/>
    <mergeCell ref="A41:A45"/>
    <mergeCell ref="A66:A70"/>
    <mergeCell ref="A76:A80"/>
    <mergeCell ref="A91:A95"/>
    <mergeCell ref="A51:A55"/>
    <mergeCell ref="A16:A20"/>
    <mergeCell ref="A61:A65"/>
    <mergeCell ref="A56:A60"/>
    <mergeCell ref="A81:A85"/>
    <mergeCell ref="A181:A185"/>
    <mergeCell ref="A166:A170"/>
    <mergeCell ref="A171:A175"/>
    <mergeCell ref="A71:A75"/>
    <mergeCell ref="A131:A135"/>
    <mergeCell ref="A86:A90"/>
    <mergeCell ref="A156:A160"/>
    <mergeCell ref="A146:A150"/>
    <mergeCell ref="A106:A110"/>
    <mergeCell ref="A141:A145"/>
    <mergeCell ref="A111:A115"/>
    <mergeCell ref="A151:A155"/>
    <mergeCell ref="A121:A125"/>
    <mergeCell ref="A126:A130"/>
    <mergeCell ref="A176:A180"/>
    <mergeCell ref="A96:A100"/>
  </mergeCells>
  <phoneticPr fontId="2"/>
  <printOptions horizontalCentered="1"/>
  <pageMargins left="0.39370078740157483" right="0.39370078740157483" top="0.6692913385826772" bottom="0.11811023622047245" header="0.51181102362204722" footer="0.51181102362204722"/>
  <pageSetup paperSize="9" scale="70" fitToHeight="5" orientation="landscape" r:id="rId4"/>
  <headerFooter alignWithMargins="0"/>
  <rowBreaks count="4" manualBreakCount="4">
    <brk id="45" max="18" man="1"/>
    <brk id="85" max="18" man="1"/>
    <brk id="125" max="18" man="1"/>
    <brk id="165"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L238"/>
  <sheetViews>
    <sheetView showGridLines="0" zoomScaleNormal="100" zoomScaleSheetLayoutView="90" workbookViewId="0">
      <pane xSplit="2" ySplit="5" topLeftCell="C6" activePane="bottomRight" state="frozen"/>
      <selection activeCell="H21" sqref="H21"/>
      <selection pane="topRight" activeCell="H21" sqref="H21"/>
      <selection pane="bottomLeft" activeCell="H21" sqref="H21"/>
      <selection pane="bottomRight" activeCell="C6" sqref="C6"/>
    </sheetView>
  </sheetViews>
  <sheetFormatPr defaultRowHeight="13.5"/>
  <cols>
    <col min="1" max="1" width="16.625" style="3" customWidth="1"/>
    <col min="2" max="2" width="8.625" style="3" customWidth="1"/>
    <col min="3" max="4" width="12.625" style="3" customWidth="1"/>
    <col min="5" max="5" width="7.625" style="3" customWidth="1"/>
    <col min="6" max="6" width="12.625" style="3" customWidth="1"/>
    <col min="7" max="7" width="7.625" style="3" customWidth="1"/>
    <col min="8" max="8" width="12.625" style="3" customWidth="1"/>
    <col min="9" max="9" width="7.625" style="3" customWidth="1"/>
    <col min="10" max="10" width="12.625" style="3" customWidth="1"/>
    <col min="11" max="11" width="7.625" style="3" customWidth="1"/>
    <col min="12" max="12" width="12.625" style="3" customWidth="1"/>
    <col min="13" max="13" width="7.625" style="3" customWidth="1"/>
    <col min="14" max="14" width="12.625" style="3" customWidth="1"/>
    <col min="15" max="15" width="7.625" style="3" customWidth="1"/>
    <col min="16" max="16" width="12.625" style="3" customWidth="1"/>
    <col min="17" max="17" width="7.625" style="3" customWidth="1"/>
    <col min="18" max="18" width="12.625" style="3" customWidth="1"/>
    <col min="19" max="19" width="7.625" style="3" customWidth="1"/>
    <col min="20" max="20" width="10.25" style="3" bestFit="1" customWidth="1"/>
    <col min="21" max="25" width="9.125" style="3" bestFit="1" customWidth="1"/>
    <col min="26" max="26" width="10.25" style="3" bestFit="1" customWidth="1"/>
    <col min="27" max="27" width="9.125" style="3" bestFit="1" customWidth="1"/>
    <col min="28" max="28" width="10.25" style="3" bestFit="1" customWidth="1"/>
    <col min="29" max="29" width="9.125" style="3" bestFit="1" customWidth="1"/>
    <col min="30" max="30" width="9.25" style="3" bestFit="1" customWidth="1"/>
    <col min="31" max="33" width="9.125" style="3" bestFit="1" customWidth="1"/>
    <col min="34" max="16384" width="9" style="3"/>
  </cols>
  <sheetData>
    <row r="1" spans="1:38" ht="17.25" customHeight="1">
      <c r="A1" s="40" t="s">
        <v>79</v>
      </c>
      <c r="I1" s="41"/>
      <c r="M1" s="41"/>
      <c r="R1" s="41" t="s">
        <v>6</v>
      </c>
    </row>
    <row r="2" spans="1:38" ht="18.75" customHeight="1">
      <c r="A2" s="405" t="s">
        <v>7</v>
      </c>
      <c r="B2" s="400" t="s">
        <v>75</v>
      </c>
      <c r="C2" s="14" t="s">
        <v>64</v>
      </c>
      <c r="D2" s="15"/>
      <c r="E2" s="15"/>
      <c r="F2" s="15"/>
      <c r="G2" s="15"/>
      <c r="H2" s="15"/>
      <c r="I2" s="15"/>
      <c r="J2" s="15"/>
      <c r="K2" s="15"/>
      <c r="L2" s="15"/>
      <c r="M2" s="15"/>
      <c r="N2" s="16"/>
      <c r="O2" s="16"/>
      <c r="P2" s="16"/>
      <c r="Q2" s="16"/>
      <c r="R2" s="16"/>
      <c r="S2" s="17"/>
    </row>
    <row r="3" spans="1:38" ht="18.75" customHeight="1">
      <c r="A3" s="410"/>
      <c r="B3" s="401"/>
      <c r="C3" s="18"/>
      <c r="D3" s="19" t="s">
        <v>80</v>
      </c>
      <c r="E3" s="20"/>
      <c r="F3" s="20"/>
      <c r="G3" s="20"/>
      <c r="H3" s="20"/>
      <c r="I3" s="20"/>
      <c r="J3" s="19" t="s">
        <v>81</v>
      </c>
      <c r="K3" s="15"/>
      <c r="L3" s="15"/>
      <c r="M3" s="21"/>
      <c r="N3" s="19" t="s">
        <v>67</v>
      </c>
      <c r="O3" s="20"/>
      <c r="P3" s="20"/>
      <c r="Q3" s="20"/>
      <c r="R3" s="20"/>
      <c r="S3" s="22"/>
    </row>
    <row r="4" spans="1:38" ht="18.75" customHeight="1">
      <c r="A4" s="406"/>
      <c r="B4" s="401"/>
      <c r="C4" s="23"/>
      <c r="D4" s="159"/>
      <c r="E4" s="24"/>
      <c r="F4" s="19" t="s">
        <v>68</v>
      </c>
      <c r="G4" s="20"/>
      <c r="H4" s="19" t="s">
        <v>69</v>
      </c>
      <c r="I4" s="25"/>
      <c r="J4" s="159"/>
      <c r="K4" s="26"/>
      <c r="L4" s="408" t="s">
        <v>82</v>
      </c>
      <c r="M4" s="409"/>
      <c r="N4" s="27"/>
      <c r="O4" s="24"/>
      <c r="P4" s="19" t="s">
        <v>71</v>
      </c>
      <c r="Q4" s="25"/>
      <c r="R4" s="408" t="s">
        <v>72</v>
      </c>
      <c r="S4" s="409"/>
    </row>
    <row r="5" spans="1:38" ht="18.75" customHeight="1">
      <c r="A5" s="407"/>
      <c r="B5" s="402"/>
      <c r="C5" s="28"/>
      <c r="D5" s="29"/>
      <c r="E5" s="30" t="s">
        <v>18</v>
      </c>
      <c r="F5" s="31"/>
      <c r="G5" s="32" t="s">
        <v>18</v>
      </c>
      <c r="H5" s="31"/>
      <c r="I5" s="33" t="s">
        <v>18</v>
      </c>
      <c r="J5" s="34"/>
      <c r="K5" s="33" t="s">
        <v>18</v>
      </c>
      <c r="L5" s="31"/>
      <c r="M5" s="33" t="s">
        <v>18</v>
      </c>
      <c r="N5" s="31"/>
      <c r="O5" s="32" t="s">
        <v>18</v>
      </c>
      <c r="P5" s="31"/>
      <c r="Q5" s="33" t="s">
        <v>18</v>
      </c>
      <c r="R5" s="35"/>
      <c r="S5" s="33" t="s">
        <v>18</v>
      </c>
    </row>
    <row r="6" spans="1:38" ht="18.75" customHeight="1">
      <c r="A6" s="403" t="s">
        <v>19</v>
      </c>
      <c r="B6" s="42">
        <v>26</v>
      </c>
      <c r="C6" s="6">
        <v>2390878</v>
      </c>
      <c r="D6" s="68">
        <v>1142600</v>
      </c>
      <c r="E6" s="69">
        <v>47.8</v>
      </c>
      <c r="F6" s="68">
        <v>638249</v>
      </c>
      <c r="G6" s="70">
        <v>26.7</v>
      </c>
      <c r="H6" s="68">
        <v>436025</v>
      </c>
      <c r="I6" s="71">
        <v>18.2</v>
      </c>
      <c r="J6" s="68">
        <v>428704</v>
      </c>
      <c r="K6" s="71">
        <v>17.899999999999999</v>
      </c>
      <c r="L6" s="68">
        <v>423765</v>
      </c>
      <c r="M6" s="71">
        <v>17.7</v>
      </c>
      <c r="N6" s="68">
        <v>819574</v>
      </c>
      <c r="O6" s="70">
        <v>34.299999999999997</v>
      </c>
      <c r="P6" s="68">
        <v>498678</v>
      </c>
      <c r="Q6" s="71">
        <v>20.9</v>
      </c>
      <c r="R6" s="6">
        <v>209954</v>
      </c>
      <c r="S6" s="71">
        <v>8.8000000000000007</v>
      </c>
      <c r="T6" s="49"/>
      <c r="U6" s="49"/>
      <c r="V6" s="49"/>
      <c r="W6" s="49"/>
      <c r="X6" s="49"/>
      <c r="Y6" s="49"/>
      <c r="Z6" s="49"/>
      <c r="AA6" s="49"/>
      <c r="AB6" s="49"/>
      <c r="AC6" s="49"/>
      <c r="AD6" s="49"/>
      <c r="AE6" s="49"/>
      <c r="AF6" s="49"/>
      <c r="AG6" s="49"/>
      <c r="AH6" s="49"/>
      <c r="AI6" s="49"/>
      <c r="AJ6" s="49"/>
      <c r="AK6" s="49"/>
      <c r="AL6" s="49"/>
    </row>
    <row r="7" spans="1:38" ht="18.75" customHeight="1">
      <c r="A7" s="413"/>
      <c r="B7" s="43">
        <v>27</v>
      </c>
      <c r="C7" s="8">
        <v>2401326</v>
      </c>
      <c r="D7" s="72">
        <v>1124066</v>
      </c>
      <c r="E7" s="73">
        <v>46.810220686404094</v>
      </c>
      <c r="F7" s="72">
        <v>637559</v>
      </c>
      <c r="G7" s="74">
        <v>26.550289298495915</v>
      </c>
      <c r="H7" s="72">
        <v>418971</v>
      </c>
      <c r="I7" s="75">
        <v>17.447485264391425</v>
      </c>
      <c r="J7" s="72">
        <v>394182</v>
      </c>
      <c r="K7" s="75">
        <v>16.415180612711477</v>
      </c>
      <c r="L7" s="72">
        <v>387853</v>
      </c>
      <c r="M7" s="75">
        <v>16.151617897778145</v>
      </c>
      <c r="N7" s="72">
        <v>883078</v>
      </c>
      <c r="O7" s="74">
        <v>36.774598700884425</v>
      </c>
      <c r="P7" s="72">
        <v>575551</v>
      </c>
      <c r="Q7" s="75">
        <v>23.968049319417688</v>
      </c>
      <c r="R7" s="8">
        <v>196208</v>
      </c>
      <c r="S7" s="75">
        <v>8.17081895586022</v>
      </c>
      <c r="T7" s="49"/>
      <c r="U7" s="49"/>
      <c r="V7" s="49"/>
      <c r="W7" s="49"/>
      <c r="X7" s="49"/>
      <c r="Y7" s="49"/>
      <c r="Z7" s="49"/>
      <c r="AA7" s="49"/>
      <c r="AB7" s="49"/>
      <c r="AC7" s="49"/>
      <c r="AD7" s="49"/>
      <c r="AE7" s="49"/>
      <c r="AF7" s="49"/>
      <c r="AG7" s="49"/>
      <c r="AH7" s="49"/>
      <c r="AI7" s="49"/>
      <c r="AJ7" s="49"/>
      <c r="AK7" s="49"/>
    </row>
    <row r="8" spans="1:38" ht="18.75" customHeight="1">
      <c r="A8" s="413"/>
      <c r="B8" s="43">
        <v>28</v>
      </c>
      <c r="C8" s="8">
        <v>2425590</v>
      </c>
      <c r="D8" s="72">
        <v>1115283</v>
      </c>
      <c r="E8" s="73">
        <v>45.979864692713939</v>
      </c>
      <c r="F8" s="72">
        <v>642251</v>
      </c>
      <c r="G8" s="74">
        <v>26.47813521658648</v>
      </c>
      <c r="H8" s="72">
        <v>405756</v>
      </c>
      <c r="I8" s="75">
        <v>16.728136247263553</v>
      </c>
      <c r="J8" s="72">
        <v>453969</v>
      </c>
      <c r="K8" s="75">
        <v>18.715817594894439</v>
      </c>
      <c r="L8" s="72">
        <v>418018</v>
      </c>
      <c r="M8" s="75">
        <v>17.233662737725666</v>
      </c>
      <c r="N8" s="72">
        <v>856338</v>
      </c>
      <c r="O8" s="75">
        <v>35.304317712391622</v>
      </c>
      <c r="P8" s="72">
        <v>572070</v>
      </c>
      <c r="Q8" s="75">
        <v>23.584777311911743</v>
      </c>
      <c r="R8" s="8">
        <v>182091</v>
      </c>
      <c r="S8" s="75">
        <v>7.5070807514872673</v>
      </c>
      <c r="T8" s="49"/>
      <c r="U8" s="49"/>
      <c r="V8" s="49"/>
      <c r="W8" s="49"/>
      <c r="X8" s="49"/>
      <c r="Y8" s="49"/>
      <c r="Z8" s="49"/>
      <c r="AA8" s="49"/>
      <c r="AB8" s="49"/>
      <c r="AC8" s="49"/>
      <c r="AD8" s="49"/>
      <c r="AE8" s="49"/>
      <c r="AF8" s="49"/>
      <c r="AG8" s="49"/>
      <c r="AH8" s="49"/>
      <c r="AI8" s="49"/>
      <c r="AJ8" s="49"/>
      <c r="AK8" s="49"/>
    </row>
    <row r="9" spans="1:38" ht="18.75" customHeight="1">
      <c r="A9" s="413"/>
      <c r="B9" s="43">
        <v>29</v>
      </c>
      <c r="C9" s="72">
        <v>2427419</v>
      </c>
      <c r="D9" s="72">
        <v>1044256</v>
      </c>
      <c r="E9" s="73">
        <v>43.019190341675667</v>
      </c>
      <c r="F9" s="72">
        <v>567208</v>
      </c>
      <c r="G9" s="74">
        <v>23.366711721379787</v>
      </c>
      <c r="H9" s="72">
        <v>410239</v>
      </c>
      <c r="I9" s="75">
        <v>16.900213766144205</v>
      </c>
      <c r="J9" s="72">
        <v>460466</v>
      </c>
      <c r="K9" s="75">
        <v>18.969366228080112</v>
      </c>
      <c r="L9" s="72">
        <v>417047</v>
      </c>
      <c r="M9" s="75">
        <v>17.180676265613805</v>
      </c>
      <c r="N9" s="72">
        <v>922697</v>
      </c>
      <c r="O9" s="75">
        <v>38.011443430244221</v>
      </c>
      <c r="P9" s="72">
        <v>636414</v>
      </c>
      <c r="Q9" s="75">
        <v>26.217723433820041</v>
      </c>
      <c r="R9" s="8">
        <v>171463</v>
      </c>
      <c r="S9" s="75">
        <v>7.0635930591298832</v>
      </c>
      <c r="T9" s="49"/>
      <c r="U9" s="49"/>
      <c r="V9" s="49"/>
      <c r="W9" s="49"/>
      <c r="X9" s="49"/>
      <c r="Y9" s="49"/>
      <c r="Z9" s="49"/>
      <c r="AA9" s="49"/>
      <c r="AB9" s="49"/>
      <c r="AC9" s="49"/>
      <c r="AD9" s="49"/>
      <c r="AE9" s="49"/>
      <c r="AF9" s="49"/>
      <c r="AG9" s="49"/>
      <c r="AH9" s="49"/>
      <c r="AI9" s="49"/>
      <c r="AJ9" s="49"/>
      <c r="AK9" s="49"/>
    </row>
    <row r="10" spans="1:38" s="7" customFormat="1" ht="18.75" customHeight="1">
      <c r="A10" s="412"/>
      <c r="B10" s="43">
        <v>30</v>
      </c>
      <c r="C10" s="72">
        <v>2367249</v>
      </c>
      <c r="D10" s="72">
        <v>1016866</v>
      </c>
      <c r="E10" s="73">
        <v>43</v>
      </c>
      <c r="F10" s="72">
        <v>561192</v>
      </c>
      <c r="G10" s="74">
        <v>23.706504892387748</v>
      </c>
      <c r="H10" s="72">
        <v>393573</v>
      </c>
      <c r="I10" s="75">
        <v>16.625754198227565</v>
      </c>
      <c r="J10" s="72">
        <v>477450</v>
      </c>
      <c r="K10" s="75">
        <v>20.168980956375947</v>
      </c>
      <c r="L10" s="72">
        <v>433998</v>
      </c>
      <c r="M10" s="75">
        <v>18.333432604681636</v>
      </c>
      <c r="N10" s="72">
        <v>872933</v>
      </c>
      <c r="O10" s="75">
        <v>36.9</v>
      </c>
      <c r="P10" s="72">
        <v>575046</v>
      </c>
      <c r="Q10" s="75">
        <v>24.291741172981805</v>
      </c>
      <c r="R10" s="8">
        <v>151228</v>
      </c>
      <c r="S10" s="75">
        <v>6.3883436005253351</v>
      </c>
      <c r="T10" s="49"/>
      <c r="U10" s="49"/>
      <c r="V10" s="49"/>
      <c r="W10" s="49"/>
      <c r="X10" s="49"/>
      <c r="Y10" s="49"/>
      <c r="Z10" s="49"/>
      <c r="AA10" s="49"/>
      <c r="AB10" s="49"/>
      <c r="AC10" s="49"/>
      <c r="AD10" s="49"/>
      <c r="AE10" s="49"/>
      <c r="AF10" s="49"/>
      <c r="AG10" s="49"/>
      <c r="AH10" s="49"/>
      <c r="AI10" s="49"/>
      <c r="AJ10" s="49"/>
      <c r="AK10" s="49"/>
    </row>
    <row r="11" spans="1:38" ht="18.75" customHeight="1">
      <c r="A11" s="395" t="s">
        <v>20</v>
      </c>
      <c r="B11" s="42">
        <v>26</v>
      </c>
      <c r="C11" s="6">
        <v>1294186</v>
      </c>
      <c r="D11" s="68">
        <v>383144</v>
      </c>
      <c r="E11" s="69">
        <v>29.6</v>
      </c>
      <c r="F11" s="68">
        <v>258009</v>
      </c>
      <c r="G11" s="70">
        <v>19.899999999999999</v>
      </c>
      <c r="H11" s="68">
        <v>108603</v>
      </c>
      <c r="I11" s="71">
        <v>8.4</v>
      </c>
      <c r="J11" s="68">
        <v>332101</v>
      </c>
      <c r="K11" s="71">
        <v>25.7</v>
      </c>
      <c r="L11" s="68">
        <v>210448</v>
      </c>
      <c r="M11" s="71">
        <v>16.3</v>
      </c>
      <c r="N11" s="68">
        <v>578941</v>
      </c>
      <c r="O11" s="70">
        <v>44.7</v>
      </c>
      <c r="P11" s="68">
        <v>289884</v>
      </c>
      <c r="Q11" s="71">
        <v>22.4</v>
      </c>
      <c r="R11" s="6">
        <v>108967</v>
      </c>
      <c r="S11" s="71">
        <v>8.4</v>
      </c>
      <c r="T11" s="49"/>
      <c r="U11" s="49"/>
      <c r="V11" s="49"/>
      <c r="W11" s="49"/>
      <c r="X11" s="49"/>
      <c r="Y11" s="49"/>
      <c r="Z11" s="49"/>
      <c r="AA11" s="49"/>
      <c r="AB11" s="49"/>
      <c r="AC11" s="49"/>
      <c r="AD11" s="49"/>
      <c r="AE11" s="49"/>
      <c r="AF11" s="49"/>
      <c r="AG11" s="49"/>
      <c r="AH11" s="49"/>
      <c r="AI11" s="49"/>
      <c r="AJ11" s="49"/>
      <c r="AK11" s="49"/>
    </row>
    <row r="12" spans="1:38" ht="18.75" customHeight="1">
      <c r="A12" s="411"/>
      <c r="B12" s="43">
        <v>27</v>
      </c>
      <c r="C12" s="8">
        <v>1295319</v>
      </c>
      <c r="D12" s="72">
        <v>386559</v>
      </c>
      <c r="E12" s="73">
        <v>29.8</v>
      </c>
      <c r="F12" s="72">
        <v>259010</v>
      </c>
      <c r="G12" s="74">
        <v>20</v>
      </c>
      <c r="H12" s="72">
        <v>110937</v>
      </c>
      <c r="I12" s="75">
        <v>8.6</v>
      </c>
      <c r="J12" s="72">
        <v>368537</v>
      </c>
      <c r="K12" s="75">
        <v>28.5</v>
      </c>
      <c r="L12" s="72">
        <v>230032</v>
      </c>
      <c r="M12" s="75">
        <v>17.8</v>
      </c>
      <c r="N12" s="72">
        <v>540223</v>
      </c>
      <c r="O12" s="74">
        <v>41.7</v>
      </c>
      <c r="P12" s="72">
        <v>266614</v>
      </c>
      <c r="Q12" s="75">
        <v>20.6</v>
      </c>
      <c r="R12" s="8">
        <v>99713</v>
      </c>
      <c r="S12" s="75">
        <v>7.7</v>
      </c>
      <c r="T12" s="49"/>
      <c r="U12" s="49"/>
      <c r="V12" s="49"/>
      <c r="W12" s="49"/>
      <c r="X12" s="49"/>
      <c r="Y12" s="49"/>
      <c r="Z12" s="49"/>
      <c r="AA12" s="49"/>
      <c r="AB12" s="49"/>
      <c r="AC12" s="49"/>
      <c r="AD12" s="49"/>
      <c r="AE12" s="49"/>
      <c r="AF12" s="49"/>
      <c r="AG12" s="49"/>
      <c r="AH12" s="49"/>
      <c r="AI12" s="49"/>
      <c r="AJ12" s="49"/>
      <c r="AK12" s="49"/>
    </row>
    <row r="13" spans="1:38" ht="18.75" customHeight="1">
      <c r="A13" s="411"/>
      <c r="B13" s="43">
        <v>28</v>
      </c>
      <c r="C13" s="8">
        <v>1262330</v>
      </c>
      <c r="D13" s="72">
        <v>387586</v>
      </c>
      <c r="E13" s="73">
        <v>30.7</v>
      </c>
      <c r="F13" s="72">
        <v>259329</v>
      </c>
      <c r="G13" s="74">
        <v>20.5</v>
      </c>
      <c r="H13" s="72">
        <v>111064</v>
      </c>
      <c r="I13" s="75">
        <v>8.8000000000000007</v>
      </c>
      <c r="J13" s="72">
        <v>419572</v>
      </c>
      <c r="K13" s="75">
        <v>33.200000000000003</v>
      </c>
      <c r="L13" s="72">
        <v>239372</v>
      </c>
      <c r="M13" s="75">
        <v>19</v>
      </c>
      <c r="N13" s="72">
        <v>455172</v>
      </c>
      <c r="O13" s="75">
        <v>36.1</v>
      </c>
      <c r="P13" s="72">
        <v>248665</v>
      </c>
      <c r="Q13" s="75">
        <v>19.7</v>
      </c>
      <c r="R13" s="8">
        <v>87842</v>
      </c>
      <c r="S13" s="75">
        <v>7</v>
      </c>
      <c r="T13" s="49"/>
      <c r="U13" s="49"/>
      <c r="V13" s="49"/>
      <c r="W13" s="49"/>
      <c r="X13" s="49"/>
      <c r="Y13" s="49"/>
      <c r="Z13" s="49"/>
      <c r="AA13" s="49"/>
      <c r="AB13" s="49"/>
      <c r="AC13" s="49"/>
      <c r="AD13" s="49"/>
      <c r="AE13" s="49"/>
      <c r="AF13" s="49"/>
      <c r="AG13" s="49"/>
      <c r="AH13" s="49"/>
      <c r="AI13" s="49"/>
      <c r="AJ13" s="49"/>
      <c r="AK13" s="49"/>
    </row>
    <row r="14" spans="1:38" ht="18.75" customHeight="1">
      <c r="A14" s="411"/>
      <c r="B14" s="43">
        <v>29</v>
      </c>
      <c r="C14" s="72">
        <v>1184973</v>
      </c>
      <c r="D14" s="72">
        <v>339581</v>
      </c>
      <c r="E14" s="73">
        <v>28.657277423198675</v>
      </c>
      <c r="F14" s="72">
        <v>213027</v>
      </c>
      <c r="G14" s="74">
        <v>17.977371636315766</v>
      </c>
      <c r="H14" s="72">
        <v>109376</v>
      </c>
      <c r="I14" s="75">
        <v>9.230252503643543</v>
      </c>
      <c r="J14" s="72">
        <v>399345</v>
      </c>
      <c r="K14" s="75">
        <v>33.700767865596937</v>
      </c>
      <c r="L14" s="72">
        <v>227677</v>
      </c>
      <c r="M14" s="75">
        <v>19.213686725351547</v>
      </c>
      <c r="N14" s="72">
        <v>446047</v>
      </c>
      <c r="O14" s="75">
        <v>37.641954711204392</v>
      </c>
      <c r="P14" s="72">
        <v>260684</v>
      </c>
      <c r="Q14" s="75">
        <v>21.999151035508827</v>
      </c>
      <c r="R14" s="8">
        <v>80785</v>
      </c>
      <c r="S14" s="75">
        <v>6.8174549124747994</v>
      </c>
      <c r="T14" s="49"/>
      <c r="U14" s="49"/>
      <c r="V14" s="49"/>
      <c r="W14" s="49"/>
      <c r="X14" s="49"/>
      <c r="Y14" s="49"/>
      <c r="Z14" s="49"/>
      <c r="AA14" s="49"/>
      <c r="AB14" s="49"/>
      <c r="AC14" s="49"/>
      <c r="AD14" s="49"/>
      <c r="AE14" s="49"/>
      <c r="AF14" s="49"/>
      <c r="AG14" s="49"/>
      <c r="AH14" s="49"/>
      <c r="AI14" s="49"/>
      <c r="AJ14" s="49"/>
      <c r="AK14" s="49"/>
    </row>
    <row r="15" spans="1:38" s="7" customFormat="1" ht="18.75" customHeight="1">
      <c r="A15" s="412"/>
      <c r="B15" s="43">
        <v>30</v>
      </c>
      <c r="C15" s="72">
        <v>1083059</v>
      </c>
      <c r="D15" s="72">
        <v>341198</v>
      </c>
      <c r="E15" s="73">
        <v>31.503177573890252</v>
      </c>
      <c r="F15" s="72">
        <v>212605</v>
      </c>
      <c r="G15" s="74">
        <v>19.630047855195333</v>
      </c>
      <c r="H15" s="72">
        <v>112641</v>
      </c>
      <c r="I15" s="75">
        <v>10.400264436194149</v>
      </c>
      <c r="J15" s="72">
        <v>328179</v>
      </c>
      <c r="K15" s="75">
        <v>30.301119329602543</v>
      </c>
      <c r="L15" s="72">
        <v>205783</v>
      </c>
      <c r="M15" s="75">
        <v>19.000165272621345</v>
      </c>
      <c r="N15" s="72">
        <v>413682</v>
      </c>
      <c r="O15" s="75">
        <v>38.195703096507202</v>
      </c>
      <c r="P15" s="72">
        <v>229185</v>
      </c>
      <c r="Q15" s="75">
        <v>21.160897051776494</v>
      </c>
      <c r="R15" s="8">
        <v>77099</v>
      </c>
      <c r="S15" s="75">
        <v>7.1186334262491702</v>
      </c>
      <c r="T15" s="49"/>
      <c r="U15" s="49"/>
      <c r="V15" s="49"/>
      <c r="W15" s="49"/>
      <c r="X15" s="49"/>
      <c r="Y15" s="49"/>
      <c r="Z15" s="49"/>
      <c r="AA15" s="49"/>
      <c r="AB15" s="49"/>
      <c r="AC15" s="49"/>
      <c r="AD15" s="49"/>
      <c r="AE15" s="49"/>
      <c r="AF15" s="49"/>
      <c r="AG15" s="49"/>
      <c r="AH15" s="49"/>
      <c r="AI15" s="49"/>
      <c r="AJ15" s="49"/>
      <c r="AK15" s="49"/>
    </row>
    <row r="16" spans="1:38" ht="18.75" customHeight="1">
      <c r="A16" s="395" t="s">
        <v>189</v>
      </c>
      <c r="B16" s="42">
        <v>26</v>
      </c>
      <c r="C16" s="6">
        <v>624329</v>
      </c>
      <c r="D16" s="68">
        <v>246625</v>
      </c>
      <c r="E16" s="69">
        <v>39.5</v>
      </c>
      <c r="F16" s="68">
        <v>140372</v>
      </c>
      <c r="G16" s="70">
        <v>22.5</v>
      </c>
      <c r="H16" s="68">
        <v>99405</v>
      </c>
      <c r="I16" s="71">
        <v>15.9</v>
      </c>
      <c r="J16" s="68">
        <v>120987</v>
      </c>
      <c r="K16" s="71">
        <v>19.399999999999999</v>
      </c>
      <c r="L16" s="68">
        <v>114799</v>
      </c>
      <c r="M16" s="71">
        <v>18.399999999999999</v>
      </c>
      <c r="N16" s="68">
        <v>256717</v>
      </c>
      <c r="O16" s="70">
        <v>41.1</v>
      </c>
      <c r="P16" s="68">
        <v>113332</v>
      </c>
      <c r="Q16" s="71">
        <v>18.2</v>
      </c>
      <c r="R16" s="6">
        <v>96809</v>
      </c>
      <c r="S16" s="71">
        <v>15.5</v>
      </c>
      <c r="T16" s="49"/>
      <c r="U16" s="49"/>
      <c r="V16" s="49"/>
      <c r="W16" s="49"/>
      <c r="X16" s="49"/>
      <c r="Y16" s="49"/>
      <c r="Z16" s="49"/>
      <c r="AA16" s="49"/>
      <c r="AB16" s="49"/>
      <c r="AC16" s="49"/>
      <c r="AD16" s="49"/>
      <c r="AE16" s="49"/>
      <c r="AF16" s="49"/>
      <c r="AG16" s="49"/>
      <c r="AH16" s="49"/>
      <c r="AI16" s="49"/>
      <c r="AJ16" s="49"/>
      <c r="AK16" s="49"/>
    </row>
    <row r="17" spans="1:37" ht="18.75" customHeight="1">
      <c r="A17" s="411"/>
      <c r="B17" s="43">
        <v>27</v>
      </c>
      <c r="C17" s="8">
        <v>600960</v>
      </c>
      <c r="D17" s="72">
        <v>246142</v>
      </c>
      <c r="E17" s="73">
        <v>41</v>
      </c>
      <c r="F17" s="72">
        <v>138361</v>
      </c>
      <c r="G17" s="74">
        <v>23</v>
      </c>
      <c r="H17" s="72">
        <v>100954</v>
      </c>
      <c r="I17" s="75">
        <v>16.8</v>
      </c>
      <c r="J17" s="72">
        <v>107268</v>
      </c>
      <c r="K17" s="75">
        <v>17.8</v>
      </c>
      <c r="L17" s="72">
        <v>104728</v>
      </c>
      <c r="M17" s="75">
        <v>17.399999999999999</v>
      </c>
      <c r="N17" s="72">
        <v>247550</v>
      </c>
      <c r="O17" s="74">
        <v>41.2</v>
      </c>
      <c r="P17" s="72">
        <v>125422</v>
      </c>
      <c r="Q17" s="75">
        <v>20.9</v>
      </c>
      <c r="R17" s="8">
        <v>82343</v>
      </c>
      <c r="S17" s="75">
        <v>13.7</v>
      </c>
      <c r="T17" s="49"/>
      <c r="U17" s="49"/>
      <c r="V17" s="49"/>
      <c r="W17" s="49"/>
      <c r="X17" s="49"/>
      <c r="Y17" s="49"/>
      <c r="Z17" s="49"/>
      <c r="AA17" s="49"/>
      <c r="AB17" s="49"/>
      <c r="AC17" s="49"/>
      <c r="AD17" s="49"/>
      <c r="AE17" s="49"/>
      <c r="AF17" s="49"/>
      <c r="AG17" s="49"/>
      <c r="AH17" s="49"/>
      <c r="AI17" s="49"/>
      <c r="AJ17" s="49"/>
      <c r="AK17" s="49"/>
    </row>
    <row r="18" spans="1:37" ht="18.75" customHeight="1">
      <c r="A18" s="411"/>
      <c r="B18" s="43">
        <v>28</v>
      </c>
      <c r="C18" s="8">
        <v>595908</v>
      </c>
      <c r="D18" s="72">
        <v>245172</v>
      </c>
      <c r="E18" s="73">
        <v>41.1</v>
      </c>
      <c r="F18" s="72">
        <v>137353</v>
      </c>
      <c r="G18" s="74">
        <v>23</v>
      </c>
      <c r="H18" s="72">
        <v>101178</v>
      </c>
      <c r="I18" s="75">
        <v>17</v>
      </c>
      <c r="J18" s="72">
        <v>113835</v>
      </c>
      <c r="K18" s="75">
        <v>19.100000000000001</v>
      </c>
      <c r="L18" s="72">
        <v>111837</v>
      </c>
      <c r="M18" s="75">
        <v>18.8</v>
      </c>
      <c r="N18" s="72">
        <v>236901</v>
      </c>
      <c r="O18" s="75">
        <v>39.799999999999997</v>
      </c>
      <c r="P18" s="72">
        <v>123305</v>
      </c>
      <c r="Q18" s="75">
        <v>20.7</v>
      </c>
      <c r="R18" s="8">
        <v>77019</v>
      </c>
      <c r="S18" s="75">
        <v>12.9</v>
      </c>
      <c r="T18" s="49"/>
      <c r="U18" s="49"/>
      <c r="V18" s="49"/>
      <c r="W18" s="49"/>
      <c r="X18" s="49"/>
      <c r="Y18" s="49"/>
      <c r="Z18" s="49"/>
      <c r="AA18" s="49"/>
      <c r="AB18" s="49"/>
      <c r="AC18" s="49"/>
      <c r="AD18" s="49"/>
      <c r="AE18" s="49"/>
      <c r="AF18" s="49"/>
      <c r="AG18" s="49"/>
      <c r="AH18" s="49"/>
      <c r="AI18" s="49"/>
      <c r="AJ18" s="49"/>
      <c r="AK18" s="49"/>
    </row>
    <row r="19" spans="1:37" ht="18.75" customHeight="1">
      <c r="A19" s="411"/>
      <c r="B19" s="43">
        <v>29</v>
      </c>
      <c r="C19" s="72">
        <v>590985</v>
      </c>
      <c r="D19" s="72">
        <v>242887</v>
      </c>
      <c r="E19" s="73">
        <v>41.1</v>
      </c>
      <c r="F19" s="72">
        <v>139268</v>
      </c>
      <c r="G19" s="74">
        <v>23.6</v>
      </c>
      <c r="H19" s="72">
        <v>96921</v>
      </c>
      <c r="I19" s="75">
        <v>16.399999999999999</v>
      </c>
      <c r="J19" s="72">
        <v>121383</v>
      </c>
      <c r="K19" s="75">
        <v>20.5</v>
      </c>
      <c r="L19" s="72">
        <v>117233</v>
      </c>
      <c r="M19" s="75">
        <v>19.8</v>
      </c>
      <c r="N19" s="72">
        <v>226715</v>
      </c>
      <c r="O19" s="75">
        <v>38.4</v>
      </c>
      <c r="P19" s="72">
        <v>122791</v>
      </c>
      <c r="Q19" s="75">
        <v>20.8</v>
      </c>
      <c r="R19" s="8">
        <v>62613</v>
      </c>
      <c r="S19" s="75">
        <v>10.6</v>
      </c>
      <c r="T19" s="49"/>
      <c r="U19" s="49"/>
      <c r="V19" s="49"/>
      <c r="W19" s="49"/>
      <c r="X19" s="49"/>
      <c r="Y19" s="49"/>
      <c r="Z19" s="49"/>
      <c r="AA19" s="49"/>
      <c r="AB19" s="49"/>
      <c r="AC19" s="49"/>
      <c r="AD19" s="49"/>
      <c r="AE19" s="49"/>
      <c r="AF19" s="49"/>
      <c r="AG19" s="49"/>
      <c r="AH19" s="49"/>
      <c r="AI19" s="49"/>
      <c r="AJ19" s="49"/>
      <c r="AK19" s="49"/>
    </row>
    <row r="20" spans="1:37" s="7" customFormat="1" ht="18.75" customHeight="1">
      <c r="A20" s="412"/>
      <c r="B20" s="43">
        <v>30</v>
      </c>
      <c r="C20" s="72">
        <v>598045</v>
      </c>
      <c r="D20" s="72">
        <v>244821</v>
      </c>
      <c r="E20" s="73">
        <v>40.936886020282756</v>
      </c>
      <c r="F20" s="72">
        <v>136303</v>
      </c>
      <c r="G20" s="74">
        <v>22.791428738640068</v>
      </c>
      <c r="H20" s="72">
        <v>101876</v>
      </c>
      <c r="I20" s="75">
        <v>17.034838515496325</v>
      </c>
      <c r="J20" s="72">
        <v>135525</v>
      </c>
      <c r="K20" s="75">
        <v>22.661338193614192</v>
      </c>
      <c r="L20" s="72">
        <v>120719</v>
      </c>
      <c r="M20" s="75">
        <v>20.185604762183448</v>
      </c>
      <c r="N20" s="72">
        <v>217699</v>
      </c>
      <c r="O20" s="75">
        <v>36.401775786103052</v>
      </c>
      <c r="P20" s="72">
        <v>115422</v>
      </c>
      <c r="Q20" s="75">
        <v>19.299885460124237</v>
      </c>
      <c r="R20" s="8">
        <v>55387</v>
      </c>
      <c r="S20" s="75">
        <v>9.2613432099591169</v>
      </c>
      <c r="T20" s="49"/>
      <c r="U20" s="49"/>
      <c r="V20" s="49"/>
      <c r="W20" s="49"/>
      <c r="X20" s="49"/>
      <c r="Y20" s="49"/>
      <c r="Z20" s="49"/>
      <c r="AA20" s="49"/>
      <c r="AB20" s="49"/>
      <c r="AC20" s="49"/>
      <c r="AD20" s="49"/>
      <c r="AE20" s="49"/>
      <c r="AF20" s="49"/>
      <c r="AG20" s="49"/>
      <c r="AH20" s="49"/>
      <c r="AI20" s="49"/>
      <c r="AJ20" s="49"/>
      <c r="AK20" s="49"/>
    </row>
    <row r="21" spans="1:37" ht="18.75" customHeight="1">
      <c r="A21" s="395" t="s">
        <v>22</v>
      </c>
      <c r="B21" s="42">
        <v>26</v>
      </c>
      <c r="C21" s="6">
        <v>1910483</v>
      </c>
      <c r="D21" s="68">
        <v>391380</v>
      </c>
      <c r="E21" s="69">
        <v>20.5</v>
      </c>
      <c r="F21" s="68">
        <v>257866</v>
      </c>
      <c r="G21" s="70">
        <v>13.5</v>
      </c>
      <c r="H21" s="68">
        <v>117807</v>
      </c>
      <c r="I21" s="71">
        <v>6.2</v>
      </c>
      <c r="J21" s="68">
        <v>317834</v>
      </c>
      <c r="K21" s="71">
        <v>16.600000000000001</v>
      </c>
      <c r="L21" s="68">
        <v>251412</v>
      </c>
      <c r="M21" s="71">
        <v>13.2</v>
      </c>
      <c r="N21" s="68">
        <v>1201269</v>
      </c>
      <c r="O21" s="70">
        <v>62.9</v>
      </c>
      <c r="P21" s="68">
        <v>553668</v>
      </c>
      <c r="Q21" s="71">
        <v>29</v>
      </c>
      <c r="R21" s="6">
        <v>119236</v>
      </c>
      <c r="S21" s="71">
        <v>6.2</v>
      </c>
      <c r="T21" s="49"/>
      <c r="U21" s="49"/>
      <c r="V21" s="49"/>
      <c r="W21" s="49"/>
      <c r="X21" s="49"/>
      <c r="Y21" s="49"/>
      <c r="Z21" s="49"/>
      <c r="AA21" s="49"/>
      <c r="AB21" s="49"/>
      <c r="AC21" s="49"/>
      <c r="AD21" s="49"/>
      <c r="AE21" s="49"/>
      <c r="AF21" s="49"/>
      <c r="AG21" s="49"/>
      <c r="AH21" s="49"/>
      <c r="AI21" s="49"/>
      <c r="AJ21" s="49"/>
      <c r="AK21" s="49"/>
    </row>
    <row r="22" spans="1:37" ht="18.75" customHeight="1">
      <c r="A22" s="411"/>
      <c r="B22" s="43">
        <v>27</v>
      </c>
      <c r="C22" s="8">
        <v>1931855</v>
      </c>
      <c r="D22" s="72">
        <v>388220</v>
      </c>
      <c r="E22" s="73">
        <v>20.100000000000001</v>
      </c>
      <c r="F22" s="72">
        <v>258168</v>
      </c>
      <c r="G22" s="74">
        <v>13.4</v>
      </c>
      <c r="H22" s="72">
        <v>114315</v>
      </c>
      <c r="I22" s="75">
        <v>5.8999999999999995</v>
      </c>
      <c r="J22" s="72">
        <v>357349</v>
      </c>
      <c r="K22" s="75">
        <v>18.5</v>
      </c>
      <c r="L22" s="72">
        <v>264004</v>
      </c>
      <c r="M22" s="75">
        <v>13.700000000000001</v>
      </c>
      <c r="N22" s="72">
        <v>1186286</v>
      </c>
      <c r="O22" s="74">
        <v>61.4</v>
      </c>
      <c r="P22" s="72">
        <v>599744</v>
      </c>
      <c r="Q22" s="75">
        <v>31</v>
      </c>
      <c r="R22" s="8">
        <v>111173</v>
      </c>
      <c r="S22" s="75">
        <v>5.8000000000000007</v>
      </c>
      <c r="T22" s="49"/>
      <c r="U22" s="49"/>
      <c r="V22" s="49"/>
      <c r="W22" s="49"/>
      <c r="X22" s="49"/>
      <c r="Y22" s="49"/>
      <c r="Z22" s="49"/>
      <c r="AA22" s="49"/>
      <c r="AB22" s="49"/>
      <c r="AC22" s="49"/>
      <c r="AD22" s="49"/>
      <c r="AE22" s="49"/>
      <c r="AF22" s="49"/>
      <c r="AG22" s="49"/>
      <c r="AH22" s="49"/>
      <c r="AI22" s="49"/>
      <c r="AJ22" s="49"/>
      <c r="AK22" s="49"/>
    </row>
    <row r="23" spans="1:37" ht="18.75" customHeight="1">
      <c r="A23" s="411"/>
      <c r="B23" s="43">
        <v>28</v>
      </c>
      <c r="C23" s="8">
        <v>2003899</v>
      </c>
      <c r="D23" s="72">
        <v>384152</v>
      </c>
      <c r="E23" s="73">
        <v>19.2</v>
      </c>
      <c r="F23" s="72">
        <v>256335</v>
      </c>
      <c r="G23" s="74">
        <v>12.7</v>
      </c>
      <c r="H23" s="72">
        <v>112005</v>
      </c>
      <c r="I23" s="75">
        <v>5.9</v>
      </c>
      <c r="J23" s="72">
        <v>398554</v>
      </c>
      <c r="K23" s="75">
        <v>19.899999999999999</v>
      </c>
      <c r="L23" s="72">
        <v>316200</v>
      </c>
      <c r="M23" s="75">
        <v>15.8</v>
      </c>
      <c r="N23" s="72">
        <v>1221193</v>
      </c>
      <c r="O23" s="75">
        <v>60.9</v>
      </c>
      <c r="P23" s="72">
        <v>536229</v>
      </c>
      <c r="Q23" s="75">
        <v>26.8</v>
      </c>
      <c r="R23" s="8">
        <v>91998</v>
      </c>
      <c r="S23" s="75">
        <v>4.5999999999999996</v>
      </c>
      <c r="T23" s="49"/>
      <c r="U23" s="49"/>
      <c r="V23" s="49"/>
      <c r="W23" s="49"/>
      <c r="X23" s="49"/>
      <c r="Y23" s="49"/>
      <c r="Z23" s="49"/>
      <c r="AA23" s="49"/>
      <c r="AB23" s="49"/>
      <c r="AC23" s="49"/>
      <c r="AD23" s="49"/>
      <c r="AE23" s="49"/>
      <c r="AF23" s="49"/>
      <c r="AG23" s="49"/>
      <c r="AH23" s="49"/>
      <c r="AI23" s="49"/>
      <c r="AJ23" s="49"/>
      <c r="AK23" s="49"/>
    </row>
    <row r="24" spans="1:37" ht="18.75" customHeight="1">
      <c r="A24" s="411"/>
      <c r="B24" s="43">
        <v>29</v>
      </c>
      <c r="C24" s="72">
        <v>1495793</v>
      </c>
      <c r="D24" s="72">
        <v>380714</v>
      </c>
      <c r="E24" s="73">
        <v>25.5</v>
      </c>
      <c r="F24" s="72">
        <v>254608</v>
      </c>
      <c r="G24" s="74">
        <v>17</v>
      </c>
      <c r="H24" s="72">
        <v>110168</v>
      </c>
      <c r="I24" s="75">
        <v>7.4</v>
      </c>
      <c r="J24" s="72">
        <v>347590</v>
      </c>
      <c r="K24" s="75">
        <v>23.2</v>
      </c>
      <c r="L24" s="72">
        <v>294536</v>
      </c>
      <c r="M24" s="75">
        <v>19.7</v>
      </c>
      <c r="N24" s="72">
        <v>767489</v>
      </c>
      <c r="O24" s="75">
        <v>51.3</v>
      </c>
      <c r="P24" s="72">
        <v>385733</v>
      </c>
      <c r="Q24" s="75">
        <v>25.8</v>
      </c>
      <c r="R24" s="8">
        <v>86572</v>
      </c>
      <c r="S24" s="75">
        <v>5.8</v>
      </c>
      <c r="T24" s="49"/>
      <c r="U24" s="49"/>
      <c r="V24" s="49"/>
      <c r="W24" s="49"/>
      <c r="X24" s="49"/>
      <c r="Y24" s="49"/>
      <c r="Z24" s="49"/>
      <c r="AA24" s="49"/>
      <c r="AB24" s="49"/>
      <c r="AC24" s="49"/>
      <c r="AD24" s="49"/>
      <c r="AE24" s="49"/>
      <c r="AF24" s="49"/>
      <c r="AG24" s="49"/>
      <c r="AH24" s="49"/>
      <c r="AI24" s="49"/>
      <c r="AJ24" s="49"/>
      <c r="AK24" s="49"/>
    </row>
    <row r="25" spans="1:37" s="7" customFormat="1" ht="18.75" customHeight="1">
      <c r="A25" s="412"/>
      <c r="B25" s="43">
        <v>30</v>
      </c>
      <c r="C25" s="72">
        <v>1267437</v>
      </c>
      <c r="D25" s="72">
        <v>379149</v>
      </c>
      <c r="E25" s="73">
        <v>29.914622975343153</v>
      </c>
      <c r="F25" s="72">
        <v>253988</v>
      </c>
      <c r="G25" s="74">
        <v>20.039497032199627</v>
      </c>
      <c r="H25" s="72">
        <v>109110</v>
      </c>
      <c r="I25" s="75">
        <v>8.6087119123080669</v>
      </c>
      <c r="J25" s="72">
        <v>284973</v>
      </c>
      <c r="K25" s="75">
        <v>22.484194480672411</v>
      </c>
      <c r="L25" s="72">
        <v>250505</v>
      </c>
      <c r="M25" s="75">
        <v>19.764690473767139</v>
      </c>
      <c r="N25" s="72">
        <v>603315</v>
      </c>
      <c r="O25" s="75">
        <v>47.601182543984436</v>
      </c>
      <c r="P25" s="72">
        <v>311848</v>
      </c>
      <c r="Q25" s="75">
        <v>24.604615456231748</v>
      </c>
      <c r="R25" s="8">
        <v>82693</v>
      </c>
      <c r="S25" s="75">
        <v>6.5244268551415185</v>
      </c>
      <c r="T25" s="49"/>
      <c r="U25" s="49"/>
      <c r="V25" s="49"/>
      <c r="W25" s="49"/>
      <c r="X25" s="49"/>
      <c r="Y25" s="49"/>
      <c r="Z25" s="49"/>
      <c r="AA25" s="49"/>
      <c r="AB25" s="49"/>
      <c r="AC25" s="49"/>
      <c r="AD25" s="49"/>
      <c r="AE25" s="49"/>
      <c r="AF25" s="49"/>
      <c r="AG25" s="49"/>
      <c r="AH25" s="49"/>
      <c r="AI25" s="49"/>
      <c r="AJ25" s="49"/>
      <c r="AK25" s="49"/>
    </row>
    <row r="26" spans="1:37" ht="18.75" customHeight="1">
      <c r="A26" s="395" t="s">
        <v>23</v>
      </c>
      <c r="B26" s="42">
        <v>26</v>
      </c>
      <c r="C26" s="6">
        <v>1109616</v>
      </c>
      <c r="D26" s="68">
        <v>481723</v>
      </c>
      <c r="E26" s="69">
        <v>43.413487188360655</v>
      </c>
      <c r="F26" s="68">
        <v>314980</v>
      </c>
      <c r="G26" s="70">
        <v>28.386396735447217</v>
      </c>
      <c r="H26" s="68">
        <v>144760</v>
      </c>
      <c r="I26" s="71">
        <v>13.045954636558953</v>
      </c>
      <c r="J26" s="68">
        <v>164758</v>
      </c>
      <c r="K26" s="71">
        <v>14.848199737566869</v>
      </c>
      <c r="L26" s="68">
        <v>159494</v>
      </c>
      <c r="M26" s="71">
        <v>14.373801387146546</v>
      </c>
      <c r="N26" s="68">
        <v>463135</v>
      </c>
      <c r="O26" s="70">
        <v>41.738313074072472</v>
      </c>
      <c r="P26" s="68">
        <v>225717</v>
      </c>
      <c r="Q26" s="71">
        <v>20.341902063416534</v>
      </c>
      <c r="R26" s="6">
        <v>93933</v>
      </c>
      <c r="S26" s="71">
        <v>8.4653609897478042</v>
      </c>
      <c r="T26" s="49"/>
      <c r="U26" s="49"/>
      <c r="V26" s="49"/>
      <c r="W26" s="49"/>
      <c r="X26" s="49"/>
      <c r="Y26" s="49"/>
      <c r="Z26" s="49"/>
      <c r="AA26" s="49"/>
      <c r="AB26" s="49"/>
      <c r="AC26" s="49"/>
      <c r="AD26" s="49"/>
      <c r="AE26" s="49"/>
      <c r="AF26" s="49"/>
      <c r="AG26" s="49"/>
      <c r="AH26" s="49"/>
      <c r="AI26" s="49"/>
      <c r="AJ26" s="49"/>
      <c r="AK26" s="49"/>
    </row>
    <row r="27" spans="1:37" ht="18.75" customHeight="1">
      <c r="A27" s="411"/>
      <c r="B27" s="43">
        <v>27</v>
      </c>
      <c r="C27" s="8">
        <v>1107283</v>
      </c>
      <c r="D27" s="72">
        <v>485644</v>
      </c>
      <c r="E27" s="73">
        <v>43.859067645759936</v>
      </c>
      <c r="F27" s="72">
        <v>318101</v>
      </c>
      <c r="G27" s="74">
        <v>28.728066808575587</v>
      </c>
      <c r="H27" s="72">
        <v>145049</v>
      </c>
      <c r="I27" s="75">
        <v>13.099541851541114</v>
      </c>
      <c r="J27" s="72">
        <v>148760</v>
      </c>
      <c r="K27" s="75">
        <v>13.434686525486258</v>
      </c>
      <c r="L27" s="72">
        <v>143059</v>
      </c>
      <c r="M27" s="75">
        <v>12.919822665027819</v>
      </c>
      <c r="N27" s="72">
        <v>472879</v>
      </c>
      <c r="O27" s="74">
        <v>42.706245828753808</v>
      </c>
      <c r="P27" s="72">
        <v>260015</v>
      </c>
      <c r="Q27" s="75">
        <v>23.482253407665429</v>
      </c>
      <c r="R27" s="8">
        <v>127268</v>
      </c>
      <c r="S27" s="75">
        <v>11.49371931114268</v>
      </c>
      <c r="T27" s="49"/>
      <c r="U27" s="49"/>
      <c r="V27" s="49"/>
      <c r="W27" s="49"/>
      <c r="X27" s="49"/>
      <c r="Y27" s="49"/>
      <c r="Z27" s="49"/>
      <c r="AA27" s="49"/>
      <c r="AB27" s="49"/>
      <c r="AC27" s="49"/>
      <c r="AD27" s="49"/>
      <c r="AE27" s="49"/>
      <c r="AF27" s="49"/>
      <c r="AG27" s="49"/>
      <c r="AH27" s="49"/>
      <c r="AI27" s="49"/>
      <c r="AJ27" s="49"/>
      <c r="AK27" s="49"/>
    </row>
    <row r="28" spans="1:37" ht="18.75" customHeight="1">
      <c r="A28" s="411"/>
      <c r="B28" s="43">
        <v>28</v>
      </c>
      <c r="C28" s="8">
        <v>1062035</v>
      </c>
      <c r="D28" s="72">
        <v>484674</v>
      </c>
      <c r="E28" s="73">
        <v>45.636349084540527</v>
      </c>
      <c r="F28" s="72">
        <v>317558</v>
      </c>
      <c r="G28" s="74">
        <v>29.900897804686288</v>
      </c>
      <c r="H28" s="72">
        <v>144168</v>
      </c>
      <c r="I28" s="75">
        <v>13.574693866021365</v>
      </c>
      <c r="J28" s="72">
        <v>159662</v>
      </c>
      <c r="K28" s="75">
        <v>15.033591171665716</v>
      </c>
      <c r="L28" s="72">
        <v>154121</v>
      </c>
      <c r="M28" s="75">
        <v>14.51185695386687</v>
      </c>
      <c r="N28" s="72">
        <v>417699</v>
      </c>
      <c r="O28" s="75">
        <v>39.330059743793754</v>
      </c>
      <c r="P28" s="72">
        <v>252599</v>
      </c>
      <c r="Q28" s="75">
        <v>23.784432716435898</v>
      </c>
      <c r="R28" s="8">
        <v>82797</v>
      </c>
      <c r="S28" s="75">
        <v>7.7960707509639517</v>
      </c>
      <c r="T28" s="49"/>
      <c r="U28" s="49"/>
      <c r="V28" s="49"/>
      <c r="W28" s="49"/>
      <c r="X28" s="49"/>
      <c r="Y28" s="49"/>
      <c r="Z28" s="49"/>
      <c r="AA28" s="49"/>
      <c r="AB28" s="49"/>
      <c r="AC28" s="49"/>
      <c r="AD28" s="49"/>
      <c r="AE28" s="49"/>
      <c r="AF28" s="49"/>
      <c r="AG28" s="49"/>
      <c r="AH28" s="49"/>
      <c r="AI28" s="49"/>
      <c r="AJ28" s="49"/>
      <c r="AK28" s="49"/>
    </row>
    <row r="29" spans="1:37" ht="18.75" customHeight="1">
      <c r="A29" s="411"/>
      <c r="B29" s="43">
        <v>29</v>
      </c>
      <c r="C29" s="72">
        <v>1029035</v>
      </c>
      <c r="D29" s="72">
        <v>489401</v>
      </c>
      <c r="E29" s="73">
        <v>47.6</v>
      </c>
      <c r="F29" s="72">
        <v>320522</v>
      </c>
      <c r="G29" s="74">
        <v>31.1</v>
      </c>
      <c r="H29" s="72">
        <v>145301</v>
      </c>
      <c r="I29" s="75">
        <v>14.1</v>
      </c>
      <c r="J29" s="72">
        <v>145891</v>
      </c>
      <c r="K29" s="75">
        <v>14.2</v>
      </c>
      <c r="L29" s="72">
        <v>144689</v>
      </c>
      <c r="M29" s="75">
        <v>14.1</v>
      </c>
      <c r="N29" s="72">
        <v>393743</v>
      </c>
      <c r="O29" s="75">
        <v>38.299999999999997</v>
      </c>
      <c r="P29" s="72">
        <v>257740</v>
      </c>
      <c r="Q29" s="75">
        <v>25</v>
      </c>
      <c r="R29" s="8">
        <v>59535</v>
      </c>
      <c r="S29" s="75">
        <v>5.8</v>
      </c>
      <c r="T29" s="49"/>
      <c r="U29" s="49"/>
      <c r="V29" s="49"/>
      <c r="W29" s="49"/>
      <c r="X29" s="49"/>
      <c r="Y29" s="49"/>
      <c r="Z29" s="49"/>
      <c r="AA29" s="49"/>
      <c r="AB29" s="49"/>
      <c r="AC29" s="49"/>
      <c r="AD29" s="49"/>
      <c r="AE29" s="49"/>
      <c r="AF29" s="49"/>
      <c r="AG29" s="49"/>
      <c r="AH29" s="49"/>
      <c r="AI29" s="49"/>
      <c r="AJ29" s="49"/>
      <c r="AK29" s="49"/>
    </row>
    <row r="30" spans="1:37" s="7" customFormat="1" ht="18.75" customHeight="1">
      <c r="A30" s="412"/>
      <c r="B30" s="43">
        <v>30</v>
      </c>
      <c r="C30" s="82">
        <v>1035275</v>
      </c>
      <c r="D30" s="72">
        <v>492353</v>
      </c>
      <c r="E30" s="73">
        <v>47.557702059839173</v>
      </c>
      <c r="F30" s="72">
        <v>318258</v>
      </c>
      <c r="G30" s="74">
        <v>30.741397213300814</v>
      </c>
      <c r="H30" s="72">
        <v>149981</v>
      </c>
      <c r="I30" s="75">
        <v>14.487068653256383</v>
      </c>
      <c r="J30" s="72">
        <v>147033</v>
      </c>
      <c r="K30" s="75">
        <v>14.20231339499167</v>
      </c>
      <c r="L30" s="72">
        <v>146576</v>
      </c>
      <c r="M30" s="75">
        <v>14.158170534399073</v>
      </c>
      <c r="N30" s="72">
        <v>395889</v>
      </c>
      <c r="O30" s="75">
        <v>38.239984545169158</v>
      </c>
      <c r="P30" s="72">
        <v>245997</v>
      </c>
      <c r="Q30" s="75">
        <v>23.761512641568665</v>
      </c>
      <c r="R30" s="8">
        <v>51191</v>
      </c>
      <c r="S30" s="75">
        <v>4.9446765352201103</v>
      </c>
      <c r="T30" s="49"/>
      <c r="U30" s="49"/>
      <c r="V30" s="49"/>
      <c r="W30" s="49"/>
      <c r="X30" s="49"/>
      <c r="Y30" s="49"/>
      <c r="Z30" s="49"/>
      <c r="AA30" s="49"/>
      <c r="AB30" s="49"/>
      <c r="AC30" s="49"/>
      <c r="AD30" s="49"/>
      <c r="AE30" s="49"/>
      <c r="AF30" s="49"/>
      <c r="AG30" s="49"/>
      <c r="AH30" s="49"/>
      <c r="AI30" s="49"/>
      <c r="AJ30" s="49"/>
      <c r="AK30" s="49"/>
    </row>
    <row r="31" spans="1:37" ht="18.75" customHeight="1">
      <c r="A31" s="395" t="s">
        <v>76</v>
      </c>
      <c r="B31" s="42">
        <v>26</v>
      </c>
      <c r="C31" s="8">
        <v>744445</v>
      </c>
      <c r="D31" s="68">
        <v>338552</v>
      </c>
      <c r="E31" s="69">
        <v>45.5</v>
      </c>
      <c r="F31" s="68">
        <v>222876</v>
      </c>
      <c r="G31" s="70">
        <v>29.9</v>
      </c>
      <c r="H31" s="68">
        <v>101195</v>
      </c>
      <c r="I31" s="71">
        <v>13.6</v>
      </c>
      <c r="J31" s="68">
        <v>100969</v>
      </c>
      <c r="K31" s="71">
        <v>13.6</v>
      </c>
      <c r="L31" s="68">
        <v>100369</v>
      </c>
      <c r="M31" s="71">
        <v>13.5</v>
      </c>
      <c r="N31" s="68">
        <v>304924</v>
      </c>
      <c r="O31" s="70">
        <v>40.9</v>
      </c>
      <c r="P31" s="68">
        <v>154026</v>
      </c>
      <c r="Q31" s="71">
        <v>20.7</v>
      </c>
      <c r="R31" s="6">
        <v>93085</v>
      </c>
      <c r="S31" s="71">
        <v>12.5</v>
      </c>
      <c r="T31" s="49"/>
      <c r="U31" s="49"/>
      <c r="V31" s="49"/>
      <c r="W31" s="49"/>
      <c r="X31" s="49"/>
      <c r="Y31" s="49"/>
      <c r="Z31" s="49"/>
      <c r="AA31" s="49"/>
      <c r="AB31" s="49"/>
      <c r="AC31" s="49"/>
      <c r="AD31" s="49"/>
      <c r="AE31" s="49"/>
      <c r="AF31" s="49"/>
      <c r="AG31" s="49"/>
      <c r="AH31" s="49"/>
      <c r="AI31" s="49"/>
      <c r="AJ31" s="49"/>
      <c r="AK31" s="49"/>
    </row>
    <row r="32" spans="1:37" ht="18.75" customHeight="1">
      <c r="A32" s="411"/>
      <c r="B32" s="43">
        <v>27</v>
      </c>
      <c r="C32" s="8">
        <v>755779</v>
      </c>
      <c r="D32" s="72">
        <v>342367</v>
      </c>
      <c r="E32" s="75">
        <v>45.3</v>
      </c>
      <c r="F32" s="72">
        <v>223116</v>
      </c>
      <c r="G32" s="74">
        <v>29.5</v>
      </c>
      <c r="H32" s="72">
        <v>104043</v>
      </c>
      <c r="I32" s="75">
        <v>13.8</v>
      </c>
      <c r="J32" s="72">
        <v>105133</v>
      </c>
      <c r="K32" s="75">
        <v>13.9</v>
      </c>
      <c r="L32" s="72">
        <v>95731</v>
      </c>
      <c r="M32" s="75">
        <v>12.7</v>
      </c>
      <c r="N32" s="72">
        <v>308279</v>
      </c>
      <c r="O32" s="74">
        <v>40.799999999999997</v>
      </c>
      <c r="P32" s="72">
        <v>177456</v>
      </c>
      <c r="Q32" s="75">
        <v>23.5</v>
      </c>
      <c r="R32" s="8">
        <v>83636</v>
      </c>
      <c r="S32" s="75">
        <v>11.1</v>
      </c>
      <c r="T32" s="49"/>
      <c r="U32" s="49"/>
      <c r="V32" s="49"/>
      <c r="W32" s="49"/>
      <c r="X32" s="49"/>
      <c r="Y32" s="49"/>
      <c r="Z32" s="49"/>
      <c r="AA32" s="49"/>
      <c r="AB32" s="49"/>
      <c r="AC32" s="49"/>
      <c r="AD32" s="49"/>
      <c r="AE32" s="49"/>
      <c r="AF32" s="49"/>
      <c r="AG32" s="49"/>
      <c r="AH32" s="49"/>
      <c r="AI32" s="49"/>
      <c r="AJ32" s="49"/>
      <c r="AK32" s="49"/>
    </row>
    <row r="33" spans="1:37" ht="18.75" customHeight="1">
      <c r="A33" s="411"/>
      <c r="B33" s="43">
        <v>28</v>
      </c>
      <c r="C33" s="8">
        <v>753101</v>
      </c>
      <c r="D33" s="72">
        <v>342205</v>
      </c>
      <c r="E33" s="73">
        <v>45.4</v>
      </c>
      <c r="F33" s="72">
        <v>223065</v>
      </c>
      <c r="G33" s="74">
        <v>29.6</v>
      </c>
      <c r="H33" s="72">
        <v>103441</v>
      </c>
      <c r="I33" s="75">
        <v>13.7</v>
      </c>
      <c r="J33" s="72">
        <v>111678</v>
      </c>
      <c r="K33" s="75">
        <v>14.8</v>
      </c>
      <c r="L33" s="72">
        <v>98085</v>
      </c>
      <c r="M33" s="75">
        <v>13</v>
      </c>
      <c r="N33" s="72">
        <v>299218</v>
      </c>
      <c r="O33" s="75">
        <v>39.799999999999997</v>
      </c>
      <c r="P33" s="72">
        <v>175371</v>
      </c>
      <c r="Q33" s="75">
        <v>23.3</v>
      </c>
      <c r="R33" s="8">
        <v>79962</v>
      </c>
      <c r="S33" s="75">
        <v>10.6</v>
      </c>
      <c r="T33" s="49"/>
      <c r="U33" s="49"/>
      <c r="V33" s="49"/>
      <c r="W33" s="49"/>
      <c r="X33" s="49"/>
      <c r="Y33" s="49"/>
      <c r="Z33" s="49"/>
      <c r="AA33" s="49"/>
      <c r="AB33" s="49"/>
      <c r="AC33" s="49"/>
      <c r="AD33" s="49"/>
      <c r="AE33" s="49"/>
      <c r="AF33" s="49"/>
      <c r="AG33" s="49"/>
      <c r="AH33" s="49"/>
      <c r="AI33" s="49"/>
      <c r="AJ33" s="49"/>
      <c r="AK33" s="49"/>
    </row>
    <row r="34" spans="1:37" ht="18.75" customHeight="1">
      <c r="A34" s="411"/>
      <c r="B34" s="43">
        <v>29</v>
      </c>
      <c r="C34" s="72">
        <v>741534</v>
      </c>
      <c r="D34" s="72">
        <v>323433</v>
      </c>
      <c r="E34" s="73">
        <v>43.6</v>
      </c>
      <c r="F34" s="72">
        <v>220722</v>
      </c>
      <c r="G34" s="74">
        <v>29.8</v>
      </c>
      <c r="H34" s="72">
        <v>102711</v>
      </c>
      <c r="I34" s="75">
        <v>13.9</v>
      </c>
      <c r="J34" s="72">
        <v>106408</v>
      </c>
      <c r="K34" s="75">
        <v>14.4</v>
      </c>
      <c r="L34" s="72">
        <v>105893</v>
      </c>
      <c r="M34" s="75">
        <v>14.3</v>
      </c>
      <c r="N34" s="72">
        <v>311693</v>
      </c>
      <c r="O34" s="75">
        <v>42</v>
      </c>
      <c r="P34" s="72">
        <v>177397</v>
      </c>
      <c r="Q34" s="75">
        <v>23.9</v>
      </c>
      <c r="R34" s="8">
        <v>74850</v>
      </c>
      <c r="S34" s="75">
        <v>10.1</v>
      </c>
      <c r="T34" s="49"/>
      <c r="U34" s="49"/>
      <c r="V34" s="49"/>
      <c r="W34" s="49"/>
      <c r="X34" s="49"/>
      <c r="Y34" s="49"/>
      <c r="Z34" s="49"/>
      <c r="AA34" s="49"/>
      <c r="AB34" s="49"/>
      <c r="AC34" s="49"/>
      <c r="AD34" s="49"/>
      <c r="AE34" s="49"/>
      <c r="AF34" s="49"/>
      <c r="AG34" s="49"/>
      <c r="AH34" s="49"/>
      <c r="AI34" s="49"/>
      <c r="AJ34" s="49"/>
      <c r="AK34" s="49"/>
    </row>
    <row r="35" spans="1:37" s="7" customFormat="1" ht="18.75" customHeight="1">
      <c r="A35" s="412"/>
      <c r="B35" s="43">
        <v>30</v>
      </c>
      <c r="C35" s="72">
        <v>739217</v>
      </c>
      <c r="D35" s="72">
        <v>337406</v>
      </c>
      <c r="E35" s="73">
        <v>45.643701375915327</v>
      </c>
      <c r="F35" s="72">
        <v>220172</v>
      </c>
      <c r="G35" s="74">
        <v>29.784488181413575</v>
      </c>
      <c r="H35" s="72">
        <v>100955</v>
      </c>
      <c r="I35" s="75">
        <v>13.657018169225005</v>
      </c>
      <c r="J35" s="72">
        <v>121071</v>
      </c>
      <c r="K35" s="75">
        <v>16.378275932506963</v>
      </c>
      <c r="L35" s="72">
        <v>120182</v>
      </c>
      <c r="M35" s="75">
        <v>16.258013546766374</v>
      </c>
      <c r="N35" s="72">
        <v>280740</v>
      </c>
      <c r="O35" s="75">
        <v>37.978022691577713</v>
      </c>
      <c r="P35" s="72">
        <v>165685</v>
      </c>
      <c r="Q35" s="75">
        <v>22.413580856500865</v>
      </c>
      <c r="R35" s="8">
        <v>54298</v>
      </c>
      <c r="S35" s="75">
        <v>7.345339731093846</v>
      </c>
      <c r="T35" s="49"/>
      <c r="U35" s="49"/>
      <c r="V35" s="49"/>
      <c r="W35" s="49"/>
      <c r="X35" s="49"/>
      <c r="Y35" s="49"/>
      <c r="Z35" s="49"/>
      <c r="AA35" s="49"/>
      <c r="AB35" s="49"/>
      <c r="AC35" s="49"/>
      <c r="AD35" s="49"/>
      <c r="AE35" s="49"/>
      <c r="AF35" s="49"/>
      <c r="AG35" s="49"/>
      <c r="AH35" s="49"/>
      <c r="AI35" s="49"/>
      <c r="AJ35" s="49"/>
      <c r="AK35" s="49"/>
    </row>
    <row r="36" spans="1:37" ht="18.75" customHeight="1">
      <c r="A36" s="395" t="s">
        <v>24</v>
      </c>
      <c r="B36" s="42">
        <v>26</v>
      </c>
      <c r="C36" s="6">
        <v>731860</v>
      </c>
      <c r="D36" s="68">
        <v>349370</v>
      </c>
      <c r="E36" s="69">
        <v>47.7</v>
      </c>
      <c r="F36" s="68">
        <v>223232</v>
      </c>
      <c r="G36" s="70">
        <v>30.5</v>
      </c>
      <c r="H36" s="68">
        <v>101265</v>
      </c>
      <c r="I36" s="71">
        <v>13.8</v>
      </c>
      <c r="J36" s="68">
        <v>124383</v>
      </c>
      <c r="K36" s="71">
        <v>17</v>
      </c>
      <c r="L36" s="68">
        <v>123135</v>
      </c>
      <c r="M36" s="71">
        <v>16.8</v>
      </c>
      <c r="N36" s="68">
        <v>258107</v>
      </c>
      <c r="O36" s="70">
        <v>35.299999999999997</v>
      </c>
      <c r="P36" s="68">
        <v>149369</v>
      </c>
      <c r="Q36" s="71">
        <v>20.399999999999999</v>
      </c>
      <c r="R36" s="6">
        <v>80633</v>
      </c>
      <c r="S36" s="71">
        <v>11</v>
      </c>
      <c r="T36" s="49"/>
      <c r="U36" s="49"/>
      <c r="V36" s="49"/>
      <c r="W36" s="49"/>
      <c r="X36" s="49"/>
      <c r="Y36" s="49"/>
      <c r="Z36" s="49"/>
      <c r="AA36" s="49"/>
      <c r="AB36" s="49"/>
      <c r="AC36" s="49"/>
      <c r="AD36" s="49"/>
      <c r="AE36" s="49"/>
      <c r="AF36" s="49"/>
      <c r="AG36" s="49"/>
      <c r="AH36" s="49"/>
      <c r="AI36" s="49"/>
      <c r="AJ36" s="49"/>
      <c r="AK36" s="49"/>
    </row>
    <row r="37" spans="1:37" ht="18.75" customHeight="1">
      <c r="A37" s="411"/>
      <c r="B37" s="43">
        <v>27</v>
      </c>
      <c r="C37" s="8">
        <v>751895</v>
      </c>
      <c r="D37" s="72">
        <v>353927</v>
      </c>
      <c r="E37" s="73">
        <v>47.1</v>
      </c>
      <c r="F37" s="72">
        <v>224612</v>
      </c>
      <c r="G37" s="74">
        <v>29.9</v>
      </c>
      <c r="H37" s="72">
        <v>103505</v>
      </c>
      <c r="I37" s="75">
        <v>13.8</v>
      </c>
      <c r="J37" s="72">
        <v>117782</v>
      </c>
      <c r="K37" s="75">
        <v>15.7</v>
      </c>
      <c r="L37" s="72">
        <v>116814</v>
      </c>
      <c r="M37" s="75">
        <v>15.5</v>
      </c>
      <c r="N37" s="72">
        <v>280186</v>
      </c>
      <c r="O37" s="74">
        <v>37.299999999999997</v>
      </c>
      <c r="P37" s="72">
        <v>181312</v>
      </c>
      <c r="Q37" s="75">
        <v>24.1</v>
      </c>
      <c r="R37" s="8">
        <v>68693</v>
      </c>
      <c r="S37" s="75">
        <v>9.1</v>
      </c>
      <c r="T37" s="49"/>
      <c r="U37" s="49"/>
      <c r="V37" s="49"/>
      <c r="W37" s="49"/>
      <c r="X37" s="49"/>
      <c r="Y37" s="49"/>
      <c r="Z37" s="49"/>
      <c r="AA37" s="49"/>
      <c r="AB37" s="49"/>
      <c r="AC37" s="49"/>
      <c r="AD37" s="49"/>
      <c r="AE37" s="49"/>
      <c r="AF37" s="49"/>
      <c r="AG37" s="49"/>
      <c r="AH37" s="49"/>
      <c r="AI37" s="49"/>
      <c r="AJ37" s="49"/>
      <c r="AK37" s="49"/>
    </row>
    <row r="38" spans="1:37" ht="18.75" customHeight="1">
      <c r="A38" s="411"/>
      <c r="B38" s="43">
        <v>28</v>
      </c>
      <c r="C38" s="8">
        <v>725832</v>
      </c>
      <c r="D38" s="72">
        <v>356132</v>
      </c>
      <c r="E38" s="73">
        <v>49.1</v>
      </c>
      <c r="F38" s="72">
        <v>224033</v>
      </c>
      <c r="G38" s="74">
        <v>30.9</v>
      </c>
      <c r="H38" s="72">
        <v>105330</v>
      </c>
      <c r="I38" s="75">
        <v>14.5</v>
      </c>
      <c r="J38" s="72">
        <v>118038</v>
      </c>
      <c r="K38" s="75">
        <v>16.3</v>
      </c>
      <c r="L38" s="72">
        <v>117176</v>
      </c>
      <c r="M38" s="75">
        <v>16.2</v>
      </c>
      <c r="N38" s="72">
        <v>251662</v>
      </c>
      <c r="O38" s="75">
        <v>34.6</v>
      </c>
      <c r="P38" s="72">
        <v>161392</v>
      </c>
      <c r="Q38" s="75">
        <v>22.2</v>
      </c>
      <c r="R38" s="8">
        <v>50420</v>
      </c>
      <c r="S38" s="75">
        <v>6.9</v>
      </c>
      <c r="T38" s="49"/>
      <c r="U38" s="49"/>
      <c r="V38" s="49"/>
      <c r="W38" s="49"/>
      <c r="X38" s="49"/>
      <c r="Y38" s="49"/>
      <c r="Z38" s="49"/>
      <c r="AA38" s="49"/>
      <c r="AB38" s="49"/>
      <c r="AC38" s="49"/>
      <c r="AD38" s="49"/>
      <c r="AE38" s="49"/>
      <c r="AF38" s="49"/>
      <c r="AG38" s="49"/>
      <c r="AH38" s="49"/>
      <c r="AI38" s="49"/>
      <c r="AJ38" s="49"/>
      <c r="AK38" s="49"/>
    </row>
    <row r="39" spans="1:37" ht="18.75" customHeight="1">
      <c r="A39" s="411"/>
      <c r="B39" s="43">
        <v>29</v>
      </c>
      <c r="C39" s="72">
        <v>727343</v>
      </c>
      <c r="D39" s="72">
        <v>355456</v>
      </c>
      <c r="E39" s="73">
        <v>48.9</v>
      </c>
      <c r="F39" s="72">
        <v>221892</v>
      </c>
      <c r="G39" s="74">
        <v>30.5</v>
      </c>
      <c r="H39" s="72">
        <v>106057</v>
      </c>
      <c r="I39" s="75">
        <v>14.6</v>
      </c>
      <c r="J39" s="72">
        <v>123315</v>
      </c>
      <c r="K39" s="75">
        <v>16.8</v>
      </c>
      <c r="L39" s="72">
        <v>122323</v>
      </c>
      <c r="M39" s="75">
        <v>16.7</v>
      </c>
      <c r="N39" s="72">
        <v>248572</v>
      </c>
      <c r="O39" s="75">
        <v>34.299999999999997</v>
      </c>
      <c r="P39" s="72">
        <v>168390</v>
      </c>
      <c r="Q39" s="75">
        <v>23.2</v>
      </c>
      <c r="R39" s="8">
        <v>41175</v>
      </c>
      <c r="S39" s="75">
        <v>5.7</v>
      </c>
      <c r="T39" s="49"/>
      <c r="U39" s="49"/>
      <c r="V39" s="49"/>
      <c r="W39" s="49"/>
      <c r="X39" s="49"/>
      <c r="Y39" s="49"/>
      <c r="Z39" s="49"/>
      <c r="AA39" s="49"/>
      <c r="AB39" s="49"/>
      <c r="AC39" s="49"/>
      <c r="AD39" s="49"/>
      <c r="AE39" s="49"/>
      <c r="AF39" s="49"/>
      <c r="AG39" s="49"/>
      <c r="AH39" s="49"/>
      <c r="AI39" s="49"/>
      <c r="AJ39" s="49"/>
      <c r="AK39" s="49"/>
    </row>
    <row r="40" spans="1:37" s="7" customFormat="1" ht="18.75" customHeight="1">
      <c r="A40" s="412"/>
      <c r="B40" s="43">
        <v>30</v>
      </c>
      <c r="C40" s="72">
        <v>717972</v>
      </c>
      <c r="D40" s="72">
        <v>348678</v>
      </c>
      <c r="E40" s="73">
        <v>48.56428941518611</v>
      </c>
      <c r="F40" s="72">
        <v>217393</v>
      </c>
      <c r="G40" s="74">
        <v>30.278757388867533</v>
      </c>
      <c r="H40" s="72">
        <v>103167</v>
      </c>
      <c r="I40" s="75">
        <v>14.36922331232973</v>
      </c>
      <c r="J40" s="72">
        <v>128709</v>
      </c>
      <c r="K40" s="75">
        <v>17.926743661312695</v>
      </c>
      <c r="L40" s="72">
        <v>127645</v>
      </c>
      <c r="M40" s="75">
        <v>17.77854846707114</v>
      </c>
      <c r="N40" s="72">
        <v>240585</v>
      </c>
      <c r="O40" s="75">
        <v>33.508966923501191</v>
      </c>
      <c r="P40" s="72">
        <v>157932</v>
      </c>
      <c r="Q40" s="75">
        <v>21.996958098644516</v>
      </c>
      <c r="R40" s="8">
        <v>31975</v>
      </c>
      <c r="S40" s="75">
        <v>4.4535162931144949</v>
      </c>
      <c r="T40" s="49"/>
      <c r="U40" s="49"/>
      <c r="V40" s="49"/>
      <c r="W40" s="49"/>
      <c r="X40" s="49"/>
      <c r="Y40" s="49"/>
      <c r="Z40" s="49"/>
      <c r="AA40" s="49"/>
      <c r="AB40" s="49"/>
      <c r="AC40" s="49"/>
      <c r="AD40" s="49"/>
      <c r="AE40" s="49"/>
      <c r="AF40" s="49"/>
      <c r="AG40" s="49"/>
      <c r="AH40" s="49"/>
      <c r="AI40" s="49"/>
      <c r="AJ40" s="49"/>
      <c r="AK40" s="49"/>
    </row>
    <row r="41" spans="1:37" ht="18.75" customHeight="1">
      <c r="A41" s="395" t="s">
        <v>25</v>
      </c>
      <c r="B41" s="42">
        <v>26</v>
      </c>
      <c r="C41" s="6">
        <v>1706413</v>
      </c>
      <c r="D41" s="68">
        <v>920633</v>
      </c>
      <c r="E41" s="69">
        <v>54</v>
      </c>
      <c r="F41" s="68">
        <v>610443</v>
      </c>
      <c r="G41" s="70">
        <v>35.799999999999997</v>
      </c>
      <c r="H41" s="68">
        <v>270574</v>
      </c>
      <c r="I41" s="71">
        <v>15.9</v>
      </c>
      <c r="J41" s="68">
        <v>161853</v>
      </c>
      <c r="K41" s="71">
        <v>9.5</v>
      </c>
      <c r="L41" s="68">
        <v>161274</v>
      </c>
      <c r="M41" s="71">
        <v>9.5</v>
      </c>
      <c r="N41" s="68">
        <v>623927</v>
      </c>
      <c r="O41" s="70">
        <v>36.5</v>
      </c>
      <c r="P41" s="68">
        <v>496936</v>
      </c>
      <c r="Q41" s="71">
        <v>29.1</v>
      </c>
      <c r="R41" s="6">
        <v>15581</v>
      </c>
      <c r="S41" s="71">
        <v>0.9</v>
      </c>
      <c r="T41" s="49"/>
      <c r="U41" s="49"/>
      <c r="V41" s="49"/>
      <c r="W41" s="49"/>
      <c r="X41" s="49"/>
      <c r="Y41" s="49"/>
      <c r="Z41" s="49"/>
      <c r="AA41" s="49"/>
      <c r="AB41" s="49"/>
      <c r="AC41" s="49"/>
      <c r="AD41" s="49"/>
      <c r="AE41" s="49"/>
      <c r="AF41" s="49"/>
      <c r="AG41" s="49"/>
      <c r="AH41" s="49"/>
      <c r="AI41" s="49"/>
      <c r="AJ41" s="49"/>
      <c r="AK41" s="49"/>
    </row>
    <row r="42" spans="1:37" ht="18.75" customHeight="1">
      <c r="A42" s="411"/>
      <c r="B42" s="43">
        <v>27</v>
      </c>
      <c r="C42" s="8">
        <v>1710216</v>
      </c>
      <c r="D42" s="72">
        <v>929892</v>
      </c>
      <c r="E42" s="75">
        <v>54.4</v>
      </c>
      <c r="F42" s="72">
        <v>611297</v>
      </c>
      <c r="G42" s="74">
        <v>35.700000000000003</v>
      </c>
      <c r="H42" s="72">
        <v>277028</v>
      </c>
      <c r="I42" s="75">
        <v>16.2</v>
      </c>
      <c r="J42" s="72">
        <v>130359</v>
      </c>
      <c r="K42" s="75">
        <v>7.6</v>
      </c>
      <c r="L42" s="72">
        <v>127574</v>
      </c>
      <c r="M42" s="75">
        <v>7.5</v>
      </c>
      <c r="N42" s="72">
        <v>649965</v>
      </c>
      <c r="O42" s="74">
        <v>38</v>
      </c>
      <c r="P42" s="72">
        <v>539185</v>
      </c>
      <c r="Q42" s="75">
        <v>31.5</v>
      </c>
      <c r="R42" s="8">
        <v>14044</v>
      </c>
      <c r="S42" s="75">
        <v>0.8</v>
      </c>
      <c r="T42" s="49"/>
      <c r="U42" s="49"/>
      <c r="V42" s="49"/>
      <c r="W42" s="49"/>
      <c r="X42" s="49"/>
      <c r="Y42" s="49"/>
      <c r="Z42" s="49"/>
      <c r="AA42" s="49"/>
      <c r="AB42" s="49"/>
      <c r="AC42" s="49"/>
      <c r="AD42" s="49"/>
      <c r="AE42" s="49"/>
      <c r="AF42" s="49"/>
      <c r="AG42" s="49"/>
      <c r="AH42" s="49"/>
      <c r="AI42" s="49"/>
      <c r="AJ42" s="49"/>
      <c r="AK42" s="49"/>
    </row>
    <row r="43" spans="1:37" ht="18.75" customHeight="1">
      <c r="A43" s="411"/>
      <c r="B43" s="43">
        <v>28</v>
      </c>
      <c r="C43" s="8">
        <v>1712177</v>
      </c>
      <c r="D43" s="72">
        <v>926349</v>
      </c>
      <c r="E43" s="73">
        <v>54.1</v>
      </c>
      <c r="F43" s="72">
        <v>613072</v>
      </c>
      <c r="G43" s="74">
        <v>35.799999999999997</v>
      </c>
      <c r="H43" s="72">
        <v>269883</v>
      </c>
      <c r="I43" s="75">
        <v>15.8</v>
      </c>
      <c r="J43" s="72">
        <v>136064</v>
      </c>
      <c r="K43" s="75">
        <v>7.9</v>
      </c>
      <c r="L43" s="72">
        <v>135427</v>
      </c>
      <c r="M43" s="75">
        <v>7.9</v>
      </c>
      <c r="N43" s="72">
        <v>649764</v>
      </c>
      <c r="O43" s="75">
        <v>37.9</v>
      </c>
      <c r="P43" s="72">
        <v>527133</v>
      </c>
      <c r="Q43" s="75">
        <v>30.8</v>
      </c>
      <c r="R43" s="8">
        <v>15907</v>
      </c>
      <c r="S43" s="75">
        <v>0.9</v>
      </c>
      <c r="T43" s="49"/>
      <c r="U43" s="49"/>
      <c r="V43" s="49"/>
      <c r="W43" s="49"/>
      <c r="X43" s="49"/>
      <c r="Y43" s="49"/>
      <c r="Z43" s="49"/>
      <c r="AA43" s="49"/>
      <c r="AB43" s="49"/>
      <c r="AC43" s="49"/>
      <c r="AD43" s="49"/>
      <c r="AE43" s="49"/>
      <c r="AF43" s="49"/>
      <c r="AG43" s="49"/>
      <c r="AH43" s="49"/>
      <c r="AI43" s="49"/>
      <c r="AJ43" s="49"/>
      <c r="AK43" s="49"/>
    </row>
    <row r="44" spans="1:37" ht="18.75" customHeight="1">
      <c r="A44" s="411"/>
      <c r="B44" s="43">
        <v>29</v>
      </c>
      <c r="C44" s="72">
        <v>1743623</v>
      </c>
      <c r="D44" s="72">
        <v>889535</v>
      </c>
      <c r="E44" s="73">
        <v>50.8</v>
      </c>
      <c r="F44" s="72">
        <v>567941</v>
      </c>
      <c r="G44" s="74">
        <v>32.4</v>
      </c>
      <c r="H44" s="72">
        <v>276321</v>
      </c>
      <c r="I44" s="75">
        <v>15.8</v>
      </c>
      <c r="J44" s="72">
        <v>144170</v>
      </c>
      <c r="K44" s="75">
        <v>8.1999999999999993</v>
      </c>
      <c r="L44" s="72">
        <v>143833</v>
      </c>
      <c r="M44" s="75">
        <v>8.1999999999999993</v>
      </c>
      <c r="N44" s="72">
        <v>709918</v>
      </c>
      <c r="O44" s="75">
        <v>41</v>
      </c>
      <c r="P44" s="72">
        <v>582543</v>
      </c>
      <c r="Q44" s="75">
        <v>33.200000000000003</v>
      </c>
      <c r="R44" s="8">
        <v>16437</v>
      </c>
      <c r="S44" s="75">
        <v>0.9</v>
      </c>
      <c r="T44" s="49"/>
      <c r="U44" s="49"/>
      <c r="V44" s="49"/>
      <c r="W44" s="49"/>
      <c r="X44" s="49"/>
      <c r="Y44" s="49"/>
      <c r="Z44" s="49"/>
      <c r="AA44" s="49"/>
      <c r="AB44" s="49"/>
      <c r="AC44" s="49"/>
      <c r="AD44" s="49"/>
      <c r="AE44" s="49"/>
      <c r="AF44" s="49"/>
      <c r="AG44" s="49"/>
      <c r="AH44" s="49"/>
      <c r="AI44" s="49"/>
      <c r="AJ44" s="49"/>
      <c r="AK44" s="49"/>
    </row>
    <row r="45" spans="1:37" s="7" customFormat="1" ht="18.75" customHeight="1">
      <c r="A45" s="412"/>
      <c r="B45" s="44">
        <v>30</v>
      </c>
      <c r="C45" s="77">
        <v>1720310</v>
      </c>
      <c r="D45" s="77">
        <v>887100</v>
      </c>
      <c r="E45" s="78">
        <v>51.566287471444106</v>
      </c>
      <c r="F45" s="77">
        <v>569114</v>
      </c>
      <c r="G45" s="79">
        <v>33.082060791369003</v>
      </c>
      <c r="H45" s="77">
        <v>273258</v>
      </c>
      <c r="I45" s="80">
        <v>15.884230167818592</v>
      </c>
      <c r="J45" s="77">
        <v>141149</v>
      </c>
      <c r="K45" s="80">
        <v>8.2048584266789124</v>
      </c>
      <c r="L45" s="77">
        <v>140980</v>
      </c>
      <c r="M45" s="80">
        <v>8.1950346158541194</v>
      </c>
      <c r="N45" s="77">
        <v>692061</v>
      </c>
      <c r="O45" s="80">
        <v>40.228854101876991</v>
      </c>
      <c r="P45" s="77">
        <v>534715</v>
      </c>
      <c r="Q45" s="80">
        <v>31.08247932058757</v>
      </c>
      <c r="R45" s="76">
        <v>14472</v>
      </c>
      <c r="S45" s="80">
        <v>0.84124372932785374</v>
      </c>
      <c r="T45" s="49"/>
      <c r="U45" s="49"/>
      <c r="V45" s="49"/>
      <c r="W45" s="49"/>
      <c r="X45" s="49"/>
      <c r="Y45" s="49"/>
      <c r="Z45" s="49"/>
      <c r="AA45" s="49"/>
      <c r="AB45" s="49"/>
      <c r="AC45" s="49"/>
      <c r="AD45" s="49"/>
      <c r="AE45" s="49"/>
      <c r="AF45" s="49"/>
      <c r="AG45" s="49"/>
      <c r="AH45" s="49"/>
      <c r="AI45" s="49"/>
      <c r="AJ45" s="49"/>
      <c r="AK45" s="49"/>
    </row>
    <row r="46" spans="1:37" ht="18.75" customHeight="1">
      <c r="A46" s="395" t="s">
        <v>26</v>
      </c>
      <c r="B46" s="42">
        <v>26</v>
      </c>
      <c r="C46" s="68">
        <v>1630913</v>
      </c>
      <c r="D46" s="68">
        <v>796540</v>
      </c>
      <c r="E46" s="69">
        <v>48.9</v>
      </c>
      <c r="F46" s="68">
        <v>567939</v>
      </c>
      <c r="G46" s="70">
        <v>34.799999999999997</v>
      </c>
      <c r="H46" s="68">
        <v>193352</v>
      </c>
      <c r="I46" s="71">
        <v>11.9</v>
      </c>
      <c r="J46" s="68">
        <v>145679</v>
      </c>
      <c r="K46" s="71">
        <v>8.9</v>
      </c>
      <c r="L46" s="68">
        <v>142487</v>
      </c>
      <c r="M46" s="71">
        <v>8.6999999999999993</v>
      </c>
      <c r="N46" s="68">
        <v>688694</v>
      </c>
      <c r="O46" s="70">
        <v>42.2</v>
      </c>
      <c r="P46" s="68">
        <v>404960</v>
      </c>
      <c r="Q46" s="71">
        <v>24.8</v>
      </c>
      <c r="R46" s="6">
        <v>151717</v>
      </c>
      <c r="S46" s="71">
        <v>9.3000000000000007</v>
      </c>
      <c r="T46" s="49"/>
      <c r="U46" s="49"/>
      <c r="V46" s="49"/>
      <c r="W46" s="49"/>
      <c r="X46" s="49"/>
      <c r="Y46" s="49"/>
      <c r="Z46" s="49"/>
      <c r="AA46" s="49"/>
      <c r="AB46" s="49"/>
      <c r="AC46" s="49"/>
      <c r="AD46" s="49"/>
      <c r="AE46" s="49"/>
      <c r="AF46" s="49"/>
      <c r="AG46" s="49"/>
      <c r="AH46" s="49"/>
      <c r="AI46" s="49"/>
      <c r="AJ46" s="49"/>
      <c r="AK46" s="49"/>
    </row>
    <row r="47" spans="1:37" ht="18.75" customHeight="1">
      <c r="A47" s="411"/>
      <c r="B47" s="43">
        <v>27</v>
      </c>
      <c r="C47" s="72">
        <v>1687142</v>
      </c>
      <c r="D47" s="72">
        <v>806271</v>
      </c>
      <c r="E47" s="73">
        <v>47.8</v>
      </c>
      <c r="F47" s="72">
        <v>572184</v>
      </c>
      <c r="G47" s="74">
        <v>33.9</v>
      </c>
      <c r="H47" s="72">
        <v>197689</v>
      </c>
      <c r="I47" s="75">
        <v>11.7</v>
      </c>
      <c r="J47" s="72">
        <v>145954</v>
      </c>
      <c r="K47" s="75">
        <v>8.6999999999999993</v>
      </c>
      <c r="L47" s="72">
        <v>145208</v>
      </c>
      <c r="M47" s="75">
        <v>8.6</v>
      </c>
      <c r="N47" s="72">
        <v>734917</v>
      </c>
      <c r="O47" s="74">
        <v>43.6</v>
      </c>
      <c r="P47" s="72">
        <v>475998</v>
      </c>
      <c r="Q47" s="75">
        <v>28.2</v>
      </c>
      <c r="R47" s="8">
        <v>146741</v>
      </c>
      <c r="S47" s="75">
        <v>8.6999999999999993</v>
      </c>
      <c r="T47" s="49"/>
      <c r="U47" s="49"/>
      <c r="V47" s="49"/>
      <c r="W47" s="49"/>
      <c r="X47" s="49"/>
      <c r="Y47" s="49"/>
      <c r="Z47" s="49"/>
      <c r="AA47" s="49"/>
      <c r="AB47" s="49"/>
      <c r="AC47" s="49"/>
      <c r="AD47" s="49"/>
      <c r="AE47" s="49"/>
      <c r="AF47" s="49"/>
      <c r="AG47" s="49"/>
      <c r="AH47" s="49"/>
      <c r="AI47" s="49"/>
      <c r="AJ47" s="49"/>
      <c r="AK47" s="49"/>
    </row>
    <row r="48" spans="1:37" ht="18.75" customHeight="1">
      <c r="A48" s="411"/>
      <c r="B48" s="43">
        <v>28</v>
      </c>
      <c r="C48" s="72">
        <v>1633756</v>
      </c>
      <c r="D48" s="72">
        <v>814385</v>
      </c>
      <c r="E48" s="73">
        <v>49.8</v>
      </c>
      <c r="F48" s="72">
        <v>573960</v>
      </c>
      <c r="G48" s="74">
        <v>35.1</v>
      </c>
      <c r="H48" s="72">
        <v>202826</v>
      </c>
      <c r="I48" s="75">
        <v>12.4</v>
      </c>
      <c r="J48" s="72">
        <v>131759</v>
      </c>
      <c r="K48" s="75">
        <v>8.1</v>
      </c>
      <c r="L48" s="72">
        <v>130921</v>
      </c>
      <c r="M48" s="75">
        <v>8</v>
      </c>
      <c r="N48" s="72">
        <v>687612</v>
      </c>
      <c r="O48" s="75">
        <v>42.1</v>
      </c>
      <c r="P48" s="72">
        <v>467714</v>
      </c>
      <c r="Q48" s="75">
        <v>28.6</v>
      </c>
      <c r="R48" s="8">
        <v>144523</v>
      </c>
      <c r="S48" s="75">
        <v>8.8000000000000007</v>
      </c>
      <c r="T48" s="49"/>
      <c r="U48" s="49"/>
      <c r="V48" s="49"/>
      <c r="W48" s="49"/>
      <c r="X48" s="49"/>
      <c r="Y48" s="49"/>
      <c r="Z48" s="49"/>
      <c r="AA48" s="49"/>
      <c r="AB48" s="49"/>
      <c r="AC48" s="49"/>
      <c r="AD48" s="49"/>
      <c r="AE48" s="49"/>
      <c r="AF48" s="49"/>
      <c r="AG48" s="49"/>
      <c r="AH48" s="49"/>
      <c r="AI48" s="49"/>
      <c r="AJ48" s="49"/>
      <c r="AK48" s="49"/>
    </row>
    <row r="49" spans="1:37" ht="18.75" customHeight="1">
      <c r="A49" s="411"/>
      <c r="B49" s="43">
        <v>29</v>
      </c>
      <c r="C49" s="72">
        <v>1673097</v>
      </c>
      <c r="D49" s="72">
        <v>783097</v>
      </c>
      <c r="E49" s="73">
        <v>46.8</v>
      </c>
      <c r="F49" s="72">
        <v>534161</v>
      </c>
      <c r="G49" s="74">
        <v>31.9</v>
      </c>
      <c r="H49" s="72">
        <v>209864</v>
      </c>
      <c r="I49" s="75">
        <v>12.5</v>
      </c>
      <c r="J49" s="72">
        <v>143460</v>
      </c>
      <c r="K49" s="75">
        <v>8.6</v>
      </c>
      <c r="L49" s="72">
        <v>142264</v>
      </c>
      <c r="M49" s="75">
        <v>8.5</v>
      </c>
      <c r="N49" s="72">
        <v>746540</v>
      </c>
      <c r="O49" s="75">
        <v>44.6</v>
      </c>
      <c r="P49" s="72">
        <v>513735</v>
      </c>
      <c r="Q49" s="75">
        <v>30.7</v>
      </c>
      <c r="R49" s="8">
        <v>135495</v>
      </c>
      <c r="S49" s="75">
        <v>8.1</v>
      </c>
      <c r="T49" s="49"/>
      <c r="U49" s="49"/>
      <c r="V49" s="49"/>
      <c r="W49" s="49"/>
      <c r="X49" s="49"/>
      <c r="Y49" s="49"/>
      <c r="Z49" s="49"/>
      <c r="AA49" s="49"/>
      <c r="AB49" s="49"/>
      <c r="AC49" s="49"/>
      <c r="AD49" s="49"/>
      <c r="AE49" s="49"/>
      <c r="AF49" s="49"/>
      <c r="AG49" s="49"/>
      <c r="AH49" s="49"/>
      <c r="AI49" s="49"/>
      <c r="AJ49" s="49"/>
      <c r="AK49" s="49"/>
    </row>
    <row r="50" spans="1:37" s="7" customFormat="1" ht="18.75" customHeight="1">
      <c r="A50" s="412"/>
      <c r="B50" s="43">
        <v>30</v>
      </c>
      <c r="C50" s="82">
        <v>1698568</v>
      </c>
      <c r="D50" s="72">
        <v>782101</v>
      </c>
      <c r="E50" s="73">
        <v>46.044727087758631</v>
      </c>
      <c r="F50" s="72">
        <v>531138</v>
      </c>
      <c r="G50" s="74">
        <v>31.269751932215843</v>
      </c>
      <c r="H50" s="72">
        <v>212490</v>
      </c>
      <c r="I50" s="75">
        <v>12.50994955750962</v>
      </c>
      <c r="J50" s="72">
        <v>139317</v>
      </c>
      <c r="K50" s="75">
        <v>8.2020266483296531</v>
      </c>
      <c r="L50" s="72">
        <v>137478</v>
      </c>
      <c r="M50" s="75">
        <v>8.0937589781510066</v>
      </c>
      <c r="N50" s="72">
        <v>777150</v>
      </c>
      <c r="O50" s="75">
        <v>45.75324626391172</v>
      </c>
      <c r="P50" s="72">
        <v>469721</v>
      </c>
      <c r="Q50" s="75">
        <v>27.653941437728726</v>
      </c>
      <c r="R50" s="8">
        <v>129533</v>
      </c>
      <c r="S50" s="75">
        <v>7.6260120289561559</v>
      </c>
      <c r="T50" s="49"/>
      <c r="U50" s="49"/>
      <c r="V50" s="49"/>
      <c r="W50" s="49"/>
      <c r="X50" s="49"/>
      <c r="Y50" s="49"/>
      <c r="Z50" s="49"/>
      <c r="AA50" s="49"/>
      <c r="AB50" s="49"/>
      <c r="AC50" s="49"/>
      <c r="AD50" s="49"/>
      <c r="AE50" s="49"/>
      <c r="AF50" s="49"/>
      <c r="AG50" s="49"/>
      <c r="AH50" s="49"/>
      <c r="AI50" s="49"/>
      <c r="AJ50" s="49"/>
      <c r="AK50" s="49"/>
    </row>
    <row r="51" spans="1:37" ht="18.75" customHeight="1">
      <c r="A51" s="395" t="s">
        <v>27</v>
      </c>
      <c r="B51" s="42">
        <v>26</v>
      </c>
      <c r="C51" s="8">
        <v>6554017</v>
      </c>
      <c r="D51" s="68">
        <v>2176371</v>
      </c>
      <c r="E51" s="69">
        <v>33.200000000000003</v>
      </c>
      <c r="F51" s="68">
        <v>1458181</v>
      </c>
      <c r="G51" s="70">
        <v>22.2</v>
      </c>
      <c r="H51" s="68">
        <v>588580</v>
      </c>
      <c r="I51" s="71">
        <v>9</v>
      </c>
      <c r="J51" s="68">
        <v>757877</v>
      </c>
      <c r="K51" s="71">
        <v>11.6</v>
      </c>
      <c r="L51" s="68">
        <v>753526</v>
      </c>
      <c r="M51" s="71">
        <v>11.5</v>
      </c>
      <c r="N51" s="68">
        <v>3619769</v>
      </c>
      <c r="O51" s="70">
        <v>55.2</v>
      </c>
      <c r="P51" s="68">
        <v>2565149</v>
      </c>
      <c r="Q51" s="71">
        <v>39.1</v>
      </c>
      <c r="R51" s="6">
        <v>333136</v>
      </c>
      <c r="S51" s="71">
        <v>5.0999999999999996</v>
      </c>
      <c r="T51" s="49"/>
      <c r="U51" s="49"/>
      <c r="V51" s="49"/>
      <c r="W51" s="49"/>
      <c r="X51" s="49"/>
      <c r="Y51" s="49"/>
      <c r="Z51" s="49"/>
      <c r="AA51" s="49"/>
      <c r="AB51" s="49"/>
      <c r="AC51" s="49"/>
      <c r="AD51" s="49"/>
      <c r="AE51" s="49"/>
      <c r="AF51" s="49"/>
      <c r="AG51" s="49"/>
      <c r="AH51" s="49"/>
      <c r="AI51" s="49"/>
      <c r="AJ51" s="49"/>
      <c r="AK51" s="49"/>
    </row>
    <row r="52" spans="1:37" ht="18.75" customHeight="1">
      <c r="A52" s="411"/>
      <c r="B52" s="43">
        <v>27</v>
      </c>
      <c r="C52" s="8">
        <v>6934746</v>
      </c>
      <c r="D52" s="72">
        <v>2135957</v>
      </c>
      <c r="E52" s="73">
        <v>30.8</v>
      </c>
      <c r="F52" s="72">
        <v>1475509</v>
      </c>
      <c r="G52" s="74">
        <v>21.3</v>
      </c>
      <c r="H52" s="72">
        <v>529153</v>
      </c>
      <c r="I52" s="75">
        <v>7.6</v>
      </c>
      <c r="J52" s="72">
        <v>770293</v>
      </c>
      <c r="K52" s="75">
        <v>11.1</v>
      </c>
      <c r="L52" s="72">
        <v>765852</v>
      </c>
      <c r="M52" s="75">
        <v>11</v>
      </c>
      <c r="N52" s="72">
        <v>4028496</v>
      </c>
      <c r="O52" s="74">
        <v>58.1</v>
      </c>
      <c r="P52" s="72">
        <v>2758131</v>
      </c>
      <c r="Q52" s="75">
        <v>39.799999999999997</v>
      </c>
      <c r="R52" s="8">
        <v>318166</v>
      </c>
      <c r="S52" s="75">
        <v>4.5999999999999996</v>
      </c>
      <c r="T52" s="49"/>
      <c r="U52" s="49"/>
      <c r="V52" s="49"/>
      <c r="W52" s="49"/>
      <c r="X52" s="49"/>
      <c r="Y52" s="49"/>
      <c r="Z52" s="49"/>
      <c r="AA52" s="49"/>
      <c r="AB52" s="49"/>
      <c r="AC52" s="49"/>
      <c r="AD52" s="49"/>
      <c r="AE52" s="49"/>
      <c r="AF52" s="49"/>
      <c r="AG52" s="49"/>
      <c r="AH52" s="49"/>
      <c r="AI52" s="49"/>
      <c r="AJ52" s="49"/>
      <c r="AK52" s="49"/>
    </row>
    <row r="53" spans="1:37" ht="18.75" customHeight="1">
      <c r="A53" s="411"/>
      <c r="B53" s="43">
        <v>28</v>
      </c>
      <c r="C53" s="8">
        <v>6743871</v>
      </c>
      <c r="D53" s="72">
        <v>2103703</v>
      </c>
      <c r="E53" s="73">
        <v>31.2</v>
      </c>
      <c r="F53" s="72">
        <v>1494835</v>
      </c>
      <c r="G53" s="74">
        <v>22.2</v>
      </c>
      <c r="H53" s="72">
        <v>474482</v>
      </c>
      <c r="I53" s="75">
        <v>7</v>
      </c>
      <c r="J53" s="72">
        <v>874618</v>
      </c>
      <c r="K53" s="75">
        <v>13</v>
      </c>
      <c r="L53" s="72">
        <v>870328</v>
      </c>
      <c r="M53" s="75">
        <v>12.9</v>
      </c>
      <c r="N53" s="72">
        <v>3765550</v>
      </c>
      <c r="O53" s="75">
        <v>55.8</v>
      </c>
      <c r="P53" s="72">
        <v>2699685</v>
      </c>
      <c r="Q53" s="75">
        <v>40</v>
      </c>
      <c r="R53" s="8">
        <v>316208</v>
      </c>
      <c r="S53" s="75">
        <v>4.7</v>
      </c>
      <c r="T53" s="49"/>
      <c r="U53" s="49"/>
      <c r="V53" s="49"/>
      <c r="W53" s="49"/>
      <c r="X53" s="49"/>
      <c r="Y53" s="49"/>
      <c r="Z53" s="49"/>
      <c r="AA53" s="49"/>
      <c r="AB53" s="49"/>
      <c r="AC53" s="49"/>
      <c r="AD53" s="49"/>
      <c r="AE53" s="49"/>
      <c r="AF53" s="49"/>
      <c r="AG53" s="49"/>
      <c r="AH53" s="49"/>
      <c r="AI53" s="49"/>
      <c r="AJ53" s="49"/>
      <c r="AK53" s="49"/>
    </row>
    <row r="54" spans="1:37" ht="18.75" customHeight="1">
      <c r="A54" s="411"/>
      <c r="B54" s="43">
        <v>29</v>
      </c>
      <c r="C54" s="72">
        <v>6827471</v>
      </c>
      <c r="D54" s="72">
        <v>2190243</v>
      </c>
      <c r="E54" s="73">
        <v>32.1</v>
      </c>
      <c r="F54" s="72">
        <v>1496617</v>
      </c>
      <c r="G54" s="74">
        <v>21.9</v>
      </c>
      <c r="H54" s="72">
        <v>555910</v>
      </c>
      <c r="I54" s="75">
        <v>8.1</v>
      </c>
      <c r="J54" s="72">
        <v>816432</v>
      </c>
      <c r="K54" s="75">
        <v>12</v>
      </c>
      <c r="L54" s="72">
        <v>815206</v>
      </c>
      <c r="M54" s="75">
        <v>11.9</v>
      </c>
      <c r="N54" s="72">
        <v>3820796</v>
      </c>
      <c r="O54" s="75">
        <v>56</v>
      </c>
      <c r="P54" s="72">
        <v>2795854</v>
      </c>
      <c r="Q54" s="75">
        <v>41</v>
      </c>
      <c r="R54" s="8">
        <v>335621</v>
      </c>
      <c r="S54" s="75">
        <v>4.9000000000000004</v>
      </c>
      <c r="T54" s="49"/>
      <c r="U54" s="49"/>
      <c r="V54" s="49"/>
      <c r="W54" s="49"/>
      <c r="X54" s="49"/>
      <c r="Y54" s="49"/>
      <c r="Z54" s="49"/>
      <c r="AA54" s="49"/>
      <c r="AB54" s="49"/>
      <c r="AC54" s="49"/>
      <c r="AD54" s="49"/>
      <c r="AE54" s="49"/>
      <c r="AF54" s="49"/>
      <c r="AG54" s="49"/>
      <c r="AH54" s="49"/>
      <c r="AI54" s="49"/>
      <c r="AJ54" s="49"/>
      <c r="AK54" s="49"/>
    </row>
    <row r="55" spans="1:37" s="7" customFormat="1" ht="18.75" customHeight="1">
      <c r="A55" s="412"/>
      <c r="B55" s="43">
        <v>30</v>
      </c>
      <c r="C55" s="72">
        <v>7379012</v>
      </c>
      <c r="D55" s="72">
        <v>2123306</v>
      </c>
      <c r="E55" s="73">
        <v>28.774936265180216</v>
      </c>
      <c r="F55" s="72">
        <v>1512323</v>
      </c>
      <c r="G55" s="74">
        <v>20.494925336887921</v>
      </c>
      <c r="H55" s="72">
        <v>473166</v>
      </c>
      <c r="I55" s="75">
        <v>6.4123218663962058</v>
      </c>
      <c r="J55" s="72">
        <v>1476007</v>
      </c>
      <c r="K55" s="75">
        <v>20.002772728923603</v>
      </c>
      <c r="L55" s="72">
        <v>1474499</v>
      </c>
      <c r="M55" s="75">
        <v>19.982336388665583</v>
      </c>
      <c r="N55" s="72">
        <v>3779699</v>
      </c>
      <c r="O55" s="75">
        <v>51.222291005896182</v>
      </c>
      <c r="P55" s="72">
        <v>2732350</v>
      </c>
      <c r="Q55" s="75">
        <v>37.028669962862239</v>
      </c>
      <c r="R55" s="8">
        <v>362490</v>
      </c>
      <c r="S55" s="75">
        <v>4.9124462732951244</v>
      </c>
      <c r="T55" s="49"/>
      <c r="U55" s="49"/>
      <c r="V55" s="49"/>
      <c r="W55" s="49"/>
      <c r="X55" s="49"/>
      <c r="Y55" s="49"/>
      <c r="Z55" s="49"/>
      <c r="AA55" s="49"/>
      <c r="AB55" s="49"/>
      <c r="AC55" s="49"/>
      <c r="AD55" s="49"/>
      <c r="AE55" s="49"/>
      <c r="AF55" s="49"/>
      <c r="AG55" s="49"/>
      <c r="AH55" s="49"/>
      <c r="AI55" s="49"/>
      <c r="AJ55" s="49"/>
      <c r="AK55" s="49"/>
    </row>
    <row r="56" spans="1:37" ht="18.75" customHeight="1">
      <c r="A56" s="395" t="s">
        <v>28</v>
      </c>
      <c r="B56" s="42">
        <v>26</v>
      </c>
      <c r="C56" s="68">
        <v>1950050</v>
      </c>
      <c r="D56" s="68">
        <v>1056444</v>
      </c>
      <c r="E56" s="69">
        <v>54.2</v>
      </c>
      <c r="F56" s="68">
        <v>707669</v>
      </c>
      <c r="G56" s="70">
        <v>36.299999999999997</v>
      </c>
      <c r="H56" s="68">
        <v>297021</v>
      </c>
      <c r="I56" s="71">
        <v>15.2</v>
      </c>
      <c r="J56" s="68">
        <v>124441</v>
      </c>
      <c r="K56" s="71">
        <v>6.4</v>
      </c>
      <c r="L56" s="68">
        <v>124373</v>
      </c>
      <c r="M56" s="71">
        <v>6.4</v>
      </c>
      <c r="N56" s="68">
        <v>769165</v>
      </c>
      <c r="O56" s="70">
        <v>39.4</v>
      </c>
      <c r="P56" s="68">
        <v>563295</v>
      </c>
      <c r="Q56" s="71">
        <v>28.9</v>
      </c>
      <c r="R56" s="6">
        <v>14447</v>
      </c>
      <c r="S56" s="71">
        <v>0.7</v>
      </c>
      <c r="T56" s="49"/>
      <c r="U56" s="49"/>
      <c r="V56" s="49"/>
      <c r="W56" s="49"/>
      <c r="X56" s="49"/>
      <c r="Y56" s="49"/>
      <c r="Z56" s="49"/>
      <c r="AA56" s="49"/>
      <c r="AB56" s="49"/>
      <c r="AC56" s="49"/>
      <c r="AD56" s="49"/>
      <c r="AE56" s="49"/>
      <c r="AF56" s="49"/>
      <c r="AG56" s="49"/>
      <c r="AH56" s="49"/>
      <c r="AI56" s="49"/>
      <c r="AJ56" s="49"/>
      <c r="AK56" s="49"/>
    </row>
    <row r="57" spans="1:37" ht="18.75" customHeight="1">
      <c r="A57" s="411"/>
      <c r="B57" s="43">
        <v>27</v>
      </c>
      <c r="C57" s="72">
        <v>2006372</v>
      </c>
      <c r="D57" s="72">
        <v>1068371</v>
      </c>
      <c r="E57" s="73">
        <v>53.2</v>
      </c>
      <c r="F57" s="72">
        <v>725600</v>
      </c>
      <c r="G57" s="74">
        <v>36.200000000000003</v>
      </c>
      <c r="H57" s="72">
        <v>300651</v>
      </c>
      <c r="I57" s="75">
        <v>15</v>
      </c>
      <c r="J57" s="72">
        <v>136895</v>
      </c>
      <c r="K57" s="75">
        <v>6.8999999999999995</v>
      </c>
      <c r="L57" s="72">
        <v>136454</v>
      </c>
      <c r="M57" s="75">
        <v>6.8</v>
      </c>
      <c r="N57" s="72">
        <v>801107</v>
      </c>
      <c r="O57" s="74">
        <v>39.9</v>
      </c>
      <c r="P57" s="72">
        <v>669286</v>
      </c>
      <c r="Q57" s="75">
        <v>33.4</v>
      </c>
      <c r="R57" s="8">
        <v>13212</v>
      </c>
      <c r="S57" s="75">
        <v>0.7</v>
      </c>
      <c r="T57" s="49"/>
      <c r="U57" s="49"/>
      <c r="V57" s="49"/>
      <c r="W57" s="49"/>
      <c r="X57" s="49"/>
      <c r="Y57" s="49"/>
      <c r="Z57" s="49"/>
      <c r="AA57" s="49"/>
      <c r="AB57" s="49"/>
      <c r="AC57" s="49"/>
      <c r="AD57" s="49"/>
      <c r="AE57" s="49"/>
      <c r="AF57" s="49"/>
      <c r="AG57" s="49"/>
      <c r="AH57" s="49"/>
      <c r="AI57" s="49"/>
      <c r="AJ57" s="49"/>
      <c r="AK57" s="49"/>
    </row>
    <row r="58" spans="1:37" ht="18.75" customHeight="1">
      <c r="A58" s="411"/>
      <c r="B58" s="43">
        <v>28</v>
      </c>
      <c r="C58" s="72">
        <v>2013095</v>
      </c>
      <c r="D58" s="72">
        <v>1076745</v>
      </c>
      <c r="E58" s="73">
        <v>53.5</v>
      </c>
      <c r="F58" s="72">
        <v>729809</v>
      </c>
      <c r="G58" s="74">
        <v>36.299999999999997</v>
      </c>
      <c r="H58" s="72">
        <v>302947</v>
      </c>
      <c r="I58" s="75">
        <v>15</v>
      </c>
      <c r="J58" s="72">
        <v>152541</v>
      </c>
      <c r="K58" s="75">
        <v>7.6</v>
      </c>
      <c r="L58" s="72">
        <v>152136</v>
      </c>
      <c r="M58" s="75">
        <v>7.6</v>
      </c>
      <c r="N58" s="72">
        <v>783809</v>
      </c>
      <c r="O58" s="75">
        <v>38.9</v>
      </c>
      <c r="P58" s="72">
        <v>661878</v>
      </c>
      <c r="Q58" s="75">
        <v>32.9</v>
      </c>
      <c r="R58" s="8">
        <v>15360</v>
      </c>
      <c r="S58" s="75">
        <v>0.8</v>
      </c>
      <c r="T58" s="49"/>
      <c r="U58" s="49"/>
      <c r="V58" s="49"/>
      <c r="W58" s="49"/>
      <c r="X58" s="49"/>
      <c r="Y58" s="49"/>
      <c r="Z58" s="49"/>
      <c r="AA58" s="49"/>
      <c r="AB58" s="49"/>
      <c r="AC58" s="49"/>
      <c r="AD58" s="49"/>
      <c r="AE58" s="49"/>
      <c r="AF58" s="49"/>
      <c r="AG58" s="49"/>
      <c r="AH58" s="49"/>
      <c r="AI58" s="49"/>
      <c r="AJ58" s="49"/>
      <c r="AK58" s="49"/>
    </row>
    <row r="59" spans="1:37" ht="18.75" customHeight="1">
      <c r="A59" s="411"/>
      <c r="B59" s="43">
        <v>29</v>
      </c>
      <c r="C59" s="72">
        <v>1960355</v>
      </c>
      <c r="D59" s="72">
        <v>857370</v>
      </c>
      <c r="E59" s="73">
        <v>43.7</v>
      </c>
      <c r="F59" s="72">
        <v>512366</v>
      </c>
      <c r="G59" s="74">
        <v>26.1</v>
      </c>
      <c r="H59" s="72">
        <v>301575</v>
      </c>
      <c r="I59" s="75">
        <v>15.4</v>
      </c>
      <c r="J59" s="72">
        <v>142355</v>
      </c>
      <c r="K59" s="75">
        <v>7.3</v>
      </c>
      <c r="L59" s="72">
        <v>142080</v>
      </c>
      <c r="M59" s="75">
        <v>7.2</v>
      </c>
      <c r="N59" s="72">
        <v>960630</v>
      </c>
      <c r="O59" s="75">
        <v>49</v>
      </c>
      <c r="P59" s="72">
        <v>834342</v>
      </c>
      <c r="Q59" s="75">
        <v>42.6</v>
      </c>
      <c r="R59" s="8">
        <v>9802</v>
      </c>
      <c r="S59" s="75">
        <v>0.5</v>
      </c>
      <c r="T59" s="49"/>
      <c r="U59" s="49"/>
      <c r="V59" s="49"/>
      <c r="W59" s="49"/>
      <c r="X59" s="49"/>
      <c r="Y59" s="49"/>
      <c r="Z59" s="49"/>
      <c r="AA59" s="49"/>
      <c r="AB59" s="49"/>
      <c r="AC59" s="49"/>
      <c r="AD59" s="49"/>
      <c r="AE59" s="49"/>
      <c r="AF59" s="49"/>
      <c r="AG59" s="49"/>
      <c r="AH59" s="49"/>
      <c r="AI59" s="49"/>
      <c r="AJ59" s="49"/>
      <c r="AK59" s="49"/>
    </row>
    <row r="60" spans="1:37" s="7" customFormat="1" ht="18.75" customHeight="1">
      <c r="A60" s="412"/>
      <c r="B60" s="43">
        <v>30</v>
      </c>
      <c r="C60" s="72">
        <v>1842005</v>
      </c>
      <c r="D60" s="72">
        <v>854074</v>
      </c>
      <c r="E60" s="73">
        <v>46.4</v>
      </c>
      <c r="F60" s="72">
        <v>510252</v>
      </c>
      <c r="G60" s="74">
        <v>27.7</v>
      </c>
      <c r="H60" s="72">
        <v>306357</v>
      </c>
      <c r="I60" s="75">
        <v>16.600000000000001</v>
      </c>
      <c r="J60" s="72">
        <v>147311</v>
      </c>
      <c r="K60" s="75">
        <v>8</v>
      </c>
      <c r="L60" s="72">
        <v>146862</v>
      </c>
      <c r="M60" s="75">
        <v>8</v>
      </c>
      <c r="N60" s="72">
        <v>840620</v>
      </c>
      <c r="O60" s="75">
        <v>45.6</v>
      </c>
      <c r="P60" s="72">
        <v>679767</v>
      </c>
      <c r="Q60" s="75">
        <v>36.9</v>
      </c>
      <c r="R60" s="8">
        <v>9402</v>
      </c>
      <c r="S60" s="75">
        <v>0.5</v>
      </c>
      <c r="T60" s="49"/>
      <c r="U60" s="49"/>
      <c r="V60" s="49"/>
      <c r="W60" s="49"/>
      <c r="X60" s="49"/>
      <c r="Y60" s="49"/>
      <c r="Z60" s="49"/>
      <c r="AA60" s="49"/>
      <c r="AB60" s="49"/>
      <c r="AC60" s="49"/>
      <c r="AD60" s="49"/>
      <c r="AE60" s="49"/>
      <c r="AF60" s="49"/>
      <c r="AG60" s="49"/>
      <c r="AH60" s="49"/>
      <c r="AI60" s="49"/>
      <c r="AJ60" s="49"/>
      <c r="AK60" s="49"/>
    </row>
    <row r="61" spans="1:37" ht="18.75" customHeight="1">
      <c r="A61" s="395" t="s">
        <v>29</v>
      </c>
      <c r="B61" s="42">
        <v>26</v>
      </c>
      <c r="C61" s="6">
        <v>1397104</v>
      </c>
      <c r="D61" s="68">
        <v>784647</v>
      </c>
      <c r="E61" s="69">
        <v>56.2</v>
      </c>
      <c r="F61" s="68">
        <v>276260</v>
      </c>
      <c r="G61" s="70">
        <v>19.8</v>
      </c>
      <c r="H61" s="68">
        <v>498569</v>
      </c>
      <c r="I61" s="71">
        <v>35.700000000000003</v>
      </c>
      <c r="J61" s="68">
        <v>234614</v>
      </c>
      <c r="K61" s="71">
        <v>16.8</v>
      </c>
      <c r="L61" s="68">
        <v>221460</v>
      </c>
      <c r="M61" s="71">
        <v>15.9</v>
      </c>
      <c r="N61" s="68">
        <v>377843</v>
      </c>
      <c r="O61" s="70">
        <v>27</v>
      </c>
      <c r="P61" s="68">
        <v>210921</v>
      </c>
      <c r="Q61" s="71">
        <v>15.1</v>
      </c>
      <c r="R61" s="6">
        <v>86553</v>
      </c>
      <c r="S61" s="71">
        <v>6.2</v>
      </c>
      <c r="T61" s="49"/>
      <c r="U61" s="49"/>
      <c r="V61" s="49"/>
      <c r="W61" s="49"/>
      <c r="X61" s="49"/>
      <c r="Y61" s="49"/>
      <c r="Z61" s="49"/>
      <c r="AA61" s="49"/>
      <c r="AB61" s="49"/>
      <c r="AC61" s="49"/>
      <c r="AD61" s="49"/>
      <c r="AE61" s="49"/>
      <c r="AF61" s="49"/>
      <c r="AG61" s="49"/>
      <c r="AH61" s="49"/>
      <c r="AI61" s="49"/>
      <c r="AJ61" s="49"/>
      <c r="AK61" s="49"/>
    </row>
    <row r="62" spans="1:37" ht="18.75" customHeight="1">
      <c r="A62" s="411"/>
      <c r="B62" s="43">
        <v>27</v>
      </c>
      <c r="C62" s="8">
        <v>1057213</v>
      </c>
      <c r="D62" s="72">
        <v>474589</v>
      </c>
      <c r="E62" s="73">
        <v>44.9</v>
      </c>
      <c r="F62" s="72">
        <v>274816</v>
      </c>
      <c r="G62" s="74">
        <v>26</v>
      </c>
      <c r="H62" s="72">
        <v>189660</v>
      </c>
      <c r="I62" s="75">
        <v>17.899999999999999</v>
      </c>
      <c r="J62" s="72">
        <v>183266</v>
      </c>
      <c r="K62" s="75">
        <v>17.3</v>
      </c>
      <c r="L62" s="72">
        <v>178143</v>
      </c>
      <c r="M62" s="75">
        <v>16.899999999999999</v>
      </c>
      <c r="N62" s="72">
        <v>399358</v>
      </c>
      <c r="O62" s="74">
        <v>37.799999999999997</v>
      </c>
      <c r="P62" s="72">
        <v>242587</v>
      </c>
      <c r="Q62" s="75">
        <v>22.9</v>
      </c>
      <c r="R62" s="8">
        <v>75571</v>
      </c>
      <c r="S62" s="75">
        <v>7.1</v>
      </c>
      <c r="T62" s="49"/>
      <c r="U62" s="49"/>
      <c r="V62" s="49"/>
      <c r="W62" s="49"/>
      <c r="X62" s="49"/>
      <c r="Y62" s="49"/>
      <c r="Z62" s="49"/>
      <c r="AA62" s="49"/>
      <c r="AB62" s="49"/>
      <c r="AC62" s="49"/>
      <c r="AD62" s="49"/>
      <c r="AE62" s="49"/>
      <c r="AF62" s="49"/>
      <c r="AG62" s="49"/>
      <c r="AH62" s="49"/>
      <c r="AI62" s="49"/>
      <c r="AJ62" s="49"/>
      <c r="AK62" s="49"/>
    </row>
    <row r="63" spans="1:37" ht="18.75" customHeight="1">
      <c r="A63" s="411"/>
      <c r="B63" s="43">
        <v>28</v>
      </c>
      <c r="C63" s="8">
        <v>1019149</v>
      </c>
      <c r="D63" s="72">
        <v>464972</v>
      </c>
      <c r="E63" s="73">
        <v>45.6</v>
      </c>
      <c r="F63" s="72">
        <v>274764</v>
      </c>
      <c r="G63" s="74">
        <v>27</v>
      </c>
      <c r="H63" s="72">
        <v>180081</v>
      </c>
      <c r="I63" s="75">
        <v>17.7</v>
      </c>
      <c r="J63" s="72">
        <v>186344</v>
      </c>
      <c r="K63" s="75">
        <v>18.3</v>
      </c>
      <c r="L63" s="72">
        <v>183710</v>
      </c>
      <c r="M63" s="75">
        <v>18</v>
      </c>
      <c r="N63" s="72">
        <v>367833</v>
      </c>
      <c r="O63" s="75">
        <v>36.1</v>
      </c>
      <c r="P63" s="72">
        <v>236884</v>
      </c>
      <c r="Q63" s="75">
        <v>23.2</v>
      </c>
      <c r="R63" s="8">
        <v>65003</v>
      </c>
      <c r="S63" s="75">
        <v>6.4</v>
      </c>
      <c r="T63" s="49"/>
      <c r="U63" s="49"/>
      <c r="V63" s="49"/>
      <c r="W63" s="49"/>
      <c r="X63" s="49"/>
      <c r="Y63" s="49"/>
      <c r="Z63" s="49"/>
      <c r="AA63" s="49"/>
      <c r="AB63" s="49"/>
      <c r="AC63" s="49"/>
      <c r="AD63" s="49"/>
      <c r="AE63" s="49"/>
      <c r="AF63" s="49"/>
      <c r="AG63" s="49"/>
      <c r="AH63" s="49"/>
      <c r="AI63" s="49"/>
      <c r="AJ63" s="49"/>
      <c r="AK63" s="49"/>
    </row>
    <row r="64" spans="1:37" ht="18.75" customHeight="1">
      <c r="A64" s="411"/>
      <c r="B64" s="43">
        <v>29</v>
      </c>
      <c r="C64" s="72">
        <v>995621</v>
      </c>
      <c r="D64" s="72">
        <v>426802</v>
      </c>
      <c r="E64" s="73">
        <v>42.9</v>
      </c>
      <c r="F64" s="72">
        <v>237141</v>
      </c>
      <c r="G64" s="74">
        <v>23.8</v>
      </c>
      <c r="H64" s="72">
        <v>179709</v>
      </c>
      <c r="I64" s="75">
        <v>18</v>
      </c>
      <c r="J64" s="72">
        <v>191483</v>
      </c>
      <c r="K64" s="75">
        <v>19.2</v>
      </c>
      <c r="L64" s="72">
        <v>184823</v>
      </c>
      <c r="M64" s="75">
        <v>18.600000000000001</v>
      </c>
      <c r="N64" s="72">
        <v>377336</v>
      </c>
      <c r="O64" s="75">
        <v>37.9</v>
      </c>
      <c r="P64" s="72">
        <v>252754</v>
      </c>
      <c r="Q64" s="75">
        <v>25.4</v>
      </c>
      <c r="R64" s="8">
        <v>55984</v>
      </c>
      <c r="S64" s="75">
        <v>5.6</v>
      </c>
      <c r="T64" s="49"/>
      <c r="U64" s="49"/>
      <c r="V64" s="49"/>
      <c r="W64" s="49"/>
      <c r="X64" s="49"/>
      <c r="Y64" s="49"/>
      <c r="Z64" s="49"/>
      <c r="AA64" s="49"/>
      <c r="AB64" s="49"/>
      <c r="AC64" s="49"/>
      <c r="AD64" s="49"/>
      <c r="AE64" s="49"/>
      <c r="AF64" s="49"/>
      <c r="AG64" s="49"/>
      <c r="AH64" s="49"/>
      <c r="AI64" s="49"/>
      <c r="AJ64" s="49"/>
      <c r="AK64" s="49"/>
    </row>
    <row r="65" spans="1:37" s="7" customFormat="1" ht="18.75" customHeight="1">
      <c r="A65" s="412"/>
      <c r="B65" s="44">
        <v>30</v>
      </c>
      <c r="C65" s="77">
        <v>997522</v>
      </c>
      <c r="D65" s="77">
        <v>417962</v>
      </c>
      <c r="E65" s="78">
        <v>41.900028270053191</v>
      </c>
      <c r="F65" s="77">
        <v>238377</v>
      </c>
      <c r="G65" s="79">
        <v>23.89691655923378</v>
      </c>
      <c r="H65" s="77">
        <v>170582</v>
      </c>
      <c r="I65" s="80">
        <v>17.100575225408562</v>
      </c>
      <c r="J65" s="77">
        <v>212554</v>
      </c>
      <c r="K65" s="80">
        <v>21.308201723871754</v>
      </c>
      <c r="L65" s="77">
        <v>199461</v>
      </c>
      <c r="M65" s="80">
        <v>19.995649218764097</v>
      </c>
      <c r="N65" s="77">
        <v>367006</v>
      </c>
      <c r="O65" s="80">
        <v>36.791770006075055</v>
      </c>
      <c r="P65" s="77">
        <v>233650</v>
      </c>
      <c r="Q65" s="80">
        <v>23.423042298816469</v>
      </c>
      <c r="R65" s="76">
        <v>50377</v>
      </c>
      <c r="S65" s="80">
        <v>5.0502144313609127</v>
      </c>
      <c r="T65" s="49"/>
      <c r="U65" s="49"/>
      <c r="V65" s="49"/>
      <c r="W65" s="49"/>
      <c r="X65" s="49"/>
      <c r="Y65" s="49"/>
      <c r="Z65" s="49"/>
      <c r="AA65" s="49"/>
      <c r="AB65" s="49"/>
      <c r="AC65" s="49"/>
      <c r="AD65" s="49"/>
      <c r="AE65" s="49"/>
      <c r="AF65" s="49"/>
      <c r="AG65" s="49"/>
      <c r="AH65" s="49"/>
      <c r="AI65" s="49"/>
      <c r="AJ65" s="49"/>
      <c r="AK65" s="49"/>
    </row>
    <row r="66" spans="1:37" ht="18.75" customHeight="1">
      <c r="A66" s="414" t="s">
        <v>133</v>
      </c>
      <c r="B66" s="43">
        <v>26</v>
      </c>
      <c r="C66" s="81">
        <v>444437</v>
      </c>
      <c r="D66" s="72">
        <v>207207</v>
      </c>
      <c r="E66" s="73">
        <v>46.6</v>
      </c>
      <c r="F66" s="72">
        <v>114564</v>
      </c>
      <c r="G66" s="74">
        <v>25.8</v>
      </c>
      <c r="H66" s="72">
        <v>83608</v>
      </c>
      <c r="I66" s="75">
        <v>18.8</v>
      </c>
      <c r="J66" s="72">
        <v>108096</v>
      </c>
      <c r="K66" s="75">
        <v>24.3</v>
      </c>
      <c r="L66" s="72">
        <v>104132</v>
      </c>
      <c r="M66" s="75">
        <v>23.4</v>
      </c>
      <c r="N66" s="72">
        <v>129134</v>
      </c>
      <c r="O66" s="74">
        <v>29.1</v>
      </c>
      <c r="P66" s="72">
        <v>74101</v>
      </c>
      <c r="Q66" s="75">
        <v>16.7</v>
      </c>
      <c r="R66" s="8">
        <v>1980</v>
      </c>
      <c r="S66" s="75">
        <v>0.4</v>
      </c>
      <c r="T66" s="49"/>
      <c r="U66" s="49"/>
      <c r="V66" s="49"/>
      <c r="W66" s="49"/>
      <c r="X66" s="49"/>
      <c r="Y66" s="49"/>
      <c r="Z66" s="49"/>
      <c r="AA66" s="49"/>
      <c r="AB66" s="49"/>
      <c r="AC66" s="49"/>
      <c r="AD66" s="49"/>
      <c r="AE66" s="49"/>
      <c r="AF66" s="49"/>
      <c r="AG66" s="49"/>
      <c r="AH66" s="49"/>
      <c r="AI66" s="49"/>
      <c r="AJ66" s="49"/>
      <c r="AK66" s="49"/>
    </row>
    <row r="67" spans="1:37" ht="18.75" customHeight="1">
      <c r="A67" s="414"/>
      <c r="B67" s="43">
        <v>27</v>
      </c>
      <c r="C67" s="72">
        <v>449627</v>
      </c>
      <c r="D67" s="72">
        <v>208911</v>
      </c>
      <c r="E67" s="73">
        <v>46.46317947987999</v>
      </c>
      <c r="F67" s="72">
        <v>115114</v>
      </c>
      <c r="G67" s="74">
        <v>25.602110193560438</v>
      </c>
      <c r="H67" s="72">
        <v>84346</v>
      </c>
      <c r="I67" s="75">
        <v>18.759104769064137</v>
      </c>
      <c r="J67" s="72">
        <v>105407</v>
      </c>
      <c r="K67" s="75">
        <v>23.443209593729915</v>
      </c>
      <c r="L67" s="72">
        <v>103657</v>
      </c>
      <c r="M67" s="75">
        <v>23.053998091751605</v>
      </c>
      <c r="N67" s="72">
        <v>135309</v>
      </c>
      <c r="O67" s="75">
        <v>30.093610926390095</v>
      </c>
      <c r="P67" s="72">
        <v>86060</v>
      </c>
      <c r="Q67" s="75">
        <v>19.140309634430317</v>
      </c>
      <c r="R67" s="8">
        <v>15783</v>
      </c>
      <c r="S67" s="75">
        <v>3.5102429346992063</v>
      </c>
      <c r="T67" s="49"/>
      <c r="U67" s="49"/>
      <c r="V67" s="49"/>
      <c r="W67" s="49"/>
      <c r="X67" s="49"/>
      <c r="Y67" s="49"/>
      <c r="Z67" s="49"/>
      <c r="AA67" s="49"/>
      <c r="AB67" s="49"/>
      <c r="AC67" s="49"/>
      <c r="AD67" s="49"/>
      <c r="AE67" s="49"/>
      <c r="AF67" s="49"/>
      <c r="AG67" s="49"/>
      <c r="AH67" s="49"/>
      <c r="AI67" s="49"/>
      <c r="AJ67" s="49"/>
      <c r="AK67" s="49"/>
    </row>
    <row r="68" spans="1:37" ht="18.75" customHeight="1">
      <c r="A68" s="414"/>
      <c r="B68" s="43">
        <v>28</v>
      </c>
      <c r="C68" s="72">
        <v>442769</v>
      </c>
      <c r="D68" s="72">
        <v>203080</v>
      </c>
      <c r="E68" s="73">
        <v>45.9</v>
      </c>
      <c r="F68" s="72">
        <v>115170</v>
      </c>
      <c r="G68" s="74">
        <v>26</v>
      </c>
      <c r="H68" s="72">
        <v>78013</v>
      </c>
      <c r="I68" s="75">
        <v>17.600000000000001</v>
      </c>
      <c r="J68" s="72">
        <v>112743</v>
      </c>
      <c r="K68" s="75">
        <v>25.5</v>
      </c>
      <c r="L68" s="72">
        <v>111974</v>
      </c>
      <c r="M68" s="75">
        <v>25.3</v>
      </c>
      <c r="N68" s="72">
        <v>126946</v>
      </c>
      <c r="O68" s="75">
        <v>28.7</v>
      </c>
      <c r="P68" s="72">
        <v>82686</v>
      </c>
      <c r="Q68" s="75">
        <v>18.7</v>
      </c>
      <c r="R68" s="8">
        <v>12312</v>
      </c>
      <c r="S68" s="75">
        <v>2.8</v>
      </c>
      <c r="T68" s="49"/>
      <c r="U68" s="49"/>
      <c r="V68" s="49"/>
      <c r="W68" s="49"/>
      <c r="X68" s="49"/>
      <c r="Y68" s="49"/>
      <c r="Z68" s="49"/>
      <c r="AA68" s="49"/>
      <c r="AB68" s="49"/>
      <c r="AC68" s="49"/>
      <c r="AD68" s="49"/>
      <c r="AE68" s="49"/>
      <c r="AF68" s="49"/>
      <c r="AG68" s="49"/>
      <c r="AH68" s="49"/>
      <c r="AI68" s="49"/>
      <c r="AJ68" s="49"/>
      <c r="AK68" s="49"/>
    </row>
    <row r="69" spans="1:37" ht="18.75" customHeight="1">
      <c r="A69" s="414"/>
      <c r="B69" s="43">
        <v>29</v>
      </c>
      <c r="C69" s="72">
        <v>451218</v>
      </c>
      <c r="D69" s="72">
        <v>209866</v>
      </c>
      <c r="E69" s="73">
        <v>46.5</v>
      </c>
      <c r="F69" s="72">
        <v>115369</v>
      </c>
      <c r="G69" s="74">
        <v>25.6</v>
      </c>
      <c r="H69" s="72">
        <v>84233</v>
      </c>
      <c r="I69" s="75">
        <v>18.7</v>
      </c>
      <c r="J69" s="72">
        <v>114553</v>
      </c>
      <c r="K69" s="75">
        <v>25.4</v>
      </c>
      <c r="L69" s="72">
        <v>112977</v>
      </c>
      <c r="M69" s="75">
        <v>25</v>
      </c>
      <c r="N69" s="72">
        <v>126799</v>
      </c>
      <c r="O69" s="75">
        <v>28.1</v>
      </c>
      <c r="P69" s="72">
        <v>85644</v>
      </c>
      <c r="Q69" s="75">
        <v>19</v>
      </c>
      <c r="R69" s="8">
        <v>7776</v>
      </c>
      <c r="S69" s="75">
        <v>1.7</v>
      </c>
      <c r="T69" s="49"/>
      <c r="U69" s="49"/>
      <c r="V69" s="49"/>
      <c r="W69" s="49"/>
      <c r="X69" s="49"/>
      <c r="Y69" s="49"/>
      <c r="Z69" s="49"/>
      <c r="AA69" s="49"/>
      <c r="AB69" s="49"/>
      <c r="AC69" s="49"/>
      <c r="AD69" s="49"/>
      <c r="AE69" s="49"/>
      <c r="AF69" s="49"/>
      <c r="AG69" s="49"/>
      <c r="AH69" s="49"/>
      <c r="AI69" s="49"/>
      <c r="AJ69" s="49"/>
      <c r="AK69" s="49"/>
    </row>
    <row r="70" spans="1:37" s="7" customFormat="1" ht="18.75" customHeight="1">
      <c r="A70" s="415"/>
      <c r="B70" s="44">
        <v>30</v>
      </c>
      <c r="C70" s="77">
        <v>446733</v>
      </c>
      <c r="D70" s="77">
        <v>199170</v>
      </c>
      <c r="E70" s="78">
        <v>44.6</v>
      </c>
      <c r="F70" s="77">
        <v>115631</v>
      </c>
      <c r="G70" s="79">
        <v>25.9</v>
      </c>
      <c r="H70" s="77">
        <v>73078</v>
      </c>
      <c r="I70" s="80">
        <v>16.399999999999999</v>
      </c>
      <c r="J70" s="77">
        <v>111786</v>
      </c>
      <c r="K70" s="80">
        <v>25</v>
      </c>
      <c r="L70" s="77">
        <v>107068</v>
      </c>
      <c r="M70" s="80">
        <v>24</v>
      </c>
      <c r="N70" s="77">
        <v>135777</v>
      </c>
      <c r="O70" s="80">
        <v>30.4</v>
      </c>
      <c r="P70" s="77">
        <v>86686</v>
      </c>
      <c r="Q70" s="80">
        <v>19.399999999999999</v>
      </c>
      <c r="R70" s="76">
        <v>14038</v>
      </c>
      <c r="S70" s="80">
        <v>3.1</v>
      </c>
      <c r="T70" s="49"/>
      <c r="U70" s="49"/>
      <c r="V70" s="49"/>
      <c r="W70" s="49"/>
      <c r="X70" s="49"/>
      <c r="Y70" s="49"/>
      <c r="Z70" s="49"/>
      <c r="AA70" s="49"/>
      <c r="AB70" s="49"/>
      <c r="AC70" s="49"/>
      <c r="AD70" s="49"/>
      <c r="AE70" s="49"/>
      <c r="AF70" s="49"/>
      <c r="AG70" s="49"/>
      <c r="AH70" s="49"/>
      <c r="AI70" s="49"/>
      <c r="AJ70" s="49"/>
      <c r="AK70" s="49"/>
    </row>
    <row r="71" spans="1:37" ht="18.75" customHeight="1">
      <c r="A71" s="398" t="s">
        <v>30</v>
      </c>
      <c r="B71" s="43">
        <v>26</v>
      </c>
      <c r="C71" s="8">
        <v>471615</v>
      </c>
      <c r="D71" s="72">
        <v>206557</v>
      </c>
      <c r="E71" s="73">
        <v>43.8</v>
      </c>
      <c r="F71" s="72">
        <v>115536</v>
      </c>
      <c r="G71" s="74">
        <v>24.5</v>
      </c>
      <c r="H71" s="72">
        <v>84326</v>
      </c>
      <c r="I71" s="75">
        <v>17.899999999999999</v>
      </c>
      <c r="J71" s="72">
        <v>112244</v>
      </c>
      <c r="K71" s="75">
        <v>23.8</v>
      </c>
      <c r="L71" s="72">
        <v>111435</v>
      </c>
      <c r="M71" s="75">
        <v>23.6</v>
      </c>
      <c r="N71" s="72">
        <v>152814</v>
      </c>
      <c r="O71" s="74">
        <v>32.400000000000006</v>
      </c>
      <c r="P71" s="72">
        <v>79590</v>
      </c>
      <c r="Q71" s="75">
        <v>16.899999999999999</v>
      </c>
      <c r="R71" s="8">
        <v>46854</v>
      </c>
      <c r="S71" s="75">
        <v>9.9</v>
      </c>
      <c r="T71" s="49"/>
      <c r="U71" s="49"/>
      <c r="V71" s="49"/>
      <c r="W71" s="49"/>
      <c r="X71" s="49"/>
      <c r="Y71" s="49"/>
      <c r="Z71" s="49"/>
      <c r="AA71" s="49"/>
      <c r="AB71" s="49"/>
      <c r="AC71" s="49"/>
      <c r="AD71" s="49"/>
      <c r="AE71" s="49"/>
      <c r="AF71" s="49"/>
      <c r="AG71" s="49"/>
      <c r="AH71" s="49"/>
      <c r="AI71" s="49"/>
      <c r="AJ71" s="49"/>
      <c r="AK71" s="49"/>
    </row>
    <row r="72" spans="1:37" ht="18.75" customHeight="1">
      <c r="A72" s="411"/>
      <c r="B72" s="43">
        <v>27</v>
      </c>
      <c r="C72" s="81">
        <v>461461</v>
      </c>
      <c r="D72" s="72">
        <v>209492</v>
      </c>
      <c r="E72" s="73">
        <v>45.4</v>
      </c>
      <c r="F72" s="72">
        <v>117051</v>
      </c>
      <c r="G72" s="74">
        <v>25.4</v>
      </c>
      <c r="H72" s="72">
        <v>85414</v>
      </c>
      <c r="I72" s="75">
        <v>18.5</v>
      </c>
      <c r="J72" s="72">
        <v>86411</v>
      </c>
      <c r="K72" s="75">
        <v>18.7</v>
      </c>
      <c r="L72" s="72">
        <v>85469</v>
      </c>
      <c r="M72" s="75">
        <v>18.5</v>
      </c>
      <c r="N72" s="72">
        <v>165558</v>
      </c>
      <c r="O72" s="74">
        <v>35.9</v>
      </c>
      <c r="P72" s="72">
        <v>86995</v>
      </c>
      <c r="Q72" s="75">
        <v>18.8</v>
      </c>
      <c r="R72" s="8">
        <v>43752</v>
      </c>
      <c r="S72" s="75">
        <v>9.5</v>
      </c>
      <c r="T72" s="49"/>
      <c r="U72" s="49"/>
      <c r="V72" s="49"/>
      <c r="W72" s="49"/>
      <c r="X72" s="49"/>
      <c r="Y72" s="49"/>
      <c r="Z72" s="49"/>
      <c r="AA72" s="49"/>
      <c r="AB72" s="49"/>
      <c r="AC72" s="49"/>
      <c r="AD72" s="49"/>
      <c r="AE72" s="49"/>
      <c r="AF72" s="49"/>
      <c r="AG72" s="49"/>
      <c r="AH72" s="49"/>
      <c r="AI72" s="49"/>
      <c r="AJ72" s="49"/>
      <c r="AK72" s="49"/>
    </row>
    <row r="73" spans="1:37" ht="18.75" customHeight="1">
      <c r="A73" s="411"/>
      <c r="B73" s="43">
        <v>28</v>
      </c>
      <c r="C73" s="8">
        <v>450013</v>
      </c>
      <c r="D73" s="72">
        <v>207238</v>
      </c>
      <c r="E73" s="73">
        <v>46.1</v>
      </c>
      <c r="F73" s="72">
        <v>115485</v>
      </c>
      <c r="G73" s="74">
        <v>25.7</v>
      </c>
      <c r="H73" s="72">
        <v>84641</v>
      </c>
      <c r="I73" s="75">
        <v>18.8</v>
      </c>
      <c r="J73" s="72">
        <v>81925</v>
      </c>
      <c r="K73" s="75">
        <v>18.2</v>
      </c>
      <c r="L73" s="72">
        <v>80897</v>
      </c>
      <c r="M73" s="75">
        <v>18</v>
      </c>
      <c r="N73" s="72">
        <v>160850</v>
      </c>
      <c r="O73" s="75">
        <v>35.700000000000003</v>
      </c>
      <c r="P73" s="72">
        <v>92992</v>
      </c>
      <c r="Q73" s="75">
        <v>20.7</v>
      </c>
      <c r="R73" s="8">
        <v>39741</v>
      </c>
      <c r="S73" s="75">
        <v>8.8000000000000007</v>
      </c>
      <c r="T73" s="49"/>
      <c r="U73" s="49"/>
      <c r="V73" s="49"/>
      <c r="W73" s="49"/>
      <c r="X73" s="49"/>
      <c r="Y73" s="49"/>
      <c r="Z73" s="49"/>
      <c r="AA73" s="49"/>
      <c r="AB73" s="49"/>
      <c r="AC73" s="49"/>
      <c r="AD73" s="49"/>
      <c r="AE73" s="49"/>
      <c r="AF73" s="49"/>
      <c r="AG73" s="49"/>
      <c r="AH73" s="49"/>
      <c r="AI73" s="49"/>
      <c r="AJ73" s="49"/>
      <c r="AK73" s="49"/>
    </row>
    <row r="74" spans="1:37" ht="18.75" customHeight="1">
      <c r="A74" s="411"/>
      <c r="B74" s="43">
        <v>29</v>
      </c>
      <c r="C74" s="72">
        <v>446067</v>
      </c>
      <c r="D74" s="72">
        <v>204980</v>
      </c>
      <c r="E74" s="73">
        <v>46</v>
      </c>
      <c r="F74" s="72">
        <v>114151</v>
      </c>
      <c r="G74" s="74">
        <v>25.6</v>
      </c>
      <c r="H74" s="72">
        <v>83583</v>
      </c>
      <c r="I74" s="75">
        <v>18.8</v>
      </c>
      <c r="J74" s="72">
        <v>87929</v>
      </c>
      <c r="K74" s="75">
        <v>19.7</v>
      </c>
      <c r="L74" s="72">
        <v>86878</v>
      </c>
      <c r="M74" s="75">
        <v>19.5</v>
      </c>
      <c r="N74" s="72">
        <v>153158</v>
      </c>
      <c r="O74" s="75">
        <v>34.299999999999997</v>
      </c>
      <c r="P74" s="72">
        <v>87700</v>
      </c>
      <c r="Q74" s="75">
        <v>19.7</v>
      </c>
      <c r="R74" s="8">
        <v>35248</v>
      </c>
      <c r="S74" s="75">
        <v>7.9</v>
      </c>
      <c r="T74" s="49"/>
      <c r="U74" s="49"/>
      <c r="V74" s="49"/>
      <c r="W74" s="49"/>
      <c r="X74" s="49"/>
      <c r="Y74" s="49"/>
      <c r="Z74" s="49"/>
      <c r="AA74" s="49"/>
      <c r="AB74" s="49"/>
      <c r="AC74" s="49"/>
      <c r="AD74" s="49"/>
      <c r="AE74" s="49"/>
      <c r="AF74" s="49"/>
      <c r="AG74" s="49"/>
      <c r="AH74" s="49"/>
      <c r="AI74" s="49"/>
      <c r="AJ74" s="49"/>
      <c r="AK74" s="49"/>
    </row>
    <row r="75" spans="1:37" s="7" customFormat="1" ht="18.75" customHeight="1">
      <c r="A75" s="412"/>
      <c r="B75" s="43">
        <v>30</v>
      </c>
      <c r="C75" s="72">
        <v>445138</v>
      </c>
      <c r="D75" s="72">
        <v>201474</v>
      </c>
      <c r="E75" s="73">
        <v>45.26102017801221</v>
      </c>
      <c r="F75" s="72">
        <v>114043</v>
      </c>
      <c r="G75" s="74">
        <v>25.619695465226517</v>
      </c>
      <c r="H75" s="72">
        <v>80138</v>
      </c>
      <c r="I75" s="75">
        <v>18.002956386558775</v>
      </c>
      <c r="J75" s="72">
        <v>98217</v>
      </c>
      <c r="K75" s="75">
        <v>22.064393513921527</v>
      </c>
      <c r="L75" s="72">
        <v>95760</v>
      </c>
      <c r="M75" s="75">
        <v>21.512429853214059</v>
      </c>
      <c r="N75" s="72">
        <v>145447</v>
      </c>
      <c r="O75" s="75">
        <v>32.67458630806626</v>
      </c>
      <c r="P75" s="72">
        <v>82513</v>
      </c>
      <c r="Q75" s="75">
        <v>18.536498793632536</v>
      </c>
      <c r="R75" s="8">
        <v>33257</v>
      </c>
      <c r="S75" s="75">
        <v>7.4711662450745608</v>
      </c>
      <c r="T75" s="49"/>
      <c r="U75" s="49"/>
      <c r="V75" s="49"/>
      <c r="W75" s="49"/>
      <c r="X75" s="49"/>
      <c r="Y75" s="49"/>
      <c r="Z75" s="49"/>
      <c r="AA75" s="49"/>
      <c r="AB75" s="49"/>
      <c r="AC75" s="49"/>
      <c r="AD75" s="49"/>
      <c r="AE75" s="49"/>
      <c r="AF75" s="49"/>
      <c r="AG75" s="49"/>
      <c r="AH75" s="49"/>
      <c r="AI75" s="49"/>
      <c r="AJ75" s="49"/>
      <c r="AK75" s="49"/>
    </row>
    <row r="76" spans="1:37" ht="18.75" customHeight="1">
      <c r="A76" s="395" t="s">
        <v>31</v>
      </c>
      <c r="B76" s="42">
        <v>26</v>
      </c>
      <c r="C76" s="68">
        <v>827679</v>
      </c>
      <c r="D76" s="68">
        <v>405668</v>
      </c>
      <c r="E76" s="69">
        <v>49.012721115311614</v>
      </c>
      <c r="F76" s="68">
        <v>250731</v>
      </c>
      <c r="G76" s="70">
        <v>30.2932658675646</v>
      </c>
      <c r="H76" s="68">
        <v>139094</v>
      </c>
      <c r="I76" s="71">
        <v>16.80530737157763</v>
      </c>
      <c r="J76" s="68">
        <v>155378</v>
      </c>
      <c r="K76" s="71">
        <v>18.772736773555931</v>
      </c>
      <c r="L76" s="68">
        <v>149597</v>
      </c>
      <c r="M76" s="71">
        <v>18.07427758829208</v>
      </c>
      <c r="N76" s="68">
        <v>266633</v>
      </c>
      <c r="O76" s="70">
        <v>32.214542111132452</v>
      </c>
      <c r="P76" s="68">
        <v>163090</v>
      </c>
      <c r="Q76" s="71">
        <v>19.704498966386726</v>
      </c>
      <c r="R76" s="6">
        <v>52730</v>
      </c>
      <c r="S76" s="71">
        <v>6.3708273376514333</v>
      </c>
      <c r="T76" s="49"/>
      <c r="U76" s="49"/>
      <c r="V76" s="49"/>
      <c r="W76" s="49"/>
      <c r="X76" s="49"/>
      <c r="Y76" s="49"/>
      <c r="Z76" s="49"/>
      <c r="AA76" s="49"/>
      <c r="AB76" s="49"/>
      <c r="AC76" s="49"/>
      <c r="AD76" s="49"/>
      <c r="AE76" s="49"/>
      <c r="AF76" s="49"/>
      <c r="AG76" s="49"/>
      <c r="AH76" s="49"/>
      <c r="AI76" s="49"/>
      <c r="AJ76" s="49"/>
      <c r="AK76" s="49"/>
    </row>
    <row r="77" spans="1:37" ht="18.75" customHeight="1">
      <c r="A77" s="411"/>
      <c r="B77" s="43">
        <v>27</v>
      </c>
      <c r="C77" s="72">
        <v>823638</v>
      </c>
      <c r="D77" s="72">
        <v>406989</v>
      </c>
      <c r="E77" s="73">
        <v>49.4</v>
      </c>
      <c r="F77" s="72">
        <v>252789</v>
      </c>
      <c r="G77" s="74">
        <v>30.7</v>
      </c>
      <c r="H77" s="72">
        <v>137840</v>
      </c>
      <c r="I77" s="75">
        <v>16.7</v>
      </c>
      <c r="J77" s="72">
        <v>134507</v>
      </c>
      <c r="K77" s="75">
        <v>16.3</v>
      </c>
      <c r="L77" s="72">
        <v>129600</v>
      </c>
      <c r="M77" s="75">
        <v>15.7</v>
      </c>
      <c r="N77" s="72">
        <v>282142</v>
      </c>
      <c r="O77" s="74">
        <v>34.299999999999997</v>
      </c>
      <c r="P77" s="72">
        <v>186679</v>
      </c>
      <c r="Q77" s="75">
        <v>22.7</v>
      </c>
      <c r="R77" s="8">
        <v>44147</v>
      </c>
      <c r="S77" s="75">
        <v>5.4</v>
      </c>
      <c r="T77" s="49"/>
      <c r="U77" s="49"/>
      <c r="V77" s="49"/>
      <c r="W77" s="49"/>
      <c r="X77" s="49"/>
      <c r="Y77" s="49"/>
      <c r="Z77" s="49"/>
      <c r="AA77" s="49"/>
      <c r="AB77" s="49"/>
      <c r="AC77" s="49"/>
      <c r="AD77" s="49"/>
      <c r="AE77" s="49"/>
      <c r="AF77" s="49"/>
      <c r="AG77" s="49"/>
      <c r="AH77" s="49"/>
      <c r="AI77" s="49"/>
      <c r="AJ77" s="49"/>
      <c r="AK77" s="49"/>
    </row>
    <row r="78" spans="1:37" ht="18.75" customHeight="1">
      <c r="A78" s="411"/>
      <c r="B78" s="43">
        <v>28</v>
      </c>
      <c r="C78" s="72">
        <v>808267</v>
      </c>
      <c r="D78" s="72">
        <v>402471</v>
      </c>
      <c r="E78" s="73">
        <v>49.8</v>
      </c>
      <c r="F78" s="72">
        <v>252488</v>
      </c>
      <c r="G78" s="74">
        <v>31.2</v>
      </c>
      <c r="H78" s="72">
        <v>133639</v>
      </c>
      <c r="I78" s="75">
        <v>16.5</v>
      </c>
      <c r="J78" s="72">
        <v>130473</v>
      </c>
      <c r="K78" s="75">
        <v>16.100000000000001</v>
      </c>
      <c r="L78" s="72">
        <v>126983</v>
      </c>
      <c r="M78" s="75">
        <v>15.7</v>
      </c>
      <c r="N78" s="72">
        <v>275323</v>
      </c>
      <c r="O78" s="75">
        <v>34.1</v>
      </c>
      <c r="P78" s="72">
        <v>187318</v>
      </c>
      <c r="Q78" s="75">
        <v>23.2</v>
      </c>
      <c r="R78" s="8">
        <v>39867</v>
      </c>
      <c r="S78" s="75">
        <v>4.9000000000000004</v>
      </c>
      <c r="T78" s="49"/>
      <c r="U78" s="49"/>
      <c r="V78" s="49"/>
      <c r="W78" s="49"/>
      <c r="X78" s="49"/>
      <c r="Y78" s="49"/>
      <c r="Z78" s="49"/>
      <c r="AA78" s="49"/>
      <c r="AB78" s="49"/>
      <c r="AC78" s="49"/>
      <c r="AD78" s="49"/>
      <c r="AE78" s="49"/>
      <c r="AF78" s="49"/>
      <c r="AG78" s="49"/>
      <c r="AH78" s="49"/>
      <c r="AI78" s="49"/>
      <c r="AJ78" s="49"/>
      <c r="AK78" s="49"/>
    </row>
    <row r="79" spans="1:37" ht="18.75" customHeight="1">
      <c r="A79" s="411"/>
      <c r="B79" s="43">
        <v>29</v>
      </c>
      <c r="C79" s="72">
        <v>808439</v>
      </c>
      <c r="D79" s="72">
        <v>403456</v>
      </c>
      <c r="E79" s="73">
        <v>49.905558737270219</v>
      </c>
      <c r="F79" s="72">
        <v>252505</v>
      </c>
      <c r="G79" s="74">
        <v>31.233649044640348</v>
      </c>
      <c r="H79" s="72">
        <v>134398</v>
      </c>
      <c r="I79" s="75">
        <v>16.624383534193672</v>
      </c>
      <c r="J79" s="72">
        <v>133378</v>
      </c>
      <c r="K79" s="75">
        <v>16.498214460212829</v>
      </c>
      <c r="L79" s="72">
        <v>130541</v>
      </c>
      <c r="M79" s="75">
        <v>16.147291261307284</v>
      </c>
      <c r="N79" s="72">
        <v>271605</v>
      </c>
      <c r="O79" s="75">
        <v>33.596226802516952</v>
      </c>
      <c r="P79" s="72">
        <v>188150</v>
      </c>
      <c r="Q79" s="75">
        <v>23.273246342643045</v>
      </c>
      <c r="R79" s="8">
        <v>34055</v>
      </c>
      <c r="S79" s="75">
        <v>4.2124390337428057</v>
      </c>
      <c r="T79" s="49"/>
      <c r="U79" s="49"/>
      <c r="V79" s="49"/>
      <c r="W79" s="49"/>
      <c r="X79" s="49"/>
      <c r="Y79" s="49"/>
      <c r="Z79" s="49"/>
      <c r="AA79" s="49"/>
      <c r="AB79" s="49"/>
      <c r="AC79" s="49"/>
      <c r="AD79" s="49"/>
      <c r="AE79" s="49"/>
      <c r="AF79" s="49"/>
      <c r="AG79" s="49"/>
      <c r="AH79" s="49"/>
      <c r="AI79" s="49"/>
      <c r="AJ79" s="49"/>
      <c r="AK79" s="49"/>
    </row>
    <row r="80" spans="1:37" s="7" customFormat="1" ht="18.75" customHeight="1">
      <c r="A80" s="412"/>
      <c r="B80" s="43">
        <v>30</v>
      </c>
      <c r="C80" s="72">
        <v>789989</v>
      </c>
      <c r="D80" s="72">
        <v>392304</v>
      </c>
      <c r="E80" s="73">
        <v>49.65942563757217</v>
      </c>
      <c r="F80" s="72">
        <v>249438</v>
      </c>
      <c r="G80" s="74">
        <v>31.574870029835861</v>
      </c>
      <c r="H80" s="72">
        <v>126289</v>
      </c>
      <c r="I80" s="75">
        <v>15.986171959356396</v>
      </c>
      <c r="J80" s="72">
        <v>130280</v>
      </c>
      <c r="K80" s="75">
        <v>16.491368867161441</v>
      </c>
      <c r="L80" s="72">
        <v>124844</v>
      </c>
      <c r="M80" s="75">
        <v>15.80325802004838</v>
      </c>
      <c r="N80" s="72">
        <v>267405</v>
      </c>
      <c r="O80" s="75">
        <v>33.849205495266389</v>
      </c>
      <c r="P80" s="72">
        <v>182115</v>
      </c>
      <c r="Q80" s="75">
        <v>23.05285263465694</v>
      </c>
      <c r="R80" s="8">
        <v>29410</v>
      </c>
      <c r="S80" s="75">
        <v>3.7228366470925547</v>
      </c>
      <c r="T80" s="49"/>
      <c r="U80" s="49"/>
      <c r="V80" s="49"/>
      <c r="W80" s="49"/>
      <c r="X80" s="49"/>
      <c r="Y80" s="49"/>
      <c r="Z80" s="49"/>
      <c r="AA80" s="49"/>
      <c r="AB80" s="49"/>
      <c r="AC80" s="49"/>
      <c r="AD80" s="49"/>
      <c r="AE80" s="49"/>
      <c r="AF80" s="49"/>
      <c r="AG80" s="49"/>
      <c r="AH80" s="49"/>
      <c r="AI80" s="49"/>
      <c r="AJ80" s="49"/>
      <c r="AK80" s="49"/>
    </row>
    <row r="81" spans="1:37" ht="18.75" customHeight="1">
      <c r="A81" s="395" t="s">
        <v>32</v>
      </c>
      <c r="B81" s="42">
        <v>26</v>
      </c>
      <c r="C81" s="6">
        <v>744809</v>
      </c>
      <c r="D81" s="68">
        <v>358812</v>
      </c>
      <c r="E81" s="69">
        <v>48.2</v>
      </c>
      <c r="F81" s="68">
        <v>223186</v>
      </c>
      <c r="G81" s="70">
        <v>30</v>
      </c>
      <c r="H81" s="68">
        <v>124240</v>
      </c>
      <c r="I81" s="71">
        <v>16.7</v>
      </c>
      <c r="J81" s="68">
        <v>136292</v>
      </c>
      <c r="K81" s="71">
        <v>18.3</v>
      </c>
      <c r="L81" s="68">
        <v>131574</v>
      </c>
      <c r="M81" s="71">
        <v>17.7</v>
      </c>
      <c r="N81" s="68">
        <v>249705</v>
      </c>
      <c r="O81" s="70">
        <v>33.5</v>
      </c>
      <c r="P81" s="68">
        <v>155236</v>
      </c>
      <c r="Q81" s="71">
        <v>20.8</v>
      </c>
      <c r="R81" s="6">
        <v>40633</v>
      </c>
      <c r="S81" s="71">
        <v>5.5</v>
      </c>
      <c r="T81" s="49"/>
      <c r="U81" s="49"/>
      <c r="V81" s="49"/>
      <c r="W81" s="49"/>
      <c r="X81" s="49"/>
      <c r="Y81" s="49"/>
      <c r="Z81" s="49"/>
      <c r="AA81" s="49"/>
      <c r="AB81" s="49"/>
      <c r="AC81" s="49"/>
      <c r="AD81" s="49"/>
      <c r="AE81" s="49"/>
      <c r="AF81" s="49"/>
      <c r="AG81" s="49"/>
      <c r="AH81" s="49"/>
      <c r="AI81" s="49"/>
      <c r="AJ81" s="49"/>
      <c r="AK81" s="49"/>
    </row>
    <row r="82" spans="1:37" ht="18.75" customHeight="1">
      <c r="A82" s="411"/>
      <c r="B82" s="43">
        <v>27</v>
      </c>
      <c r="C82" s="8">
        <v>774767</v>
      </c>
      <c r="D82" s="72">
        <v>359536</v>
      </c>
      <c r="E82" s="73">
        <v>46.4</v>
      </c>
      <c r="F82" s="72">
        <v>226316</v>
      </c>
      <c r="G82" s="74">
        <v>29.2</v>
      </c>
      <c r="H82" s="72">
        <v>121442</v>
      </c>
      <c r="I82" s="75">
        <v>15.7</v>
      </c>
      <c r="J82" s="72">
        <v>134884</v>
      </c>
      <c r="K82" s="75">
        <v>17.399999999999999</v>
      </c>
      <c r="L82" s="72">
        <v>127600</v>
      </c>
      <c r="M82" s="75">
        <v>16.5</v>
      </c>
      <c r="N82" s="72">
        <v>280347</v>
      </c>
      <c r="O82" s="74">
        <v>36.200000000000003</v>
      </c>
      <c r="P82" s="72">
        <v>184205</v>
      </c>
      <c r="Q82" s="75">
        <v>23.8</v>
      </c>
      <c r="R82" s="8">
        <v>37944</v>
      </c>
      <c r="S82" s="75">
        <v>4.9000000000000004</v>
      </c>
      <c r="T82" s="49"/>
      <c r="U82" s="49"/>
      <c r="V82" s="49"/>
      <c r="W82" s="49"/>
      <c r="X82" s="49"/>
      <c r="Y82" s="49"/>
      <c r="Z82" s="49"/>
      <c r="AA82" s="49"/>
      <c r="AB82" s="49"/>
      <c r="AC82" s="49"/>
      <c r="AD82" s="49"/>
      <c r="AE82" s="49"/>
      <c r="AF82" s="49"/>
      <c r="AG82" s="49"/>
      <c r="AH82" s="49"/>
      <c r="AI82" s="49"/>
      <c r="AJ82" s="49"/>
      <c r="AK82" s="49"/>
    </row>
    <row r="83" spans="1:37" ht="18.75" customHeight="1">
      <c r="A83" s="411"/>
      <c r="B83" s="43">
        <v>28</v>
      </c>
      <c r="C83" s="8">
        <v>757660</v>
      </c>
      <c r="D83" s="72">
        <v>354070</v>
      </c>
      <c r="E83" s="73">
        <v>46.7</v>
      </c>
      <c r="F83" s="72">
        <v>226918</v>
      </c>
      <c r="G83" s="74">
        <v>29.9</v>
      </c>
      <c r="H83" s="72">
        <v>115182</v>
      </c>
      <c r="I83" s="75">
        <v>15.2</v>
      </c>
      <c r="J83" s="72">
        <v>144129</v>
      </c>
      <c r="K83" s="75">
        <v>19</v>
      </c>
      <c r="L83" s="72">
        <v>141784</v>
      </c>
      <c r="M83" s="75">
        <v>18.7</v>
      </c>
      <c r="N83" s="72">
        <v>259461</v>
      </c>
      <c r="O83" s="75">
        <v>34.299999999999997</v>
      </c>
      <c r="P83" s="72">
        <v>182292</v>
      </c>
      <c r="Q83" s="75">
        <v>24.1</v>
      </c>
      <c r="R83" s="8">
        <v>31346</v>
      </c>
      <c r="S83" s="75">
        <v>4.0999999999999996</v>
      </c>
      <c r="T83" s="49"/>
      <c r="U83" s="49"/>
      <c r="V83" s="49"/>
      <c r="W83" s="49"/>
      <c r="X83" s="49"/>
      <c r="Y83" s="49"/>
      <c r="Z83" s="49"/>
      <c r="AA83" s="49"/>
      <c r="AB83" s="49"/>
      <c r="AC83" s="49"/>
      <c r="AD83" s="49"/>
      <c r="AE83" s="49"/>
      <c r="AF83" s="49"/>
      <c r="AG83" s="49"/>
      <c r="AH83" s="49"/>
      <c r="AI83" s="49"/>
      <c r="AJ83" s="49"/>
      <c r="AK83" s="49"/>
    </row>
    <row r="84" spans="1:37" ht="18.75" customHeight="1">
      <c r="A84" s="411"/>
      <c r="B84" s="43">
        <v>29</v>
      </c>
      <c r="C84" s="72">
        <v>750933</v>
      </c>
      <c r="D84" s="72">
        <v>351065</v>
      </c>
      <c r="E84" s="73">
        <v>46.8</v>
      </c>
      <c r="F84" s="72">
        <v>226226</v>
      </c>
      <c r="G84" s="74">
        <v>30.1</v>
      </c>
      <c r="H84" s="72">
        <v>112810</v>
      </c>
      <c r="I84" s="75">
        <v>15</v>
      </c>
      <c r="J84" s="72">
        <v>135287</v>
      </c>
      <c r="K84" s="75">
        <v>18</v>
      </c>
      <c r="L84" s="72">
        <v>133169</v>
      </c>
      <c r="M84" s="75">
        <v>17.7</v>
      </c>
      <c r="N84" s="72">
        <v>264581</v>
      </c>
      <c r="O84" s="75">
        <v>35.200000000000003</v>
      </c>
      <c r="P84" s="72">
        <v>184814</v>
      </c>
      <c r="Q84" s="75">
        <v>24.6</v>
      </c>
      <c r="R84" s="8">
        <v>30224</v>
      </c>
      <c r="S84" s="75">
        <v>4</v>
      </c>
      <c r="T84" s="49"/>
      <c r="U84" s="49"/>
      <c r="V84" s="49"/>
      <c r="W84" s="49"/>
      <c r="X84" s="49"/>
      <c r="Y84" s="49"/>
      <c r="Z84" s="49"/>
      <c r="AA84" s="49"/>
      <c r="AB84" s="49"/>
      <c r="AC84" s="49"/>
      <c r="AD84" s="49"/>
      <c r="AE84" s="49"/>
      <c r="AF84" s="49"/>
      <c r="AG84" s="49"/>
      <c r="AH84" s="49"/>
      <c r="AI84" s="49"/>
      <c r="AJ84" s="49"/>
      <c r="AK84" s="49"/>
    </row>
    <row r="85" spans="1:37" s="7" customFormat="1" ht="18.75" customHeight="1">
      <c r="A85" s="412"/>
      <c r="B85" s="44">
        <v>30</v>
      </c>
      <c r="C85" s="77">
        <v>757176</v>
      </c>
      <c r="D85" s="77">
        <v>346342</v>
      </c>
      <c r="E85" s="78">
        <v>45.741280759030928</v>
      </c>
      <c r="F85" s="77">
        <v>229026</v>
      </c>
      <c r="G85" s="79">
        <v>30.247392944308853</v>
      </c>
      <c r="H85" s="77">
        <v>104981</v>
      </c>
      <c r="I85" s="80">
        <v>13.864808181981466</v>
      </c>
      <c r="J85" s="77">
        <v>149665</v>
      </c>
      <c r="K85" s="80">
        <v>19.766210233816182</v>
      </c>
      <c r="L85" s="77">
        <v>141659</v>
      </c>
      <c r="M85" s="80">
        <v>18.708860291398565</v>
      </c>
      <c r="N85" s="77">
        <v>261169</v>
      </c>
      <c r="O85" s="80">
        <v>34.492509007152897</v>
      </c>
      <c r="P85" s="77">
        <v>175561</v>
      </c>
      <c r="Q85" s="80">
        <v>23.18628693989244</v>
      </c>
      <c r="R85" s="76">
        <v>26918</v>
      </c>
      <c r="S85" s="80">
        <v>3.555051929802318</v>
      </c>
      <c r="T85" s="49"/>
      <c r="U85" s="49"/>
      <c r="V85" s="49"/>
      <c r="W85" s="49"/>
      <c r="X85" s="49"/>
      <c r="Y85" s="49"/>
      <c r="Z85" s="49"/>
      <c r="AA85" s="49"/>
      <c r="AB85" s="49"/>
      <c r="AC85" s="49"/>
      <c r="AD85" s="49"/>
      <c r="AE85" s="49"/>
      <c r="AF85" s="49"/>
      <c r="AG85" s="49"/>
      <c r="AH85" s="49"/>
      <c r="AI85" s="49"/>
      <c r="AJ85" s="49"/>
      <c r="AK85" s="49"/>
    </row>
    <row r="86" spans="1:37" ht="18.75" customHeight="1">
      <c r="A86" s="395" t="s">
        <v>33</v>
      </c>
      <c r="B86" s="42">
        <v>26</v>
      </c>
      <c r="C86" s="68">
        <v>1147724</v>
      </c>
      <c r="D86" s="68">
        <v>560110</v>
      </c>
      <c r="E86" s="69">
        <v>48.801802523951757</v>
      </c>
      <c r="F86" s="68">
        <v>358286</v>
      </c>
      <c r="G86" s="70">
        <v>31.21708703486204</v>
      </c>
      <c r="H86" s="68">
        <v>185291</v>
      </c>
      <c r="I86" s="71">
        <v>16.144212371615478</v>
      </c>
      <c r="J86" s="68">
        <v>169735</v>
      </c>
      <c r="K86" s="71">
        <v>14.788834249349147</v>
      </c>
      <c r="L86" s="68">
        <v>165693</v>
      </c>
      <c r="M86" s="71">
        <v>14.436658987700875</v>
      </c>
      <c r="N86" s="68">
        <v>417879</v>
      </c>
      <c r="O86" s="70">
        <v>36.409363226699107</v>
      </c>
      <c r="P86" s="68">
        <v>301638</v>
      </c>
      <c r="Q86" s="71">
        <v>26.281405634107152</v>
      </c>
      <c r="R86" s="6">
        <v>6805</v>
      </c>
      <c r="S86" s="71">
        <v>0.59291258177053019</v>
      </c>
      <c r="T86" s="49"/>
      <c r="U86" s="49"/>
      <c r="V86" s="49"/>
      <c r="W86" s="49"/>
      <c r="X86" s="49"/>
      <c r="Y86" s="49"/>
      <c r="Z86" s="49"/>
      <c r="AA86" s="49"/>
      <c r="AB86" s="49"/>
      <c r="AC86" s="49"/>
      <c r="AD86" s="49"/>
      <c r="AE86" s="49"/>
      <c r="AF86" s="49"/>
      <c r="AG86" s="49"/>
      <c r="AH86" s="49"/>
      <c r="AI86" s="49"/>
      <c r="AJ86" s="49"/>
      <c r="AK86" s="49"/>
    </row>
    <row r="87" spans="1:37" ht="18.75" customHeight="1">
      <c r="A87" s="411"/>
      <c r="B87" s="43">
        <v>27</v>
      </c>
      <c r="C87" s="72">
        <v>1146989</v>
      </c>
      <c r="D87" s="72">
        <v>566451</v>
      </c>
      <c r="E87" s="73">
        <v>49.4</v>
      </c>
      <c r="F87" s="72">
        <v>363274</v>
      </c>
      <c r="G87" s="74">
        <v>31.7</v>
      </c>
      <c r="H87" s="72">
        <v>185897</v>
      </c>
      <c r="I87" s="75">
        <v>16.2</v>
      </c>
      <c r="J87" s="72">
        <v>154537</v>
      </c>
      <c r="K87" s="75">
        <v>13.5</v>
      </c>
      <c r="L87" s="72">
        <v>151351</v>
      </c>
      <c r="M87" s="75">
        <v>13.2</v>
      </c>
      <c r="N87" s="72">
        <v>426001</v>
      </c>
      <c r="O87" s="74">
        <v>37.1</v>
      </c>
      <c r="P87" s="72">
        <v>352885</v>
      </c>
      <c r="Q87" s="75">
        <v>30.8</v>
      </c>
      <c r="R87" s="8">
        <v>6452</v>
      </c>
      <c r="S87" s="75">
        <v>0.6</v>
      </c>
      <c r="T87" s="49"/>
      <c r="U87" s="49"/>
      <c r="V87" s="49"/>
      <c r="W87" s="49"/>
      <c r="X87" s="49"/>
      <c r="Y87" s="49"/>
      <c r="Z87" s="49"/>
      <c r="AA87" s="49"/>
      <c r="AB87" s="49"/>
      <c r="AC87" s="49"/>
      <c r="AD87" s="49"/>
      <c r="AE87" s="49"/>
      <c r="AF87" s="49"/>
      <c r="AG87" s="49"/>
      <c r="AH87" s="49"/>
      <c r="AI87" s="49"/>
      <c r="AJ87" s="49"/>
      <c r="AK87" s="49"/>
    </row>
    <row r="88" spans="1:37" ht="18.75" customHeight="1">
      <c r="A88" s="411"/>
      <c r="B88" s="43">
        <v>28</v>
      </c>
      <c r="C88" s="72">
        <v>1137270</v>
      </c>
      <c r="D88" s="72">
        <v>571990</v>
      </c>
      <c r="E88" s="73">
        <v>50.3</v>
      </c>
      <c r="F88" s="72">
        <v>363772</v>
      </c>
      <c r="G88" s="74">
        <v>32</v>
      </c>
      <c r="H88" s="72">
        <v>190704</v>
      </c>
      <c r="I88" s="75">
        <v>16.8</v>
      </c>
      <c r="J88" s="72">
        <v>153066</v>
      </c>
      <c r="K88" s="75">
        <v>13.5</v>
      </c>
      <c r="L88" s="72">
        <v>151314</v>
      </c>
      <c r="M88" s="75">
        <v>13.3</v>
      </c>
      <c r="N88" s="72">
        <v>412214</v>
      </c>
      <c r="O88" s="75">
        <v>36.200000000000003</v>
      </c>
      <c r="P88" s="72">
        <v>339355</v>
      </c>
      <c r="Q88" s="75">
        <v>29.8</v>
      </c>
      <c r="R88" s="8">
        <v>9774</v>
      </c>
      <c r="S88" s="75">
        <v>0.9</v>
      </c>
      <c r="T88" s="49"/>
      <c r="U88" s="49"/>
      <c r="V88" s="49"/>
      <c r="W88" s="49"/>
      <c r="X88" s="49"/>
      <c r="Y88" s="49"/>
      <c r="Z88" s="49"/>
      <c r="AA88" s="49"/>
      <c r="AB88" s="49"/>
      <c r="AC88" s="49"/>
      <c r="AD88" s="49"/>
      <c r="AE88" s="49"/>
      <c r="AF88" s="49"/>
      <c r="AG88" s="49"/>
      <c r="AH88" s="49"/>
      <c r="AI88" s="49"/>
      <c r="AJ88" s="49"/>
      <c r="AK88" s="49"/>
    </row>
    <row r="89" spans="1:37" ht="18.75" customHeight="1">
      <c r="A89" s="411"/>
      <c r="B89" s="43">
        <v>29</v>
      </c>
      <c r="C89" s="72">
        <v>1155599</v>
      </c>
      <c r="D89" s="72">
        <v>514481</v>
      </c>
      <c r="E89" s="73">
        <v>44.5</v>
      </c>
      <c r="F89" s="72">
        <v>301248</v>
      </c>
      <c r="G89" s="74">
        <v>26.1</v>
      </c>
      <c r="H89" s="72">
        <v>195458</v>
      </c>
      <c r="I89" s="75">
        <v>16.899999999999999</v>
      </c>
      <c r="J89" s="72">
        <v>170976</v>
      </c>
      <c r="K89" s="75">
        <v>14.8</v>
      </c>
      <c r="L89" s="72">
        <v>169841</v>
      </c>
      <c r="M89" s="75">
        <v>14.7</v>
      </c>
      <c r="N89" s="72">
        <v>470142</v>
      </c>
      <c r="O89" s="75">
        <v>40.700000000000003</v>
      </c>
      <c r="P89" s="72">
        <v>375204</v>
      </c>
      <c r="Q89" s="75">
        <v>32.5</v>
      </c>
      <c r="R89" s="8">
        <v>12174</v>
      </c>
      <c r="S89" s="75">
        <v>1.1000000000000001</v>
      </c>
      <c r="T89" s="49"/>
      <c r="U89" s="49"/>
      <c r="V89" s="49"/>
      <c r="W89" s="49"/>
      <c r="X89" s="49"/>
      <c r="Y89" s="49"/>
      <c r="Z89" s="49"/>
      <c r="AA89" s="49"/>
      <c r="AB89" s="49"/>
      <c r="AC89" s="49"/>
      <c r="AD89" s="49"/>
      <c r="AE89" s="49"/>
      <c r="AF89" s="49"/>
      <c r="AG89" s="49"/>
      <c r="AH89" s="49"/>
      <c r="AI89" s="49"/>
      <c r="AJ89" s="49"/>
      <c r="AK89" s="49"/>
    </row>
    <row r="90" spans="1:37" s="7" customFormat="1" ht="18.75" customHeight="1">
      <c r="A90" s="412"/>
      <c r="B90" s="43">
        <v>30</v>
      </c>
      <c r="C90" s="72">
        <v>1113256</v>
      </c>
      <c r="D90" s="72">
        <v>505077</v>
      </c>
      <c r="E90" s="73">
        <v>45.369349008673652</v>
      </c>
      <c r="F90" s="72">
        <v>300897</v>
      </c>
      <c r="G90" s="74">
        <v>27.028554079205502</v>
      </c>
      <c r="H90" s="72">
        <v>187964</v>
      </c>
      <c r="I90" s="75">
        <v>16.884166804400785</v>
      </c>
      <c r="J90" s="72">
        <v>176553</v>
      </c>
      <c r="K90" s="75">
        <v>15.859155486249342</v>
      </c>
      <c r="L90" s="72">
        <v>173430</v>
      </c>
      <c r="M90" s="75">
        <v>15.578627018403674</v>
      </c>
      <c r="N90" s="72">
        <v>431626</v>
      </c>
      <c r="O90" s="75">
        <v>38.771495505076999</v>
      </c>
      <c r="P90" s="72">
        <v>334619</v>
      </c>
      <c r="Q90" s="75">
        <v>30.057686641706848</v>
      </c>
      <c r="R90" s="8">
        <v>8750</v>
      </c>
      <c r="S90" s="75">
        <v>0.78598273892078718</v>
      </c>
      <c r="T90" s="49"/>
      <c r="U90" s="49"/>
      <c r="V90" s="49"/>
      <c r="W90" s="49"/>
      <c r="X90" s="49"/>
      <c r="Y90" s="49"/>
      <c r="Z90" s="49"/>
      <c r="AA90" s="49"/>
      <c r="AB90" s="49"/>
      <c r="AC90" s="49"/>
      <c r="AD90" s="49"/>
      <c r="AE90" s="49"/>
      <c r="AF90" s="49"/>
      <c r="AG90" s="49"/>
      <c r="AH90" s="49"/>
      <c r="AI90" s="49"/>
      <c r="AJ90" s="49"/>
      <c r="AK90" s="49"/>
    </row>
    <row r="91" spans="1:37" ht="18.75" customHeight="1">
      <c r="A91" s="395" t="s">
        <v>34</v>
      </c>
      <c r="B91" s="42">
        <v>26</v>
      </c>
      <c r="C91" s="6">
        <v>2247503</v>
      </c>
      <c r="D91" s="68">
        <v>1091441</v>
      </c>
      <c r="E91" s="69">
        <v>48.6</v>
      </c>
      <c r="F91" s="68">
        <v>677140</v>
      </c>
      <c r="G91" s="70">
        <v>30.1</v>
      </c>
      <c r="H91" s="68">
        <v>371848</v>
      </c>
      <c r="I91" s="71">
        <v>16.5</v>
      </c>
      <c r="J91" s="68">
        <v>230583</v>
      </c>
      <c r="K91" s="71">
        <v>10.3</v>
      </c>
      <c r="L91" s="68">
        <v>227810</v>
      </c>
      <c r="M91" s="71">
        <v>10.1</v>
      </c>
      <c r="N91" s="68">
        <v>925479</v>
      </c>
      <c r="O91" s="70">
        <v>41.1</v>
      </c>
      <c r="P91" s="68">
        <v>547572</v>
      </c>
      <c r="Q91" s="71">
        <v>24.4</v>
      </c>
      <c r="R91" s="6">
        <v>197740</v>
      </c>
      <c r="S91" s="71">
        <v>8.8000000000000007</v>
      </c>
      <c r="T91" s="49"/>
      <c r="U91" s="49"/>
      <c r="V91" s="49"/>
      <c r="W91" s="49"/>
      <c r="X91" s="49"/>
      <c r="Y91" s="49"/>
      <c r="Z91" s="49"/>
      <c r="AA91" s="49"/>
      <c r="AB91" s="49"/>
      <c r="AC91" s="49"/>
      <c r="AD91" s="49"/>
      <c r="AE91" s="49"/>
      <c r="AF91" s="49"/>
      <c r="AG91" s="49"/>
      <c r="AH91" s="49"/>
      <c r="AI91" s="49"/>
      <c r="AJ91" s="49"/>
      <c r="AK91" s="49"/>
    </row>
    <row r="92" spans="1:37" ht="18.75" customHeight="1">
      <c r="A92" s="411"/>
      <c r="B92" s="43">
        <v>27</v>
      </c>
      <c r="C92" s="8">
        <v>2278567</v>
      </c>
      <c r="D92" s="72">
        <v>1095888</v>
      </c>
      <c r="E92" s="73">
        <v>48.1</v>
      </c>
      <c r="F92" s="72">
        <v>675992</v>
      </c>
      <c r="G92" s="74">
        <v>29.7</v>
      </c>
      <c r="H92" s="72">
        <v>375047</v>
      </c>
      <c r="I92" s="75">
        <v>16.5</v>
      </c>
      <c r="J92" s="72">
        <v>235511</v>
      </c>
      <c r="K92" s="75">
        <v>10.3</v>
      </c>
      <c r="L92" s="72">
        <v>235294</v>
      </c>
      <c r="M92" s="75">
        <v>10.3</v>
      </c>
      <c r="N92" s="72">
        <v>947168</v>
      </c>
      <c r="O92" s="74">
        <v>41.6</v>
      </c>
      <c r="P92" s="72">
        <v>627636</v>
      </c>
      <c r="Q92" s="75">
        <v>27.5</v>
      </c>
      <c r="R92" s="8">
        <v>196934</v>
      </c>
      <c r="S92" s="75">
        <v>8.6</v>
      </c>
      <c r="T92" s="49"/>
      <c r="U92" s="49"/>
      <c r="V92" s="49"/>
      <c r="W92" s="49"/>
      <c r="X92" s="49"/>
      <c r="Y92" s="49"/>
      <c r="Z92" s="49"/>
      <c r="AA92" s="49"/>
      <c r="AB92" s="49"/>
      <c r="AC92" s="49"/>
      <c r="AD92" s="49"/>
      <c r="AE92" s="49"/>
      <c r="AF92" s="49"/>
      <c r="AG92" s="49"/>
      <c r="AH92" s="49"/>
      <c r="AI92" s="49"/>
      <c r="AJ92" s="49"/>
      <c r="AK92" s="49"/>
    </row>
    <row r="93" spans="1:37" ht="18.75" customHeight="1">
      <c r="A93" s="411"/>
      <c r="B93" s="43">
        <v>28</v>
      </c>
      <c r="C93" s="8">
        <v>2236594</v>
      </c>
      <c r="D93" s="72">
        <v>1109520</v>
      </c>
      <c r="E93" s="73">
        <v>49.6</v>
      </c>
      <c r="F93" s="72">
        <v>682375</v>
      </c>
      <c r="G93" s="74">
        <v>30.5</v>
      </c>
      <c r="H93" s="72">
        <v>380145</v>
      </c>
      <c r="I93" s="75">
        <v>17</v>
      </c>
      <c r="J93" s="72">
        <v>226862</v>
      </c>
      <c r="K93" s="75">
        <v>10.1</v>
      </c>
      <c r="L93" s="72">
        <v>226673</v>
      </c>
      <c r="M93" s="75">
        <v>10.1</v>
      </c>
      <c r="N93" s="72">
        <v>900212</v>
      </c>
      <c r="O93" s="75">
        <v>40.299999999999997</v>
      </c>
      <c r="P93" s="72">
        <v>603822</v>
      </c>
      <c r="Q93" s="75">
        <v>27</v>
      </c>
      <c r="R93" s="8">
        <v>187304</v>
      </c>
      <c r="S93" s="75">
        <v>8.4</v>
      </c>
      <c r="T93" s="49"/>
      <c r="U93" s="49"/>
      <c r="V93" s="49"/>
      <c r="W93" s="49"/>
      <c r="X93" s="49"/>
      <c r="Y93" s="49"/>
      <c r="Z93" s="49"/>
      <c r="AA93" s="49"/>
      <c r="AB93" s="49"/>
      <c r="AC93" s="49"/>
      <c r="AD93" s="49"/>
      <c r="AE93" s="49"/>
      <c r="AF93" s="49"/>
      <c r="AG93" s="49"/>
      <c r="AH93" s="49"/>
      <c r="AI93" s="49"/>
      <c r="AJ93" s="49"/>
      <c r="AK93" s="49"/>
    </row>
    <row r="94" spans="1:37" ht="18.75" customHeight="1">
      <c r="A94" s="411"/>
      <c r="B94" s="43">
        <v>29</v>
      </c>
      <c r="C94" s="72">
        <v>2254887</v>
      </c>
      <c r="D94" s="72">
        <v>1026839</v>
      </c>
      <c r="E94" s="73">
        <v>45.5</v>
      </c>
      <c r="F94" s="72">
        <v>592196</v>
      </c>
      <c r="G94" s="74">
        <v>25.9</v>
      </c>
      <c r="H94" s="72">
        <v>385932</v>
      </c>
      <c r="I94" s="75">
        <v>17.100000000000001</v>
      </c>
      <c r="J94" s="72">
        <v>237007</v>
      </c>
      <c r="K94" s="75">
        <v>10.5</v>
      </c>
      <c r="L94" s="72">
        <v>236666</v>
      </c>
      <c r="M94" s="75">
        <v>10.5</v>
      </c>
      <c r="N94" s="72">
        <v>991041</v>
      </c>
      <c r="O94" s="75">
        <v>44</v>
      </c>
      <c r="P94" s="72">
        <v>688798</v>
      </c>
      <c r="Q94" s="75">
        <v>30.5</v>
      </c>
      <c r="R94" s="8">
        <v>186830</v>
      </c>
      <c r="S94" s="75">
        <v>8.3000000000000007</v>
      </c>
      <c r="T94" s="49"/>
      <c r="U94" s="49"/>
      <c r="V94" s="49"/>
      <c r="W94" s="49"/>
      <c r="X94" s="49"/>
      <c r="Y94" s="49"/>
      <c r="Z94" s="49"/>
      <c r="AA94" s="49"/>
      <c r="AB94" s="49"/>
      <c r="AC94" s="49"/>
      <c r="AD94" s="49"/>
      <c r="AE94" s="49"/>
      <c r="AF94" s="49"/>
      <c r="AG94" s="49"/>
      <c r="AH94" s="49"/>
      <c r="AI94" s="49"/>
      <c r="AJ94" s="49"/>
      <c r="AK94" s="49"/>
    </row>
    <row r="95" spans="1:37" s="7" customFormat="1" ht="18.75" customHeight="1">
      <c r="A95" s="412"/>
      <c r="B95" s="43">
        <v>30</v>
      </c>
      <c r="C95" s="72">
        <v>2270879</v>
      </c>
      <c r="D95" s="72">
        <v>1025912</v>
      </c>
      <c r="E95" s="73">
        <v>45.176867635836167</v>
      </c>
      <c r="F95" s="72">
        <v>592882</v>
      </c>
      <c r="G95" s="74">
        <v>26.108040102532986</v>
      </c>
      <c r="H95" s="72">
        <v>386559</v>
      </c>
      <c r="I95" s="75">
        <v>17.022439328559557</v>
      </c>
      <c r="J95" s="72">
        <v>271312</v>
      </c>
      <c r="K95" s="75">
        <v>11.947444139471983</v>
      </c>
      <c r="L95" s="72">
        <v>270516</v>
      </c>
      <c r="M95" s="75">
        <v>11.912391633371923</v>
      </c>
      <c r="N95" s="72">
        <v>973655</v>
      </c>
      <c r="O95" s="75">
        <v>42.875688224691849</v>
      </c>
      <c r="P95" s="72">
        <v>598161</v>
      </c>
      <c r="Q95" s="75">
        <v>26.340505152410149</v>
      </c>
      <c r="R95" s="8">
        <v>193733</v>
      </c>
      <c r="S95" s="75">
        <v>8.5311899048782429</v>
      </c>
      <c r="T95" s="49"/>
      <c r="U95" s="49"/>
      <c r="V95" s="49"/>
      <c r="W95" s="49"/>
      <c r="X95" s="49"/>
      <c r="Y95" s="49"/>
      <c r="Z95" s="49"/>
      <c r="AA95" s="49"/>
      <c r="AB95" s="49"/>
      <c r="AC95" s="49"/>
      <c r="AD95" s="49"/>
      <c r="AE95" s="49"/>
      <c r="AF95" s="49"/>
      <c r="AG95" s="49"/>
      <c r="AH95" s="49"/>
      <c r="AI95" s="49"/>
      <c r="AJ95" s="49"/>
      <c r="AK95" s="49"/>
    </row>
    <row r="96" spans="1:37" ht="18.75" customHeight="1">
      <c r="A96" s="395" t="s">
        <v>139</v>
      </c>
      <c r="B96" s="42">
        <v>26</v>
      </c>
      <c r="C96" s="68">
        <v>657458</v>
      </c>
      <c r="D96" s="68">
        <v>343422</v>
      </c>
      <c r="E96" s="69">
        <v>52.2</v>
      </c>
      <c r="F96" s="68">
        <v>218853</v>
      </c>
      <c r="G96" s="70">
        <v>33.299999999999997</v>
      </c>
      <c r="H96" s="68">
        <v>113603</v>
      </c>
      <c r="I96" s="71">
        <v>17.3</v>
      </c>
      <c r="J96" s="68">
        <v>117764</v>
      </c>
      <c r="K96" s="71">
        <v>17.899999999999999</v>
      </c>
      <c r="L96" s="68">
        <v>108802</v>
      </c>
      <c r="M96" s="71">
        <v>16.5</v>
      </c>
      <c r="N96" s="68">
        <v>196272</v>
      </c>
      <c r="O96" s="70">
        <v>29.9</v>
      </c>
      <c r="P96" s="68">
        <v>146371</v>
      </c>
      <c r="Q96" s="71">
        <v>22.3</v>
      </c>
      <c r="R96" s="6">
        <v>9173</v>
      </c>
      <c r="S96" s="71">
        <v>1.4</v>
      </c>
      <c r="T96" s="49"/>
      <c r="U96" s="49"/>
      <c r="V96" s="49"/>
      <c r="W96" s="49"/>
      <c r="X96" s="49"/>
      <c r="Y96" s="49"/>
      <c r="Z96" s="49"/>
      <c r="AA96" s="49"/>
      <c r="AB96" s="49"/>
      <c r="AC96" s="49"/>
      <c r="AD96" s="49"/>
      <c r="AE96" s="49"/>
      <c r="AF96" s="49"/>
      <c r="AG96" s="49"/>
      <c r="AH96" s="49"/>
      <c r="AI96" s="49"/>
      <c r="AJ96" s="49"/>
      <c r="AK96" s="49"/>
    </row>
    <row r="97" spans="1:37" ht="18.75" customHeight="1">
      <c r="A97" s="411"/>
      <c r="B97" s="43">
        <v>27</v>
      </c>
      <c r="C97" s="72">
        <v>674998</v>
      </c>
      <c r="D97" s="72">
        <v>350787</v>
      </c>
      <c r="E97" s="73">
        <v>52</v>
      </c>
      <c r="F97" s="72">
        <v>221088</v>
      </c>
      <c r="G97" s="74">
        <v>32.799999999999997</v>
      </c>
      <c r="H97" s="72">
        <v>118279</v>
      </c>
      <c r="I97" s="75">
        <v>17.5</v>
      </c>
      <c r="J97" s="72">
        <v>108555</v>
      </c>
      <c r="K97" s="75">
        <v>16.100000000000001</v>
      </c>
      <c r="L97" s="72">
        <v>101945</v>
      </c>
      <c r="M97" s="75">
        <v>15.1</v>
      </c>
      <c r="N97" s="72">
        <v>215656</v>
      </c>
      <c r="O97" s="74">
        <v>31.9</v>
      </c>
      <c r="P97" s="72">
        <v>165895</v>
      </c>
      <c r="Q97" s="75">
        <v>24.6</v>
      </c>
      <c r="R97" s="8">
        <v>9633</v>
      </c>
      <c r="S97" s="75">
        <v>1.4</v>
      </c>
      <c r="T97" s="49"/>
      <c r="U97" s="49"/>
      <c r="V97" s="49"/>
      <c r="W97" s="49"/>
      <c r="X97" s="49"/>
      <c r="Y97" s="49"/>
      <c r="Z97" s="49"/>
      <c r="AA97" s="49"/>
      <c r="AB97" s="49"/>
      <c r="AC97" s="49"/>
      <c r="AD97" s="49"/>
      <c r="AE97" s="49"/>
      <c r="AF97" s="49"/>
      <c r="AG97" s="49"/>
      <c r="AH97" s="49"/>
      <c r="AI97" s="49"/>
      <c r="AJ97" s="49"/>
      <c r="AK97" s="49"/>
    </row>
    <row r="98" spans="1:37" ht="18.75" customHeight="1">
      <c r="A98" s="411"/>
      <c r="B98" s="43">
        <v>28</v>
      </c>
      <c r="C98" s="72">
        <v>684616</v>
      </c>
      <c r="D98" s="72">
        <v>353627</v>
      </c>
      <c r="E98" s="73">
        <v>51.7</v>
      </c>
      <c r="F98" s="72">
        <v>220575</v>
      </c>
      <c r="G98" s="74">
        <v>32.200000000000003</v>
      </c>
      <c r="H98" s="72">
        <v>121311</v>
      </c>
      <c r="I98" s="75">
        <v>17.7</v>
      </c>
      <c r="J98" s="72">
        <v>118833</v>
      </c>
      <c r="K98" s="75">
        <v>17.399999999999999</v>
      </c>
      <c r="L98" s="72">
        <v>114853</v>
      </c>
      <c r="M98" s="75">
        <v>16.8</v>
      </c>
      <c r="N98" s="72">
        <v>212156</v>
      </c>
      <c r="O98" s="75">
        <v>31</v>
      </c>
      <c r="P98" s="72">
        <v>163936</v>
      </c>
      <c r="Q98" s="75">
        <v>23.9</v>
      </c>
      <c r="R98" s="8">
        <v>11489</v>
      </c>
      <c r="S98" s="75">
        <v>1.7</v>
      </c>
      <c r="T98" s="49"/>
      <c r="U98" s="49"/>
      <c r="V98" s="49"/>
      <c r="W98" s="49"/>
      <c r="X98" s="49"/>
      <c r="Y98" s="49"/>
      <c r="Z98" s="49"/>
      <c r="AA98" s="49"/>
      <c r="AB98" s="49"/>
      <c r="AC98" s="49"/>
      <c r="AD98" s="49"/>
      <c r="AE98" s="49"/>
      <c r="AF98" s="49"/>
      <c r="AG98" s="49"/>
      <c r="AH98" s="49"/>
      <c r="AI98" s="49"/>
      <c r="AJ98" s="49"/>
      <c r="AK98" s="49"/>
    </row>
    <row r="99" spans="1:37" ht="18.75" customHeight="1">
      <c r="A99" s="411"/>
      <c r="B99" s="43">
        <v>29</v>
      </c>
      <c r="C99" s="72">
        <v>676040</v>
      </c>
      <c r="D99" s="72">
        <v>353245</v>
      </c>
      <c r="E99" s="73">
        <v>52.252085675403826</v>
      </c>
      <c r="F99" s="72">
        <v>218560</v>
      </c>
      <c r="G99" s="74">
        <v>32.329447961659078</v>
      </c>
      <c r="H99" s="72">
        <v>122704</v>
      </c>
      <c r="I99" s="75">
        <v>18.150405301461454</v>
      </c>
      <c r="J99" s="72">
        <v>111364</v>
      </c>
      <c r="K99" s="75">
        <v>16.472989763919294</v>
      </c>
      <c r="L99" s="72">
        <v>104020</v>
      </c>
      <c r="M99" s="75">
        <v>15.38666351103485</v>
      </c>
      <c r="N99" s="72">
        <v>211431</v>
      </c>
      <c r="O99" s="75">
        <v>31.27492456067688</v>
      </c>
      <c r="P99" s="72">
        <v>166099</v>
      </c>
      <c r="Q99" s="75">
        <v>24.569404177267618</v>
      </c>
      <c r="R99" s="8">
        <v>6949</v>
      </c>
      <c r="S99" s="75">
        <v>1.0278977575291404</v>
      </c>
      <c r="T99" s="49"/>
      <c r="U99" s="49"/>
      <c r="V99" s="49"/>
      <c r="W99" s="49"/>
      <c r="X99" s="49"/>
      <c r="Y99" s="49"/>
      <c r="Z99" s="49"/>
      <c r="AA99" s="49"/>
      <c r="AB99" s="49"/>
      <c r="AC99" s="49"/>
      <c r="AD99" s="49"/>
      <c r="AE99" s="49"/>
      <c r="AF99" s="49"/>
      <c r="AG99" s="49"/>
      <c r="AH99" s="49"/>
      <c r="AI99" s="49"/>
      <c r="AJ99" s="49"/>
      <c r="AK99" s="49"/>
    </row>
    <row r="100" spans="1:37" s="7" customFormat="1" ht="18.75" customHeight="1">
      <c r="A100" s="412"/>
      <c r="B100" s="43">
        <v>30</v>
      </c>
      <c r="C100" s="72">
        <v>665596</v>
      </c>
      <c r="D100" s="72">
        <v>351187</v>
      </c>
      <c r="E100" s="73">
        <v>52.762787035979784</v>
      </c>
      <c r="F100" s="72">
        <v>216965</v>
      </c>
      <c r="G100" s="74">
        <v>32.597100944116249</v>
      </c>
      <c r="H100" s="72">
        <v>122133</v>
      </c>
      <c r="I100" s="75">
        <v>18.349419167182496</v>
      </c>
      <c r="J100" s="72">
        <v>102636</v>
      </c>
      <c r="K100" s="75">
        <v>15.420164784644138</v>
      </c>
      <c r="L100" s="72">
        <v>92243</v>
      </c>
      <c r="M100" s="75">
        <v>13.858707083576224</v>
      </c>
      <c r="N100" s="72">
        <v>211773</v>
      </c>
      <c r="O100" s="75">
        <v>31.81704817937608</v>
      </c>
      <c r="P100" s="72">
        <v>159330</v>
      </c>
      <c r="Q100" s="75">
        <v>23.937944338607803</v>
      </c>
      <c r="R100" s="8">
        <v>5754</v>
      </c>
      <c r="S100" s="75">
        <v>0.86448836831952114</v>
      </c>
      <c r="T100" s="49"/>
      <c r="U100" s="49"/>
      <c r="V100" s="49"/>
      <c r="W100" s="49"/>
      <c r="X100" s="49"/>
      <c r="Y100" s="49"/>
      <c r="Z100" s="49"/>
      <c r="AA100" s="49"/>
      <c r="AB100" s="49"/>
      <c r="AC100" s="49"/>
      <c r="AD100" s="49"/>
      <c r="AE100" s="49"/>
      <c r="AF100" s="49"/>
      <c r="AG100" s="49"/>
      <c r="AH100" s="49"/>
      <c r="AI100" s="49"/>
      <c r="AJ100" s="49"/>
      <c r="AK100" s="49"/>
    </row>
    <row r="101" spans="1:37" ht="18.75" customHeight="1">
      <c r="A101" s="395" t="s">
        <v>145</v>
      </c>
      <c r="B101" s="42">
        <v>26</v>
      </c>
      <c r="C101" s="6">
        <v>500661</v>
      </c>
      <c r="D101" s="68">
        <v>256078</v>
      </c>
      <c r="E101" s="69">
        <v>51.1</v>
      </c>
      <c r="F101" s="68">
        <v>165542</v>
      </c>
      <c r="G101" s="70">
        <v>33.1</v>
      </c>
      <c r="H101" s="68">
        <v>81858</v>
      </c>
      <c r="I101" s="71">
        <v>16.3</v>
      </c>
      <c r="J101" s="68">
        <v>77006</v>
      </c>
      <c r="K101" s="71">
        <v>15.3</v>
      </c>
      <c r="L101" s="68">
        <v>70163</v>
      </c>
      <c r="M101" s="71">
        <v>13.9</v>
      </c>
      <c r="N101" s="68">
        <v>167577</v>
      </c>
      <c r="O101" s="70">
        <v>33.6</v>
      </c>
      <c r="P101" s="68">
        <v>108054</v>
      </c>
      <c r="Q101" s="71">
        <v>21.6</v>
      </c>
      <c r="R101" s="6">
        <v>24688</v>
      </c>
      <c r="S101" s="71">
        <v>4.9000000000000004</v>
      </c>
      <c r="T101" s="49"/>
      <c r="U101" s="49"/>
      <c r="V101" s="49"/>
      <c r="W101" s="49"/>
      <c r="X101" s="49"/>
      <c r="Y101" s="49"/>
      <c r="Z101" s="49"/>
      <c r="AA101" s="49"/>
      <c r="AB101" s="49"/>
      <c r="AC101" s="49"/>
      <c r="AD101" s="49"/>
      <c r="AE101" s="49"/>
      <c r="AF101" s="49"/>
      <c r="AG101" s="49"/>
      <c r="AH101" s="49"/>
      <c r="AI101" s="49"/>
      <c r="AJ101" s="49"/>
      <c r="AK101" s="49"/>
    </row>
    <row r="102" spans="1:37" ht="18.75" customHeight="1">
      <c r="A102" s="411"/>
      <c r="B102" s="43">
        <v>27</v>
      </c>
      <c r="C102" s="8">
        <v>502185</v>
      </c>
      <c r="D102" s="72">
        <v>257690</v>
      </c>
      <c r="E102" s="73">
        <v>51.3</v>
      </c>
      <c r="F102" s="72">
        <v>167721</v>
      </c>
      <c r="G102" s="74">
        <v>33.4</v>
      </c>
      <c r="H102" s="72">
        <v>81172</v>
      </c>
      <c r="I102" s="75">
        <v>16.2</v>
      </c>
      <c r="J102" s="72">
        <v>68555</v>
      </c>
      <c r="K102" s="75">
        <v>13.700000000000001</v>
      </c>
      <c r="L102" s="72">
        <v>66680</v>
      </c>
      <c r="M102" s="75">
        <v>13.3</v>
      </c>
      <c r="N102" s="72">
        <v>175940</v>
      </c>
      <c r="O102" s="74">
        <v>35</v>
      </c>
      <c r="P102" s="72">
        <v>124158</v>
      </c>
      <c r="Q102" s="75">
        <v>24.7</v>
      </c>
      <c r="R102" s="8">
        <v>21320</v>
      </c>
      <c r="S102" s="75">
        <v>4.2</v>
      </c>
      <c r="T102" s="49"/>
      <c r="U102" s="49"/>
      <c r="V102" s="49"/>
      <c r="W102" s="49"/>
      <c r="X102" s="49"/>
      <c r="Y102" s="49"/>
      <c r="Z102" s="49"/>
      <c r="AA102" s="49"/>
      <c r="AB102" s="49"/>
      <c r="AC102" s="49"/>
      <c r="AD102" s="49"/>
      <c r="AE102" s="49"/>
      <c r="AF102" s="49"/>
      <c r="AG102" s="49"/>
      <c r="AH102" s="49"/>
      <c r="AI102" s="49"/>
      <c r="AJ102" s="49"/>
      <c r="AK102" s="49"/>
    </row>
    <row r="103" spans="1:37" ht="18.75" customHeight="1">
      <c r="A103" s="411"/>
      <c r="B103" s="43">
        <v>28</v>
      </c>
      <c r="C103" s="8">
        <v>503908</v>
      </c>
      <c r="D103" s="72">
        <v>256331</v>
      </c>
      <c r="E103" s="73">
        <v>50.868610936917058</v>
      </c>
      <c r="F103" s="72">
        <v>167542</v>
      </c>
      <c r="G103" s="74">
        <v>33.248529493478969</v>
      </c>
      <c r="H103" s="72">
        <v>79578</v>
      </c>
      <c r="I103" s="75">
        <v>15.792168411694199</v>
      </c>
      <c r="J103" s="72">
        <v>73157</v>
      </c>
      <c r="K103" s="75">
        <v>14.517927875723347</v>
      </c>
      <c r="L103" s="72">
        <v>72407</v>
      </c>
      <c r="M103" s="75">
        <v>14.369091183311239</v>
      </c>
      <c r="N103" s="72">
        <v>174420</v>
      </c>
      <c r="O103" s="74">
        <v>34.613461187359597</v>
      </c>
      <c r="P103" s="72">
        <v>124819</v>
      </c>
      <c r="Q103" s="75">
        <v>24.770196146915708</v>
      </c>
      <c r="R103" s="8">
        <v>19436</v>
      </c>
      <c r="S103" s="75">
        <v>3.8570532716289483</v>
      </c>
      <c r="T103" s="49"/>
      <c r="U103" s="49"/>
      <c r="V103" s="49"/>
      <c r="W103" s="49"/>
      <c r="X103" s="49"/>
      <c r="Y103" s="49"/>
      <c r="Z103" s="49"/>
      <c r="AA103" s="49"/>
      <c r="AB103" s="49"/>
      <c r="AC103" s="49"/>
      <c r="AD103" s="49"/>
      <c r="AE103" s="49"/>
      <c r="AF103" s="49"/>
      <c r="AG103" s="49"/>
      <c r="AH103" s="49"/>
      <c r="AI103" s="49"/>
      <c r="AJ103" s="49"/>
      <c r="AK103" s="49"/>
    </row>
    <row r="104" spans="1:37" ht="18.75" customHeight="1">
      <c r="A104" s="411"/>
      <c r="B104" s="43">
        <v>29</v>
      </c>
      <c r="C104" s="8">
        <v>508238</v>
      </c>
      <c r="D104" s="72">
        <v>256849</v>
      </c>
      <c r="E104" s="73">
        <v>50.53714991795183</v>
      </c>
      <c r="F104" s="72">
        <v>167959</v>
      </c>
      <c r="G104" s="74">
        <v>33.047312479586338</v>
      </c>
      <c r="H104" s="72">
        <v>79359</v>
      </c>
      <c r="I104" s="75">
        <v>15.614534922614995</v>
      </c>
      <c r="J104" s="72">
        <v>77326</v>
      </c>
      <c r="K104" s="75">
        <v>15.214525478220834</v>
      </c>
      <c r="L104" s="72">
        <v>76158</v>
      </c>
      <c r="M104" s="75">
        <v>14.984711886950603</v>
      </c>
      <c r="N104" s="72">
        <v>174063</v>
      </c>
      <c r="O104" s="75">
        <v>34.299999999999997</v>
      </c>
      <c r="P104" s="72">
        <v>127569</v>
      </c>
      <c r="Q104" s="75">
        <v>25.100248308863172</v>
      </c>
      <c r="R104" s="8">
        <v>16725</v>
      </c>
      <c r="S104" s="75">
        <v>3.2907810907488226</v>
      </c>
      <c r="T104" s="49"/>
      <c r="U104" s="49"/>
      <c r="V104" s="49"/>
      <c r="W104" s="49"/>
      <c r="X104" s="49"/>
      <c r="Y104" s="49"/>
      <c r="Z104" s="49"/>
      <c r="AA104" s="49"/>
      <c r="AB104" s="49"/>
      <c r="AC104" s="49"/>
      <c r="AD104" s="49"/>
      <c r="AE104" s="49"/>
      <c r="AF104" s="49"/>
      <c r="AG104" s="49"/>
      <c r="AH104" s="49"/>
      <c r="AI104" s="49"/>
      <c r="AJ104" s="49"/>
      <c r="AK104" s="49"/>
    </row>
    <row r="105" spans="1:37" s="7" customFormat="1" ht="18.75" customHeight="1">
      <c r="A105" s="412"/>
      <c r="B105" s="43">
        <v>30</v>
      </c>
      <c r="C105" s="72">
        <v>511089</v>
      </c>
      <c r="D105" s="72">
        <v>255991</v>
      </c>
      <c r="E105" s="73">
        <v>50.087362475028804</v>
      </c>
      <c r="F105" s="72">
        <v>165973</v>
      </c>
      <c r="G105" s="74">
        <v>32.474383130922405</v>
      </c>
      <c r="H105" s="72">
        <v>80513</v>
      </c>
      <c r="I105" s="75">
        <v>15.753224976471808</v>
      </c>
      <c r="J105" s="72">
        <v>76303</v>
      </c>
      <c r="K105" s="75">
        <v>14.929493688966108</v>
      </c>
      <c r="L105" s="72">
        <v>73577</v>
      </c>
      <c r="M105" s="75">
        <v>14.396122788790212</v>
      </c>
      <c r="N105" s="72">
        <v>178795</v>
      </c>
      <c r="O105" s="75">
        <v>34.983143836005084</v>
      </c>
      <c r="P105" s="72">
        <v>122277</v>
      </c>
      <c r="Q105" s="75">
        <v>23.924795877039028</v>
      </c>
      <c r="R105" s="8">
        <v>15046</v>
      </c>
      <c r="S105" s="75">
        <v>2.9439099648006515</v>
      </c>
      <c r="T105" s="49"/>
      <c r="U105" s="49"/>
      <c r="V105" s="49"/>
      <c r="W105" s="49"/>
      <c r="X105" s="49"/>
      <c r="Y105" s="49"/>
      <c r="Z105" s="49"/>
      <c r="AA105" s="49"/>
      <c r="AB105" s="49"/>
      <c r="AC105" s="49"/>
      <c r="AD105" s="49"/>
      <c r="AE105" s="49"/>
      <c r="AF105" s="49"/>
      <c r="AG105" s="49"/>
      <c r="AH105" s="49"/>
      <c r="AI105" s="49"/>
      <c r="AJ105" s="49"/>
      <c r="AK105" s="49"/>
    </row>
    <row r="106" spans="1:37" ht="18.75" customHeight="1">
      <c r="A106" s="395" t="s">
        <v>35</v>
      </c>
      <c r="B106" s="42">
        <v>26</v>
      </c>
      <c r="C106" s="6">
        <v>943465</v>
      </c>
      <c r="D106" s="68">
        <v>409459</v>
      </c>
      <c r="E106" s="69">
        <v>43.4</v>
      </c>
      <c r="F106" s="68">
        <v>276498</v>
      </c>
      <c r="G106" s="70">
        <v>29.3</v>
      </c>
      <c r="H106" s="68">
        <v>119453</v>
      </c>
      <c r="I106" s="71">
        <v>12.7</v>
      </c>
      <c r="J106" s="68">
        <v>121534</v>
      </c>
      <c r="K106" s="71">
        <v>12.9</v>
      </c>
      <c r="L106" s="68">
        <v>112485</v>
      </c>
      <c r="M106" s="71">
        <v>11.9</v>
      </c>
      <c r="N106" s="68">
        <v>412472</v>
      </c>
      <c r="O106" s="70">
        <v>43.7</v>
      </c>
      <c r="P106" s="68">
        <v>298820</v>
      </c>
      <c r="Q106" s="71">
        <v>31.7</v>
      </c>
      <c r="R106" s="6">
        <v>113652</v>
      </c>
      <c r="S106" s="71">
        <v>12</v>
      </c>
      <c r="T106" s="49"/>
      <c r="U106" s="49"/>
      <c r="V106" s="49"/>
      <c r="W106" s="49"/>
      <c r="X106" s="49"/>
      <c r="Y106" s="49"/>
      <c r="Z106" s="49"/>
      <c r="AA106" s="49"/>
      <c r="AB106" s="49"/>
      <c r="AC106" s="49"/>
      <c r="AD106" s="49"/>
      <c r="AE106" s="49"/>
      <c r="AF106" s="49"/>
      <c r="AG106" s="49"/>
      <c r="AH106" s="49"/>
      <c r="AI106" s="49"/>
      <c r="AJ106" s="49"/>
      <c r="AK106" s="49"/>
    </row>
    <row r="107" spans="1:37" ht="18.75" customHeight="1">
      <c r="A107" s="411"/>
      <c r="B107" s="43">
        <v>27</v>
      </c>
      <c r="C107" s="8">
        <v>934360</v>
      </c>
      <c r="D107" s="72">
        <v>407305</v>
      </c>
      <c r="E107" s="73">
        <v>43.6</v>
      </c>
      <c r="F107" s="72">
        <v>275553</v>
      </c>
      <c r="G107" s="74">
        <v>29.5</v>
      </c>
      <c r="H107" s="72">
        <v>117567</v>
      </c>
      <c r="I107" s="75">
        <v>12.6</v>
      </c>
      <c r="J107" s="72">
        <v>105140</v>
      </c>
      <c r="K107" s="75">
        <v>11.2</v>
      </c>
      <c r="L107" s="72">
        <v>99602</v>
      </c>
      <c r="M107" s="75">
        <v>10.7</v>
      </c>
      <c r="N107" s="72">
        <v>421915</v>
      </c>
      <c r="O107" s="74">
        <v>45.2</v>
      </c>
      <c r="P107" s="72">
        <v>312592</v>
      </c>
      <c r="Q107" s="75">
        <v>33.5</v>
      </c>
      <c r="R107" s="8">
        <v>109323</v>
      </c>
      <c r="S107" s="75">
        <v>11.7</v>
      </c>
      <c r="T107" s="49"/>
      <c r="U107" s="49"/>
      <c r="V107" s="49"/>
      <c r="W107" s="49"/>
      <c r="X107" s="49"/>
      <c r="Y107" s="49"/>
      <c r="Z107" s="49"/>
      <c r="AA107" s="49"/>
      <c r="AB107" s="49"/>
      <c r="AC107" s="49"/>
      <c r="AD107" s="49"/>
      <c r="AE107" s="49"/>
      <c r="AF107" s="49"/>
      <c r="AG107" s="49"/>
      <c r="AH107" s="49"/>
      <c r="AI107" s="49"/>
      <c r="AJ107" s="49"/>
      <c r="AK107" s="49"/>
    </row>
    <row r="108" spans="1:37" ht="18.75" customHeight="1">
      <c r="A108" s="411"/>
      <c r="B108" s="43">
        <v>28</v>
      </c>
      <c r="C108" s="8">
        <v>894014</v>
      </c>
      <c r="D108" s="72">
        <v>386730</v>
      </c>
      <c r="E108" s="73">
        <v>43.2</v>
      </c>
      <c r="F108" s="72">
        <v>275888</v>
      </c>
      <c r="G108" s="74">
        <v>30.8</v>
      </c>
      <c r="H108" s="72">
        <v>95569</v>
      </c>
      <c r="I108" s="75">
        <v>10.7</v>
      </c>
      <c r="J108" s="72">
        <v>94559</v>
      </c>
      <c r="K108" s="75">
        <v>10.6</v>
      </c>
      <c r="L108" s="72">
        <v>92763</v>
      </c>
      <c r="M108" s="75">
        <v>10.4</v>
      </c>
      <c r="N108" s="72">
        <v>412725</v>
      </c>
      <c r="O108" s="75">
        <v>46.2</v>
      </c>
      <c r="P108" s="72">
        <v>311049</v>
      </c>
      <c r="Q108" s="75">
        <v>34.799999999999997</v>
      </c>
      <c r="R108" s="8">
        <v>101676</v>
      </c>
      <c r="S108" s="75">
        <v>11.4</v>
      </c>
      <c r="T108" s="49"/>
      <c r="U108" s="49"/>
      <c r="V108" s="49"/>
      <c r="W108" s="49"/>
      <c r="X108" s="49"/>
      <c r="Y108" s="49"/>
      <c r="Z108" s="49"/>
      <c r="AA108" s="49"/>
      <c r="AB108" s="49"/>
      <c r="AC108" s="49"/>
      <c r="AD108" s="49"/>
      <c r="AE108" s="49"/>
      <c r="AF108" s="49"/>
      <c r="AG108" s="49"/>
      <c r="AH108" s="49"/>
      <c r="AI108" s="49"/>
      <c r="AJ108" s="49"/>
      <c r="AK108" s="49"/>
    </row>
    <row r="109" spans="1:37" ht="18.75" customHeight="1">
      <c r="A109" s="411"/>
      <c r="B109" s="43">
        <v>29</v>
      </c>
      <c r="C109" s="72">
        <v>874877</v>
      </c>
      <c r="D109" s="72">
        <v>337798</v>
      </c>
      <c r="E109" s="73">
        <v>38.6</v>
      </c>
      <c r="F109" s="72">
        <v>213821</v>
      </c>
      <c r="G109" s="74">
        <v>24.5</v>
      </c>
      <c r="H109" s="72">
        <v>108556</v>
      </c>
      <c r="I109" s="75">
        <v>12.4</v>
      </c>
      <c r="J109" s="72">
        <v>95762</v>
      </c>
      <c r="K109" s="75">
        <v>11</v>
      </c>
      <c r="L109" s="72">
        <v>92983</v>
      </c>
      <c r="M109" s="75">
        <v>10.6</v>
      </c>
      <c r="N109" s="72">
        <v>441317</v>
      </c>
      <c r="O109" s="75">
        <v>50.4</v>
      </c>
      <c r="P109" s="72">
        <v>340628</v>
      </c>
      <c r="Q109" s="75">
        <v>38.9</v>
      </c>
      <c r="R109" s="8">
        <v>100689</v>
      </c>
      <c r="S109" s="75">
        <v>11.5</v>
      </c>
      <c r="T109" s="49"/>
      <c r="U109" s="49"/>
      <c r="V109" s="49"/>
      <c r="W109" s="49"/>
      <c r="X109" s="49"/>
      <c r="Y109" s="49"/>
      <c r="Z109" s="49"/>
      <c r="AA109" s="49"/>
      <c r="AB109" s="49"/>
      <c r="AC109" s="49"/>
      <c r="AD109" s="49"/>
      <c r="AE109" s="49"/>
      <c r="AF109" s="49"/>
      <c r="AG109" s="49"/>
      <c r="AH109" s="49"/>
      <c r="AI109" s="49"/>
      <c r="AJ109" s="49"/>
      <c r="AK109" s="49"/>
    </row>
    <row r="110" spans="1:37" s="7" customFormat="1" ht="18.75" customHeight="1">
      <c r="A110" s="412"/>
      <c r="B110" s="43">
        <v>30</v>
      </c>
      <c r="C110" s="72">
        <v>841044</v>
      </c>
      <c r="D110" s="72">
        <v>346148</v>
      </c>
      <c r="E110" s="73">
        <v>41.156943037462959</v>
      </c>
      <c r="F110" s="72">
        <v>217147</v>
      </c>
      <c r="G110" s="74">
        <v>25.818744322532471</v>
      </c>
      <c r="H110" s="72">
        <v>115489</v>
      </c>
      <c r="I110" s="75">
        <v>13.731624029182775</v>
      </c>
      <c r="J110" s="72">
        <v>109411</v>
      </c>
      <c r="K110" s="75">
        <v>13.008950780220774</v>
      </c>
      <c r="L110" s="72">
        <v>98311</v>
      </c>
      <c r="M110" s="75">
        <v>11.689162517062128</v>
      </c>
      <c r="N110" s="72">
        <v>385485</v>
      </c>
      <c r="O110" s="75">
        <v>45.834106182316262</v>
      </c>
      <c r="P110" s="72">
        <v>315551</v>
      </c>
      <c r="Q110" s="75">
        <v>37.518964525042684</v>
      </c>
      <c r="R110" s="8">
        <v>69934</v>
      </c>
      <c r="S110" s="75">
        <v>8.3151416572735801</v>
      </c>
      <c r="T110" s="49"/>
      <c r="U110" s="49"/>
      <c r="V110" s="49"/>
      <c r="W110" s="49"/>
      <c r="X110" s="49"/>
      <c r="Y110" s="49"/>
      <c r="Z110" s="49"/>
      <c r="AA110" s="49"/>
      <c r="AB110" s="49"/>
      <c r="AC110" s="49"/>
      <c r="AD110" s="49"/>
      <c r="AE110" s="49"/>
      <c r="AF110" s="49"/>
      <c r="AG110" s="49"/>
      <c r="AH110" s="49"/>
      <c r="AI110" s="49"/>
      <c r="AJ110" s="49"/>
      <c r="AK110" s="49"/>
    </row>
    <row r="111" spans="1:37" ht="18.75" customHeight="1">
      <c r="A111" s="395" t="s">
        <v>36</v>
      </c>
      <c r="B111" s="42">
        <v>26</v>
      </c>
      <c r="C111" s="68">
        <v>2794522</v>
      </c>
      <c r="D111" s="68">
        <v>1295627</v>
      </c>
      <c r="E111" s="69">
        <v>46.4</v>
      </c>
      <c r="F111" s="68">
        <v>831258</v>
      </c>
      <c r="G111" s="70">
        <v>29.8</v>
      </c>
      <c r="H111" s="68">
        <v>415921</v>
      </c>
      <c r="I111" s="71">
        <v>14.9</v>
      </c>
      <c r="J111" s="68">
        <v>195229</v>
      </c>
      <c r="K111" s="71">
        <v>7</v>
      </c>
      <c r="L111" s="68">
        <v>194580</v>
      </c>
      <c r="M111" s="71">
        <v>7</v>
      </c>
      <c r="N111" s="68">
        <v>1303667</v>
      </c>
      <c r="O111" s="70">
        <v>46.6</v>
      </c>
      <c r="P111" s="68">
        <v>753795</v>
      </c>
      <c r="Q111" s="71">
        <v>27</v>
      </c>
      <c r="R111" s="6">
        <v>362088</v>
      </c>
      <c r="S111" s="71">
        <v>12.9</v>
      </c>
      <c r="T111" s="49"/>
      <c r="U111" s="49"/>
      <c r="V111" s="49"/>
      <c r="W111" s="49"/>
      <c r="X111" s="49"/>
      <c r="Y111" s="49"/>
      <c r="Z111" s="49"/>
      <c r="AA111" s="49"/>
      <c r="AB111" s="49"/>
      <c r="AC111" s="49"/>
      <c r="AD111" s="49"/>
      <c r="AE111" s="49"/>
      <c r="AF111" s="49"/>
      <c r="AG111" s="49"/>
      <c r="AH111" s="49"/>
      <c r="AI111" s="49"/>
      <c r="AJ111" s="49"/>
      <c r="AK111" s="49"/>
    </row>
    <row r="112" spans="1:37" ht="18.75" customHeight="1">
      <c r="A112" s="411"/>
      <c r="B112" s="43">
        <v>27</v>
      </c>
      <c r="C112" s="72">
        <v>2823624</v>
      </c>
      <c r="D112" s="72">
        <v>1274472</v>
      </c>
      <c r="E112" s="73">
        <v>45.2</v>
      </c>
      <c r="F112" s="72">
        <v>822852</v>
      </c>
      <c r="G112" s="74">
        <v>29.2</v>
      </c>
      <c r="H112" s="72">
        <v>400543</v>
      </c>
      <c r="I112" s="75">
        <v>14.2</v>
      </c>
      <c r="J112" s="72">
        <v>186246</v>
      </c>
      <c r="K112" s="75">
        <v>6.6</v>
      </c>
      <c r="L112" s="72">
        <v>185903</v>
      </c>
      <c r="M112" s="75">
        <v>6.6</v>
      </c>
      <c r="N112" s="72">
        <v>1362907</v>
      </c>
      <c r="O112" s="74">
        <v>48</v>
      </c>
      <c r="P112" s="72">
        <v>866155</v>
      </c>
      <c r="Q112" s="75">
        <v>30.7</v>
      </c>
      <c r="R112" s="8">
        <v>339612</v>
      </c>
      <c r="S112" s="75">
        <v>12</v>
      </c>
      <c r="T112" s="49"/>
      <c r="U112" s="49"/>
      <c r="V112" s="49"/>
      <c r="W112" s="49"/>
      <c r="X112" s="49"/>
      <c r="Y112" s="49"/>
      <c r="Z112" s="49"/>
      <c r="AA112" s="49"/>
      <c r="AB112" s="49"/>
      <c r="AC112" s="49"/>
      <c r="AD112" s="49"/>
      <c r="AE112" s="49"/>
      <c r="AF112" s="49"/>
      <c r="AG112" s="49"/>
      <c r="AH112" s="49"/>
      <c r="AI112" s="49"/>
      <c r="AJ112" s="49"/>
      <c r="AK112" s="49"/>
    </row>
    <row r="113" spans="1:37" ht="18.75" customHeight="1">
      <c r="A113" s="411"/>
      <c r="B113" s="43">
        <v>28</v>
      </c>
      <c r="C113" s="72">
        <v>2758169</v>
      </c>
      <c r="D113" s="72">
        <v>1268971</v>
      </c>
      <c r="E113" s="73">
        <v>46</v>
      </c>
      <c r="F113" s="72">
        <v>822892</v>
      </c>
      <c r="G113" s="74">
        <v>29.8</v>
      </c>
      <c r="H113" s="72">
        <v>390603</v>
      </c>
      <c r="I113" s="75">
        <v>14.2</v>
      </c>
      <c r="J113" s="72">
        <v>191387</v>
      </c>
      <c r="K113" s="75">
        <v>6.9</v>
      </c>
      <c r="L113" s="72">
        <v>191253</v>
      </c>
      <c r="M113" s="75">
        <v>6.9</v>
      </c>
      <c r="N113" s="72">
        <v>1297810</v>
      </c>
      <c r="O113" s="75">
        <v>47.1</v>
      </c>
      <c r="P113" s="72">
        <v>845264</v>
      </c>
      <c r="Q113" s="75">
        <v>30.6</v>
      </c>
      <c r="R113" s="8">
        <v>310212</v>
      </c>
      <c r="S113" s="75">
        <v>11.2</v>
      </c>
      <c r="T113" s="49"/>
      <c r="U113" s="49"/>
      <c r="V113" s="49"/>
      <c r="W113" s="49"/>
      <c r="X113" s="49"/>
      <c r="Y113" s="49"/>
      <c r="Z113" s="49"/>
      <c r="AA113" s="49"/>
      <c r="AB113" s="49"/>
      <c r="AC113" s="49"/>
      <c r="AD113" s="49"/>
      <c r="AE113" s="49"/>
      <c r="AF113" s="49"/>
      <c r="AG113" s="49"/>
      <c r="AH113" s="49"/>
      <c r="AI113" s="49"/>
      <c r="AJ113" s="49"/>
      <c r="AK113" s="49"/>
    </row>
    <row r="114" spans="1:37" ht="18.75" customHeight="1">
      <c r="A114" s="411"/>
      <c r="B114" s="43">
        <v>29</v>
      </c>
      <c r="C114" s="8">
        <v>2647594</v>
      </c>
      <c r="D114" s="72">
        <v>1138563</v>
      </c>
      <c r="E114" s="73">
        <v>43.1</v>
      </c>
      <c r="F114" s="72">
        <v>676673</v>
      </c>
      <c r="G114" s="74">
        <v>25.6</v>
      </c>
      <c r="H114" s="72">
        <v>404799</v>
      </c>
      <c r="I114" s="75">
        <v>15.3</v>
      </c>
      <c r="J114" s="72">
        <v>175702</v>
      </c>
      <c r="K114" s="75">
        <v>6.6</v>
      </c>
      <c r="L114" s="72">
        <v>174320</v>
      </c>
      <c r="M114" s="75">
        <v>6.6</v>
      </c>
      <c r="N114" s="72">
        <v>1333330</v>
      </c>
      <c r="O114" s="75">
        <v>50.3</v>
      </c>
      <c r="P114" s="72">
        <v>920011</v>
      </c>
      <c r="Q114" s="75">
        <v>34.700000000000003</v>
      </c>
      <c r="R114" s="8">
        <v>271256</v>
      </c>
      <c r="S114" s="75">
        <v>10.199999999999999</v>
      </c>
      <c r="T114" s="49"/>
      <c r="U114" s="49"/>
      <c r="V114" s="49"/>
      <c r="W114" s="49"/>
      <c r="X114" s="49"/>
      <c r="Y114" s="49"/>
      <c r="Z114" s="49"/>
      <c r="AA114" s="49"/>
      <c r="AB114" s="49"/>
      <c r="AC114" s="49"/>
      <c r="AD114" s="49"/>
      <c r="AE114" s="49"/>
      <c r="AF114" s="49"/>
      <c r="AG114" s="49"/>
      <c r="AH114" s="49"/>
      <c r="AI114" s="49"/>
      <c r="AJ114" s="49"/>
      <c r="AK114" s="49"/>
    </row>
    <row r="115" spans="1:37" s="7" customFormat="1" ht="18.75" customHeight="1">
      <c r="A115" s="412"/>
      <c r="B115" s="43">
        <v>30</v>
      </c>
      <c r="C115" s="72">
        <v>2554843</v>
      </c>
      <c r="D115" s="72">
        <v>1107174</v>
      </c>
      <c r="E115" s="73">
        <v>43.336283286291952</v>
      </c>
      <c r="F115" s="72">
        <v>671926</v>
      </c>
      <c r="G115" s="74">
        <v>26.300089672829213</v>
      </c>
      <c r="H115" s="72">
        <v>382281</v>
      </c>
      <c r="I115" s="75">
        <v>14.9</v>
      </c>
      <c r="J115" s="72">
        <v>193502</v>
      </c>
      <c r="K115" s="75">
        <v>7.573929200346166</v>
      </c>
      <c r="L115" s="72">
        <v>190235</v>
      </c>
      <c r="M115" s="75">
        <v>7.5</v>
      </c>
      <c r="N115" s="72">
        <v>1254167</v>
      </c>
      <c r="O115" s="75">
        <v>49.089787513361877</v>
      </c>
      <c r="P115" s="72">
        <v>826951</v>
      </c>
      <c r="Q115" s="75">
        <v>32.367977210341301</v>
      </c>
      <c r="R115" s="8">
        <v>258835</v>
      </c>
      <c r="S115" s="75">
        <v>10.131150916122831</v>
      </c>
      <c r="T115" s="49"/>
      <c r="U115" s="49"/>
      <c r="V115" s="49"/>
      <c r="W115" s="49"/>
      <c r="X115" s="49"/>
      <c r="Y115" s="49"/>
      <c r="Z115" s="49"/>
      <c r="AA115" s="49"/>
      <c r="AB115" s="49"/>
      <c r="AC115" s="49"/>
      <c r="AD115" s="49"/>
      <c r="AE115" s="49"/>
      <c r="AF115" s="49"/>
      <c r="AG115" s="49"/>
      <c r="AH115" s="49"/>
      <c r="AI115" s="49"/>
      <c r="AJ115" s="49"/>
      <c r="AK115" s="49"/>
    </row>
    <row r="116" spans="1:37" ht="18.75" customHeight="1">
      <c r="A116" s="395" t="s">
        <v>37</v>
      </c>
      <c r="B116" s="42">
        <v>26</v>
      </c>
      <c r="C116" s="6">
        <v>1997044</v>
      </c>
      <c r="D116" s="68">
        <v>911896</v>
      </c>
      <c r="E116" s="69">
        <v>45.7</v>
      </c>
      <c r="F116" s="68">
        <v>540118</v>
      </c>
      <c r="G116" s="70">
        <v>27</v>
      </c>
      <c r="H116" s="68">
        <v>344424</v>
      </c>
      <c r="I116" s="71">
        <v>17.2</v>
      </c>
      <c r="J116" s="68">
        <v>231366</v>
      </c>
      <c r="K116" s="71">
        <v>11.6</v>
      </c>
      <c r="L116" s="68">
        <v>221407</v>
      </c>
      <c r="M116" s="71">
        <v>11.1</v>
      </c>
      <c r="N116" s="68">
        <v>853782</v>
      </c>
      <c r="O116" s="70">
        <v>42.8</v>
      </c>
      <c r="P116" s="68">
        <v>444574</v>
      </c>
      <c r="Q116" s="71">
        <v>22.3</v>
      </c>
      <c r="R116" s="6">
        <v>317324</v>
      </c>
      <c r="S116" s="71">
        <v>15.9</v>
      </c>
      <c r="T116" s="49"/>
      <c r="U116" s="49"/>
      <c r="V116" s="49"/>
      <c r="W116" s="49"/>
      <c r="X116" s="49"/>
      <c r="Y116" s="49"/>
      <c r="Z116" s="49"/>
      <c r="AA116" s="49"/>
      <c r="AB116" s="49"/>
      <c r="AC116" s="49"/>
      <c r="AD116" s="49"/>
      <c r="AE116" s="49"/>
      <c r="AF116" s="49"/>
      <c r="AG116" s="49"/>
      <c r="AH116" s="49"/>
      <c r="AI116" s="49"/>
      <c r="AJ116" s="49"/>
      <c r="AK116" s="49"/>
    </row>
    <row r="117" spans="1:37" ht="18.75" customHeight="1">
      <c r="A117" s="411"/>
      <c r="B117" s="43">
        <v>27</v>
      </c>
      <c r="C117" s="8">
        <v>1959168</v>
      </c>
      <c r="D117" s="72">
        <v>884536</v>
      </c>
      <c r="E117" s="73">
        <v>45.1</v>
      </c>
      <c r="F117" s="72">
        <v>531472</v>
      </c>
      <c r="G117" s="74">
        <v>27.1</v>
      </c>
      <c r="H117" s="72">
        <v>324654</v>
      </c>
      <c r="I117" s="75">
        <v>16.600000000000001</v>
      </c>
      <c r="J117" s="72">
        <v>231258</v>
      </c>
      <c r="K117" s="75">
        <v>11.8</v>
      </c>
      <c r="L117" s="72">
        <v>218890</v>
      </c>
      <c r="M117" s="75">
        <v>11.2</v>
      </c>
      <c r="N117" s="72">
        <v>843374</v>
      </c>
      <c r="O117" s="74">
        <v>43</v>
      </c>
      <c r="P117" s="72">
        <v>507286</v>
      </c>
      <c r="Q117" s="75">
        <v>25.9</v>
      </c>
      <c r="R117" s="8">
        <v>248059</v>
      </c>
      <c r="S117" s="75">
        <v>12.7</v>
      </c>
      <c r="T117" s="49"/>
      <c r="U117" s="49"/>
      <c r="V117" s="49"/>
      <c r="W117" s="49"/>
      <c r="X117" s="49"/>
      <c r="Y117" s="49"/>
      <c r="Z117" s="49"/>
      <c r="AA117" s="49"/>
      <c r="AB117" s="49"/>
      <c r="AC117" s="49"/>
      <c r="AD117" s="49"/>
      <c r="AE117" s="49"/>
      <c r="AF117" s="49"/>
      <c r="AG117" s="49"/>
      <c r="AH117" s="49"/>
      <c r="AI117" s="49"/>
      <c r="AJ117" s="49"/>
      <c r="AK117" s="49"/>
    </row>
    <row r="118" spans="1:37" ht="18.75" customHeight="1">
      <c r="A118" s="411"/>
      <c r="B118" s="43">
        <v>28</v>
      </c>
      <c r="C118" s="8">
        <v>1922360</v>
      </c>
      <c r="D118" s="72">
        <v>864400</v>
      </c>
      <c r="E118" s="73">
        <v>45</v>
      </c>
      <c r="F118" s="72">
        <v>535444</v>
      </c>
      <c r="G118" s="74">
        <v>27.9</v>
      </c>
      <c r="H118" s="72">
        <v>299532</v>
      </c>
      <c r="I118" s="75">
        <v>15.6</v>
      </c>
      <c r="J118" s="72">
        <v>255576</v>
      </c>
      <c r="K118" s="75">
        <v>13.3</v>
      </c>
      <c r="L118" s="72">
        <v>251747</v>
      </c>
      <c r="M118" s="75">
        <v>13.1</v>
      </c>
      <c r="N118" s="72">
        <v>802384</v>
      </c>
      <c r="O118" s="75">
        <v>41.7</v>
      </c>
      <c r="P118" s="72">
        <v>501776</v>
      </c>
      <c r="Q118" s="75">
        <v>26.1</v>
      </c>
      <c r="R118" s="8">
        <v>227674</v>
      </c>
      <c r="S118" s="75">
        <v>11.8</v>
      </c>
      <c r="T118" s="49"/>
      <c r="U118" s="49"/>
      <c r="V118" s="49"/>
      <c r="W118" s="49"/>
      <c r="X118" s="49"/>
      <c r="Y118" s="49"/>
      <c r="Z118" s="49"/>
      <c r="AA118" s="49"/>
      <c r="AB118" s="49"/>
      <c r="AC118" s="49"/>
      <c r="AD118" s="49"/>
      <c r="AE118" s="49"/>
      <c r="AF118" s="49"/>
      <c r="AG118" s="49"/>
      <c r="AH118" s="49"/>
      <c r="AI118" s="49"/>
      <c r="AJ118" s="49"/>
      <c r="AK118" s="49"/>
    </row>
    <row r="119" spans="1:37" ht="18.75" customHeight="1">
      <c r="A119" s="411"/>
      <c r="B119" s="43">
        <v>29</v>
      </c>
      <c r="C119" s="72">
        <v>1941806</v>
      </c>
      <c r="D119" s="72">
        <v>841795</v>
      </c>
      <c r="E119" s="73">
        <v>43.351138064255643</v>
      </c>
      <c r="F119" s="72">
        <v>471978</v>
      </c>
      <c r="G119" s="74">
        <v>24.306135628378943</v>
      </c>
      <c r="H119" s="72">
        <v>339508</v>
      </c>
      <c r="I119" s="75">
        <v>17.484135902350697</v>
      </c>
      <c r="J119" s="72">
        <v>232599</v>
      </c>
      <c r="K119" s="75">
        <v>11.978488067294055</v>
      </c>
      <c r="L119" s="72">
        <v>229521</v>
      </c>
      <c r="M119" s="75">
        <v>11.819975836927068</v>
      </c>
      <c r="N119" s="72">
        <v>867412</v>
      </c>
      <c r="O119" s="75">
        <v>44.670373868450298</v>
      </c>
      <c r="P119" s="72">
        <v>539917</v>
      </c>
      <c r="Q119" s="75">
        <v>27.804888850894478</v>
      </c>
      <c r="R119" s="8">
        <v>205190</v>
      </c>
      <c r="S119" s="75">
        <v>10.566967039961767</v>
      </c>
      <c r="T119" s="49"/>
      <c r="U119" s="49"/>
      <c r="V119" s="49"/>
      <c r="W119" s="49"/>
      <c r="X119" s="49"/>
      <c r="Y119" s="49"/>
      <c r="Z119" s="49"/>
      <c r="AA119" s="49"/>
      <c r="AB119" s="49"/>
      <c r="AC119" s="49"/>
      <c r="AD119" s="49"/>
      <c r="AE119" s="49"/>
      <c r="AF119" s="49"/>
      <c r="AG119" s="49"/>
      <c r="AH119" s="49"/>
      <c r="AI119" s="49"/>
      <c r="AJ119" s="49"/>
      <c r="AK119" s="49"/>
    </row>
    <row r="120" spans="1:37" s="7" customFormat="1" ht="18.75" customHeight="1">
      <c r="A120" s="412"/>
      <c r="B120" s="43">
        <v>30</v>
      </c>
      <c r="C120" s="72">
        <v>1841384</v>
      </c>
      <c r="D120" s="72">
        <v>797985</v>
      </c>
      <c r="E120" s="73">
        <v>43.336153675713483</v>
      </c>
      <c r="F120" s="72">
        <v>468001</v>
      </c>
      <c r="G120" s="74">
        <v>25.415719915020439</v>
      </c>
      <c r="H120" s="72">
        <v>301179</v>
      </c>
      <c r="I120" s="75">
        <v>16.356121265309138</v>
      </c>
      <c r="J120" s="72">
        <v>240699</v>
      </c>
      <c r="K120" s="75">
        <v>13.07163524826978</v>
      </c>
      <c r="L120" s="72">
        <v>225805</v>
      </c>
      <c r="M120" s="75">
        <v>12.262787120991602</v>
      </c>
      <c r="N120" s="72">
        <v>802700</v>
      </c>
      <c r="O120" s="75">
        <v>43.592211076016731</v>
      </c>
      <c r="P120" s="72">
        <v>503112</v>
      </c>
      <c r="Q120" s="75">
        <v>27.322492212379384</v>
      </c>
      <c r="R120" s="8">
        <v>191514</v>
      </c>
      <c r="S120" s="75">
        <v>10.400546545424529</v>
      </c>
      <c r="T120" s="49"/>
      <c r="U120" s="49"/>
      <c r="V120" s="49"/>
      <c r="W120" s="49"/>
      <c r="X120" s="49"/>
      <c r="Y120" s="49"/>
      <c r="Z120" s="49"/>
      <c r="AA120" s="49"/>
      <c r="AB120" s="49"/>
      <c r="AC120" s="49"/>
      <c r="AD120" s="49"/>
      <c r="AE120" s="49"/>
      <c r="AF120" s="49"/>
      <c r="AG120" s="49"/>
      <c r="AH120" s="49"/>
      <c r="AI120" s="49"/>
      <c r="AJ120" s="49"/>
      <c r="AK120" s="49"/>
    </row>
    <row r="121" spans="1:37" ht="18.75" customHeight="1">
      <c r="A121" s="395" t="s">
        <v>137</v>
      </c>
      <c r="B121" s="42">
        <v>26</v>
      </c>
      <c r="C121" s="68">
        <v>478262</v>
      </c>
      <c r="D121" s="68">
        <v>242906</v>
      </c>
      <c r="E121" s="69">
        <v>50.8</v>
      </c>
      <c r="F121" s="68">
        <v>147533</v>
      </c>
      <c r="G121" s="70">
        <v>30.8</v>
      </c>
      <c r="H121" s="68">
        <v>80772</v>
      </c>
      <c r="I121" s="71">
        <v>16.899999999999999</v>
      </c>
      <c r="J121" s="68">
        <v>73511</v>
      </c>
      <c r="K121" s="71">
        <v>15.4</v>
      </c>
      <c r="L121" s="68">
        <v>67566</v>
      </c>
      <c r="M121" s="71">
        <v>14.1</v>
      </c>
      <c r="N121" s="68">
        <v>161845</v>
      </c>
      <c r="O121" s="70">
        <v>33.799999999999997</v>
      </c>
      <c r="P121" s="68">
        <v>107984</v>
      </c>
      <c r="Q121" s="71">
        <v>22.6</v>
      </c>
      <c r="R121" s="6">
        <v>9909</v>
      </c>
      <c r="S121" s="71">
        <v>2.1</v>
      </c>
      <c r="T121" s="49"/>
      <c r="U121" s="49"/>
      <c r="V121" s="49"/>
      <c r="W121" s="49"/>
      <c r="X121" s="49"/>
      <c r="Y121" s="49"/>
      <c r="Z121" s="49"/>
      <c r="AA121" s="49"/>
      <c r="AB121" s="49"/>
      <c r="AC121" s="49"/>
      <c r="AD121" s="49"/>
      <c r="AE121" s="49"/>
      <c r="AF121" s="49"/>
      <c r="AG121" s="49"/>
      <c r="AH121" s="49"/>
      <c r="AI121" s="49"/>
      <c r="AJ121" s="49"/>
      <c r="AK121" s="49"/>
    </row>
    <row r="122" spans="1:37" ht="18.75" customHeight="1">
      <c r="A122" s="411"/>
      <c r="B122" s="43">
        <v>27</v>
      </c>
      <c r="C122" s="72">
        <v>497064</v>
      </c>
      <c r="D122" s="72">
        <v>242309</v>
      </c>
      <c r="E122" s="73">
        <v>48.7</v>
      </c>
      <c r="F122" s="72">
        <v>145263</v>
      </c>
      <c r="G122" s="74">
        <v>29.2</v>
      </c>
      <c r="H122" s="72">
        <v>81815</v>
      </c>
      <c r="I122" s="75">
        <v>16.5</v>
      </c>
      <c r="J122" s="72">
        <v>73819</v>
      </c>
      <c r="K122" s="75">
        <v>14.9</v>
      </c>
      <c r="L122" s="72">
        <v>69021</v>
      </c>
      <c r="M122" s="75">
        <v>13.9</v>
      </c>
      <c r="N122" s="72">
        <v>180936</v>
      </c>
      <c r="O122" s="74">
        <v>36.4</v>
      </c>
      <c r="P122" s="72">
        <v>129990</v>
      </c>
      <c r="Q122" s="75">
        <v>26.2</v>
      </c>
      <c r="R122" s="8">
        <v>11975</v>
      </c>
      <c r="S122" s="75">
        <v>2.4</v>
      </c>
      <c r="T122" s="49"/>
      <c r="U122" s="49"/>
      <c r="V122" s="49"/>
      <c r="W122" s="49"/>
      <c r="X122" s="49"/>
      <c r="Y122" s="49"/>
      <c r="Z122" s="49"/>
      <c r="AA122" s="49"/>
      <c r="AB122" s="49"/>
      <c r="AC122" s="49"/>
      <c r="AD122" s="49"/>
      <c r="AE122" s="49"/>
      <c r="AF122" s="49"/>
      <c r="AG122" s="49"/>
      <c r="AH122" s="49"/>
      <c r="AI122" s="49"/>
      <c r="AJ122" s="49"/>
      <c r="AK122" s="49"/>
    </row>
    <row r="123" spans="1:37" ht="18.75" customHeight="1">
      <c r="A123" s="411"/>
      <c r="B123" s="43">
        <v>28</v>
      </c>
      <c r="C123" s="72">
        <v>486336</v>
      </c>
      <c r="D123" s="72">
        <v>244468</v>
      </c>
      <c r="E123" s="73">
        <v>50.3</v>
      </c>
      <c r="F123" s="72">
        <v>145110</v>
      </c>
      <c r="G123" s="74">
        <v>29.8</v>
      </c>
      <c r="H123" s="72">
        <v>83998</v>
      </c>
      <c r="I123" s="75">
        <v>17.3</v>
      </c>
      <c r="J123" s="72">
        <v>72526</v>
      </c>
      <c r="K123" s="75">
        <v>14.9</v>
      </c>
      <c r="L123" s="72">
        <v>70658</v>
      </c>
      <c r="M123" s="75">
        <v>14.5</v>
      </c>
      <c r="N123" s="72">
        <v>169342</v>
      </c>
      <c r="O123" s="75">
        <v>34.799999999999997</v>
      </c>
      <c r="P123" s="72">
        <v>120545</v>
      </c>
      <c r="Q123" s="75">
        <v>24.8</v>
      </c>
      <c r="R123" s="8">
        <v>19588</v>
      </c>
      <c r="S123" s="75">
        <v>4</v>
      </c>
      <c r="T123" s="49"/>
      <c r="U123" s="49"/>
      <c r="V123" s="49"/>
      <c r="W123" s="49"/>
      <c r="X123" s="49"/>
      <c r="Y123" s="49"/>
      <c r="Z123" s="49"/>
      <c r="AA123" s="49"/>
      <c r="AB123" s="49"/>
      <c r="AC123" s="49"/>
      <c r="AD123" s="49"/>
      <c r="AE123" s="49"/>
      <c r="AF123" s="49"/>
      <c r="AG123" s="49"/>
      <c r="AH123" s="49"/>
      <c r="AI123" s="49"/>
      <c r="AJ123" s="49"/>
      <c r="AK123" s="49"/>
    </row>
    <row r="124" spans="1:37" ht="18.75" customHeight="1">
      <c r="A124" s="411"/>
      <c r="B124" s="43">
        <v>29</v>
      </c>
      <c r="C124" s="8">
        <v>492305</v>
      </c>
      <c r="D124" s="72">
        <v>242419</v>
      </c>
      <c r="E124" s="73">
        <v>49.24162866515676</v>
      </c>
      <c r="F124" s="72">
        <v>144135</v>
      </c>
      <c r="G124" s="74">
        <v>29.277581986776489</v>
      </c>
      <c r="H124" s="72">
        <v>82531</v>
      </c>
      <c r="I124" s="75">
        <v>16.764201054224515</v>
      </c>
      <c r="J124" s="72">
        <v>67499</v>
      </c>
      <c r="K124" s="75">
        <v>13.710809355988665</v>
      </c>
      <c r="L124" s="72">
        <v>66287</v>
      </c>
      <c r="M124" s="75">
        <v>13.464620509643414</v>
      </c>
      <c r="N124" s="72">
        <v>182387</v>
      </c>
      <c r="O124" s="75">
        <v>37.047561978854574</v>
      </c>
      <c r="P124" s="72">
        <v>123088</v>
      </c>
      <c r="Q124" s="75">
        <v>25.002386731802439</v>
      </c>
      <c r="R124" s="8">
        <v>22718</v>
      </c>
      <c r="S124" s="75">
        <v>4.6146189861975806</v>
      </c>
      <c r="T124" s="49"/>
      <c r="U124" s="49"/>
      <c r="V124" s="49"/>
      <c r="W124" s="49"/>
      <c r="X124" s="49"/>
      <c r="Y124" s="49"/>
      <c r="Z124" s="49"/>
      <c r="AA124" s="49"/>
      <c r="AB124" s="49"/>
      <c r="AC124" s="49"/>
      <c r="AD124" s="49"/>
      <c r="AE124" s="49"/>
      <c r="AF124" s="49"/>
      <c r="AG124" s="49"/>
      <c r="AH124" s="49"/>
      <c r="AI124" s="49"/>
      <c r="AJ124" s="49"/>
      <c r="AK124" s="49"/>
    </row>
    <row r="125" spans="1:37" s="7" customFormat="1" ht="18.75" customHeight="1">
      <c r="A125" s="412"/>
      <c r="B125" s="44">
        <v>30</v>
      </c>
      <c r="C125" s="77">
        <v>493624</v>
      </c>
      <c r="D125" s="77">
        <v>251108</v>
      </c>
      <c r="E125" s="78">
        <v>50.870298040613903</v>
      </c>
      <c r="F125" s="77">
        <v>143019</v>
      </c>
      <c r="G125" s="79">
        <v>28.973267102085799</v>
      </c>
      <c r="H125" s="77">
        <v>92264</v>
      </c>
      <c r="I125" s="80">
        <v>18.691149538920314</v>
      </c>
      <c r="J125" s="77">
        <v>76108</v>
      </c>
      <c r="K125" s="80">
        <v>15.418213052849941</v>
      </c>
      <c r="L125" s="77">
        <v>71201</v>
      </c>
      <c r="M125" s="80">
        <v>14.42413658979304</v>
      </c>
      <c r="N125" s="77">
        <v>166408</v>
      </c>
      <c r="O125" s="80">
        <v>33.711488906536147</v>
      </c>
      <c r="P125" s="77">
        <v>118483</v>
      </c>
      <c r="Q125" s="80">
        <v>24.002682203458502</v>
      </c>
      <c r="R125" s="76">
        <v>8365</v>
      </c>
      <c r="S125" s="80">
        <v>1.6946096624151177</v>
      </c>
      <c r="T125" s="49"/>
      <c r="U125" s="49"/>
      <c r="V125" s="49"/>
      <c r="W125" s="49"/>
      <c r="X125" s="49"/>
      <c r="Y125" s="49"/>
      <c r="Z125" s="49"/>
      <c r="AA125" s="49"/>
      <c r="AB125" s="49"/>
      <c r="AC125" s="49"/>
      <c r="AD125" s="49"/>
      <c r="AE125" s="49"/>
      <c r="AF125" s="49"/>
      <c r="AG125" s="49"/>
      <c r="AH125" s="49"/>
      <c r="AI125" s="49"/>
      <c r="AJ125" s="49"/>
      <c r="AK125" s="49"/>
    </row>
    <row r="126" spans="1:37" ht="18.75" customHeight="1">
      <c r="A126" s="395" t="s">
        <v>38</v>
      </c>
      <c r="B126" s="42">
        <v>26</v>
      </c>
      <c r="C126" s="6">
        <v>518559</v>
      </c>
      <c r="D126" s="68">
        <v>223299</v>
      </c>
      <c r="E126" s="69">
        <v>43.061445274308227</v>
      </c>
      <c r="F126" s="68">
        <v>118236</v>
      </c>
      <c r="G126" s="70">
        <v>22.800877045813493</v>
      </c>
      <c r="H126" s="68">
        <v>94641</v>
      </c>
      <c r="I126" s="71">
        <v>18.250767993613071</v>
      </c>
      <c r="J126" s="68">
        <v>127813</v>
      </c>
      <c r="K126" s="71">
        <v>24.647725716842249</v>
      </c>
      <c r="L126" s="68">
        <v>119038</v>
      </c>
      <c r="M126" s="71">
        <v>22.955536399908208</v>
      </c>
      <c r="N126" s="68">
        <v>167447</v>
      </c>
      <c r="O126" s="70">
        <v>32.290829008849528</v>
      </c>
      <c r="P126" s="68">
        <v>76527</v>
      </c>
      <c r="Q126" s="71">
        <v>14.757626422451448</v>
      </c>
      <c r="R126" s="6">
        <v>58750</v>
      </c>
      <c r="S126" s="71">
        <v>11.329472634743587</v>
      </c>
      <c r="T126" s="49"/>
      <c r="U126" s="49"/>
      <c r="V126" s="49"/>
      <c r="W126" s="49"/>
      <c r="X126" s="49"/>
      <c r="Y126" s="49"/>
      <c r="Z126" s="49"/>
      <c r="AA126" s="49"/>
      <c r="AB126" s="49"/>
      <c r="AC126" s="49"/>
      <c r="AD126" s="49"/>
      <c r="AE126" s="49"/>
      <c r="AF126" s="49"/>
      <c r="AG126" s="49"/>
      <c r="AH126" s="49"/>
      <c r="AI126" s="49"/>
      <c r="AJ126" s="49"/>
      <c r="AK126" s="49"/>
    </row>
    <row r="127" spans="1:37" ht="18.75" customHeight="1">
      <c r="A127" s="411"/>
      <c r="B127" s="43">
        <v>27</v>
      </c>
      <c r="C127" s="8">
        <v>501783</v>
      </c>
      <c r="D127" s="72">
        <v>216758</v>
      </c>
      <c r="E127" s="73">
        <v>43.197557509919626</v>
      </c>
      <c r="F127" s="72">
        <v>117899</v>
      </c>
      <c r="G127" s="74">
        <v>23.496013216868647</v>
      </c>
      <c r="H127" s="72">
        <v>88145</v>
      </c>
      <c r="I127" s="75">
        <v>17.566358366066606</v>
      </c>
      <c r="J127" s="72">
        <v>105550</v>
      </c>
      <c r="K127" s="75">
        <v>21.034989228411487</v>
      </c>
      <c r="L127" s="72">
        <v>101009</v>
      </c>
      <c r="M127" s="75">
        <v>20.130016361654341</v>
      </c>
      <c r="N127" s="72">
        <v>179475</v>
      </c>
      <c r="O127" s="74">
        <v>35.767453261668891</v>
      </c>
      <c r="P127" s="72">
        <v>85877</v>
      </c>
      <c r="Q127" s="75">
        <v>17.114370156023622</v>
      </c>
      <c r="R127" s="8">
        <v>52843</v>
      </c>
      <c r="S127" s="75">
        <v>10.531046288933663</v>
      </c>
      <c r="T127" s="49"/>
      <c r="U127" s="49"/>
      <c r="V127" s="49"/>
      <c r="W127" s="49"/>
      <c r="X127" s="49"/>
      <c r="Y127" s="49"/>
      <c r="Z127" s="49"/>
      <c r="AA127" s="49"/>
      <c r="AB127" s="49"/>
      <c r="AC127" s="49"/>
      <c r="AD127" s="49"/>
      <c r="AE127" s="49"/>
      <c r="AF127" s="49"/>
      <c r="AG127" s="49"/>
      <c r="AH127" s="49"/>
      <c r="AI127" s="49"/>
      <c r="AJ127" s="49"/>
      <c r="AK127" s="49"/>
    </row>
    <row r="128" spans="1:37" ht="18.75" customHeight="1">
      <c r="A128" s="411"/>
      <c r="B128" s="43">
        <v>28</v>
      </c>
      <c r="C128" s="8">
        <v>485721</v>
      </c>
      <c r="D128" s="72">
        <v>205263</v>
      </c>
      <c r="E128" s="73">
        <v>42.3</v>
      </c>
      <c r="F128" s="72">
        <v>117552</v>
      </c>
      <c r="G128" s="74">
        <v>24.2</v>
      </c>
      <c r="H128" s="72">
        <v>76631</v>
      </c>
      <c r="I128" s="75">
        <v>15.8</v>
      </c>
      <c r="J128" s="72">
        <v>105460</v>
      </c>
      <c r="K128" s="75">
        <v>21.7</v>
      </c>
      <c r="L128" s="72">
        <v>103270</v>
      </c>
      <c r="M128" s="75">
        <v>21.3</v>
      </c>
      <c r="N128" s="72">
        <v>174998</v>
      </c>
      <c r="O128" s="75">
        <v>36</v>
      </c>
      <c r="P128" s="72">
        <v>85731</v>
      </c>
      <c r="Q128" s="75">
        <v>17.7</v>
      </c>
      <c r="R128" s="8">
        <v>47003</v>
      </c>
      <c r="S128" s="75">
        <v>9.6999999999999993</v>
      </c>
      <c r="T128" s="49"/>
      <c r="U128" s="49"/>
      <c r="V128" s="49"/>
      <c r="W128" s="49"/>
      <c r="X128" s="49"/>
      <c r="Y128" s="49"/>
      <c r="Z128" s="49"/>
      <c r="AA128" s="49"/>
      <c r="AB128" s="49"/>
      <c r="AC128" s="49"/>
      <c r="AD128" s="49"/>
      <c r="AE128" s="49"/>
      <c r="AF128" s="49"/>
      <c r="AG128" s="49"/>
      <c r="AH128" s="49"/>
      <c r="AI128" s="49"/>
      <c r="AJ128" s="49"/>
      <c r="AK128" s="49"/>
    </row>
    <row r="129" spans="1:37" ht="18.75" customHeight="1">
      <c r="A129" s="411"/>
      <c r="B129" s="43">
        <v>29</v>
      </c>
      <c r="C129" s="72">
        <v>473608</v>
      </c>
      <c r="D129" s="72">
        <v>218608</v>
      </c>
      <c r="E129" s="73">
        <v>46.2</v>
      </c>
      <c r="F129" s="72">
        <v>118693</v>
      </c>
      <c r="G129" s="74">
        <v>25.1</v>
      </c>
      <c r="H129" s="72">
        <v>88623</v>
      </c>
      <c r="I129" s="75">
        <v>18.7</v>
      </c>
      <c r="J129" s="72">
        <v>93009</v>
      </c>
      <c r="K129" s="75">
        <v>19.600000000000001</v>
      </c>
      <c r="L129" s="72">
        <v>90978</v>
      </c>
      <c r="M129" s="75">
        <v>19.2</v>
      </c>
      <c r="N129" s="72">
        <v>161991</v>
      </c>
      <c r="O129" s="75">
        <v>34.200000000000003</v>
      </c>
      <c r="P129" s="72">
        <v>86635</v>
      </c>
      <c r="Q129" s="75">
        <v>18.3</v>
      </c>
      <c r="R129" s="8">
        <v>38090</v>
      </c>
      <c r="S129" s="75">
        <v>8</v>
      </c>
      <c r="T129" s="49"/>
      <c r="U129" s="49"/>
      <c r="V129" s="49"/>
      <c r="W129" s="49"/>
      <c r="X129" s="49"/>
      <c r="Y129" s="49"/>
      <c r="Z129" s="49"/>
      <c r="AA129" s="49"/>
      <c r="AB129" s="49"/>
      <c r="AC129" s="49"/>
      <c r="AD129" s="49"/>
      <c r="AE129" s="49"/>
      <c r="AF129" s="49"/>
      <c r="AG129" s="49"/>
      <c r="AH129" s="49"/>
      <c r="AI129" s="49"/>
      <c r="AJ129" s="49"/>
      <c r="AK129" s="49"/>
    </row>
    <row r="130" spans="1:37" s="7" customFormat="1" ht="18.75" customHeight="1">
      <c r="A130" s="412"/>
      <c r="B130" s="44">
        <v>30</v>
      </c>
      <c r="C130" s="77">
        <v>463360</v>
      </c>
      <c r="D130" s="77">
        <v>211464</v>
      </c>
      <c r="E130" s="78">
        <v>45.637085635359114</v>
      </c>
      <c r="F130" s="77">
        <v>118594</v>
      </c>
      <c r="G130" s="79">
        <v>25.594354281767956</v>
      </c>
      <c r="H130" s="77">
        <v>81496</v>
      </c>
      <c r="I130" s="80">
        <v>17.588052486187845</v>
      </c>
      <c r="J130" s="77">
        <v>97722</v>
      </c>
      <c r="K130" s="80">
        <v>21.089865331491715</v>
      </c>
      <c r="L130" s="77">
        <v>93969</v>
      </c>
      <c r="M130" s="80">
        <v>20.279911947513813</v>
      </c>
      <c r="N130" s="77">
        <v>154174</v>
      </c>
      <c r="O130" s="80">
        <v>33.273049033149171</v>
      </c>
      <c r="P130" s="77">
        <v>83413</v>
      </c>
      <c r="Q130" s="80">
        <v>18.001769682320443</v>
      </c>
      <c r="R130" s="76">
        <v>30112</v>
      </c>
      <c r="S130" s="80">
        <v>6.4986187845303869</v>
      </c>
      <c r="T130" s="49"/>
      <c r="U130" s="49"/>
      <c r="V130" s="49"/>
      <c r="W130" s="49"/>
      <c r="X130" s="49"/>
      <c r="Y130" s="49"/>
      <c r="Z130" s="49"/>
      <c r="AA130" s="49"/>
      <c r="AB130" s="49"/>
      <c r="AC130" s="49"/>
      <c r="AD130" s="49"/>
      <c r="AE130" s="49"/>
      <c r="AF130" s="49"/>
      <c r="AG130" s="49"/>
      <c r="AH130" s="49"/>
      <c r="AI130" s="49"/>
      <c r="AJ130" s="49"/>
      <c r="AK130" s="49"/>
    </row>
    <row r="131" spans="1:37" ht="18.75" customHeight="1">
      <c r="A131" s="398" t="s">
        <v>77</v>
      </c>
      <c r="B131" s="43">
        <v>26</v>
      </c>
      <c r="C131" s="72">
        <v>690679</v>
      </c>
      <c r="D131" s="72">
        <v>332566</v>
      </c>
      <c r="E131" s="73">
        <v>48.2</v>
      </c>
      <c r="F131" s="72">
        <v>220420</v>
      </c>
      <c r="G131" s="74">
        <v>31.9</v>
      </c>
      <c r="H131" s="72">
        <v>100663</v>
      </c>
      <c r="I131" s="75">
        <v>14.6</v>
      </c>
      <c r="J131" s="72">
        <v>85414</v>
      </c>
      <c r="K131" s="75">
        <v>12.4</v>
      </c>
      <c r="L131" s="72">
        <v>83273</v>
      </c>
      <c r="M131" s="75">
        <v>12.1</v>
      </c>
      <c r="N131" s="72">
        <v>272699</v>
      </c>
      <c r="O131" s="74">
        <v>39.4</v>
      </c>
      <c r="P131" s="72">
        <v>154568</v>
      </c>
      <c r="Q131" s="75">
        <v>22.4</v>
      </c>
      <c r="R131" s="8">
        <v>62041</v>
      </c>
      <c r="S131" s="75">
        <v>8.9</v>
      </c>
      <c r="T131" s="49"/>
      <c r="U131" s="49"/>
      <c r="V131" s="49"/>
      <c r="W131" s="49"/>
      <c r="X131" s="49"/>
      <c r="Y131" s="49"/>
      <c r="Z131" s="49"/>
      <c r="AA131" s="49"/>
      <c r="AB131" s="49"/>
      <c r="AC131" s="49"/>
      <c r="AD131" s="49"/>
      <c r="AE131" s="49"/>
      <c r="AF131" s="49"/>
      <c r="AG131" s="49"/>
      <c r="AH131" s="49"/>
      <c r="AI131" s="49"/>
      <c r="AJ131" s="49"/>
      <c r="AK131" s="49"/>
    </row>
    <row r="132" spans="1:37" ht="18.75" customHeight="1">
      <c r="A132" s="411"/>
      <c r="B132" s="43">
        <v>27</v>
      </c>
      <c r="C132" s="72">
        <v>723218</v>
      </c>
      <c r="D132" s="72">
        <v>333789</v>
      </c>
      <c r="E132" s="73">
        <v>46.2</v>
      </c>
      <c r="F132" s="72">
        <v>219644</v>
      </c>
      <c r="G132" s="74">
        <v>30.4</v>
      </c>
      <c r="H132" s="72">
        <v>102184</v>
      </c>
      <c r="I132" s="75">
        <v>14.1</v>
      </c>
      <c r="J132" s="72">
        <v>76164</v>
      </c>
      <c r="K132" s="75">
        <v>10.5</v>
      </c>
      <c r="L132" s="72">
        <v>75793</v>
      </c>
      <c r="M132" s="75">
        <v>10.5</v>
      </c>
      <c r="N132" s="72">
        <v>313265</v>
      </c>
      <c r="O132" s="74">
        <v>43.3</v>
      </c>
      <c r="P132" s="72">
        <v>177449</v>
      </c>
      <c r="Q132" s="75">
        <v>24.5</v>
      </c>
      <c r="R132" s="8">
        <v>76913</v>
      </c>
      <c r="S132" s="75">
        <v>10.6</v>
      </c>
      <c r="T132" s="49"/>
      <c r="U132" s="49"/>
      <c r="V132" s="49"/>
      <c r="W132" s="49"/>
      <c r="X132" s="49"/>
      <c r="Y132" s="49"/>
      <c r="Z132" s="49"/>
      <c r="AA132" s="49"/>
      <c r="AB132" s="49"/>
      <c r="AC132" s="49"/>
      <c r="AD132" s="49"/>
      <c r="AE132" s="49"/>
      <c r="AF132" s="49"/>
      <c r="AG132" s="49"/>
      <c r="AH132" s="49"/>
      <c r="AI132" s="49"/>
      <c r="AJ132" s="49"/>
      <c r="AK132" s="49"/>
    </row>
    <row r="133" spans="1:37" ht="18.75" customHeight="1">
      <c r="A133" s="411"/>
      <c r="B133" s="43">
        <v>28</v>
      </c>
      <c r="C133" s="72">
        <v>677670</v>
      </c>
      <c r="D133" s="72">
        <v>336403</v>
      </c>
      <c r="E133" s="73">
        <v>49.6</v>
      </c>
      <c r="F133" s="72">
        <v>221609</v>
      </c>
      <c r="G133" s="74">
        <v>32.700000000000003</v>
      </c>
      <c r="H133" s="72">
        <v>102520</v>
      </c>
      <c r="I133" s="75">
        <v>15.1</v>
      </c>
      <c r="J133" s="72">
        <v>73630</v>
      </c>
      <c r="K133" s="75">
        <v>10.9</v>
      </c>
      <c r="L133" s="72">
        <v>73261</v>
      </c>
      <c r="M133" s="75">
        <v>10.8</v>
      </c>
      <c r="N133" s="72">
        <v>267637</v>
      </c>
      <c r="O133" s="75">
        <v>39.5</v>
      </c>
      <c r="P133" s="72">
        <v>177261</v>
      </c>
      <c r="Q133" s="75">
        <v>26.2</v>
      </c>
      <c r="R133" s="8">
        <v>43868</v>
      </c>
      <c r="S133" s="75">
        <v>6.4</v>
      </c>
      <c r="T133" s="49"/>
      <c r="U133" s="49"/>
      <c r="V133" s="49"/>
      <c r="W133" s="49"/>
      <c r="X133" s="49"/>
      <c r="Y133" s="49"/>
      <c r="Z133" s="49"/>
      <c r="AA133" s="49"/>
      <c r="AB133" s="49"/>
      <c r="AC133" s="49"/>
      <c r="AD133" s="49"/>
      <c r="AE133" s="49"/>
      <c r="AF133" s="49"/>
      <c r="AG133" s="49"/>
      <c r="AH133" s="49"/>
      <c r="AI133" s="49"/>
      <c r="AJ133" s="49"/>
      <c r="AK133" s="49"/>
    </row>
    <row r="134" spans="1:37" ht="18.75" customHeight="1">
      <c r="A134" s="411"/>
      <c r="B134" s="43">
        <v>29</v>
      </c>
      <c r="C134" s="8">
        <v>669030</v>
      </c>
      <c r="D134" s="72">
        <v>308614</v>
      </c>
      <c r="E134" s="73">
        <v>46.2</v>
      </c>
      <c r="F134" s="72">
        <v>189291</v>
      </c>
      <c r="G134" s="74">
        <v>28.3</v>
      </c>
      <c r="H134" s="72">
        <v>106794</v>
      </c>
      <c r="I134" s="75">
        <v>16</v>
      </c>
      <c r="J134" s="72">
        <v>73122</v>
      </c>
      <c r="K134" s="75">
        <v>10.9</v>
      </c>
      <c r="L134" s="72">
        <v>72262</v>
      </c>
      <c r="M134" s="75">
        <v>10.8</v>
      </c>
      <c r="N134" s="72">
        <v>287294</v>
      </c>
      <c r="O134" s="75">
        <v>42.9</v>
      </c>
      <c r="P134" s="72">
        <v>191394</v>
      </c>
      <c r="Q134" s="75">
        <v>28.6</v>
      </c>
      <c r="R134" s="8">
        <v>41834</v>
      </c>
      <c r="S134" s="75">
        <v>6.2</v>
      </c>
      <c r="T134" s="49"/>
      <c r="U134" s="49"/>
      <c r="V134" s="49"/>
      <c r="W134" s="49"/>
      <c r="X134" s="49"/>
      <c r="Y134" s="49"/>
      <c r="Z134" s="49"/>
      <c r="AA134" s="49"/>
      <c r="AB134" s="49"/>
      <c r="AC134" s="49"/>
      <c r="AD134" s="49"/>
      <c r="AE134" s="49"/>
      <c r="AF134" s="49"/>
      <c r="AG134" s="49"/>
      <c r="AH134" s="49"/>
      <c r="AI134" s="49"/>
      <c r="AJ134" s="49"/>
      <c r="AK134" s="49"/>
    </row>
    <row r="135" spans="1:37" s="7" customFormat="1" ht="18.75" customHeight="1">
      <c r="A135" s="412"/>
      <c r="B135" s="43">
        <v>30</v>
      </c>
      <c r="C135" s="72">
        <v>679466</v>
      </c>
      <c r="D135" s="72">
        <v>304178</v>
      </c>
      <c r="E135" s="73">
        <v>44.667214253546163</v>
      </c>
      <c r="F135" s="72">
        <v>189692</v>
      </c>
      <c r="G135" s="74">
        <v>27.917806041803416</v>
      </c>
      <c r="H135" s="72">
        <v>102775</v>
      </c>
      <c r="I135" s="75">
        <v>15.125848828344612</v>
      </c>
      <c r="J135" s="72">
        <v>88704</v>
      </c>
      <c r="K135" s="75">
        <v>13.054957863969646</v>
      </c>
      <c r="L135" s="72">
        <v>73735</v>
      </c>
      <c r="M135" s="75">
        <v>10.851904289545026</v>
      </c>
      <c r="N135" s="72">
        <v>286584</v>
      </c>
      <c r="O135" s="75">
        <v>42.177827882484188</v>
      </c>
      <c r="P135" s="72">
        <v>179062</v>
      </c>
      <c r="Q135" s="75">
        <v>26.353342183420509</v>
      </c>
      <c r="R135" s="8">
        <v>47814</v>
      </c>
      <c r="S135" s="75">
        <v>7.03699670034998</v>
      </c>
      <c r="T135" s="49"/>
      <c r="U135" s="49"/>
      <c r="V135" s="49"/>
      <c r="W135" s="49"/>
      <c r="X135" s="49"/>
      <c r="Y135" s="49"/>
      <c r="Z135" s="49"/>
      <c r="AA135" s="49"/>
      <c r="AB135" s="49"/>
      <c r="AC135" s="49"/>
      <c r="AD135" s="49"/>
      <c r="AE135" s="49"/>
      <c r="AF135" s="49"/>
      <c r="AG135" s="49"/>
      <c r="AH135" s="49"/>
      <c r="AI135" s="49"/>
      <c r="AJ135" s="49"/>
      <c r="AK135" s="49"/>
    </row>
    <row r="136" spans="1:37" ht="18.75" customHeight="1">
      <c r="A136" s="395" t="s">
        <v>40</v>
      </c>
      <c r="B136" s="42">
        <v>26</v>
      </c>
      <c r="C136" s="6">
        <v>909885</v>
      </c>
      <c r="D136" s="68">
        <v>470460</v>
      </c>
      <c r="E136" s="69">
        <v>51.7</v>
      </c>
      <c r="F136" s="68">
        <v>288678</v>
      </c>
      <c r="G136" s="70">
        <v>31.7</v>
      </c>
      <c r="H136" s="68">
        <v>156675</v>
      </c>
      <c r="I136" s="71">
        <v>17.2</v>
      </c>
      <c r="J136" s="68">
        <v>106372</v>
      </c>
      <c r="K136" s="71">
        <v>11.7</v>
      </c>
      <c r="L136" s="68">
        <v>103268</v>
      </c>
      <c r="M136" s="71">
        <v>11.3</v>
      </c>
      <c r="N136" s="68">
        <v>333053</v>
      </c>
      <c r="O136" s="70">
        <v>36.6</v>
      </c>
      <c r="P136" s="68">
        <v>235187</v>
      </c>
      <c r="Q136" s="71">
        <v>25.8</v>
      </c>
      <c r="R136" s="6">
        <v>28273</v>
      </c>
      <c r="S136" s="71">
        <v>3.1</v>
      </c>
      <c r="T136" s="49"/>
      <c r="U136" s="49"/>
      <c r="V136" s="49"/>
      <c r="W136" s="49"/>
      <c r="X136" s="49"/>
      <c r="Y136" s="49"/>
      <c r="Z136" s="49"/>
      <c r="AA136" s="49"/>
      <c r="AB136" s="49"/>
      <c r="AC136" s="49"/>
      <c r="AD136" s="49"/>
      <c r="AE136" s="49"/>
      <c r="AF136" s="49"/>
      <c r="AG136" s="49"/>
      <c r="AH136" s="49"/>
      <c r="AI136" s="49"/>
      <c r="AJ136" s="49"/>
      <c r="AK136" s="49"/>
    </row>
    <row r="137" spans="1:37" ht="18.75" customHeight="1">
      <c r="A137" s="411"/>
      <c r="B137" s="43">
        <v>27</v>
      </c>
      <c r="C137" s="8">
        <v>930253</v>
      </c>
      <c r="D137" s="72">
        <v>471994</v>
      </c>
      <c r="E137" s="73">
        <v>50.7</v>
      </c>
      <c r="F137" s="72">
        <v>287879</v>
      </c>
      <c r="G137" s="74">
        <v>30.9</v>
      </c>
      <c r="H137" s="72">
        <v>159164</v>
      </c>
      <c r="I137" s="75">
        <v>17.100000000000001</v>
      </c>
      <c r="J137" s="72">
        <v>104176</v>
      </c>
      <c r="K137" s="75">
        <v>11.2</v>
      </c>
      <c r="L137" s="72">
        <v>101342</v>
      </c>
      <c r="M137" s="75">
        <v>10.9</v>
      </c>
      <c r="N137" s="72">
        <v>354083</v>
      </c>
      <c r="O137" s="74">
        <v>38.1</v>
      </c>
      <c r="P137" s="72">
        <v>270288</v>
      </c>
      <c r="Q137" s="75">
        <v>29.1</v>
      </c>
      <c r="R137" s="8">
        <v>355</v>
      </c>
      <c r="S137" s="75">
        <v>0</v>
      </c>
      <c r="T137" s="49"/>
      <c r="U137" s="49"/>
      <c r="V137" s="49"/>
      <c r="W137" s="49"/>
      <c r="X137" s="49"/>
      <c r="Y137" s="49"/>
      <c r="Z137" s="49"/>
      <c r="AA137" s="49"/>
      <c r="AB137" s="49"/>
      <c r="AC137" s="49"/>
      <c r="AD137" s="49"/>
      <c r="AE137" s="49"/>
      <c r="AF137" s="49"/>
      <c r="AG137" s="49"/>
      <c r="AH137" s="49"/>
      <c r="AI137" s="49"/>
      <c r="AJ137" s="49"/>
      <c r="AK137" s="49"/>
    </row>
    <row r="138" spans="1:37" ht="18.75" customHeight="1">
      <c r="A138" s="411"/>
      <c r="B138" s="43">
        <v>28</v>
      </c>
      <c r="C138" s="8">
        <v>911114</v>
      </c>
      <c r="D138" s="72">
        <v>474204</v>
      </c>
      <c r="E138" s="73">
        <v>52.1</v>
      </c>
      <c r="F138" s="72">
        <v>289889</v>
      </c>
      <c r="G138" s="74">
        <v>31.8</v>
      </c>
      <c r="H138" s="72">
        <v>159528</v>
      </c>
      <c r="I138" s="75">
        <v>17.5</v>
      </c>
      <c r="J138" s="72">
        <v>88520</v>
      </c>
      <c r="K138" s="75">
        <v>9.6999999999999993</v>
      </c>
      <c r="L138" s="72">
        <v>85234</v>
      </c>
      <c r="M138" s="75">
        <v>9.4</v>
      </c>
      <c r="N138" s="72">
        <v>348390</v>
      </c>
      <c r="O138" s="75">
        <v>38.200000000000003</v>
      </c>
      <c r="P138" s="72">
        <v>272018</v>
      </c>
      <c r="Q138" s="75">
        <v>29.9</v>
      </c>
      <c r="R138" s="8">
        <v>28332</v>
      </c>
      <c r="S138" s="75">
        <v>3.1</v>
      </c>
      <c r="T138" s="49"/>
      <c r="U138" s="49"/>
      <c r="V138" s="49"/>
      <c r="W138" s="49"/>
      <c r="X138" s="49"/>
      <c r="Y138" s="49"/>
      <c r="Z138" s="49"/>
      <c r="AA138" s="49"/>
      <c r="AB138" s="49"/>
      <c r="AC138" s="49"/>
      <c r="AD138" s="49"/>
      <c r="AE138" s="49"/>
      <c r="AF138" s="49"/>
      <c r="AG138" s="49"/>
      <c r="AH138" s="49"/>
      <c r="AI138" s="49"/>
      <c r="AJ138" s="49"/>
      <c r="AK138" s="49"/>
    </row>
    <row r="139" spans="1:37" ht="18.75" customHeight="1">
      <c r="A139" s="411"/>
      <c r="B139" s="43">
        <v>29</v>
      </c>
      <c r="C139" s="72">
        <v>887433</v>
      </c>
      <c r="D139" s="72">
        <v>419780</v>
      </c>
      <c r="E139" s="73">
        <v>47.3</v>
      </c>
      <c r="F139" s="72">
        <v>237471</v>
      </c>
      <c r="G139" s="74">
        <v>26.8</v>
      </c>
      <c r="H139" s="72">
        <v>158015</v>
      </c>
      <c r="I139" s="75">
        <v>17.8</v>
      </c>
      <c r="J139" s="72">
        <v>88885</v>
      </c>
      <c r="K139" s="75">
        <v>10</v>
      </c>
      <c r="L139" s="72">
        <v>84982</v>
      </c>
      <c r="M139" s="75">
        <v>9.6</v>
      </c>
      <c r="N139" s="72">
        <v>378768</v>
      </c>
      <c r="O139" s="75">
        <v>42.7</v>
      </c>
      <c r="P139" s="72">
        <v>298154</v>
      </c>
      <c r="Q139" s="75">
        <v>33.6</v>
      </c>
      <c r="R139" s="8">
        <v>29279</v>
      </c>
      <c r="S139" s="75">
        <v>3.3</v>
      </c>
      <c r="T139" s="49"/>
      <c r="U139" s="49"/>
      <c r="V139" s="49"/>
      <c r="W139" s="49"/>
      <c r="X139" s="49"/>
      <c r="Y139" s="49"/>
      <c r="Z139" s="49"/>
      <c r="AA139" s="49"/>
      <c r="AB139" s="49"/>
      <c r="AC139" s="49"/>
      <c r="AD139" s="49"/>
      <c r="AE139" s="49"/>
      <c r="AF139" s="49"/>
      <c r="AG139" s="49"/>
      <c r="AH139" s="49"/>
      <c r="AI139" s="49"/>
      <c r="AJ139" s="49"/>
      <c r="AK139" s="49"/>
    </row>
    <row r="140" spans="1:37" s="7" customFormat="1" ht="18.75" customHeight="1">
      <c r="A140" s="412"/>
      <c r="B140" s="43">
        <v>30</v>
      </c>
      <c r="C140" s="72">
        <v>900877</v>
      </c>
      <c r="D140" s="72">
        <v>413937</v>
      </c>
      <c r="E140" s="73">
        <v>45.948226006435952</v>
      </c>
      <c r="F140" s="72">
        <v>236757</v>
      </c>
      <c r="G140" s="74">
        <v>26.28072422761376</v>
      </c>
      <c r="H140" s="72">
        <v>152290</v>
      </c>
      <c r="I140" s="75">
        <v>16.904638480058875</v>
      </c>
      <c r="J140" s="72">
        <v>111586</v>
      </c>
      <c r="K140" s="75">
        <v>12.386374610518416</v>
      </c>
      <c r="L140" s="72">
        <v>83245</v>
      </c>
      <c r="M140" s="75">
        <v>9.2404401488771484</v>
      </c>
      <c r="N140" s="72">
        <v>375354</v>
      </c>
      <c r="O140" s="75">
        <v>41.665399383045632</v>
      </c>
      <c r="P140" s="72">
        <v>264289</v>
      </c>
      <c r="Q140" s="75">
        <v>29.336857306824349</v>
      </c>
      <c r="R140" s="8">
        <v>40898</v>
      </c>
      <c r="S140" s="75">
        <v>4.5397984408526364</v>
      </c>
      <c r="T140" s="49"/>
      <c r="U140" s="49"/>
      <c r="V140" s="49"/>
      <c r="W140" s="49"/>
      <c r="X140" s="49"/>
      <c r="Y140" s="49"/>
      <c r="Z140" s="49"/>
      <c r="AA140" s="49"/>
      <c r="AB140" s="49"/>
      <c r="AC140" s="49"/>
      <c r="AD140" s="49"/>
      <c r="AE140" s="49"/>
      <c r="AF140" s="49"/>
      <c r="AG140" s="49"/>
      <c r="AH140" s="49"/>
      <c r="AI140" s="49"/>
      <c r="AJ140" s="49"/>
      <c r="AK140" s="49"/>
    </row>
    <row r="141" spans="1:37" ht="18.75" customHeight="1">
      <c r="A141" s="395" t="s">
        <v>83</v>
      </c>
      <c r="B141" s="42">
        <v>26</v>
      </c>
      <c r="C141" s="68">
        <v>475827</v>
      </c>
      <c r="D141" s="68">
        <v>209786</v>
      </c>
      <c r="E141" s="69">
        <v>44.088712914567694</v>
      </c>
      <c r="F141" s="68">
        <v>113241</v>
      </c>
      <c r="G141" s="70">
        <v>23.798775605419618</v>
      </c>
      <c r="H141" s="68">
        <v>84913</v>
      </c>
      <c r="I141" s="71">
        <v>17.845351356690561</v>
      </c>
      <c r="J141" s="68">
        <v>83427</v>
      </c>
      <c r="K141" s="71">
        <v>17.533052979339129</v>
      </c>
      <c r="L141" s="68">
        <v>81587</v>
      </c>
      <c r="M141" s="71">
        <v>17.14635781492013</v>
      </c>
      <c r="N141" s="68">
        <v>182614</v>
      </c>
      <c r="O141" s="70">
        <v>38.378234106093181</v>
      </c>
      <c r="P141" s="68">
        <v>75488</v>
      </c>
      <c r="Q141" s="71">
        <v>15.864589441120408</v>
      </c>
      <c r="R141" s="6">
        <v>63530</v>
      </c>
      <c r="S141" s="71">
        <v>13.35149119322779</v>
      </c>
      <c r="T141" s="49"/>
      <c r="U141" s="49"/>
      <c r="V141" s="49"/>
      <c r="W141" s="49"/>
      <c r="X141" s="49"/>
      <c r="Y141" s="49"/>
      <c r="Z141" s="49"/>
      <c r="AA141" s="49"/>
      <c r="AB141" s="49"/>
      <c r="AC141" s="49"/>
      <c r="AD141" s="49"/>
      <c r="AE141" s="49"/>
      <c r="AF141" s="49"/>
      <c r="AG141" s="49"/>
      <c r="AH141" s="49"/>
      <c r="AI141" s="49"/>
      <c r="AJ141" s="49"/>
      <c r="AK141" s="49"/>
    </row>
    <row r="142" spans="1:37" ht="18.75" customHeight="1">
      <c r="A142" s="411"/>
      <c r="B142" s="43">
        <v>27</v>
      </c>
      <c r="C142" s="72">
        <v>466166</v>
      </c>
      <c r="D142" s="72">
        <v>206873</v>
      </c>
      <c r="E142" s="73">
        <v>44.4</v>
      </c>
      <c r="F142" s="72">
        <v>115309</v>
      </c>
      <c r="G142" s="74">
        <v>24.7</v>
      </c>
      <c r="H142" s="72">
        <v>80565</v>
      </c>
      <c r="I142" s="75">
        <v>17.3</v>
      </c>
      <c r="J142" s="72">
        <v>75454</v>
      </c>
      <c r="K142" s="75">
        <v>16.2</v>
      </c>
      <c r="L142" s="72">
        <v>71858</v>
      </c>
      <c r="M142" s="75">
        <v>15.4</v>
      </c>
      <c r="N142" s="72">
        <v>183839</v>
      </c>
      <c r="O142" s="74">
        <v>39.4</v>
      </c>
      <c r="P142" s="72">
        <v>82066</v>
      </c>
      <c r="Q142" s="75">
        <v>17.600000000000001</v>
      </c>
      <c r="R142" s="8">
        <v>60070</v>
      </c>
      <c r="S142" s="75">
        <v>12.9</v>
      </c>
      <c r="T142" s="49"/>
      <c r="U142" s="49"/>
      <c r="V142" s="49"/>
      <c r="W142" s="49"/>
      <c r="X142" s="49"/>
      <c r="Y142" s="49"/>
      <c r="Z142" s="49"/>
      <c r="AA142" s="49"/>
      <c r="AB142" s="49"/>
      <c r="AC142" s="49"/>
      <c r="AD142" s="49"/>
      <c r="AE142" s="49"/>
      <c r="AF142" s="49"/>
      <c r="AG142" s="49"/>
      <c r="AH142" s="49"/>
      <c r="AI142" s="49"/>
      <c r="AJ142" s="49"/>
      <c r="AK142" s="49"/>
    </row>
    <row r="143" spans="1:37" ht="18.75" customHeight="1">
      <c r="A143" s="411"/>
      <c r="B143" s="43">
        <v>28</v>
      </c>
      <c r="C143" s="72">
        <v>456255</v>
      </c>
      <c r="D143" s="72">
        <v>204092</v>
      </c>
      <c r="E143" s="73">
        <v>44.732002936954117</v>
      </c>
      <c r="F143" s="72">
        <v>115215</v>
      </c>
      <c r="G143" s="74">
        <v>25.252326001906827</v>
      </c>
      <c r="H143" s="72">
        <v>77800</v>
      </c>
      <c r="I143" s="75">
        <v>17.05186792473507</v>
      </c>
      <c r="J143" s="72">
        <v>69611</v>
      </c>
      <c r="K143" s="75">
        <v>15.257038279032558</v>
      </c>
      <c r="L143" s="72">
        <v>66821</v>
      </c>
      <c r="M143" s="75">
        <v>14.645538131088976</v>
      </c>
      <c r="N143" s="72">
        <v>182552</v>
      </c>
      <c r="O143" s="75">
        <v>40.010958784013326</v>
      </c>
      <c r="P143" s="72">
        <v>81748</v>
      </c>
      <c r="Q143" s="75">
        <v>17.917173510427283</v>
      </c>
      <c r="R143" s="8">
        <v>61023</v>
      </c>
      <c r="S143" s="75">
        <v>13.374757536903706</v>
      </c>
      <c r="T143" s="49"/>
      <c r="U143" s="49"/>
      <c r="V143" s="49"/>
      <c r="W143" s="49"/>
      <c r="X143" s="49"/>
      <c r="Y143" s="49"/>
      <c r="Z143" s="49"/>
      <c r="AA143" s="49"/>
      <c r="AB143" s="49"/>
      <c r="AC143" s="49"/>
      <c r="AD143" s="49"/>
      <c r="AE143" s="49"/>
      <c r="AF143" s="49"/>
      <c r="AG143" s="49"/>
      <c r="AH143" s="49"/>
      <c r="AI143" s="49"/>
      <c r="AJ143" s="49"/>
      <c r="AK143" s="49"/>
    </row>
    <row r="144" spans="1:37" ht="18.75" customHeight="1">
      <c r="A144" s="411"/>
      <c r="B144" s="43">
        <v>29</v>
      </c>
      <c r="C144" s="8">
        <v>459630</v>
      </c>
      <c r="D144" s="72">
        <v>201298</v>
      </c>
      <c r="E144" s="73">
        <v>43.8</v>
      </c>
      <c r="F144" s="72">
        <v>113663</v>
      </c>
      <c r="G144" s="74">
        <v>24.7</v>
      </c>
      <c r="H144" s="72">
        <v>75994</v>
      </c>
      <c r="I144" s="75">
        <v>16.5</v>
      </c>
      <c r="J144" s="72">
        <v>74469</v>
      </c>
      <c r="K144" s="75">
        <v>16.2</v>
      </c>
      <c r="L144" s="72">
        <v>72260</v>
      </c>
      <c r="M144" s="75">
        <v>15.7</v>
      </c>
      <c r="N144" s="72">
        <v>183863</v>
      </c>
      <c r="O144" s="75">
        <v>40</v>
      </c>
      <c r="P144" s="72">
        <v>80041</v>
      </c>
      <c r="Q144" s="75">
        <v>17.399999999999999</v>
      </c>
      <c r="R144" s="8">
        <v>65251</v>
      </c>
      <c r="S144" s="75">
        <v>14.2</v>
      </c>
      <c r="T144" s="49"/>
      <c r="U144" s="49"/>
      <c r="V144" s="49"/>
      <c r="W144" s="49"/>
      <c r="X144" s="49"/>
      <c r="Y144" s="49"/>
      <c r="Z144" s="49"/>
      <c r="AA144" s="49"/>
      <c r="AB144" s="49"/>
      <c r="AC144" s="49"/>
      <c r="AD144" s="49"/>
      <c r="AE144" s="49"/>
      <c r="AF144" s="49"/>
      <c r="AG144" s="49"/>
      <c r="AH144" s="49"/>
      <c r="AI144" s="49"/>
      <c r="AJ144" s="49"/>
      <c r="AK144" s="49"/>
    </row>
    <row r="145" spans="1:37" s="7" customFormat="1" ht="18.75" customHeight="1">
      <c r="A145" s="412"/>
      <c r="B145" s="43">
        <v>30</v>
      </c>
      <c r="C145" s="72">
        <v>465782</v>
      </c>
      <c r="D145" s="72">
        <v>198399</v>
      </c>
      <c r="E145" s="73">
        <v>42.594819035514469</v>
      </c>
      <c r="F145" s="72">
        <v>114218</v>
      </c>
      <c r="G145" s="74">
        <v>24.52177198775393</v>
      </c>
      <c r="H145" s="72">
        <v>72584</v>
      </c>
      <c r="I145" s="75">
        <v>15.583255686136432</v>
      </c>
      <c r="J145" s="72">
        <v>76493</v>
      </c>
      <c r="K145" s="75">
        <v>16.422489490791829</v>
      </c>
      <c r="L145" s="72">
        <v>72863</v>
      </c>
      <c r="M145" s="75">
        <v>15.643154952316749</v>
      </c>
      <c r="N145" s="72">
        <v>190890</v>
      </c>
      <c r="O145" s="75">
        <v>40.982691473693698</v>
      </c>
      <c r="P145" s="72">
        <v>76522</v>
      </c>
      <c r="Q145" s="75">
        <v>16.428715579391216</v>
      </c>
      <c r="R145" s="8">
        <v>70191</v>
      </c>
      <c r="S145" s="75">
        <v>15.069496030331786</v>
      </c>
      <c r="T145" s="49"/>
      <c r="U145" s="49"/>
      <c r="V145" s="49"/>
      <c r="W145" s="49"/>
      <c r="X145" s="49"/>
      <c r="Y145" s="49"/>
      <c r="Z145" s="49"/>
      <c r="AA145" s="49"/>
      <c r="AB145" s="49"/>
      <c r="AC145" s="49"/>
      <c r="AD145" s="49"/>
      <c r="AE145" s="49"/>
      <c r="AF145" s="49"/>
      <c r="AG145" s="49"/>
      <c r="AH145" s="49"/>
      <c r="AI145" s="49"/>
      <c r="AJ145" s="49"/>
      <c r="AK145" s="49"/>
    </row>
    <row r="146" spans="1:37" ht="18.75" customHeight="1">
      <c r="A146" s="395" t="s">
        <v>184</v>
      </c>
      <c r="B146" s="42">
        <v>26</v>
      </c>
      <c r="C146" s="68">
        <v>430972</v>
      </c>
      <c r="D146" s="68">
        <v>203319</v>
      </c>
      <c r="E146" s="69">
        <v>47.2</v>
      </c>
      <c r="F146" s="68">
        <v>117930</v>
      </c>
      <c r="G146" s="70">
        <v>27.4</v>
      </c>
      <c r="H146" s="68">
        <v>74108</v>
      </c>
      <c r="I146" s="71">
        <v>17.2</v>
      </c>
      <c r="J146" s="68">
        <v>98708</v>
      </c>
      <c r="K146" s="71">
        <v>22.9</v>
      </c>
      <c r="L146" s="68">
        <v>94307</v>
      </c>
      <c r="M146" s="71">
        <v>21.9</v>
      </c>
      <c r="N146" s="68">
        <v>128945</v>
      </c>
      <c r="O146" s="70">
        <v>29.9</v>
      </c>
      <c r="P146" s="68">
        <v>88216</v>
      </c>
      <c r="Q146" s="71">
        <v>20.5</v>
      </c>
      <c r="R146" s="6">
        <v>9326</v>
      </c>
      <c r="S146" s="71">
        <v>2.1</v>
      </c>
      <c r="T146" s="49"/>
      <c r="U146" s="49"/>
      <c r="V146" s="49"/>
      <c r="W146" s="49"/>
      <c r="X146" s="49"/>
      <c r="Y146" s="49"/>
      <c r="Z146" s="49"/>
      <c r="AA146" s="49"/>
      <c r="AB146" s="49"/>
      <c r="AC146" s="49"/>
      <c r="AD146" s="49"/>
      <c r="AE146" s="49"/>
      <c r="AF146" s="49"/>
      <c r="AG146" s="49"/>
      <c r="AH146" s="49"/>
      <c r="AI146" s="49"/>
      <c r="AJ146" s="49"/>
      <c r="AK146" s="49"/>
    </row>
    <row r="147" spans="1:37" ht="18.75" customHeight="1">
      <c r="A147" s="411"/>
      <c r="B147" s="43">
        <v>27</v>
      </c>
      <c r="C147" s="72">
        <v>444315</v>
      </c>
      <c r="D147" s="72">
        <v>201401</v>
      </c>
      <c r="E147" s="73">
        <v>45.328426904335892</v>
      </c>
      <c r="F147" s="72">
        <v>117374</v>
      </c>
      <c r="G147" s="74">
        <v>26.416843905787562</v>
      </c>
      <c r="H147" s="72">
        <v>71875</v>
      </c>
      <c r="I147" s="75">
        <v>16.176586430797972</v>
      </c>
      <c r="J147" s="72">
        <v>104623</v>
      </c>
      <c r="K147" s="75">
        <v>23.547033073382622</v>
      </c>
      <c r="L147" s="72">
        <v>95658</v>
      </c>
      <c r="M147" s="75">
        <v>21.629320414570746</v>
      </c>
      <c r="N147" s="72">
        <v>138291</v>
      </c>
      <c r="O147" s="74">
        <v>31.224540022281488</v>
      </c>
      <c r="P147" s="72">
        <v>98652</v>
      </c>
      <c r="Q147" s="75">
        <v>22.203166672293307</v>
      </c>
      <c r="R147" s="8">
        <v>8369</v>
      </c>
      <c r="S147" s="75">
        <v>1.8835735908083229</v>
      </c>
      <c r="T147" s="49"/>
      <c r="U147" s="49"/>
      <c r="V147" s="49"/>
      <c r="W147" s="49"/>
      <c r="X147" s="49"/>
      <c r="Y147" s="49"/>
      <c r="Z147" s="49"/>
      <c r="AA147" s="49"/>
      <c r="AB147" s="49"/>
      <c r="AC147" s="49"/>
      <c r="AD147" s="49"/>
      <c r="AE147" s="49"/>
      <c r="AF147" s="49"/>
      <c r="AG147" s="49"/>
      <c r="AH147" s="49"/>
      <c r="AI147" s="49"/>
      <c r="AJ147" s="49"/>
      <c r="AK147" s="49"/>
    </row>
    <row r="148" spans="1:37" ht="18.75" customHeight="1">
      <c r="A148" s="411"/>
      <c r="B148" s="43">
        <v>28</v>
      </c>
      <c r="C148" s="72">
        <v>441133</v>
      </c>
      <c r="D148" s="72">
        <v>200952</v>
      </c>
      <c r="E148" s="73">
        <v>45.6</v>
      </c>
      <c r="F148" s="72">
        <v>116820</v>
      </c>
      <c r="G148" s="74">
        <v>26.5</v>
      </c>
      <c r="H148" s="72">
        <v>71230</v>
      </c>
      <c r="I148" s="75">
        <v>16.100000000000001</v>
      </c>
      <c r="J148" s="72">
        <v>105612</v>
      </c>
      <c r="K148" s="75">
        <v>23.9</v>
      </c>
      <c r="L148" s="72">
        <v>99493</v>
      </c>
      <c r="M148" s="75">
        <v>22.5</v>
      </c>
      <c r="N148" s="72">
        <v>134569</v>
      </c>
      <c r="O148" s="75">
        <v>30.5</v>
      </c>
      <c r="P148" s="72">
        <v>96890</v>
      </c>
      <c r="Q148" s="75">
        <v>22</v>
      </c>
      <c r="R148" s="8">
        <v>8154</v>
      </c>
      <c r="S148" s="75">
        <v>1.8</v>
      </c>
      <c r="T148" s="49"/>
      <c r="U148" s="49"/>
      <c r="V148" s="49"/>
      <c r="W148" s="49"/>
      <c r="X148" s="49"/>
      <c r="Y148" s="49"/>
      <c r="Z148" s="49"/>
      <c r="AA148" s="49"/>
      <c r="AB148" s="49"/>
      <c r="AC148" s="49"/>
      <c r="AD148" s="49"/>
      <c r="AE148" s="49"/>
      <c r="AF148" s="49"/>
      <c r="AG148" s="49"/>
      <c r="AH148" s="49"/>
      <c r="AI148" s="49"/>
      <c r="AJ148" s="49"/>
      <c r="AK148" s="49"/>
    </row>
    <row r="149" spans="1:37" ht="18.75" customHeight="1">
      <c r="A149" s="411"/>
      <c r="B149" s="43">
        <v>29</v>
      </c>
      <c r="C149" s="8">
        <v>460710</v>
      </c>
      <c r="D149" s="72">
        <v>207095</v>
      </c>
      <c r="E149" s="73">
        <v>45</v>
      </c>
      <c r="F149" s="72">
        <v>115103</v>
      </c>
      <c r="G149" s="74">
        <v>25</v>
      </c>
      <c r="H149" s="72">
        <v>79012</v>
      </c>
      <c r="I149" s="75">
        <v>17.2</v>
      </c>
      <c r="J149" s="72">
        <v>113073</v>
      </c>
      <c r="K149" s="75">
        <v>24.5</v>
      </c>
      <c r="L149" s="72">
        <v>109110</v>
      </c>
      <c r="M149" s="75">
        <v>23.7</v>
      </c>
      <c r="N149" s="72">
        <v>140542</v>
      </c>
      <c r="O149" s="75">
        <v>30.5</v>
      </c>
      <c r="P149" s="72">
        <v>95914</v>
      </c>
      <c r="Q149" s="75">
        <v>20.8</v>
      </c>
      <c r="R149" s="8">
        <v>13787</v>
      </c>
      <c r="S149" s="75">
        <v>3</v>
      </c>
      <c r="T149" s="49"/>
      <c r="U149" s="49"/>
      <c r="V149" s="49"/>
      <c r="W149" s="49"/>
      <c r="X149" s="49"/>
      <c r="Y149" s="49"/>
      <c r="Z149" s="49"/>
      <c r="AA149" s="49"/>
      <c r="AB149" s="49"/>
      <c r="AC149" s="49"/>
      <c r="AD149" s="49"/>
      <c r="AE149" s="49"/>
      <c r="AF149" s="49"/>
      <c r="AG149" s="49"/>
      <c r="AH149" s="49"/>
      <c r="AI149" s="49"/>
      <c r="AJ149" s="49"/>
      <c r="AK149" s="49"/>
    </row>
    <row r="150" spans="1:37" s="7" customFormat="1" ht="18.75" customHeight="1">
      <c r="A150" s="412"/>
      <c r="B150" s="43">
        <v>30</v>
      </c>
      <c r="C150" s="72">
        <v>435224</v>
      </c>
      <c r="D150" s="72">
        <v>199479</v>
      </c>
      <c r="E150" s="73">
        <v>45.833639688987738</v>
      </c>
      <c r="F150" s="72">
        <v>114530</v>
      </c>
      <c r="G150" s="74">
        <v>26.315184824366305</v>
      </c>
      <c r="H150" s="72">
        <v>71886</v>
      </c>
      <c r="I150" s="75">
        <v>16.517011929489183</v>
      </c>
      <c r="J150" s="72">
        <v>103681</v>
      </c>
      <c r="K150" s="75">
        <v>23.822445453375732</v>
      </c>
      <c r="L150" s="72">
        <v>93339</v>
      </c>
      <c r="M150" s="75">
        <v>21.446197819973165</v>
      </c>
      <c r="N150" s="72">
        <v>132064</v>
      </c>
      <c r="O150" s="75">
        <v>30.343914857636527</v>
      </c>
      <c r="P150" s="72">
        <v>91820</v>
      </c>
      <c r="Q150" s="75">
        <v>21.097182140690769</v>
      </c>
      <c r="R150" s="8">
        <v>2057</v>
      </c>
      <c r="S150" s="75">
        <v>0.47263018583533994</v>
      </c>
      <c r="T150" s="49"/>
      <c r="U150" s="49"/>
      <c r="V150" s="49"/>
      <c r="W150" s="49"/>
      <c r="X150" s="49"/>
      <c r="Y150" s="49"/>
      <c r="Z150" s="49"/>
      <c r="AA150" s="49"/>
      <c r="AB150" s="49"/>
      <c r="AC150" s="49"/>
      <c r="AD150" s="49"/>
      <c r="AE150" s="49"/>
      <c r="AF150" s="49"/>
      <c r="AG150" s="49"/>
      <c r="AH150" s="49"/>
      <c r="AI150" s="49"/>
      <c r="AJ150" s="49"/>
      <c r="AK150" s="49"/>
    </row>
    <row r="151" spans="1:37" ht="18.75" customHeight="1">
      <c r="A151" s="398" t="s">
        <v>41</v>
      </c>
      <c r="B151" s="42">
        <v>26</v>
      </c>
      <c r="C151" s="6">
        <v>1611004</v>
      </c>
      <c r="D151" s="68">
        <v>766920</v>
      </c>
      <c r="E151" s="69">
        <v>47.6</v>
      </c>
      <c r="F151" s="68">
        <v>488762</v>
      </c>
      <c r="G151" s="70">
        <v>30.3</v>
      </c>
      <c r="H151" s="68">
        <v>215075</v>
      </c>
      <c r="I151" s="71">
        <v>13.4</v>
      </c>
      <c r="J151" s="68">
        <v>242239</v>
      </c>
      <c r="K151" s="71">
        <v>15</v>
      </c>
      <c r="L151" s="68">
        <v>236469</v>
      </c>
      <c r="M151" s="71">
        <v>14.7</v>
      </c>
      <c r="N151" s="68">
        <v>601845</v>
      </c>
      <c r="O151" s="70">
        <v>37.4</v>
      </c>
      <c r="P151" s="68">
        <v>414771</v>
      </c>
      <c r="Q151" s="71">
        <v>25.7</v>
      </c>
      <c r="R151" s="6">
        <v>112094</v>
      </c>
      <c r="S151" s="71">
        <v>7</v>
      </c>
      <c r="T151" s="49"/>
      <c r="U151" s="49"/>
      <c r="V151" s="49"/>
      <c r="W151" s="49"/>
      <c r="X151" s="49"/>
      <c r="Y151" s="49"/>
      <c r="Z151" s="49"/>
      <c r="AA151" s="49"/>
      <c r="AB151" s="49"/>
      <c r="AC151" s="49"/>
      <c r="AD151" s="49"/>
      <c r="AE151" s="49"/>
      <c r="AF151" s="49"/>
      <c r="AG151" s="49"/>
      <c r="AH151" s="49"/>
      <c r="AI151" s="49"/>
      <c r="AJ151" s="49"/>
      <c r="AK151" s="49"/>
    </row>
    <row r="152" spans="1:37" ht="18.75" customHeight="1">
      <c r="A152" s="411"/>
      <c r="B152" s="43">
        <v>27</v>
      </c>
      <c r="C152" s="8">
        <v>1669153</v>
      </c>
      <c r="D152" s="72">
        <v>773238</v>
      </c>
      <c r="E152" s="73">
        <v>46.300000000000004</v>
      </c>
      <c r="F152" s="72">
        <v>489949</v>
      </c>
      <c r="G152" s="74">
        <v>29.4</v>
      </c>
      <c r="H152" s="72">
        <v>219290</v>
      </c>
      <c r="I152" s="75">
        <v>13.100000000000001</v>
      </c>
      <c r="J152" s="72">
        <v>228661</v>
      </c>
      <c r="K152" s="75">
        <v>13.700000000000001</v>
      </c>
      <c r="L152" s="72">
        <v>226873</v>
      </c>
      <c r="M152" s="75">
        <v>13.600000000000001</v>
      </c>
      <c r="N152" s="72">
        <v>667254</v>
      </c>
      <c r="O152" s="74">
        <v>40</v>
      </c>
      <c r="P152" s="72">
        <v>484656</v>
      </c>
      <c r="Q152" s="75">
        <v>28.999999999999996</v>
      </c>
      <c r="R152" s="8">
        <v>111503</v>
      </c>
      <c r="S152" s="75">
        <v>6.7</v>
      </c>
      <c r="T152" s="49"/>
      <c r="U152" s="49"/>
      <c r="V152" s="49"/>
      <c r="W152" s="49"/>
      <c r="X152" s="49"/>
      <c r="Y152" s="49"/>
      <c r="Z152" s="49"/>
      <c r="AA152" s="49"/>
      <c r="AB152" s="49"/>
      <c r="AC152" s="49"/>
      <c r="AD152" s="49"/>
      <c r="AE152" s="49"/>
      <c r="AF152" s="49"/>
      <c r="AG152" s="49"/>
      <c r="AH152" s="49"/>
      <c r="AI152" s="49"/>
      <c r="AJ152" s="49"/>
      <c r="AK152" s="49"/>
    </row>
    <row r="153" spans="1:37" ht="18.75" customHeight="1">
      <c r="A153" s="411"/>
      <c r="B153" s="43">
        <v>28</v>
      </c>
      <c r="C153" s="8">
        <v>1657790</v>
      </c>
      <c r="D153" s="72">
        <v>778897</v>
      </c>
      <c r="E153" s="73">
        <v>46.98405708805096</v>
      </c>
      <c r="F153" s="72">
        <v>492860</v>
      </c>
      <c r="G153" s="74">
        <v>29.729941669330856</v>
      </c>
      <c r="H153" s="72">
        <v>222174</v>
      </c>
      <c r="I153" s="75">
        <v>13.401818083110648</v>
      </c>
      <c r="J153" s="72">
        <v>223860</v>
      </c>
      <c r="K153" s="75">
        <v>13.503519746168092</v>
      </c>
      <c r="L153" s="72">
        <v>222523</v>
      </c>
      <c r="M153" s="75">
        <v>13.422870206720997</v>
      </c>
      <c r="N153" s="72">
        <v>655033</v>
      </c>
      <c r="O153" s="75">
        <v>39.512423165780945</v>
      </c>
      <c r="P153" s="72">
        <v>478998</v>
      </c>
      <c r="Q153" s="75">
        <v>28.89376820948371</v>
      </c>
      <c r="R153" s="8">
        <v>111238</v>
      </c>
      <c r="S153" s="75">
        <v>6.7100175534898874</v>
      </c>
      <c r="T153" s="49"/>
      <c r="U153" s="49"/>
      <c r="V153" s="49"/>
      <c r="W153" s="49"/>
      <c r="X153" s="49"/>
      <c r="Y153" s="49"/>
      <c r="Z153" s="49"/>
      <c r="AA153" s="49"/>
      <c r="AB153" s="49"/>
      <c r="AC153" s="49"/>
      <c r="AD153" s="49"/>
      <c r="AE153" s="49"/>
      <c r="AF153" s="49"/>
      <c r="AG153" s="49"/>
      <c r="AH153" s="49"/>
      <c r="AI153" s="49"/>
      <c r="AJ153" s="49"/>
      <c r="AK153" s="49"/>
    </row>
    <row r="154" spans="1:37" ht="18.75" customHeight="1">
      <c r="A154" s="411"/>
      <c r="B154" s="43">
        <v>29</v>
      </c>
      <c r="C154" s="72">
        <v>1613717</v>
      </c>
      <c r="D154" s="72">
        <v>670016</v>
      </c>
      <c r="E154" s="73">
        <v>41.520043477263982</v>
      </c>
      <c r="F154" s="72">
        <v>383556</v>
      </c>
      <c r="G154" s="74">
        <v>23.76847985117589</v>
      </c>
      <c r="H154" s="72">
        <v>222180</v>
      </c>
      <c r="I154" s="75">
        <v>13.768213385618418</v>
      </c>
      <c r="J154" s="72">
        <v>235143</v>
      </c>
      <c r="K154" s="75">
        <v>14.571514088281898</v>
      </c>
      <c r="L154" s="72">
        <v>221234</v>
      </c>
      <c r="M154" s="75">
        <v>13.70959096297554</v>
      </c>
      <c r="N154" s="72">
        <v>708558</v>
      </c>
      <c r="O154" s="75">
        <v>43.908442434454123</v>
      </c>
      <c r="P154" s="72">
        <v>532268</v>
      </c>
      <c r="Q154" s="75">
        <v>32.98397426562402</v>
      </c>
      <c r="R154" s="8">
        <v>109943</v>
      </c>
      <c r="S154" s="75">
        <v>6.8130285545730747</v>
      </c>
      <c r="T154" s="49"/>
      <c r="U154" s="49"/>
      <c r="V154" s="49"/>
      <c r="W154" s="49"/>
      <c r="X154" s="49"/>
      <c r="Y154" s="49"/>
      <c r="Z154" s="49"/>
      <c r="AA154" s="49"/>
      <c r="AB154" s="49"/>
      <c r="AC154" s="49"/>
      <c r="AD154" s="49"/>
      <c r="AE154" s="49"/>
      <c r="AF154" s="49"/>
      <c r="AG154" s="49"/>
      <c r="AH154" s="49"/>
      <c r="AI154" s="49"/>
      <c r="AJ154" s="49"/>
      <c r="AK154" s="49"/>
    </row>
    <row r="155" spans="1:37" s="7" customFormat="1" ht="18.75" customHeight="1">
      <c r="A155" s="412"/>
      <c r="B155" s="43">
        <v>30</v>
      </c>
      <c r="C155" s="72">
        <v>1583844</v>
      </c>
      <c r="D155" s="72">
        <v>669492</v>
      </c>
      <c r="E155" s="73">
        <v>42.270072052550631</v>
      </c>
      <c r="F155" s="72">
        <v>386921</v>
      </c>
      <c r="G155" s="74">
        <v>24.429236717757558</v>
      </c>
      <c r="H155" s="72">
        <v>222653</v>
      </c>
      <c r="I155" s="75">
        <v>14.057760739062687</v>
      </c>
      <c r="J155" s="72">
        <v>245158</v>
      </c>
      <c r="K155" s="75">
        <v>15.478670879202749</v>
      </c>
      <c r="L155" s="72">
        <v>222400</v>
      </c>
      <c r="M155" s="75">
        <v>14.041786943663645</v>
      </c>
      <c r="N155" s="72">
        <v>669194</v>
      </c>
      <c r="O155" s="75">
        <v>42.251257068246623</v>
      </c>
      <c r="P155" s="72">
        <v>465247</v>
      </c>
      <c r="Q155" s="75">
        <v>29.374546988213485</v>
      </c>
      <c r="R155" s="8">
        <v>113278</v>
      </c>
      <c r="S155" s="75">
        <v>7.1520932617101183</v>
      </c>
      <c r="T155" s="49"/>
      <c r="U155" s="49"/>
      <c r="V155" s="49"/>
      <c r="W155" s="49"/>
      <c r="X155" s="49"/>
      <c r="Y155" s="49"/>
      <c r="Z155" s="49"/>
      <c r="AA155" s="49"/>
      <c r="AB155" s="49"/>
      <c r="AC155" s="49"/>
      <c r="AD155" s="49"/>
      <c r="AE155" s="49"/>
      <c r="AF155" s="49"/>
      <c r="AG155" s="49"/>
      <c r="AH155" s="49"/>
      <c r="AI155" s="49"/>
      <c r="AJ155" s="49"/>
      <c r="AK155" s="49"/>
    </row>
    <row r="156" spans="1:37" ht="18.75" customHeight="1">
      <c r="A156" s="398" t="s">
        <v>183</v>
      </c>
      <c r="B156" s="42">
        <v>26</v>
      </c>
      <c r="C156" s="6">
        <v>427241</v>
      </c>
      <c r="D156" s="68">
        <v>197778</v>
      </c>
      <c r="E156" s="69">
        <v>46.3</v>
      </c>
      <c r="F156" s="68">
        <v>121719</v>
      </c>
      <c r="G156" s="70">
        <v>28.5</v>
      </c>
      <c r="H156" s="68">
        <v>66336</v>
      </c>
      <c r="I156" s="71">
        <v>15.5</v>
      </c>
      <c r="J156" s="68">
        <v>99930</v>
      </c>
      <c r="K156" s="71">
        <v>23.4</v>
      </c>
      <c r="L156" s="68">
        <v>99379</v>
      </c>
      <c r="M156" s="71">
        <v>23.3</v>
      </c>
      <c r="N156" s="68">
        <v>129533</v>
      </c>
      <c r="O156" s="70">
        <v>30.3</v>
      </c>
      <c r="P156" s="68">
        <v>80137</v>
      </c>
      <c r="Q156" s="71">
        <v>18.8</v>
      </c>
      <c r="R156" s="6">
        <v>25277</v>
      </c>
      <c r="S156" s="71">
        <v>5.9163329362116466</v>
      </c>
      <c r="T156" s="49"/>
      <c r="U156" s="49"/>
      <c r="V156" s="49"/>
      <c r="W156" s="49"/>
      <c r="X156" s="49"/>
      <c r="Y156" s="49"/>
      <c r="Z156" s="49"/>
      <c r="AA156" s="49"/>
      <c r="AB156" s="49"/>
      <c r="AC156" s="49"/>
      <c r="AD156" s="49"/>
      <c r="AE156" s="49"/>
      <c r="AF156" s="49"/>
      <c r="AG156" s="49"/>
      <c r="AH156" s="49"/>
      <c r="AI156" s="49"/>
      <c r="AJ156" s="49"/>
      <c r="AK156" s="49"/>
    </row>
    <row r="157" spans="1:37" ht="18.75" customHeight="1">
      <c r="A157" s="411"/>
      <c r="B157" s="43">
        <v>27</v>
      </c>
      <c r="C157" s="8">
        <v>441869</v>
      </c>
      <c r="D157" s="72">
        <v>199056</v>
      </c>
      <c r="E157" s="73">
        <v>45</v>
      </c>
      <c r="F157" s="72">
        <v>123729</v>
      </c>
      <c r="G157" s="74">
        <v>28</v>
      </c>
      <c r="H157" s="72">
        <v>65316</v>
      </c>
      <c r="I157" s="75">
        <v>14.8</v>
      </c>
      <c r="J157" s="72">
        <v>90495</v>
      </c>
      <c r="K157" s="75">
        <v>20.5</v>
      </c>
      <c r="L157" s="72">
        <v>90124</v>
      </c>
      <c r="M157" s="75">
        <v>20.399999999999999</v>
      </c>
      <c r="N157" s="72">
        <v>152318</v>
      </c>
      <c r="O157" s="74">
        <v>34.5</v>
      </c>
      <c r="P157" s="72">
        <v>90332</v>
      </c>
      <c r="Q157" s="75">
        <v>20.399999999999999</v>
      </c>
      <c r="R157" s="8">
        <v>31938</v>
      </c>
      <c r="S157" s="75">
        <v>7.2</v>
      </c>
      <c r="T157" s="49"/>
      <c r="U157" s="49"/>
      <c r="V157" s="49"/>
      <c r="W157" s="49"/>
      <c r="X157" s="49"/>
      <c r="Y157" s="49"/>
      <c r="Z157" s="49"/>
      <c r="AA157" s="49"/>
      <c r="AB157" s="49"/>
      <c r="AC157" s="49"/>
      <c r="AD157" s="49"/>
      <c r="AE157" s="49"/>
      <c r="AF157" s="49"/>
      <c r="AG157" s="49"/>
      <c r="AH157" s="49"/>
      <c r="AI157" s="49"/>
      <c r="AJ157" s="49"/>
      <c r="AK157" s="49"/>
    </row>
    <row r="158" spans="1:37" ht="18.75" customHeight="1">
      <c r="A158" s="411"/>
      <c r="B158" s="43">
        <v>28</v>
      </c>
      <c r="C158" s="8">
        <v>425523</v>
      </c>
      <c r="D158" s="72">
        <v>198090</v>
      </c>
      <c r="E158" s="73">
        <v>46.5</v>
      </c>
      <c r="F158" s="72">
        <v>123255</v>
      </c>
      <c r="G158" s="74">
        <v>29</v>
      </c>
      <c r="H158" s="72">
        <v>64593</v>
      </c>
      <c r="I158" s="75">
        <v>15.2</v>
      </c>
      <c r="J158" s="72">
        <v>86670</v>
      </c>
      <c r="K158" s="75">
        <v>20.399999999999999</v>
      </c>
      <c r="L158" s="72">
        <v>86029</v>
      </c>
      <c r="M158" s="75">
        <v>20.2</v>
      </c>
      <c r="N158" s="72">
        <v>140763</v>
      </c>
      <c r="O158" s="75">
        <v>33.1</v>
      </c>
      <c r="P158" s="72">
        <v>89340</v>
      </c>
      <c r="Q158" s="75">
        <v>21</v>
      </c>
      <c r="R158" s="8">
        <v>25676</v>
      </c>
      <c r="S158" s="75">
        <v>6</v>
      </c>
      <c r="T158" s="49"/>
      <c r="U158" s="49"/>
      <c r="V158" s="49"/>
      <c r="W158" s="49"/>
      <c r="X158" s="49"/>
      <c r="Y158" s="49"/>
      <c r="Z158" s="49"/>
      <c r="AA158" s="49"/>
      <c r="AB158" s="49"/>
      <c r="AC158" s="49"/>
      <c r="AD158" s="49"/>
      <c r="AE158" s="49"/>
      <c r="AF158" s="49"/>
      <c r="AG158" s="49"/>
      <c r="AH158" s="49"/>
      <c r="AI158" s="49"/>
      <c r="AJ158" s="49"/>
      <c r="AK158" s="49"/>
    </row>
    <row r="159" spans="1:37" ht="18.75" customHeight="1">
      <c r="A159" s="411"/>
      <c r="B159" s="43">
        <v>29</v>
      </c>
      <c r="C159" s="72">
        <v>433790</v>
      </c>
      <c r="D159" s="72">
        <v>199720</v>
      </c>
      <c r="E159" s="73">
        <v>46</v>
      </c>
      <c r="F159" s="72">
        <v>123081</v>
      </c>
      <c r="G159" s="74">
        <v>28.4</v>
      </c>
      <c r="H159" s="72">
        <v>65887</v>
      </c>
      <c r="I159" s="75">
        <v>15.2</v>
      </c>
      <c r="J159" s="72">
        <v>90363</v>
      </c>
      <c r="K159" s="75">
        <v>20.8</v>
      </c>
      <c r="L159" s="72">
        <v>89439</v>
      </c>
      <c r="M159" s="75">
        <v>20.6</v>
      </c>
      <c r="N159" s="72">
        <v>143707</v>
      </c>
      <c r="O159" s="75">
        <v>33.200000000000003</v>
      </c>
      <c r="P159" s="72">
        <v>89147</v>
      </c>
      <c r="Q159" s="75">
        <v>20.6</v>
      </c>
      <c r="R159" s="8">
        <v>26602</v>
      </c>
      <c r="S159" s="75">
        <v>6.1</v>
      </c>
      <c r="T159" s="49"/>
      <c r="U159" s="49"/>
      <c r="V159" s="49"/>
      <c r="W159" s="49"/>
      <c r="X159" s="49"/>
      <c r="Y159" s="49"/>
      <c r="Z159" s="49"/>
      <c r="AA159" s="49"/>
      <c r="AB159" s="49"/>
      <c r="AC159" s="49"/>
      <c r="AD159" s="49"/>
      <c r="AE159" s="49"/>
      <c r="AF159" s="49"/>
      <c r="AG159" s="49"/>
      <c r="AH159" s="49"/>
      <c r="AI159" s="49"/>
      <c r="AJ159" s="49"/>
      <c r="AK159" s="49"/>
    </row>
    <row r="160" spans="1:37" s="7" customFormat="1" ht="18.75" customHeight="1">
      <c r="A160" s="412"/>
      <c r="B160" s="43">
        <v>30</v>
      </c>
      <c r="C160" s="72">
        <v>427870</v>
      </c>
      <c r="D160" s="72">
        <v>199884</v>
      </c>
      <c r="E160" s="73">
        <v>46.716058615934749</v>
      </c>
      <c r="F160" s="72">
        <v>124440</v>
      </c>
      <c r="G160" s="74">
        <v>29.083600158926775</v>
      </c>
      <c r="H160" s="72">
        <v>64411</v>
      </c>
      <c r="I160" s="75">
        <v>15.05387150302662</v>
      </c>
      <c r="J160" s="72">
        <v>86953</v>
      </c>
      <c r="K160" s="75">
        <v>20.322294154766634</v>
      </c>
      <c r="L160" s="72">
        <v>85218</v>
      </c>
      <c r="M160" s="75">
        <v>19.916797158015285</v>
      </c>
      <c r="N160" s="72">
        <v>141033</v>
      </c>
      <c r="O160" s="75">
        <v>32.96164722929862</v>
      </c>
      <c r="P160" s="72">
        <v>85565</v>
      </c>
      <c r="Q160" s="75">
        <v>19.997896557365554</v>
      </c>
      <c r="R160" s="8">
        <v>23236</v>
      </c>
      <c r="S160" s="75">
        <v>5.4306214504405546</v>
      </c>
      <c r="T160" s="49"/>
      <c r="U160" s="49"/>
      <c r="V160" s="49"/>
      <c r="W160" s="49"/>
      <c r="X160" s="49"/>
      <c r="Y160" s="49"/>
      <c r="Z160" s="49"/>
      <c r="AA160" s="49"/>
      <c r="AB160" s="49"/>
      <c r="AC160" s="49"/>
      <c r="AD160" s="49"/>
      <c r="AE160" s="49"/>
      <c r="AF160" s="49"/>
      <c r="AG160" s="49"/>
      <c r="AH160" s="49"/>
      <c r="AI160" s="49"/>
      <c r="AJ160" s="49"/>
      <c r="AK160" s="49"/>
    </row>
    <row r="161" spans="1:37" ht="18.75" customHeight="1">
      <c r="A161" s="395" t="s">
        <v>144</v>
      </c>
      <c r="B161" s="42">
        <v>26</v>
      </c>
      <c r="C161" s="6">
        <v>668512</v>
      </c>
      <c r="D161" s="68">
        <v>321247</v>
      </c>
      <c r="E161" s="69">
        <v>48.1</v>
      </c>
      <c r="F161" s="68">
        <v>188955</v>
      </c>
      <c r="G161" s="70">
        <v>28.3</v>
      </c>
      <c r="H161" s="68">
        <v>109205</v>
      </c>
      <c r="I161" s="71">
        <v>16.3</v>
      </c>
      <c r="J161" s="68">
        <v>141735</v>
      </c>
      <c r="K161" s="71">
        <v>21.2</v>
      </c>
      <c r="L161" s="68">
        <v>140355</v>
      </c>
      <c r="M161" s="71">
        <v>21</v>
      </c>
      <c r="N161" s="68">
        <v>205530</v>
      </c>
      <c r="O161" s="70">
        <v>30.7</v>
      </c>
      <c r="P161" s="68">
        <v>143896</v>
      </c>
      <c r="Q161" s="71">
        <v>21.5</v>
      </c>
      <c r="R161" s="6">
        <v>31282</v>
      </c>
      <c r="S161" s="71">
        <v>4.7</v>
      </c>
      <c r="T161" s="49"/>
      <c r="U161" s="49"/>
      <c r="V161" s="49"/>
      <c r="W161" s="49"/>
      <c r="X161" s="49"/>
      <c r="Y161" s="49"/>
      <c r="Z161" s="49"/>
      <c r="AA161" s="49"/>
      <c r="AB161" s="49"/>
      <c r="AC161" s="49"/>
      <c r="AD161" s="49"/>
      <c r="AE161" s="49"/>
      <c r="AF161" s="49"/>
      <c r="AG161" s="49"/>
      <c r="AH161" s="49"/>
      <c r="AI161" s="49"/>
      <c r="AJ161" s="49"/>
      <c r="AK161" s="49"/>
    </row>
    <row r="162" spans="1:37" ht="18.75" customHeight="1">
      <c r="A162" s="411"/>
      <c r="B162" s="43">
        <v>27</v>
      </c>
      <c r="C162" s="8">
        <v>665227</v>
      </c>
      <c r="D162" s="72">
        <v>324101</v>
      </c>
      <c r="E162" s="73">
        <v>48.7</v>
      </c>
      <c r="F162" s="72">
        <v>189801</v>
      </c>
      <c r="G162" s="74">
        <v>28.5</v>
      </c>
      <c r="H162" s="72">
        <v>110668</v>
      </c>
      <c r="I162" s="75">
        <v>16.600000000000001</v>
      </c>
      <c r="J162" s="72">
        <v>128562</v>
      </c>
      <c r="K162" s="75">
        <v>19.3</v>
      </c>
      <c r="L162" s="72">
        <v>127368</v>
      </c>
      <c r="M162" s="75">
        <v>19.100000000000001</v>
      </c>
      <c r="N162" s="72">
        <v>212564</v>
      </c>
      <c r="O162" s="74">
        <v>32</v>
      </c>
      <c r="P162" s="72">
        <v>155571</v>
      </c>
      <c r="Q162" s="75">
        <v>23.4</v>
      </c>
      <c r="R162" s="8">
        <v>27285</v>
      </c>
      <c r="S162" s="75">
        <v>4.0999999999999996</v>
      </c>
      <c r="T162" s="49"/>
      <c r="U162" s="49"/>
      <c r="V162" s="49"/>
      <c r="W162" s="49"/>
      <c r="X162" s="49"/>
      <c r="Y162" s="49"/>
      <c r="Z162" s="49"/>
      <c r="AA162" s="49"/>
      <c r="AB162" s="49"/>
      <c r="AC162" s="49"/>
      <c r="AD162" s="49"/>
      <c r="AE162" s="49"/>
      <c r="AF162" s="49"/>
      <c r="AG162" s="49"/>
      <c r="AH162" s="49"/>
      <c r="AI162" s="49"/>
      <c r="AJ162" s="49"/>
      <c r="AK162" s="49"/>
    </row>
    <row r="163" spans="1:37" ht="18.75" customHeight="1">
      <c r="A163" s="411"/>
      <c r="B163" s="43">
        <v>28</v>
      </c>
      <c r="C163" s="8">
        <v>675553</v>
      </c>
      <c r="D163" s="72">
        <v>316994</v>
      </c>
      <c r="E163" s="73">
        <v>46.9</v>
      </c>
      <c r="F163" s="72">
        <v>187451</v>
      </c>
      <c r="G163" s="74">
        <v>27.7</v>
      </c>
      <c r="H163" s="72">
        <v>106545</v>
      </c>
      <c r="I163" s="75">
        <v>15.8</v>
      </c>
      <c r="J163" s="72">
        <v>151580</v>
      </c>
      <c r="K163" s="75">
        <v>22.4</v>
      </c>
      <c r="L163" s="72">
        <v>150212</v>
      </c>
      <c r="M163" s="75">
        <v>22.2</v>
      </c>
      <c r="N163" s="72">
        <v>206979</v>
      </c>
      <c r="O163" s="74">
        <v>30.6</v>
      </c>
      <c r="P163" s="72">
        <v>152625</v>
      </c>
      <c r="Q163" s="75">
        <v>22.6</v>
      </c>
      <c r="R163" s="8">
        <v>27046</v>
      </c>
      <c r="S163" s="75">
        <v>4</v>
      </c>
      <c r="T163" s="49"/>
      <c r="U163" s="49"/>
      <c r="V163" s="49"/>
      <c r="W163" s="49"/>
      <c r="X163" s="49"/>
      <c r="Y163" s="49"/>
      <c r="Z163" s="49"/>
      <c r="AA163" s="49"/>
      <c r="AB163" s="49"/>
      <c r="AC163" s="49"/>
      <c r="AD163" s="49"/>
      <c r="AE163" s="49"/>
      <c r="AF163" s="49"/>
      <c r="AG163" s="49"/>
      <c r="AH163" s="49"/>
      <c r="AI163" s="49"/>
      <c r="AJ163" s="49"/>
      <c r="AK163" s="49"/>
    </row>
    <row r="164" spans="1:37" ht="18.75" customHeight="1">
      <c r="A164" s="411"/>
      <c r="B164" s="43">
        <v>29</v>
      </c>
      <c r="C164" s="8">
        <v>690746</v>
      </c>
      <c r="D164" s="72">
        <v>316513</v>
      </c>
      <c r="E164" s="83">
        <v>45.8</v>
      </c>
      <c r="F164" s="72">
        <v>188688</v>
      </c>
      <c r="G164" s="74">
        <v>27.3</v>
      </c>
      <c r="H164" s="72">
        <v>104772</v>
      </c>
      <c r="I164" s="75">
        <v>15.2</v>
      </c>
      <c r="J164" s="72">
        <v>162048</v>
      </c>
      <c r="K164" s="75">
        <v>23.5</v>
      </c>
      <c r="L164" s="72">
        <v>160408</v>
      </c>
      <c r="M164" s="75">
        <v>23.2</v>
      </c>
      <c r="N164" s="72">
        <v>212185</v>
      </c>
      <c r="O164" s="75">
        <v>30.7</v>
      </c>
      <c r="P164" s="72">
        <v>154058</v>
      </c>
      <c r="Q164" s="75">
        <v>22.3</v>
      </c>
      <c r="R164" s="8">
        <v>26451</v>
      </c>
      <c r="S164" s="75">
        <v>3.8</v>
      </c>
      <c r="T164" s="49"/>
      <c r="U164" s="49"/>
      <c r="V164" s="49"/>
      <c r="W164" s="49"/>
      <c r="X164" s="49"/>
      <c r="Y164" s="49"/>
      <c r="Z164" s="49"/>
      <c r="AA164" s="49"/>
      <c r="AB164" s="49"/>
      <c r="AC164" s="49"/>
      <c r="AD164" s="49"/>
      <c r="AE164" s="49"/>
      <c r="AF164" s="49"/>
      <c r="AG164" s="49"/>
      <c r="AH164" s="49"/>
      <c r="AI164" s="49"/>
      <c r="AJ164" s="49"/>
      <c r="AK164" s="49"/>
    </row>
    <row r="165" spans="1:37" s="7" customFormat="1" ht="18.75" customHeight="1">
      <c r="A165" s="412"/>
      <c r="B165" s="44">
        <v>30</v>
      </c>
      <c r="C165" s="77">
        <v>662722</v>
      </c>
      <c r="D165" s="77">
        <v>314524</v>
      </c>
      <c r="E165" s="78">
        <v>47.459417372593634</v>
      </c>
      <c r="F165" s="77">
        <v>186176</v>
      </c>
      <c r="G165" s="79">
        <v>28.092624056542565</v>
      </c>
      <c r="H165" s="77">
        <v>105257</v>
      </c>
      <c r="I165" s="80">
        <v>15.882526911736747</v>
      </c>
      <c r="J165" s="77">
        <v>144821</v>
      </c>
      <c r="K165" s="80">
        <v>21.85245095228467</v>
      </c>
      <c r="L165" s="77">
        <v>143262</v>
      </c>
      <c r="M165" s="80">
        <v>21.617209025805693</v>
      </c>
      <c r="N165" s="77">
        <v>203377</v>
      </c>
      <c r="O165" s="80">
        <v>30.688131675121692</v>
      </c>
      <c r="P165" s="77">
        <v>144734</v>
      </c>
      <c r="Q165" s="80">
        <v>21.839323275823045</v>
      </c>
      <c r="R165" s="76">
        <v>22219</v>
      </c>
      <c r="S165" s="80">
        <v>3.3526878540323093</v>
      </c>
      <c r="T165" s="49"/>
      <c r="U165" s="49"/>
      <c r="V165" s="49"/>
      <c r="W165" s="49"/>
      <c r="X165" s="49"/>
      <c r="Y165" s="49"/>
      <c r="Z165" s="49"/>
      <c r="AA165" s="49"/>
      <c r="AB165" s="49"/>
      <c r="AC165" s="49"/>
      <c r="AD165" s="49"/>
      <c r="AE165" s="49"/>
      <c r="AF165" s="49"/>
      <c r="AG165" s="49"/>
      <c r="AH165" s="49"/>
      <c r="AI165" s="49"/>
      <c r="AJ165" s="49"/>
      <c r="AK165" s="49"/>
    </row>
    <row r="166" spans="1:37" ht="18.75" customHeight="1">
      <c r="A166" s="395" t="s">
        <v>42</v>
      </c>
      <c r="B166" s="42">
        <v>26</v>
      </c>
      <c r="C166" s="6">
        <v>754693</v>
      </c>
      <c r="D166" s="68">
        <v>356335</v>
      </c>
      <c r="E166" s="69">
        <v>47.2</v>
      </c>
      <c r="F166" s="68">
        <v>208423</v>
      </c>
      <c r="G166" s="70">
        <v>27.6</v>
      </c>
      <c r="H166" s="68">
        <v>123892</v>
      </c>
      <c r="I166" s="71">
        <v>16.399999999999999</v>
      </c>
      <c r="J166" s="68">
        <v>162043</v>
      </c>
      <c r="K166" s="71">
        <v>21.5</v>
      </c>
      <c r="L166" s="68">
        <v>157411</v>
      </c>
      <c r="M166" s="71">
        <v>20.9</v>
      </c>
      <c r="N166" s="68">
        <v>236315</v>
      </c>
      <c r="O166" s="70">
        <v>31.3</v>
      </c>
      <c r="P166" s="68">
        <v>166981</v>
      </c>
      <c r="Q166" s="71">
        <v>22.1</v>
      </c>
      <c r="R166" s="6">
        <v>24877</v>
      </c>
      <c r="S166" s="71">
        <v>3.3</v>
      </c>
      <c r="T166" s="49"/>
      <c r="U166" s="49"/>
      <c r="V166" s="49"/>
      <c r="W166" s="49"/>
      <c r="X166" s="49"/>
      <c r="Y166" s="49"/>
      <c r="Z166" s="49"/>
      <c r="AA166" s="49"/>
      <c r="AB166" s="49"/>
      <c r="AC166" s="49"/>
      <c r="AD166" s="49"/>
      <c r="AE166" s="49"/>
      <c r="AF166" s="49"/>
      <c r="AG166" s="49"/>
      <c r="AH166" s="49"/>
      <c r="AI166" s="49"/>
      <c r="AJ166" s="49"/>
      <c r="AK166" s="49"/>
    </row>
    <row r="167" spans="1:37" ht="18.75" customHeight="1">
      <c r="A167" s="411"/>
      <c r="B167" s="43">
        <v>27</v>
      </c>
      <c r="C167" s="8">
        <v>737124</v>
      </c>
      <c r="D167" s="72">
        <v>357232</v>
      </c>
      <c r="E167" s="73">
        <v>48.5</v>
      </c>
      <c r="F167" s="72">
        <v>208771</v>
      </c>
      <c r="G167" s="74">
        <v>28.3</v>
      </c>
      <c r="H167" s="72">
        <v>123582</v>
      </c>
      <c r="I167" s="75">
        <v>16.8</v>
      </c>
      <c r="J167" s="72">
        <v>127672</v>
      </c>
      <c r="K167" s="75">
        <v>17.3</v>
      </c>
      <c r="L167" s="72">
        <v>123847</v>
      </c>
      <c r="M167" s="75">
        <v>16.8</v>
      </c>
      <c r="N167" s="72">
        <v>252220</v>
      </c>
      <c r="O167" s="74">
        <v>34.200000000000003</v>
      </c>
      <c r="P167" s="72">
        <v>186795</v>
      </c>
      <c r="Q167" s="75">
        <v>25.3</v>
      </c>
      <c r="R167" s="8">
        <v>22848</v>
      </c>
      <c r="S167" s="75">
        <v>3.1</v>
      </c>
      <c r="T167" s="49"/>
      <c r="U167" s="49"/>
      <c r="V167" s="49"/>
      <c r="W167" s="49"/>
      <c r="X167" s="49"/>
      <c r="Y167" s="49"/>
      <c r="Z167" s="49"/>
      <c r="AA167" s="49"/>
      <c r="AB167" s="49"/>
      <c r="AC167" s="49"/>
      <c r="AD167" s="49"/>
      <c r="AE167" s="49"/>
      <c r="AF167" s="49"/>
      <c r="AG167" s="49"/>
      <c r="AH167" s="49"/>
      <c r="AI167" s="49"/>
      <c r="AJ167" s="49"/>
      <c r="AK167" s="49"/>
    </row>
    <row r="168" spans="1:37" ht="18.75" customHeight="1">
      <c r="A168" s="411"/>
      <c r="B168" s="43">
        <v>28</v>
      </c>
      <c r="C168" s="8">
        <v>984425</v>
      </c>
      <c r="D168" s="72">
        <v>352878</v>
      </c>
      <c r="E168" s="73">
        <v>35.799999999999997</v>
      </c>
      <c r="F168" s="72">
        <v>207452</v>
      </c>
      <c r="G168" s="74">
        <v>21.1</v>
      </c>
      <c r="H168" s="72">
        <v>120320</v>
      </c>
      <c r="I168" s="75">
        <v>12.2</v>
      </c>
      <c r="J168" s="72">
        <v>169965</v>
      </c>
      <c r="K168" s="75">
        <v>17.3</v>
      </c>
      <c r="L168" s="72">
        <v>124813</v>
      </c>
      <c r="M168" s="75">
        <v>12.7</v>
      </c>
      <c r="N168" s="72">
        <v>461582</v>
      </c>
      <c r="O168" s="75">
        <v>46.9</v>
      </c>
      <c r="P168" s="72">
        <v>227213</v>
      </c>
      <c r="Q168" s="75">
        <v>23.1</v>
      </c>
      <c r="R168" s="8">
        <v>87481</v>
      </c>
      <c r="S168" s="75">
        <v>8.9</v>
      </c>
      <c r="T168" s="49"/>
      <c r="U168" s="49"/>
      <c r="V168" s="49"/>
      <c r="W168" s="49"/>
      <c r="X168" s="49"/>
      <c r="Y168" s="49"/>
      <c r="Z168" s="49"/>
      <c r="AA168" s="49"/>
      <c r="AB168" s="49"/>
      <c r="AC168" s="49"/>
      <c r="AD168" s="49"/>
      <c r="AE168" s="49"/>
      <c r="AF168" s="49"/>
      <c r="AG168" s="49"/>
      <c r="AH168" s="49"/>
      <c r="AI168" s="49"/>
      <c r="AJ168" s="49"/>
      <c r="AK168" s="49"/>
    </row>
    <row r="169" spans="1:37" ht="18.75" customHeight="1">
      <c r="A169" s="411"/>
      <c r="B169" s="43">
        <v>29</v>
      </c>
      <c r="C169" s="72">
        <v>942851</v>
      </c>
      <c r="D169" s="72">
        <v>311662</v>
      </c>
      <c r="E169" s="73">
        <v>33.1</v>
      </c>
      <c r="F169" s="72">
        <v>172432</v>
      </c>
      <c r="G169" s="74">
        <v>18.3</v>
      </c>
      <c r="H169" s="72">
        <v>113480</v>
      </c>
      <c r="I169" s="75">
        <v>12</v>
      </c>
      <c r="J169" s="72">
        <v>246665</v>
      </c>
      <c r="K169" s="75">
        <v>26.2</v>
      </c>
      <c r="L169" s="72">
        <v>143727</v>
      </c>
      <c r="M169" s="75">
        <v>15.2</v>
      </c>
      <c r="N169" s="72">
        <v>384524</v>
      </c>
      <c r="O169" s="75">
        <v>40.799999999999997</v>
      </c>
      <c r="P169" s="72">
        <v>246725</v>
      </c>
      <c r="Q169" s="75">
        <v>26.2</v>
      </c>
      <c r="R169" s="8">
        <v>79408</v>
      </c>
      <c r="S169" s="75">
        <v>8.4</v>
      </c>
      <c r="T169" s="49"/>
      <c r="U169" s="49"/>
      <c r="V169" s="49"/>
      <c r="W169" s="49"/>
      <c r="X169" s="49"/>
      <c r="Y169" s="49"/>
      <c r="Z169" s="49"/>
      <c r="AA169" s="49"/>
      <c r="AB169" s="49"/>
      <c r="AC169" s="49"/>
      <c r="AD169" s="49"/>
      <c r="AE169" s="49"/>
      <c r="AF169" s="49"/>
      <c r="AG169" s="49"/>
      <c r="AH169" s="49"/>
      <c r="AI169" s="49"/>
      <c r="AJ169" s="49"/>
      <c r="AK169" s="49"/>
    </row>
    <row r="170" spans="1:37" s="7" customFormat="1" ht="18.75" customHeight="1">
      <c r="A170" s="412"/>
      <c r="B170" s="43">
        <v>30</v>
      </c>
      <c r="C170" s="72">
        <v>891259</v>
      </c>
      <c r="D170" s="72">
        <v>308291</v>
      </c>
      <c r="E170" s="73">
        <v>34.590506238927183</v>
      </c>
      <c r="F170" s="72">
        <v>172856</v>
      </c>
      <c r="G170" s="74">
        <v>19.39458675873119</v>
      </c>
      <c r="H170" s="72">
        <v>110338</v>
      </c>
      <c r="I170" s="75">
        <v>12.380015236872783</v>
      </c>
      <c r="J170" s="72">
        <v>284904</v>
      </c>
      <c r="K170" s="75">
        <v>31.966465415777005</v>
      </c>
      <c r="L170" s="72">
        <v>172687</v>
      </c>
      <c r="M170" s="75">
        <v>19.375624818374906</v>
      </c>
      <c r="N170" s="72">
        <v>298064</v>
      </c>
      <c r="O170" s="75">
        <v>33.443028345295808</v>
      </c>
      <c r="P170" s="72">
        <v>193770</v>
      </c>
      <c r="Q170" s="75">
        <v>21.741154928028777</v>
      </c>
      <c r="R170" s="8">
        <v>47016</v>
      </c>
      <c r="S170" s="75">
        <v>5.2752342472838984</v>
      </c>
      <c r="T170" s="49"/>
      <c r="U170" s="49"/>
      <c r="V170" s="49"/>
      <c r="W170" s="49"/>
      <c r="X170" s="49"/>
      <c r="Y170" s="49"/>
      <c r="Z170" s="49"/>
      <c r="AA170" s="49"/>
      <c r="AB170" s="49"/>
      <c r="AC170" s="49"/>
      <c r="AD170" s="49"/>
      <c r="AE170" s="49"/>
      <c r="AF170" s="49"/>
      <c r="AG170" s="49"/>
      <c r="AH170" s="49"/>
      <c r="AI170" s="49"/>
      <c r="AJ170" s="49"/>
      <c r="AK170" s="49"/>
    </row>
    <row r="171" spans="1:37" ht="18.75" customHeight="1">
      <c r="A171" s="395" t="s">
        <v>84</v>
      </c>
      <c r="B171" s="42">
        <v>26</v>
      </c>
      <c r="C171" s="6">
        <v>551656</v>
      </c>
      <c r="D171" s="68">
        <v>255864</v>
      </c>
      <c r="E171" s="69">
        <v>46.4</v>
      </c>
      <c r="F171" s="68">
        <v>154549</v>
      </c>
      <c r="G171" s="70">
        <v>28</v>
      </c>
      <c r="H171" s="68">
        <v>90299</v>
      </c>
      <c r="I171" s="71">
        <v>16.399999999999999</v>
      </c>
      <c r="J171" s="68">
        <v>122970</v>
      </c>
      <c r="K171" s="71">
        <v>22.3</v>
      </c>
      <c r="L171" s="68">
        <v>118583</v>
      </c>
      <c r="M171" s="71">
        <v>21.5</v>
      </c>
      <c r="N171" s="68">
        <v>172822</v>
      </c>
      <c r="O171" s="70">
        <v>31.3</v>
      </c>
      <c r="P171" s="68">
        <v>102753</v>
      </c>
      <c r="Q171" s="71">
        <v>18.600000000000001</v>
      </c>
      <c r="R171" s="6">
        <v>34917</v>
      </c>
      <c r="S171" s="71">
        <v>6.3</v>
      </c>
      <c r="T171" s="49"/>
      <c r="U171" s="49"/>
      <c r="V171" s="49"/>
      <c r="W171" s="49"/>
      <c r="X171" s="49"/>
      <c r="Y171" s="49"/>
      <c r="Z171" s="49"/>
      <c r="AA171" s="49"/>
      <c r="AB171" s="49"/>
      <c r="AC171" s="49"/>
      <c r="AD171" s="49"/>
      <c r="AE171" s="49"/>
      <c r="AF171" s="49"/>
      <c r="AG171" s="49"/>
      <c r="AH171" s="49"/>
      <c r="AI171" s="49"/>
      <c r="AJ171" s="49"/>
      <c r="AK171" s="49"/>
    </row>
    <row r="172" spans="1:37" ht="18.75" customHeight="1">
      <c r="A172" s="411"/>
      <c r="B172" s="43">
        <v>27</v>
      </c>
      <c r="C172" s="8">
        <v>548612</v>
      </c>
      <c r="D172" s="72">
        <v>256788</v>
      </c>
      <c r="E172" s="73">
        <v>46.8</v>
      </c>
      <c r="F172" s="72">
        <v>155310</v>
      </c>
      <c r="G172" s="74">
        <v>28.3</v>
      </c>
      <c r="H172" s="72">
        <v>89694</v>
      </c>
      <c r="I172" s="75">
        <v>16.399999999999999</v>
      </c>
      <c r="J172" s="72">
        <v>108636</v>
      </c>
      <c r="K172" s="75">
        <v>19.8</v>
      </c>
      <c r="L172" s="72">
        <v>107264</v>
      </c>
      <c r="M172" s="75">
        <v>19.600000000000001</v>
      </c>
      <c r="N172" s="72">
        <v>183188</v>
      </c>
      <c r="O172" s="74">
        <v>33.4</v>
      </c>
      <c r="P172" s="72">
        <v>119388</v>
      </c>
      <c r="Q172" s="75">
        <v>21.8</v>
      </c>
      <c r="R172" s="8">
        <v>31258</v>
      </c>
      <c r="S172" s="75">
        <v>5.7</v>
      </c>
      <c r="T172" s="49"/>
      <c r="U172" s="49"/>
      <c r="V172" s="49"/>
      <c r="W172" s="49"/>
      <c r="X172" s="49"/>
      <c r="Y172" s="49"/>
      <c r="Z172" s="49"/>
      <c r="AA172" s="49"/>
      <c r="AB172" s="49"/>
      <c r="AC172" s="49"/>
      <c r="AD172" s="49"/>
      <c r="AE172" s="49"/>
      <c r="AF172" s="49"/>
      <c r="AG172" s="49"/>
      <c r="AH172" s="49"/>
      <c r="AI172" s="49"/>
      <c r="AJ172" s="49"/>
      <c r="AK172" s="49"/>
    </row>
    <row r="173" spans="1:37" ht="18.75" customHeight="1">
      <c r="A173" s="411"/>
      <c r="B173" s="43">
        <v>28</v>
      </c>
      <c r="C173" s="8">
        <v>555037</v>
      </c>
      <c r="D173" s="72">
        <v>254632</v>
      </c>
      <c r="E173" s="73">
        <v>45.9</v>
      </c>
      <c r="F173" s="72">
        <v>153421</v>
      </c>
      <c r="G173" s="74">
        <v>27.7</v>
      </c>
      <c r="H173" s="72">
        <v>88979</v>
      </c>
      <c r="I173" s="75">
        <v>16</v>
      </c>
      <c r="J173" s="72">
        <v>115708</v>
      </c>
      <c r="K173" s="75">
        <v>20.8</v>
      </c>
      <c r="L173" s="72">
        <v>112856</v>
      </c>
      <c r="M173" s="75">
        <v>20.3</v>
      </c>
      <c r="N173" s="72">
        <v>184697</v>
      </c>
      <c r="O173" s="75">
        <v>33.299999999999997</v>
      </c>
      <c r="P173" s="72">
        <v>121905</v>
      </c>
      <c r="Q173" s="75">
        <v>22</v>
      </c>
      <c r="R173" s="8">
        <v>32654</v>
      </c>
      <c r="S173" s="75">
        <v>5.9</v>
      </c>
      <c r="T173" s="49"/>
      <c r="U173" s="49"/>
      <c r="V173" s="49"/>
      <c r="W173" s="49"/>
      <c r="X173" s="49"/>
      <c r="Y173" s="49"/>
      <c r="Z173" s="49"/>
      <c r="AA173" s="49"/>
      <c r="AB173" s="49"/>
      <c r="AC173" s="49"/>
      <c r="AD173" s="49"/>
      <c r="AE173" s="49"/>
      <c r="AF173" s="49"/>
      <c r="AG173" s="49"/>
      <c r="AH173" s="49"/>
      <c r="AI173" s="49"/>
      <c r="AJ173" s="49"/>
      <c r="AK173" s="49"/>
    </row>
    <row r="174" spans="1:37" ht="18.75" customHeight="1">
      <c r="A174" s="411"/>
      <c r="B174" s="43">
        <v>29</v>
      </c>
      <c r="C174" s="72">
        <v>561388</v>
      </c>
      <c r="D174" s="72">
        <v>254726</v>
      </c>
      <c r="E174" s="73">
        <v>45.4</v>
      </c>
      <c r="F174" s="72">
        <v>152465</v>
      </c>
      <c r="G174" s="74">
        <v>27.2</v>
      </c>
      <c r="H174" s="72">
        <v>89870</v>
      </c>
      <c r="I174" s="75">
        <v>16</v>
      </c>
      <c r="J174" s="72">
        <v>123816</v>
      </c>
      <c r="K174" s="75">
        <v>22</v>
      </c>
      <c r="L174" s="72">
        <v>116343</v>
      </c>
      <c r="M174" s="75">
        <v>20.7</v>
      </c>
      <c r="N174" s="72">
        <v>182846</v>
      </c>
      <c r="O174" s="75">
        <v>32.6</v>
      </c>
      <c r="P174" s="72">
        <v>121522</v>
      </c>
      <c r="Q174" s="75">
        <v>21.7</v>
      </c>
      <c r="R174" s="8">
        <v>32639</v>
      </c>
      <c r="S174" s="75">
        <v>5.8</v>
      </c>
      <c r="T174" s="49"/>
      <c r="U174" s="49"/>
      <c r="V174" s="49"/>
      <c r="W174" s="49"/>
      <c r="X174" s="49"/>
      <c r="Y174" s="49"/>
      <c r="Z174" s="49"/>
      <c r="AA174" s="49"/>
      <c r="AB174" s="49"/>
      <c r="AC174" s="49"/>
      <c r="AD174" s="49"/>
      <c r="AE174" s="49"/>
      <c r="AF174" s="49"/>
      <c r="AG174" s="49"/>
      <c r="AH174" s="49"/>
      <c r="AI174" s="49"/>
      <c r="AJ174" s="49"/>
      <c r="AK174" s="49"/>
    </row>
    <row r="175" spans="1:37" s="7" customFormat="1" ht="18.75" customHeight="1">
      <c r="A175" s="412"/>
      <c r="B175" s="43">
        <v>30</v>
      </c>
      <c r="C175" s="72">
        <v>573938</v>
      </c>
      <c r="D175" s="72">
        <v>247643</v>
      </c>
      <c r="E175" s="73">
        <v>43.148040380668299</v>
      </c>
      <c r="F175" s="72">
        <v>154007</v>
      </c>
      <c r="G175" s="74">
        <v>26.833386184570458</v>
      </c>
      <c r="H175" s="72">
        <v>81165</v>
      </c>
      <c r="I175" s="75">
        <v>14.141771410849255</v>
      </c>
      <c r="J175" s="72">
        <v>141998</v>
      </c>
      <c r="K175" s="75">
        <v>24.8</v>
      </c>
      <c r="L175" s="72">
        <v>127717</v>
      </c>
      <c r="M175" s="75">
        <v>22.25275203941889</v>
      </c>
      <c r="N175" s="72">
        <v>184297</v>
      </c>
      <c r="O175" s="75">
        <v>32.110959720387918</v>
      </c>
      <c r="P175" s="72">
        <v>114736</v>
      </c>
      <c r="Q175" s="75">
        <v>19.991009481860409</v>
      </c>
      <c r="R175" s="8">
        <v>31344</v>
      </c>
      <c r="S175" s="75">
        <v>5.4</v>
      </c>
      <c r="T175" s="49"/>
      <c r="U175" s="49"/>
      <c r="V175" s="49"/>
      <c r="W175" s="49"/>
      <c r="X175" s="49"/>
      <c r="Y175" s="49"/>
      <c r="Z175" s="49"/>
      <c r="AA175" s="49"/>
      <c r="AB175" s="49"/>
      <c r="AC175" s="49"/>
      <c r="AD175" s="49"/>
      <c r="AE175" s="49"/>
      <c r="AF175" s="49"/>
      <c r="AG175" s="49"/>
      <c r="AH175" s="49"/>
      <c r="AI175" s="49"/>
      <c r="AJ175" s="49"/>
      <c r="AK175" s="49"/>
    </row>
    <row r="176" spans="1:37" ht="18.75" customHeight="1">
      <c r="A176" s="395" t="s">
        <v>242</v>
      </c>
      <c r="B176" s="42">
        <v>26</v>
      </c>
      <c r="C176" s="6">
        <v>566116</v>
      </c>
      <c r="D176" s="68">
        <v>253495</v>
      </c>
      <c r="E176" s="69">
        <v>44.777925372185209</v>
      </c>
      <c r="F176" s="68">
        <v>146512</v>
      </c>
      <c r="G176" s="70">
        <v>25.880208296532864</v>
      </c>
      <c r="H176" s="68">
        <v>93769</v>
      </c>
      <c r="I176" s="71">
        <v>16.563566477541706</v>
      </c>
      <c r="J176" s="68">
        <v>114470</v>
      </c>
      <c r="K176" s="71">
        <v>20.220237548488296</v>
      </c>
      <c r="L176" s="68">
        <v>112541</v>
      </c>
      <c r="M176" s="71">
        <v>19.879494661871419</v>
      </c>
      <c r="N176" s="68">
        <v>198151</v>
      </c>
      <c r="O176" s="70">
        <v>35.001837079326499</v>
      </c>
      <c r="P176" s="68">
        <v>110703</v>
      </c>
      <c r="Q176" s="71">
        <v>19.554826219361406</v>
      </c>
      <c r="R176" s="6">
        <v>41415</v>
      </c>
      <c r="S176" s="71">
        <v>7.3156384910513044</v>
      </c>
      <c r="T176" s="49"/>
      <c r="U176" s="49"/>
      <c r="V176" s="49"/>
      <c r="W176" s="49"/>
      <c r="X176" s="49"/>
      <c r="Y176" s="49"/>
      <c r="Z176" s="49"/>
      <c r="AA176" s="49"/>
      <c r="AB176" s="49"/>
      <c r="AC176" s="49"/>
      <c r="AD176" s="49"/>
      <c r="AE176" s="49"/>
      <c r="AF176" s="49"/>
      <c r="AG176" s="49"/>
      <c r="AH176" s="49"/>
      <c r="AI176" s="49"/>
      <c r="AJ176" s="49"/>
      <c r="AK176" s="49"/>
    </row>
    <row r="177" spans="1:37" ht="18.75" customHeight="1">
      <c r="A177" s="411"/>
      <c r="B177" s="43">
        <v>27</v>
      </c>
      <c r="C177" s="8">
        <v>677447</v>
      </c>
      <c r="D177" s="72">
        <v>369337</v>
      </c>
      <c r="E177" s="73">
        <v>54.51895129803512</v>
      </c>
      <c r="F177" s="72">
        <v>146920</v>
      </c>
      <c r="G177" s="74">
        <v>21.687305427583265</v>
      </c>
      <c r="H177" s="72">
        <v>208653</v>
      </c>
      <c r="I177" s="75">
        <v>30.799900213596043</v>
      </c>
      <c r="J177" s="72">
        <v>91268</v>
      </c>
      <c r="K177" s="75">
        <v>13.472345438093312</v>
      </c>
      <c r="L177" s="72">
        <v>88733</v>
      </c>
      <c r="M177" s="75">
        <v>13.098146423262632</v>
      </c>
      <c r="N177" s="72">
        <v>216842</v>
      </c>
      <c r="O177" s="74">
        <v>32.00870326387156</v>
      </c>
      <c r="P177" s="72">
        <v>127264</v>
      </c>
      <c r="Q177" s="75">
        <v>18.785823835665372</v>
      </c>
      <c r="R177" s="8">
        <v>38396</v>
      </c>
      <c r="S177" s="75">
        <v>5.6677496542164922</v>
      </c>
      <c r="T177" s="49"/>
      <c r="U177" s="49"/>
      <c r="V177" s="49"/>
      <c r="W177" s="49"/>
      <c r="X177" s="49"/>
      <c r="Y177" s="49"/>
      <c r="Z177" s="49"/>
      <c r="AA177" s="49"/>
      <c r="AB177" s="49"/>
      <c r="AC177" s="49"/>
      <c r="AD177" s="49"/>
      <c r="AE177" s="49"/>
      <c r="AF177" s="49"/>
      <c r="AG177" s="49"/>
      <c r="AH177" s="49"/>
      <c r="AI177" s="49"/>
      <c r="AJ177" s="49"/>
      <c r="AK177" s="49"/>
    </row>
    <row r="178" spans="1:37" ht="18.75" customHeight="1">
      <c r="A178" s="411"/>
      <c r="B178" s="43">
        <v>28</v>
      </c>
      <c r="C178" s="8">
        <v>550873</v>
      </c>
      <c r="D178" s="72">
        <v>248578</v>
      </c>
      <c r="E178" s="73">
        <v>45.12437530973564</v>
      </c>
      <c r="F178" s="72">
        <v>146749</v>
      </c>
      <c r="G178" s="74">
        <v>26.639352446026582</v>
      </c>
      <c r="H178" s="72">
        <v>87738</v>
      </c>
      <c r="I178" s="75">
        <v>15.927083011873879</v>
      </c>
      <c r="J178" s="72">
        <v>94676</v>
      </c>
      <c r="K178" s="75">
        <v>17.186538458047497</v>
      </c>
      <c r="L178" s="72">
        <v>90219</v>
      </c>
      <c r="M178" s="75">
        <v>16.377459051360297</v>
      </c>
      <c r="N178" s="72">
        <v>207619</v>
      </c>
      <c r="O178" s="75">
        <v>37.689086232216859</v>
      </c>
      <c r="P178" s="72">
        <v>126760</v>
      </c>
      <c r="Q178" s="75">
        <v>23.010748393912937</v>
      </c>
      <c r="R178" s="8">
        <v>34783</v>
      </c>
      <c r="S178" s="75">
        <v>6.3141595249721805</v>
      </c>
      <c r="T178" s="49"/>
      <c r="U178" s="49"/>
      <c r="V178" s="49"/>
      <c r="W178" s="49"/>
      <c r="X178" s="49"/>
      <c r="Y178" s="49"/>
      <c r="Z178" s="49"/>
      <c r="AA178" s="49"/>
      <c r="AB178" s="49"/>
      <c r="AC178" s="49"/>
      <c r="AD178" s="49"/>
      <c r="AE178" s="49"/>
      <c r="AF178" s="49"/>
      <c r="AG178" s="49"/>
      <c r="AH178" s="49"/>
      <c r="AI178" s="49"/>
      <c r="AJ178" s="49"/>
      <c r="AK178" s="49"/>
    </row>
    <row r="179" spans="1:37" ht="18.75" customHeight="1">
      <c r="A179" s="411"/>
      <c r="B179" s="43">
        <v>29</v>
      </c>
      <c r="C179" s="72">
        <v>559444</v>
      </c>
      <c r="D179" s="72">
        <v>246266</v>
      </c>
      <c r="E179" s="73">
        <v>44.019776778372815</v>
      </c>
      <c r="F179" s="72">
        <v>147775</v>
      </c>
      <c r="G179" s="74">
        <v>26.414618800094381</v>
      </c>
      <c r="H179" s="72">
        <v>84139</v>
      </c>
      <c r="I179" s="75">
        <v>15.039753755514404</v>
      </c>
      <c r="J179" s="72">
        <v>110342</v>
      </c>
      <c r="K179" s="75">
        <v>19.723511200406119</v>
      </c>
      <c r="L179" s="72">
        <v>102900</v>
      </c>
      <c r="M179" s="75">
        <v>18.393261881439429</v>
      </c>
      <c r="N179" s="72">
        <v>202836</v>
      </c>
      <c r="O179" s="75">
        <v>36.25671202122107</v>
      </c>
      <c r="P179" s="72">
        <v>126654</v>
      </c>
      <c r="Q179" s="75">
        <v>22.6392632685309</v>
      </c>
      <c r="R179" s="8">
        <v>30709</v>
      </c>
      <c r="S179" s="75">
        <v>5.4891999914200529</v>
      </c>
      <c r="T179" s="49"/>
      <c r="U179" s="49"/>
      <c r="V179" s="49"/>
      <c r="W179" s="49"/>
      <c r="X179" s="49"/>
      <c r="Y179" s="49"/>
      <c r="Z179" s="49"/>
      <c r="AA179" s="49"/>
      <c r="AB179" s="49"/>
      <c r="AC179" s="49"/>
      <c r="AD179" s="49"/>
      <c r="AE179" s="49"/>
      <c r="AF179" s="49"/>
      <c r="AG179" s="49"/>
      <c r="AH179" s="49"/>
      <c r="AI179" s="49"/>
      <c r="AJ179" s="49"/>
      <c r="AK179" s="49"/>
    </row>
    <row r="180" spans="1:37" s="7" customFormat="1" ht="18.75" customHeight="1">
      <c r="A180" s="412"/>
      <c r="B180" s="44">
        <v>30</v>
      </c>
      <c r="C180" s="77">
        <v>551920</v>
      </c>
      <c r="D180" s="77">
        <v>242573</v>
      </c>
      <c r="E180" s="78">
        <v>43.950753732424992</v>
      </c>
      <c r="F180" s="77">
        <v>145715</v>
      </c>
      <c r="G180" s="79">
        <v>26.401471227714161</v>
      </c>
      <c r="H180" s="77">
        <v>82613</v>
      </c>
      <c r="I180" s="80">
        <v>14.968292506160314</v>
      </c>
      <c r="J180" s="77">
        <v>104119</v>
      </c>
      <c r="K180" s="80">
        <v>18.86487172053921</v>
      </c>
      <c r="L180" s="77">
        <v>98342</v>
      </c>
      <c r="M180" s="80">
        <v>17.818162052471372</v>
      </c>
      <c r="N180" s="77">
        <v>205228</v>
      </c>
      <c r="O180" s="80">
        <v>37.184374547035802</v>
      </c>
      <c r="P180" s="77">
        <v>118698</v>
      </c>
      <c r="Q180" s="80">
        <v>21.506377735903754</v>
      </c>
      <c r="R180" s="76">
        <v>31479</v>
      </c>
      <c r="S180" s="80">
        <v>5.7035439918828823</v>
      </c>
      <c r="T180" s="49"/>
      <c r="U180" s="49"/>
      <c r="V180" s="49"/>
      <c r="W180" s="49"/>
      <c r="X180" s="49"/>
      <c r="Y180" s="49"/>
      <c r="Z180" s="49"/>
      <c r="AA180" s="49"/>
      <c r="AB180" s="49"/>
      <c r="AC180" s="49"/>
      <c r="AD180" s="49"/>
      <c r="AE180" s="49"/>
      <c r="AF180" s="49"/>
      <c r="AG180" s="49"/>
      <c r="AH180" s="49"/>
      <c r="AI180" s="49"/>
      <c r="AJ180" s="49"/>
      <c r="AK180" s="49"/>
    </row>
    <row r="181" spans="1:37" ht="18.75" customHeight="1">
      <c r="A181" s="395" t="s">
        <v>85</v>
      </c>
      <c r="B181" s="42">
        <v>26</v>
      </c>
      <c r="C181" s="6">
        <v>756816</v>
      </c>
      <c r="D181" s="68">
        <v>385139</v>
      </c>
      <c r="E181" s="69">
        <v>50.9</v>
      </c>
      <c r="F181" s="68">
        <v>221831</v>
      </c>
      <c r="G181" s="70">
        <v>29.3</v>
      </c>
      <c r="H181" s="68">
        <v>137590</v>
      </c>
      <c r="I181" s="71">
        <v>18.2</v>
      </c>
      <c r="J181" s="68">
        <v>151865</v>
      </c>
      <c r="K181" s="71">
        <v>20.100000000000001</v>
      </c>
      <c r="L181" s="68">
        <v>149772</v>
      </c>
      <c r="M181" s="71">
        <v>19.8</v>
      </c>
      <c r="N181" s="68">
        <v>219812</v>
      </c>
      <c r="O181" s="70">
        <v>29</v>
      </c>
      <c r="P181" s="68">
        <v>168500</v>
      </c>
      <c r="Q181" s="71">
        <v>22.3</v>
      </c>
      <c r="R181" s="6">
        <v>5308</v>
      </c>
      <c r="S181" s="71">
        <v>0.7</v>
      </c>
      <c r="T181" s="49"/>
      <c r="U181" s="49"/>
      <c r="V181" s="49"/>
      <c r="W181" s="49"/>
      <c r="X181" s="49"/>
      <c r="Y181" s="49"/>
      <c r="Z181" s="49"/>
      <c r="AA181" s="49"/>
      <c r="AB181" s="49"/>
      <c r="AC181" s="49"/>
      <c r="AD181" s="49"/>
      <c r="AE181" s="49"/>
      <c r="AF181" s="49"/>
      <c r="AG181" s="49"/>
      <c r="AH181" s="49"/>
      <c r="AI181" s="49"/>
      <c r="AJ181" s="49"/>
      <c r="AK181" s="49"/>
    </row>
    <row r="182" spans="1:37" ht="18.75" customHeight="1">
      <c r="A182" s="411"/>
      <c r="B182" s="43">
        <v>27</v>
      </c>
      <c r="C182" s="8">
        <v>777691</v>
      </c>
      <c r="D182" s="72">
        <v>391582</v>
      </c>
      <c r="E182" s="73">
        <v>50.4</v>
      </c>
      <c r="F182" s="72">
        <v>220532</v>
      </c>
      <c r="G182" s="74">
        <v>28.4</v>
      </c>
      <c r="H182" s="72">
        <v>145265</v>
      </c>
      <c r="I182" s="75">
        <v>18.7</v>
      </c>
      <c r="J182" s="72">
        <v>141701</v>
      </c>
      <c r="K182" s="75">
        <v>18.2</v>
      </c>
      <c r="L182" s="72">
        <v>138356</v>
      </c>
      <c r="M182" s="75">
        <v>17.7</v>
      </c>
      <c r="N182" s="72">
        <v>244408</v>
      </c>
      <c r="O182" s="74">
        <v>31.4</v>
      </c>
      <c r="P182" s="72">
        <v>192129</v>
      </c>
      <c r="Q182" s="75">
        <v>24.7</v>
      </c>
      <c r="R182" s="8">
        <v>3628</v>
      </c>
      <c r="S182" s="75">
        <v>0.5</v>
      </c>
      <c r="T182" s="49"/>
      <c r="U182" s="49"/>
      <c r="V182" s="49"/>
      <c r="W182" s="49"/>
      <c r="X182" s="49"/>
      <c r="Y182" s="49"/>
      <c r="Z182" s="49"/>
      <c r="AA182" s="49"/>
      <c r="AB182" s="49"/>
      <c r="AC182" s="49"/>
      <c r="AD182" s="49"/>
      <c r="AE182" s="49"/>
      <c r="AF182" s="49"/>
      <c r="AG182" s="49"/>
      <c r="AH182" s="49"/>
      <c r="AI182" s="49"/>
      <c r="AJ182" s="49"/>
      <c r="AK182" s="49"/>
    </row>
    <row r="183" spans="1:37" ht="18.75" customHeight="1">
      <c r="A183" s="411"/>
      <c r="B183" s="43">
        <v>28</v>
      </c>
      <c r="C183" s="8">
        <v>762376</v>
      </c>
      <c r="D183" s="72">
        <v>381625</v>
      </c>
      <c r="E183" s="73">
        <v>50.1</v>
      </c>
      <c r="F183" s="72">
        <v>223510</v>
      </c>
      <c r="G183" s="74">
        <v>29.3</v>
      </c>
      <c r="H183" s="72">
        <v>131638</v>
      </c>
      <c r="I183" s="75">
        <v>17.3</v>
      </c>
      <c r="J183" s="72">
        <v>146750</v>
      </c>
      <c r="K183" s="75">
        <v>19.2</v>
      </c>
      <c r="L183" s="72">
        <v>140924</v>
      </c>
      <c r="M183" s="75">
        <v>18.5</v>
      </c>
      <c r="N183" s="72">
        <v>234000</v>
      </c>
      <c r="O183" s="75">
        <v>30.7</v>
      </c>
      <c r="P183" s="72">
        <v>185959</v>
      </c>
      <c r="Q183" s="75">
        <v>24.4</v>
      </c>
      <c r="R183" s="8">
        <v>4387</v>
      </c>
      <c r="S183" s="75">
        <v>0.6</v>
      </c>
      <c r="T183" s="49"/>
      <c r="U183" s="49"/>
      <c r="V183" s="49"/>
      <c r="W183" s="49"/>
      <c r="X183" s="49"/>
      <c r="Y183" s="49"/>
      <c r="Z183" s="49"/>
      <c r="AA183" s="49"/>
      <c r="AB183" s="49"/>
      <c r="AC183" s="49"/>
      <c r="AD183" s="49"/>
      <c r="AE183" s="49"/>
      <c r="AF183" s="49"/>
      <c r="AG183" s="49"/>
      <c r="AH183" s="49"/>
      <c r="AI183" s="49"/>
      <c r="AJ183" s="49"/>
      <c r="AK183" s="49"/>
    </row>
    <row r="184" spans="1:37" ht="18.75" customHeight="1">
      <c r="A184" s="411"/>
      <c r="B184" s="43">
        <v>29</v>
      </c>
      <c r="C184" s="72">
        <v>786055</v>
      </c>
      <c r="D184" s="72">
        <v>379527</v>
      </c>
      <c r="E184" s="73">
        <v>48.3</v>
      </c>
      <c r="F184" s="72">
        <v>225045</v>
      </c>
      <c r="G184" s="74">
        <v>28.6</v>
      </c>
      <c r="H184" s="72">
        <v>127472</v>
      </c>
      <c r="I184" s="75">
        <v>16.2</v>
      </c>
      <c r="J184" s="72">
        <v>166915</v>
      </c>
      <c r="K184" s="75">
        <v>21.2</v>
      </c>
      <c r="L184" s="72">
        <v>156672</v>
      </c>
      <c r="M184" s="75">
        <v>19.899999999999999</v>
      </c>
      <c r="N184" s="72">
        <v>239613</v>
      </c>
      <c r="O184" s="75">
        <v>30.5</v>
      </c>
      <c r="P184" s="72">
        <v>188664</v>
      </c>
      <c r="Q184" s="75">
        <v>24</v>
      </c>
      <c r="R184" s="8">
        <v>3261</v>
      </c>
      <c r="S184" s="75">
        <v>0.4</v>
      </c>
      <c r="T184" s="49"/>
      <c r="U184" s="49"/>
      <c r="V184" s="49"/>
      <c r="W184" s="49"/>
      <c r="X184" s="49"/>
      <c r="Y184" s="49"/>
      <c r="Z184" s="49"/>
      <c r="AA184" s="49"/>
      <c r="AB184" s="49"/>
      <c r="AC184" s="49"/>
      <c r="AD184" s="49"/>
      <c r="AE184" s="49"/>
      <c r="AF184" s="49"/>
      <c r="AG184" s="49"/>
      <c r="AH184" s="49"/>
      <c r="AI184" s="49"/>
      <c r="AJ184" s="49"/>
      <c r="AK184" s="49"/>
    </row>
    <row r="185" spans="1:37" s="7" customFormat="1" ht="18.75" customHeight="1">
      <c r="A185" s="412"/>
      <c r="B185" s="44">
        <v>30</v>
      </c>
      <c r="C185" s="77">
        <v>759063</v>
      </c>
      <c r="D185" s="77">
        <v>380481</v>
      </c>
      <c r="E185" s="78">
        <v>50.125088431395028</v>
      </c>
      <c r="F185" s="77">
        <v>223719</v>
      </c>
      <c r="G185" s="79">
        <v>29.473047691693576</v>
      </c>
      <c r="H185" s="77">
        <v>130212</v>
      </c>
      <c r="I185" s="80">
        <v>17.154307349982808</v>
      </c>
      <c r="J185" s="77">
        <v>146866</v>
      </c>
      <c r="K185" s="80">
        <v>19.448328136136265</v>
      </c>
      <c r="L185" s="77">
        <v>142553</v>
      </c>
      <c r="M185" s="80">
        <v>18.780127604691575</v>
      </c>
      <c r="N185" s="77">
        <v>231716</v>
      </c>
      <c r="O185" s="80">
        <v>30.526583432468712</v>
      </c>
      <c r="P185" s="77">
        <v>177523</v>
      </c>
      <c r="Q185" s="80">
        <v>23.387123334953753</v>
      </c>
      <c r="R185" s="76">
        <v>3398</v>
      </c>
      <c r="S185" s="80">
        <v>0.44765717733574156</v>
      </c>
      <c r="T185" s="49"/>
      <c r="U185" s="49"/>
      <c r="V185" s="49"/>
      <c r="W185" s="49"/>
      <c r="X185" s="49"/>
      <c r="Y185" s="49"/>
      <c r="Z185" s="49"/>
      <c r="AA185" s="49"/>
      <c r="AB185" s="49"/>
      <c r="AC185" s="49"/>
      <c r="AD185" s="49"/>
      <c r="AE185" s="49"/>
      <c r="AF185" s="49"/>
      <c r="AG185" s="49"/>
      <c r="AH185" s="49"/>
      <c r="AI185" s="49"/>
      <c r="AJ185" s="49"/>
      <c r="AK185" s="49"/>
    </row>
    <row r="186" spans="1:37" ht="18" customHeight="1">
      <c r="A186" s="3" t="s">
        <v>62</v>
      </c>
      <c r="T186" s="49"/>
      <c r="U186" s="49"/>
      <c r="V186" s="49"/>
      <c r="W186" s="49"/>
      <c r="X186" s="49"/>
      <c r="Y186" s="49"/>
      <c r="Z186" s="49"/>
      <c r="AA186" s="49"/>
      <c r="AB186" s="49"/>
      <c r="AC186" s="49"/>
      <c r="AD186" s="49"/>
      <c r="AE186" s="49"/>
      <c r="AF186" s="49"/>
      <c r="AG186" s="49"/>
    </row>
    <row r="225" spans="1:1">
      <c r="A225" s="45" t="s">
        <v>45</v>
      </c>
    </row>
    <row r="226" spans="1:1">
      <c r="A226" s="46" t="s">
        <v>46</v>
      </c>
    </row>
    <row r="227" spans="1:1">
      <c r="A227" s="47" t="s">
        <v>47</v>
      </c>
    </row>
    <row r="228" spans="1:1">
      <c r="A228" s="46" t="s">
        <v>48</v>
      </c>
    </row>
    <row r="229" spans="1:1">
      <c r="A229" s="46" t="s">
        <v>49</v>
      </c>
    </row>
    <row r="230" spans="1:1">
      <c r="A230" s="46" t="s">
        <v>50</v>
      </c>
    </row>
    <row r="231" spans="1:1">
      <c r="A231" s="46" t="s">
        <v>54</v>
      </c>
    </row>
    <row r="232" spans="1:1">
      <c r="A232" s="46" t="s">
        <v>55</v>
      </c>
    </row>
    <row r="233" spans="1:1">
      <c r="A233" s="46" t="s">
        <v>56</v>
      </c>
    </row>
    <row r="234" spans="1:1">
      <c r="A234" s="46" t="s">
        <v>58</v>
      </c>
    </row>
    <row r="235" spans="1:1">
      <c r="A235" s="46" t="s">
        <v>59</v>
      </c>
    </row>
    <row r="236" spans="1:1">
      <c r="A236" s="46" t="s">
        <v>60</v>
      </c>
    </row>
    <row r="237" spans="1:1">
      <c r="A237" s="48" t="s">
        <v>61</v>
      </c>
    </row>
    <row r="238" spans="1:1">
      <c r="A238" s="1" t="s">
        <v>62</v>
      </c>
    </row>
  </sheetData>
  <customSheetViews>
    <customSheetView guid="{9CD6CDFB-0526-4987-BB9B-F12261C08409}" showPageBreaks="1" showGridLines="0" view="pageBreakPreview">
      <pane xSplit="3" ySplit="5" topLeftCell="D6" activePane="bottomRight" state="frozen"/>
      <selection pane="bottomRight" activeCell="C183" sqref="C183"/>
      <rowBreaks count="3" manualBreakCount="3">
        <brk id="70" max="18" man="1"/>
        <brk id="130" max="18" man="1"/>
        <brk id="209" max="37" man="1"/>
      </rowBreaks>
      <pageMargins left="0.59055118110236227" right="0.59055118110236227" top="0.6692913385826772" bottom="0.31496062992125984" header="0.51181102362204722" footer="0.51181102362204722"/>
      <pageSetup paperSize="9" scale="43" orientation="landscape" r:id="rId1"/>
      <headerFooter alignWithMargins="0"/>
    </customSheetView>
    <customSheetView guid="{47FE580C-1B40-484B-A27C-9C582BD9B048}" scale="85" showPageBreaks="1" showGridLines="0" printArea="1" view="pageBreakPreview">
      <pane xSplit="3" ySplit="5" topLeftCell="D123" activePane="bottomRight" state="frozen"/>
      <selection pane="bottomRight" activeCell="B151" sqref="A151:IV155"/>
      <rowBreaks count="2" manualBreakCount="2">
        <brk id="70" max="18" man="1"/>
        <brk id="130" max="18" man="1"/>
      </rowBreaks>
      <pageMargins left="0.59055118110236227" right="0.59055118110236227" top="0.6692913385826772" bottom="0.31496062992125984" header="0.51181102362204722" footer="0.51181102362204722"/>
      <pageSetup paperSize="9" scale="43" orientation="landscape" r:id="rId2"/>
      <headerFooter alignWithMargins="0"/>
    </customSheetView>
    <customSheetView guid="{B07D689D-A88D-4FD6-A5A1-1BAAB5F2B100}" scale="85" showPageBreaks="1" showGridLines="0" printArea="1" view="pageBreakPreview">
      <pane xSplit="3" ySplit="5" topLeftCell="G123" activePane="bottomRight" state="frozen"/>
      <selection pane="bottomRight" activeCell="C142" sqref="C142"/>
      <rowBreaks count="2" manualBreakCount="2">
        <brk id="65" max="18" man="1"/>
        <brk id="125" max="18" man="1"/>
      </rowBreaks>
      <pageMargins left="0.59055118110236227" right="0.59055118110236227" top="0.6692913385826772" bottom="0.31496062992125984" header="0.51181102362204722" footer="0.51181102362204722"/>
      <pageSetup paperSize="9" scale="43" orientation="landscape" r:id="rId3"/>
      <headerFooter alignWithMargins="0"/>
    </customSheetView>
  </customSheetViews>
  <mergeCells count="40">
    <mergeCell ref="A176:A180"/>
    <mergeCell ref="A166:A170"/>
    <mergeCell ref="A56:A60"/>
    <mergeCell ref="A21:A25"/>
    <mergeCell ref="A36:A40"/>
    <mergeCell ref="A71:A75"/>
    <mergeCell ref="A81:A85"/>
    <mergeCell ref="A141:A145"/>
    <mergeCell ref="A66:A70"/>
    <mergeCell ref="A161:A165"/>
    <mergeCell ref="A151:A155"/>
    <mergeCell ref="A181:A185"/>
    <mergeCell ref="A111:A115"/>
    <mergeCell ref="A76:A80"/>
    <mergeCell ref="A86:A90"/>
    <mergeCell ref="A91:A95"/>
    <mergeCell ref="A106:A110"/>
    <mergeCell ref="A116:A120"/>
    <mergeCell ref="A136:A140"/>
    <mergeCell ref="A131:A135"/>
    <mergeCell ref="A171:A175"/>
    <mergeCell ref="A101:A105"/>
    <mergeCell ref="A146:A150"/>
    <mergeCell ref="A156:A160"/>
    <mergeCell ref="A126:A130"/>
    <mergeCell ref="A121:A125"/>
    <mergeCell ref="A96:A100"/>
    <mergeCell ref="R4:S4"/>
    <mergeCell ref="B2:B5"/>
    <mergeCell ref="A2:A5"/>
    <mergeCell ref="A61:A65"/>
    <mergeCell ref="A6:A10"/>
    <mergeCell ref="A11:A15"/>
    <mergeCell ref="L4:M4"/>
    <mergeCell ref="A16:A20"/>
    <mergeCell ref="A26:A30"/>
    <mergeCell ref="A41:A45"/>
    <mergeCell ref="A46:A50"/>
    <mergeCell ref="A51:A55"/>
    <mergeCell ref="A31:A35"/>
  </mergeCells>
  <phoneticPr fontId="2"/>
  <printOptions horizontalCentered="1"/>
  <pageMargins left="0.39370078740157483" right="0.39370078740157483" top="0.39370078740157483" bottom="0.43307086614173229" header="0.51181102362204722" footer="0.51181102362204722"/>
  <pageSetup paperSize="9" scale="70" fitToHeight="5" orientation="landscape" r:id="rId4"/>
  <headerFooter alignWithMargins="0"/>
  <rowBreaks count="4" manualBreakCount="4">
    <brk id="40" max="18" man="1"/>
    <brk id="75" max="18" man="1"/>
    <brk id="110" max="18" man="1"/>
    <brk id="145"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107"/>
  <sheetViews>
    <sheetView showGridLines="0" zoomScaleNormal="100" zoomScaleSheetLayoutView="80" workbookViewId="0">
      <pane xSplit="3" ySplit="5" topLeftCell="D6" activePane="bottomRight" state="frozen"/>
      <selection pane="topRight"/>
      <selection pane="bottomLeft"/>
      <selection pane="bottomRight" activeCell="D6" sqref="D6"/>
    </sheetView>
  </sheetViews>
  <sheetFormatPr defaultRowHeight="13.5"/>
  <cols>
    <col min="1" max="1" width="15.625" style="3" customWidth="1"/>
    <col min="2" max="2" width="8.625" style="3" customWidth="1"/>
    <col min="3" max="4" width="12.625" style="3" customWidth="1"/>
    <col min="5" max="5" width="9" style="3" bestFit="1" customWidth="1"/>
    <col min="6" max="6" width="12.625" style="3" customWidth="1"/>
    <col min="7" max="7" width="9" style="3" bestFit="1" customWidth="1"/>
    <col min="8" max="8" width="12.625" style="3" customWidth="1"/>
    <col min="9" max="9" width="9" style="3" bestFit="1" customWidth="1"/>
    <col min="10" max="10" width="12.625" style="3" customWidth="1"/>
    <col min="11" max="11" width="9.125" style="3" bestFit="1" customWidth="1"/>
    <col min="12" max="12" width="12.625" style="3" customWidth="1"/>
    <col min="13" max="13" width="9" style="3" bestFit="1" customWidth="1"/>
    <col min="14" max="14" width="12.625" style="3" customWidth="1"/>
    <col min="15" max="15" width="9.125" style="3" bestFit="1" customWidth="1"/>
    <col min="16" max="16" width="12.625" style="3" customWidth="1"/>
    <col min="17" max="17" width="9" style="3" bestFit="1" customWidth="1"/>
    <col min="18" max="18" width="12.625" style="3" customWidth="1"/>
    <col min="19" max="19" width="8.75" style="3" bestFit="1" customWidth="1"/>
    <col min="20" max="20" width="12.625" style="3" customWidth="1"/>
    <col min="21" max="21" width="9" style="3" bestFit="1" customWidth="1"/>
    <col min="22" max="38" width="9.125" style="3" bestFit="1" customWidth="1"/>
    <col min="39" max="16384" width="9" style="3"/>
  </cols>
  <sheetData>
    <row r="1" spans="1:42">
      <c r="B1" s="39"/>
    </row>
    <row r="2" spans="1:42" ht="17.25" customHeight="1">
      <c r="A2" s="40" t="s">
        <v>86</v>
      </c>
      <c r="I2" s="41"/>
      <c r="M2" s="41"/>
      <c r="N2" s="41"/>
      <c r="O2" s="41"/>
      <c r="T2" s="41" t="s">
        <v>6</v>
      </c>
    </row>
    <row r="3" spans="1:42" ht="23.25" customHeight="1">
      <c r="A3" s="405" t="s">
        <v>7</v>
      </c>
      <c r="B3" s="400" t="s">
        <v>75</v>
      </c>
      <c r="C3" s="5" t="s">
        <v>8</v>
      </c>
      <c r="D3" s="15"/>
      <c r="E3" s="15"/>
      <c r="F3" s="15"/>
      <c r="G3" s="15"/>
      <c r="H3" s="15"/>
      <c r="I3" s="15"/>
      <c r="J3" s="15"/>
      <c r="K3" s="15"/>
      <c r="L3" s="15"/>
      <c r="M3" s="15"/>
      <c r="N3" s="15"/>
      <c r="O3" s="15"/>
      <c r="P3" s="16"/>
      <c r="Q3" s="16"/>
      <c r="R3" s="16"/>
      <c r="S3" s="16"/>
      <c r="T3" s="16"/>
      <c r="U3" s="17"/>
    </row>
    <row r="4" spans="1:42" ht="23.25" customHeight="1">
      <c r="A4" s="406"/>
      <c r="B4" s="401"/>
      <c r="C4" s="23"/>
      <c r="D4" s="19" t="s">
        <v>9</v>
      </c>
      <c r="E4" s="20"/>
      <c r="F4" s="19" t="s">
        <v>10</v>
      </c>
      <c r="G4" s="20"/>
      <c r="H4" s="19" t="s">
        <v>11</v>
      </c>
      <c r="I4" s="25"/>
      <c r="J4" s="19" t="s">
        <v>12</v>
      </c>
      <c r="K4" s="20"/>
      <c r="L4" s="19" t="s">
        <v>13</v>
      </c>
      <c r="M4" s="25"/>
      <c r="N4" s="408" t="s">
        <v>87</v>
      </c>
      <c r="O4" s="409"/>
      <c r="P4" s="14" t="s">
        <v>15</v>
      </c>
      <c r="Q4" s="24"/>
      <c r="R4" s="19" t="s">
        <v>16</v>
      </c>
      <c r="S4" s="25"/>
      <c r="T4" s="19" t="s">
        <v>17</v>
      </c>
      <c r="U4" s="36"/>
    </row>
    <row r="5" spans="1:42" ht="19.5" customHeight="1">
      <c r="A5" s="407"/>
      <c r="B5" s="402"/>
      <c r="C5" s="28"/>
      <c r="D5" s="29"/>
      <c r="E5" s="30" t="s">
        <v>18</v>
      </c>
      <c r="F5" s="31"/>
      <c r="G5" s="32" t="s">
        <v>18</v>
      </c>
      <c r="H5" s="31"/>
      <c r="I5" s="33" t="s">
        <v>18</v>
      </c>
      <c r="J5" s="31"/>
      <c r="K5" s="32" t="s">
        <v>18</v>
      </c>
      <c r="L5" s="31"/>
      <c r="M5" s="33" t="s">
        <v>18</v>
      </c>
      <c r="N5" s="37"/>
      <c r="O5" s="33" t="s">
        <v>18</v>
      </c>
      <c r="P5" s="35"/>
      <c r="Q5" s="32" t="s">
        <v>18</v>
      </c>
      <c r="R5" s="34"/>
      <c r="S5" s="33" t="s">
        <v>18</v>
      </c>
      <c r="T5" s="31"/>
      <c r="U5" s="33" t="s">
        <v>18</v>
      </c>
    </row>
    <row r="6" spans="1:42" ht="18.75" customHeight="1">
      <c r="A6" s="403" t="s">
        <v>45</v>
      </c>
      <c r="B6" s="42">
        <v>26</v>
      </c>
      <c r="C6" s="6">
        <v>886462</v>
      </c>
      <c r="D6" s="68">
        <v>286778.23100000003</v>
      </c>
      <c r="E6" s="69">
        <v>32.4</v>
      </c>
      <c r="F6" s="68">
        <v>5247.5219999999999</v>
      </c>
      <c r="G6" s="70">
        <v>0.6</v>
      </c>
      <c r="H6" s="68">
        <v>92319.111000000004</v>
      </c>
      <c r="I6" s="71">
        <v>10.4</v>
      </c>
      <c r="J6" s="68">
        <v>20402.137999999999</v>
      </c>
      <c r="K6" s="70">
        <v>2.2999999999999998</v>
      </c>
      <c r="L6" s="68">
        <v>187701</v>
      </c>
      <c r="M6" s="71">
        <v>21.2</v>
      </c>
      <c r="N6" s="68">
        <v>35673.385000000002</v>
      </c>
      <c r="O6" s="71">
        <v>4</v>
      </c>
      <c r="P6" s="6">
        <v>5436.1610000000001</v>
      </c>
      <c r="Q6" s="70">
        <v>0.6</v>
      </c>
      <c r="R6" s="68">
        <v>99840</v>
      </c>
      <c r="S6" s="71">
        <v>11.3</v>
      </c>
      <c r="T6" s="68">
        <v>153065</v>
      </c>
      <c r="U6" s="71">
        <v>17.3</v>
      </c>
      <c r="V6" s="49"/>
      <c r="W6" s="49"/>
      <c r="X6" s="49"/>
      <c r="Y6" s="49"/>
      <c r="Z6" s="49"/>
      <c r="AA6" s="49"/>
      <c r="AB6" s="49"/>
      <c r="AC6" s="49"/>
      <c r="AD6" s="49"/>
      <c r="AE6" s="49"/>
      <c r="AF6" s="49"/>
      <c r="AG6" s="49"/>
      <c r="AH6" s="49"/>
      <c r="AI6" s="49"/>
      <c r="AJ6" s="49"/>
      <c r="AK6" s="49"/>
      <c r="AL6" s="49"/>
      <c r="AM6" s="49"/>
      <c r="AN6" s="49"/>
      <c r="AO6" s="49"/>
      <c r="AP6" s="49"/>
    </row>
    <row r="7" spans="1:42" ht="18.75" customHeight="1">
      <c r="A7" s="413"/>
      <c r="B7" s="43">
        <v>27</v>
      </c>
      <c r="C7" s="8">
        <v>885032</v>
      </c>
      <c r="D7" s="72">
        <v>285914.071</v>
      </c>
      <c r="E7" s="73">
        <v>32.299999999999997</v>
      </c>
      <c r="F7" s="72">
        <v>5508.6629999999996</v>
      </c>
      <c r="G7" s="74">
        <v>0.6</v>
      </c>
      <c r="H7" s="72">
        <v>91167.063999999998</v>
      </c>
      <c r="I7" s="75">
        <v>10.3</v>
      </c>
      <c r="J7" s="72">
        <v>20030.777999999998</v>
      </c>
      <c r="K7" s="74">
        <v>2.2999999999999998</v>
      </c>
      <c r="L7" s="72">
        <v>197055.42</v>
      </c>
      <c r="M7" s="75">
        <v>22.3</v>
      </c>
      <c r="N7" s="72">
        <v>42562.186999999998</v>
      </c>
      <c r="O7" s="75">
        <v>4.8</v>
      </c>
      <c r="P7" s="8">
        <v>6631.8720000000003</v>
      </c>
      <c r="Q7" s="74">
        <v>0.7</v>
      </c>
      <c r="R7" s="72">
        <v>80965</v>
      </c>
      <c r="S7" s="75">
        <v>9.1</v>
      </c>
      <c r="T7" s="72">
        <v>155197.31400000001</v>
      </c>
      <c r="U7" s="75">
        <v>17.600000000000001</v>
      </c>
      <c r="V7" s="49"/>
      <c r="W7" s="49"/>
      <c r="X7" s="49"/>
      <c r="Y7" s="49"/>
      <c r="Z7" s="49"/>
      <c r="AA7" s="49"/>
      <c r="AB7" s="49"/>
      <c r="AC7" s="49"/>
      <c r="AD7" s="49"/>
      <c r="AE7" s="49"/>
      <c r="AF7" s="49"/>
      <c r="AG7" s="49"/>
      <c r="AH7" s="49"/>
      <c r="AI7" s="49"/>
      <c r="AJ7" s="49"/>
      <c r="AK7" s="49"/>
      <c r="AL7" s="49"/>
      <c r="AM7" s="49"/>
      <c r="AN7" s="49"/>
      <c r="AO7" s="49"/>
      <c r="AP7" s="49"/>
    </row>
    <row r="8" spans="1:42" ht="18.75" customHeight="1">
      <c r="A8" s="413"/>
      <c r="B8" s="43">
        <v>28</v>
      </c>
      <c r="C8" s="8">
        <v>921026.446</v>
      </c>
      <c r="D8" s="72">
        <v>288105.81099999999</v>
      </c>
      <c r="E8" s="73">
        <v>31.3</v>
      </c>
      <c r="F8" s="72">
        <v>5398.99</v>
      </c>
      <c r="G8" s="74">
        <v>0.6</v>
      </c>
      <c r="H8" s="72">
        <v>91068.281000000003</v>
      </c>
      <c r="I8" s="75">
        <v>9.9</v>
      </c>
      <c r="J8" s="72">
        <v>20462.307000000001</v>
      </c>
      <c r="K8" s="74">
        <v>2.2000000000000002</v>
      </c>
      <c r="L8" s="72">
        <v>210765.20499999999</v>
      </c>
      <c r="M8" s="75">
        <v>22.9</v>
      </c>
      <c r="N8" s="72">
        <v>45002.319000000003</v>
      </c>
      <c r="O8" s="75">
        <v>4.9000000000000004</v>
      </c>
      <c r="P8" s="8">
        <v>6546.5330000000004</v>
      </c>
      <c r="Q8" s="74">
        <v>0.7</v>
      </c>
      <c r="R8" s="72">
        <v>103139</v>
      </c>
      <c r="S8" s="75">
        <v>11.2</v>
      </c>
      <c r="T8" s="72">
        <v>150538</v>
      </c>
      <c r="U8" s="75">
        <v>16.3</v>
      </c>
      <c r="V8" s="49"/>
      <c r="W8" s="49"/>
      <c r="X8" s="49"/>
      <c r="Y8" s="49"/>
      <c r="Z8" s="49"/>
      <c r="AA8" s="49"/>
      <c r="AB8" s="49"/>
      <c r="AC8" s="49"/>
      <c r="AD8" s="49"/>
      <c r="AE8" s="49"/>
      <c r="AF8" s="49"/>
      <c r="AG8" s="49"/>
      <c r="AH8" s="49"/>
      <c r="AI8" s="49"/>
      <c r="AJ8" s="49"/>
      <c r="AK8" s="49"/>
      <c r="AL8" s="49"/>
      <c r="AM8" s="49"/>
      <c r="AN8" s="49"/>
      <c r="AO8" s="49"/>
      <c r="AP8" s="49"/>
    </row>
    <row r="9" spans="1:42" ht="18.75" customHeight="1">
      <c r="A9" s="413"/>
      <c r="B9" s="43">
        <v>29</v>
      </c>
      <c r="C9" s="8">
        <v>980748</v>
      </c>
      <c r="D9" s="72">
        <v>292399.77899999998</v>
      </c>
      <c r="E9" s="73">
        <v>29.8</v>
      </c>
      <c r="F9" s="72">
        <v>5377.8789999999999</v>
      </c>
      <c r="G9" s="74">
        <v>0.5</v>
      </c>
      <c r="H9" s="72">
        <v>105994.73699999999</v>
      </c>
      <c r="I9" s="75">
        <v>10.8</v>
      </c>
      <c r="J9" s="72">
        <v>20527.224999999999</v>
      </c>
      <c r="K9" s="74">
        <v>2.1</v>
      </c>
      <c r="L9" s="72">
        <v>219427.755</v>
      </c>
      <c r="M9" s="75">
        <v>22.4</v>
      </c>
      <c r="N9" s="72">
        <v>46506.67</v>
      </c>
      <c r="O9" s="75">
        <v>4.7</v>
      </c>
      <c r="P9" s="8">
        <v>6787.0680000000002</v>
      </c>
      <c r="Q9" s="74">
        <v>0.7</v>
      </c>
      <c r="R9" s="72">
        <v>104097</v>
      </c>
      <c r="S9" s="75">
        <v>10.6</v>
      </c>
      <c r="T9" s="72">
        <v>179629.86199999999</v>
      </c>
      <c r="U9" s="75">
        <v>18.399999999999999</v>
      </c>
      <c r="V9" s="49"/>
      <c r="W9" s="49"/>
      <c r="X9" s="49"/>
      <c r="Y9" s="49"/>
      <c r="Z9" s="49"/>
      <c r="AA9" s="49"/>
      <c r="AB9" s="49"/>
      <c r="AC9" s="49"/>
      <c r="AD9" s="49"/>
      <c r="AE9" s="49"/>
      <c r="AF9" s="49"/>
      <c r="AG9" s="49"/>
      <c r="AH9" s="49"/>
      <c r="AI9" s="49"/>
      <c r="AJ9" s="49"/>
      <c r="AK9" s="49"/>
      <c r="AL9" s="49"/>
      <c r="AM9" s="49"/>
      <c r="AN9" s="49"/>
      <c r="AO9" s="49"/>
      <c r="AP9" s="49"/>
    </row>
    <row r="10" spans="1:42" s="7" customFormat="1" ht="18.75" customHeight="1">
      <c r="A10" s="412"/>
      <c r="B10" s="43">
        <v>30</v>
      </c>
      <c r="C10" s="8">
        <v>986962</v>
      </c>
      <c r="D10" s="72">
        <v>325864.99900000001</v>
      </c>
      <c r="E10" s="73">
        <v>33.01697130894032</v>
      </c>
      <c r="F10" s="72">
        <v>5422.0929999999998</v>
      </c>
      <c r="G10" s="74">
        <v>0.5493719471706936</v>
      </c>
      <c r="H10" s="72">
        <v>104610.644</v>
      </c>
      <c r="I10" s="75">
        <v>10.599256263044591</v>
      </c>
      <c r="J10" s="72">
        <v>21148.938000000002</v>
      </c>
      <c r="K10" s="74">
        <v>2.1428317901689029</v>
      </c>
      <c r="L10" s="72">
        <v>219792.60800000001</v>
      </c>
      <c r="M10" s="75">
        <v>22.269609361308444</v>
      </c>
      <c r="N10" s="72">
        <v>49105.762000000002</v>
      </c>
      <c r="O10" s="75">
        <v>4.9754454759888214</v>
      </c>
      <c r="P10" s="8">
        <v>11963.404</v>
      </c>
      <c r="Q10" s="74">
        <v>1.2121441941828857</v>
      </c>
      <c r="R10" s="72">
        <v>94853.866999999998</v>
      </c>
      <c r="S10" s="75">
        <v>9.6106897484901133</v>
      </c>
      <c r="T10" s="72">
        <v>154199.802</v>
      </c>
      <c r="U10" s="75">
        <v>15.623679910705224</v>
      </c>
      <c r="V10" s="49"/>
      <c r="W10" s="49"/>
      <c r="X10" s="49"/>
      <c r="Y10" s="49"/>
      <c r="Z10" s="49"/>
      <c r="AA10" s="49"/>
      <c r="AB10" s="49"/>
      <c r="AC10" s="49"/>
      <c r="AD10" s="49"/>
      <c r="AE10" s="49"/>
      <c r="AF10" s="49"/>
      <c r="AG10" s="49"/>
      <c r="AH10" s="49"/>
      <c r="AI10" s="49"/>
      <c r="AJ10" s="49"/>
      <c r="AK10" s="49"/>
      <c r="AL10" s="49"/>
      <c r="AM10" s="49"/>
      <c r="AN10" s="49"/>
      <c r="AO10" s="49"/>
      <c r="AP10" s="49"/>
    </row>
    <row r="11" spans="1:42" ht="18.75" customHeight="1">
      <c r="A11" s="395" t="s">
        <v>88</v>
      </c>
      <c r="B11" s="42">
        <v>26</v>
      </c>
      <c r="C11" s="6">
        <v>569750</v>
      </c>
      <c r="D11" s="68">
        <v>182135</v>
      </c>
      <c r="E11" s="69">
        <v>32</v>
      </c>
      <c r="F11" s="68">
        <v>2766</v>
      </c>
      <c r="G11" s="70">
        <v>0.5</v>
      </c>
      <c r="H11" s="68">
        <v>28761</v>
      </c>
      <c r="I11" s="71">
        <v>5</v>
      </c>
      <c r="J11" s="68">
        <v>11797</v>
      </c>
      <c r="K11" s="70">
        <v>2.1</v>
      </c>
      <c r="L11" s="68">
        <v>93038</v>
      </c>
      <c r="M11" s="71">
        <v>16.3</v>
      </c>
      <c r="N11" s="68">
        <v>24571</v>
      </c>
      <c r="O11" s="71">
        <v>4.3</v>
      </c>
      <c r="P11" s="6">
        <v>3980</v>
      </c>
      <c r="Q11" s="70">
        <v>0.7</v>
      </c>
      <c r="R11" s="68">
        <v>63467</v>
      </c>
      <c r="S11" s="71">
        <v>11.1</v>
      </c>
      <c r="T11" s="68">
        <v>159235</v>
      </c>
      <c r="U11" s="71">
        <v>28</v>
      </c>
      <c r="V11" s="49"/>
      <c r="W11" s="49"/>
      <c r="X11" s="49"/>
      <c r="Y11" s="49"/>
      <c r="Z11" s="49"/>
      <c r="AA11" s="49"/>
      <c r="AB11" s="49"/>
      <c r="AC11" s="49"/>
      <c r="AD11" s="49"/>
      <c r="AE11" s="49"/>
      <c r="AF11" s="49"/>
      <c r="AG11" s="49"/>
      <c r="AH11" s="49"/>
      <c r="AI11" s="49"/>
      <c r="AJ11" s="49"/>
      <c r="AK11" s="49"/>
      <c r="AL11" s="49"/>
      <c r="AM11" s="49"/>
      <c r="AN11" s="49"/>
      <c r="AO11" s="49"/>
      <c r="AP11" s="49"/>
    </row>
    <row r="12" spans="1:42" ht="18.75" customHeight="1">
      <c r="A12" s="411"/>
      <c r="B12" s="43">
        <v>27</v>
      </c>
      <c r="C12" s="8">
        <v>539718</v>
      </c>
      <c r="D12" s="72">
        <v>186442</v>
      </c>
      <c r="E12" s="73">
        <v>34.6</v>
      </c>
      <c r="F12" s="72">
        <v>2919</v>
      </c>
      <c r="G12" s="74">
        <v>0.5</v>
      </c>
      <c r="H12" s="72">
        <v>32283</v>
      </c>
      <c r="I12" s="75">
        <v>6</v>
      </c>
      <c r="J12" s="72">
        <v>12270</v>
      </c>
      <c r="K12" s="74">
        <v>2.2000000000000002</v>
      </c>
      <c r="L12" s="72">
        <v>83380</v>
      </c>
      <c r="M12" s="75">
        <v>15.5</v>
      </c>
      <c r="N12" s="72">
        <v>22005</v>
      </c>
      <c r="O12" s="75">
        <v>4.0999999999999996</v>
      </c>
      <c r="P12" s="8">
        <v>4388</v>
      </c>
      <c r="Q12" s="74">
        <v>0.8</v>
      </c>
      <c r="R12" s="72">
        <v>58904</v>
      </c>
      <c r="S12" s="75">
        <v>10.9</v>
      </c>
      <c r="T12" s="72">
        <v>137127</v>
      </c>
      <c r="U12" s="75">
        <v>25.4</v>
      </c>
      <c r="V12" s="49"/>
      <c r="W12" s="49"/>
      <c r="X12" s="49"/>
      <c r="Y12" s="49"/>
      <c r="Z12" s="49"/>
      <c r="AA12" s="49"/>
      <c r="AB12" s="49"/>
      <c r="AC12" s="49"/>
      <c r="AD12" s="49"/>
      <c r="AE12" s="49"/>
      <c r="AF12" s="49"/>
      <c r="AG12" s="49"/>
      <c r="AH12" s="49"/>
      <c r="AI12" s="49"/>
      <c r="AJ12" s="49"/>
      <c r="AK12" s="49"/>
      <c r="AL12" s="49"/>
      <c r="AM12" s="49"/>
      <c r="AN12" s="49"/>
      <c r="AO12" s="49"/>
      <c r="AP12" s="49"/>
    </row>
    <row r="13" spans="1:42" ht="18.75" customHeight="1">
      <c r="A13" s="411"/>
      <c r="B13" s="43">
        <v>28</v>
      </c>
      <c r="C13" s="8">
        <v>488893</v>
      </c>
      <c r="D13" s="72">
        <v>188524</v>
      </c>
      <c r="E13" s="73">
        <v>38.6</v>
      </c>
      <c r="F13" s="72">
        <v>2953</v>
      </c>
      <c r="G13" s="74">
        <v>0.6</v>
      </c>
      <c r="H13" s="72">
        <v>27616</v>
      </c>
      <c r="I13" s="75">
        <v>5.6</v>
      </c>
      <c r="J13" s="72">
        <v>12607</v>
      </c>
      <c r="K13" s="74">
        <v>2.6</v>
      </c>
      <c r="L13" s="72">
        <v>73811</v>
      </c>
      <c r="M13" s="75">
        <v>15.1</v>
      </c>
      <c r="N13" s="72">
        <v>22801</v>
      </c>
      <c r="O13" s="75">
        <v>4.7</v>
      </c>
      <c r="P13" s="8">
        <v>5650</v>
      </c>
      <c r="Q13" s="74">
        <v>1.2</v>
      </c>
      <c r="R13" s="72">
        <v>43377</v>
      </c>
      <c r="S13" s="75">
        <v>8.9</v>
      </c>
      <c r="T13" s="72">
        <v>111554</v>
      </c>
      <c r="U13" s="75">
        <v>22.7</v>
      </c>
      <c r="V13" s="49"/>
      <c r="W13" s="49"/>
      <c r="X13" s="49"/>
      <c r="Y13" s="49"/>
      <c r="Z13" s="49"/>
      <c r="AA13" s="49"/>
      <c r="AB13" s="49"/>
      <c r="AC13" s="49"/>
      <c r="AD13" s="49"/>
      <c r="AE13" s="49"/>
      <c r="AF13" s="49"/>
      <c r="AG13" s="49"/>
      <c r="AH13" s="49"/>
      <c r="AI13" s="49"/>
      <c r="AJ13" s="49"/>
      <c r="AK13" s="49"/>
      <c r="AL13" s="49"/>
      <c r="AM13" s="49"/>
      <c r="AN13" s="49"/>
      <c r="AO13" s="49"/>
      <c r="AP13" s="49"/>
    </row>
    <row r="14" spans="1:42" ht="18.75" customHeight="1">
      <c r="A14" s="411"/>
      <c r="B14" s="43">
        <v>29</v>
      </c>
      <c r="C14" s="8">
        <v>520511</v>
      </c>
      <c r="D14" s="72">
        <v>191159</v>
      </c>
      <c r="E14" s="73">
        <v>36.700000000000003</v>
      </c>
      <c r="F14" s="72">
        <v>2978</v>
      </c>
      <c r="G14" s="74">
        <v>0.6</v>
      </c>
      <c r="H14" s="72">
        <v>27068</v>
      </c>
      <c r="I14" s="75">
        <v>5.2</v>
      </c>
      <c r="J14" s="72">
        <v>12725</v>
      </c>
      <c r="K14" s="74">
        <v>2.4</v>
      </c>
      <c r="L14" s="72">
        <v>83263</v>
      </c>
      <c r="M14" s="75">
        <v>16</v>
      </c>
      <c r="N14" s="72">
        <v>23787</v>
      </c>
      <c r="O14" s="75">
        <v>4.5999999999999996</v>
      </c>
      <c r="P14" s="8">
        <v>5538</v>
      </c>
      <c r="Q14" s="74">
        <v>1.1000000000000001</v>
      </c>
      <c r="R14" s="72">
        <v>48855</v>
      </c>
      <c r="S14" s="75">
        <v>9.4</v>
      </c>
      <c r="T14" s="72">
        <v>125138</v>
      </c>
      <c r="U14" s="75">
        <v>24</v>
      </c>
      <c r="V14" s="49"/>
      <c r="W14" s="49"/>
      <c r="X14" s="49"/>
      <c r="Y14" s="49"/>
      <c r="Z14" s="49"/>
      <c r="AA14" s="49"/>
      <c r="AB14" s="49"/>
      <c r="AC14" s="49"/>
      <c r="AD14" s="49"/>
      <c r="AE14" s="49"/>
      <c r="AF14" s="49"/>
      <c r="AG14" s="49"/>
      <c r="AH14" s="49"/>
      <c r="AI14" s="49"/>
      <c r="AJ14" s="49"/>
      <c r="AK14" s="49"/>
      <c r="AL14" s="49"/>
      <c r="AM14" s="49"/>
      <c r="AN14" s="49"/>
      <c r="AO14" s="49"/>
      <c r="AP14" s="49"/>
    </row>
    <row r="15" spans="1:42" s="7" customFormat="1" ht="18.75" customHeight="1">
      <c r="A15" s="412"/>
      <c r="B15" s="43">
        <v>30</v>
      </c>
      <c r="C15" s="8">
        <v>513231</v>
      </c>
      <c r="D15" s="72">
        <v>214066</v>
      </c>
      <c r="E15" s="73">
        <v>41.709483643817308</v>
      </c>
      <c r="F15" s="72">
        <v>3056</v>
      </c>
      <c r="G15" s="74">
        <v>0.59544337734860131</v>
      </c>
      <c r="H15" s="72">
        <v>26371</v>
      </c>
      <c r="I15" s="75">
        <v>5.1382321021138626</v>
      </c>
      <c r="J15" s="72">
        <v>13131</v>
      </c>
      <c r="K15" s="74">
        <v>2.5584970510354985</v>
      </c>
      <c r="L15" s="72">
        <v>79599</v>
      </c>
      <c r="M15" s="75">
        <v>15.509390508367577</v>
      </c>
      <c r="N15" s="72">
        <v>21812</v>
      </c>
      <c r="O15" s="75">
        <v>4.2499381370182236</v>
      </c>
      <c r="P15" s="8">
        <v>4506</v>
      </c>
      <c r="Q15" s="74">
        <v>0.87796723112984221</v>
      </c>
      <c r="R15" s="72">
        <v>48498</v>
      </c>
      <c r="S15" s="75">
        <v>9.4495461108155965</v>
      </c>
      <c r="T15" s="72">
        <v>102192</v>
      </c>
      <c r="U15" s="335">
        <f>19.9115018383535+0.1</f>
        <v>20.011501838353503</v>
      </c>
      <c r="V15" s="49"/>
      <c r="W15" s="49"/>
      <c r="X15" s="49"/>
      <c r="Y15" s="49"/>
      <c r="Z15" s="49"/>
      <c r="AA15" s="49"/>
      <c r="AB15" s="49"/>
      <c r="AC15" s="49"/>
      <c r="AD15" s="49"/>
      <c r="AE15" s="49"/>
      <c r="AF15" s="49"/>
      <c r="AG15" s="49"/>
      <c r="AH15" s="49"/>
      <c r="AI15" s="49"/>
      <c r="AJ15" s="49"/>
      <c r="AK15" s="49"/>
      <c r="AL15" s="49"/>
      <c r="AM15" s="49"/>
      <c r="AN15" s="49"/>
      <c r="AO15" s="49"/>
      <c r="AP15" s="49"/>
    </row>
    <row r="16" spans="1:42" ht="18.75" customHeight="1">
      <c r="A16" s="403" t="s">
        <v>47</v>
      </c>
      <c r="B16" s="42">
        <v>26</v>
      </c>
      <c r="C16" s="6">
        <v>464259</v>
      </c>
      <c r="D16" s="68">
        <v>225182</v>
      </c>
      <c r="E16" s="69">
        <v>48.5</v>
      </c>
      <c r="F16" s="68">
        <v>2859</v>
      </c>
      <c r="G16" s="70">
        <v>0.6</v>
      </c>
      <c r="H16" s="68">
        <v>6594</v>
      </c>
      <c r="I16" s="71">
        <v>1.4</v>
      </c>
      <c r="J16" s="68">
        <v>8074</v>
      </c>
      <c r="K16" s="70">
        <v>1.7</v>
      </c>
      <c r="L16" s="68">
        <v>74909</v>
      </c>
      <c r="M16" s="71">
        <v>16.100000000000001</v>
      </c>
      <c r="N16" s="68">
        <v>16470</v>
      </c>
      <c r="O16" s="71">
        <v>3.6</v>
      </c>
      <c r="P16" s="6">
        <v>926</v>
      </c>
      <c r="Q16" s="70">
        <v>0.2</v>
      </c>
      <c r="R16" s="68">
        <v>55227</v>
      </c>
      <c r="S16" s="71">
        <v>11.9</v>
      </c>
      <c r="T16" s="68">
        <v>74018</v>
      </c>
      <c r="U16" s="71">
        <v>16</v>
      </c>
      <c r="V16" s="49"/>
      <c r="W16" s="49"/>
      <c r="X16" s="49"/>
      <c r="Y16" s="49"/>
      <c r="Z16" s="49"/>
      <c r="AA16" s="49"/>
      <c r="AB16" s="49"/>
      <c r="AC16" s="49"/>
      <c r="AD16" s="49"/>
      <c r="AE16" s="49"/>
      <c r="AF16" s="49"/>
      <c r="AG16" s="49"/>
      <c r="AH16" s="49"/>
      <c r="AI16" s="49"/>
      <c r="AJ16" s="49"/>
      <c r="AK16" s="49"/>
      <c r="AL16" s="49"/>
      <c r="AM16" s="49"/>
      <c r="AN16" s="49"/>
      <c r="AO16" s="49"/>
      <c r="AP16" s="49"/>
    </row>
    <row r="17" spans="1:42" ht="18.75" customHeight="1">
      <c r="A17" s="416"/>
      <c r="B17" s="43">
        <v>27</v>
      </c>
      <c r="C17" s="8">
        <v>460291</v>
      </c>
      <c r="D17" s="72">
        <v>225902.31</v>
      </c>
      <c r="E17" s="73">
        <v>49.1</v>
      </c>
      <c r="F17" s="72">
        <v>3011.2269999999999</v>
      </c>
      <c r="G17" s="74">
        <v>0.6</v>
      </c>
      <c r="H17" s="72">
        <v>6275.6019999999999</v>
      </c>
      <c r="I17" s="75">
        <v>1.4</v>
      </c>
      <c r="J17" s="72">
        <v>8268.19</v>
      </c>
      <c r="K17" s="74">
        <v>1.8</v>
      </c>
      <c r="L17" s="72">
        <v>76342.630999999994</v>
      </c>
      <c r="M17" s="75">
        <v>16.600000000000001</v>
      </c>
      <c r="N17" s="72">
        <v>18256.330999999998</v>
      </c>
      <c r="O17" s="75">
        <v>4</v>
      </c>
      <c r="P17" s="8">
        <v>921.29899999999998</v>
      </c>
      <c r="Q17" s="74">
        <v>0.2</v>
      </c>
      <c r="R17" s="72">
        <v>43021.633999999998</v>
      </c>
      <c r="S17" s="75">
        <v>9.3000000000000007</v>
      </c>
      <c r="T17" s="72">
        <v>78292</v>
      </c>
      <c r="U17" s="75">
        <v>17</v>
      </c>
      <c r="V17" s="49"/>
      <c r="W17" s="49"/>
      <c r="X17" s="49"/>
      <c r="Y17" s="49"/>
      <c r="Z17" s="49"/>
      <c r="AA17" s="49"/>
      <c r="AB17" s="49"/>
      <c r="AC17" s="49"/>
      <c r="AD17" s="49"/>
      <c r="AE17" s="49"/>
      <c r="AF17" s="49"/>
      <c r="AG17" s="49"/>
      <c r="AH17" s="49"/>
      <c r="AI17" s="49"/>
      <c r="AJ17" s="49"/>
      <c r="AK17" s="49"/>
      <c r="AL17" s="49"/>
      <c r="AM17" s="49"/>
      <c r="AN17" s="49"/>
      <c r="AO17" s="49"/>
      <c r="AP17" s="49"/>
    </row>
    <row r="18" spans="1:42" ht="18.75" customHeight="1">
      <c r="A18" s="416"/>
      <c r="B18" s="43">
        <v>28</v>
      </c>
      <c r="C18" s="8">
        <v>462254</v>
      </c>
      <c r="D18" s="72">
        <v>230091</v>
      </c>
      <c r="E18" s="73">
        <v>49.8</v>
      </c>
      <c r="F18" s="72">
        <v>2950</v>
      </c>
      <c r="G18" s="74">
        <v>0.6</v>
      </c>
      <c r="H18" s="72">
        <v>5794</v>
      </c>
      <c r="I18" s="75">
        <v>1.3</v>
      </c>
      <c r="J18" s="72">
        <v>8412</v>
      </c>
      <c r="K18" s="74">
        <v>1.8</v>
      </c>
      <c r="L18" s="72">
        <v>75920</v>
      </c>
      <c r="M18" s="75">
        <v>16.399999999999999</v>
      </c>
      <c r="N18" s="72">
        <v>19652</v>
      </c>
      <c r="O18" s="75">
        <v>4.3</v>
      </c>
      <c r="P18" s="8">
        <v>1002</v>
      </c>
      <c r="Q18" s="74">
        <v>0.2</v>
      </c>
      <c r="R18" s="72">
        <v>43991</v>
      </c>
      <c r="S18" s="75">
        <v>9.5</v>
      </c>
      <c r="T18" s="72">
        <v>74442</v>
      </c>
      <c r="U18" s="75">
        <v>16.100000000000001</v>
      </c>
      <c r="V18" s="49"/>
      <c r="W18" s="49"/>
      <c r="X18" s="49"/>
      <c r="Y18" s="49"/>
      <c r="Z18" s="49"/>
      <c r="AA18" s="49"/>
      <c r="AB18" s="49"/>
      <c r="AC18" s="49"/>
      <c r="AD18" s="49"/>
      <c r="AE18" s="49"/>
      <c r="AF18" s="49"/>
      <c r="AG18" s="49"/>
      <c r="AH18" s="49"/>
      <c r="AI18" s="49"/>
      <c r="AJ18" s="49"/>
      <c r="AK18" s="49"/>
      <c r="AL18" s="49"/>
      <c r="AM18" s="49"/>
      <c r="AN18" s="49"/>
      <c r="AO18" s="49"/>
      <c r="AP18" s="49"/>
    </row>
    <row r="19" spans="1:42" ht="18.75" customHeight="1">
      <c r="A19" s="416"/>
      <c r="B19" s="43">
        <v>29</v>
      </c>
      <c r="C19" s="8">
        <v>533213</v>
      </c>
      <c r="D19" s="72">
        <v>233981</v>
      </c>
      <c r="E19" s="73">
        <v>43.9</v>
      </c>
      <c r="F19" s="72">
        <v>2926</v>
      </c>
      <c r="G19" s="74">
        <v>0.6</v>
      </c>
      <c r="H19" s="72">
        <v>7560</v>
      </c>
      <c r="I19" s="75">
        <v>1.5</v>
      </c>
      <c r="J19" s="72">
        <v>8372</v>
      </c>
      <c r="K19" s="74">
        <v>1.6</v>
      </c>
      <c r="L19" s="72">
        <v>88012</v>
      </c>
      <c r="M19" s="75">
        <v>16.5</v>
      </c>
      <c r="N19" s="72">
        <v>20560</v>
      </c>
      <c r="O19" s="75">
        <v>3.9</v>
      </c>
      <c r="P19" s="8">
        <v>1180</v>
      </c>
      <c r="Q19" s="74">
        <v>0.2</v>
      </c>
      <c r="R19" s="72">
        <v>62734</v>
      </c>
      <c r="S19" s="75">
        <v>11.8</v>
      </c>
      <c r="T19" s="72">
        <v>107888</v>
      </c>
      <c r="U19" s="75">
        <v>20</v>
      </c>
      <c r="V19" s="49"/>
      <c r="W19" s="49"/>
      <c r="X19" s="49"/>
      <c r="Y19" s="49"/>
      <c r="Z19" s="49"/>
      <c r="AA19" s="49"/>
      <c r="AB19" s="49"/>
      <c r="AC19" s="49"/>
      <c r="AD19" s="49"/>
      <c r="AE19" s="49"/>
      <c r="AF19" s="49"/>
      <c r="AG19" s="49"/>
      <c r="AH19" s="49"/>
      <c r="AI19" s="49"/>
      <c r="AJ19" s="49"/>
      <c r="AK19" s="49"/>
      <c r="AL19" s="49"/>
      <c r="AM19" s="49"/>
      <c r="AN19" s="49"/>
      <c r="AO19" s="49"/>
      <c r="AP19" s="49"/>
    </row>
    <row r="20" spans="1:42" s="7" customFormat="1" ht="18.75" customHeight="1">
      <c r="A20" s="399"/>
      <c r="B20" s="43">
        <v>30</v>
      </c>
      <c r="C20" s="8">
        <v>544753</v>
      </c>
      <c r="D20" s="72">
        <v>265178</v>
      </c>
      <c r="E20" s="73">
        <v>48.678575427762674</v>
      </c>
      <c r="F20" s="72">
        <v>2939</v>
      </c>
      <c r="G20" s="74">
        <v>0.53951056717448087</v>
      </c>
      <c r="H20" s="72">
        <v>6412</v>
      </c>
      <c r="I20" s="75">
        <v>1.1770472122227873</v>
      </c>
      <c r="J20" s="72">
        <v>8293</v>
      </c>
      <c r="K20" s="74">
        <v>1.5223413179918239</v>
      </c>
      <c r="L20" s="72">
        <v>91800</v>
      </c>
      <c r="M20" s="75">
        <v>16.8</v>
      </c>
      <c r="N20" s="72">
        <v>21346</v>
      </c>
      <c r="O20" s="75">
        <v>3.9184731428739266</v>
      </c>
      <c r="P20" s="8">
        <v>1242</v>
      </c>
      <c r="Q20" s="74">
        <v>0.22799323730204332</v>
      </c>
      <c r="R20" s="72">
        <v>60359</v>
      </c>
      <c r="S20" s="75">
        <v>11.08006748012402</v>
      </c>
      <c r="T20" s="72">
        <v>87184</v>
      </c>
      <c r="U20" s="75">
        <v>16.100000000000001</v>
      </c>
      <c r="V20" s="49"/>
      <c r="W20" s="49"/>
      <c r="X20" s="49"/>
      <c r="Y20" s="49"/>
      <c r="Z20" s="49"/>
      <c r="AA20" s="49"/>
      <c r="AB20" s="49"/>
      <c r="AC20" s="49"/>
      <c r="AD20" s="49"/>
      <c r="AE20" s="49"/>
      <c r="AF20" s="49"/>
      <c r="AG20" s="49"/>
      <c r="AH20" s="49"/>
      <c r="AI20" s="49"/>
      <c r="AJ20" s="49"/>
      <c r="AK20" s="49"/>
      <c r="AL20" s="49"/>
      <c r="AM20" s="49"/>
      <c r="AN20" s="49"/>
      <c r="AO20" s="49"/>
      <c r="AP20" s="49"/>
    </row>
    <row r="21" spans="1:42" ht="18.75" customHeight="1">
      <c r="A21" s="395" t="s">
        <v>48</v>
      </c>
      <c r="B21" s="42">
        <v>26</v>
      </c>
      <c r="C21" s="6">
        <v>381231</v>
      </c>
      <c r="D21" s="68">
        <v>174983</v>
      </c>
      <c r="E21" s="69">
        <v>45.9</v>
      </c>
      <c r="F21" s="68">
        <v>2566</v>
      </c>
      <c r="G21" s="70">
        <v>0.7</v>
      </c>
      <c r="H21" s="68">
        <v>7650</v>
      </c>
      <c r="I21" s="71">
        <v>2</v>
      </c>
      <c r="J21" s="68">
        <v>10560</v>
      </c>
      <c r="K21" s="70">
        <v>2.8</v>
      </c>
      <c r="L21" s="68">
        <v>59805</v>
      </c>
      <c r="M21" s="71">
        <v>15.7</v>
      </c>
      <c r="N21" s="68">
        <v>12399</v>
      </c>
      <c r="O21" s="71">
        <v>3.3</v>
      </c>
      <c r="P21" s="6">
        <v>3491</v>
      </c>
      <c r="Q21" s="70">
        <v>0.9</v>
      </c>
      <c r="R21" s="68">
        <v>39819</v>
      </c>
      <c r="S21" s="71">
        <v>10.4</v>
      </c>
      <c r="T21" s="68">
        <v>69958</v>
      </c>
      <c r="U21" s="71">
        <v>18.300000000000004</v>
      </c>
      <c r="V21" s="49"/>
      <c r="W21" s="49"/>
      <c r="X21" s="49"/>
      <c r="Y21" s="49"/>
      <c r="Z21" s="49"/>
      <c r="AA21" s="49"/>
      <c r="AB21" s="49"/>
      <c r="AC21" s="49"/>
      <c r="AD21" s="49"/>
      <c r="AE21" s="49"/>
      <c r="AF21" s="49"/>
      <c r="AG21" s="49"/>
      <c r="AH21" s="49"/>
      <c r="AI21" s="49"/>
      <c r="AJ21" s="49"/>
      <c r="AK21" s="49"/>
      <c r="AL21" s="49"/>
      <c r="AM21" s="49"/>
      <c r="AN21" s="49"/>
      <c r="AO21" s="49"/>
      <c r="AP21" s="49"/>
    </row>
    <row r="22" spans="1:42" ht="18.75" customHeight="1">
      <c r="A22" s="411"/>
      <c r="B22" s="43">
        <v>27</v>
      </c>
      <c r="C22" s="8">
        <v>394265</v>
      </c>
      <c r="D22" s="72">
        <v>175535</v>
      </c>
      <c r="E22" s="73">
        <v>44.5</v>
      </c>
      <c r="F22" s="72">
        <v>2668</v>
      </c>
      <c r="G22" s="74">
        <v>0.7</v>
      </c>
      <c r="H22" s="72">
        <v>8456</v>
      </c>
      <c r="I22" s="75">
        <v>2.1</v>
      </c>
      <c r="J22" s="72">
        <v>10597</v>
      </c>
      <c r="K22" s="74">
        <v>2.7</v>
      </c>
      <c r="L22" s="72">
        <v>62402</v>
      </c>
      <c r="M22" s="75">
        <v>15.8</v>
      </c>
      <c r="N22" s="72">
        <v>15198</v>
      </c>
      <c r="O22" s="75">
        <v>3.9</v>
      </c>
      <c r="P22" s="8">
        <v>2811</v>
      </c>
      <c r="Q22" s="74">
        <v>0.7</v>
      </c>
      <c r="R22" s="72">
        <v>39972</v>
      </c>
      <c r="S22" s="75">
        <v>10.1</v>
      </c>
      <c r="T22" s="72">
        <v>76626</v>
      </c>
      <c r="U22" s="75">
        <v>19.499999999999993</v>
      </c>
      <c r="V22" s="49"/>
      <c r="W22" s="49"/>
      <c r="X22" s="49"/>
      <c r="Y22" s="49"/>
      <c r="Z22" s="49"/>
      <c r="AA22" s="49"/>
      <c r="AB22" s="49"/>
      <c r="AC22" s="49"/>
      <c r="AD22" s="49"/>
      <c r="AE22" s="49"/>
      <c r="AF22" s="49"/>
      <c r="AG22" s="49"/>
      <c r="AH22" s="49"/>
      <c r="AI22" s="49"/>
      <c r="AJ22" s="49"/>
      <c r="AK22" s="49"/>
      <c r="AL22" s="49"/>
      <c r="AM22" s="49"/>
      <c r="AN22" s="49"/>
      <c r="AO22" s="49"/>
      <c r="AP22" s="49"/>
    </row>
    <row r="23" spans="1:42" ht="18.75" customHeight="1">
      <c r="A23" s="411"/>
      <c r="B23" s="43">
        <v>28</v>
      </c>
      <c r="C23" s="8">
        <v>406048</v>
      </c>
      <c r="D23" s="72">
        <v>176693</v>
      </c>
      <c r="E23" s="73">
        <v>43.5</v>
      </c>
      <c r="F23" s="72">
        <v>2614</v>
      </c>
      <c r="G23" s="74">
        <v>0.6</v>
      </c>
      <c r="H23" s="72">
        <v>9713</v>
      </c>
      <c r="I23" s="75">
        <v>2.4</v>
      </c>
      <c r="J23" s="72">
        <v>11000</v>
      </c>
      <c r="K23" s="74">
        <v>2.7</v>
      </c>
      <c r="L23" s="72">
        <v>64802</v>
      </c>
      <c r="M23" s="75">
        <v>16</v>
      </c>
      <c r="N23" s="72">
        <v>15464</v>
      </c>
      <c r="O23" s="75">
        <v>3.8</v>
      </c>
      <c r="P23" s="8">
        <v>1718</v>
      </c>
      <c r="Q23" s="74">
        <v>0.4</v>
      </c>
      <c r="R23" s="72">
        <v>41250</v>
      </c>
      <c r="S23" s="75">
        <v>10.199999999999999</v>
      </c>
      <c r="T23" s="72">
        <v>82794</v>
      </c>
      <c r="U23" s="75">
        <v>20.399999999999999</v>
      </c>
      <c r="V23" s="49"/>
      <c r="W23" s="49"/>
      <c r="X23" s="49"/>
      <c r="Y23" s="49"/>
      <c r="Z23" s="49"/>
      <c r="AA23" s="49"/>
      <c r="AB23" s="49"/>
      <c r="AC23" s="49"/>
      <c r="AD23" s="49"/>
      <c r="AE23" s="49"/>
      <c r="AF23" s="49"/>
      <c r="AG23" s="49"/>
      <c r="AH23" s="49"/>
      <c r="AI23" s="49"/>
      <c r="AJ23" s="49"/>
      <c r="AK23" s="49"/>
      <c r="AL23" s="49"/>
      <c r="AM23" s="49"/>
      <c r="AN23" s="49"/>
      <c r="AO23" s="49"/>
      <c r="AP23" s="49"/>
    </row>
    <row r="24" spans="1:42" ht="18.75" customHeight="1">
      <c r="A24" s="411"/>
      <c r="B24" s="43">
        <v>29</v>
      </c>
      <c r="C24" s="8">
        <v>442271</v>
      </c>
      <c r="D24" s="72">
        <v>177690</v>
      </c>
      <c r="E24" s="73">
        <v>40.200000000000003</v>
      </c>
      <c r="F24" s="72">
        <v>2623</v>
      </c>
      <c r="G24" s="74">
        <v>0.6</v>
      </c>
      <c r="H24" s="72">
        <v>13400</v>
      </c>
      <c r="I24" s="75">
        <v>3</v>
      </c>
      <c r="J24" s="72">
        <v>10949</v>
      </c>
      <c r="K24" s="74">
        <v>2.5</v>
      </c>
      <c r="L24" s="72">
        <v>73452</v>
      </c>
      <c r="M24" s="75">
        <v>16.600000000000001</v>
      </c>
      <c r="N24" s="72">
        <v>16770</v>
      </c>
      <c r="O24" s="75">
        <v>3.8</v>
      </c>
      <c r="P24" s="8">
        <v>3711</v>
      </c>
      <c r="Q24" s="74">
        <v>0.8</v>
      </c>
      <c r="R24" s="72">
        <v>40200</v>
      </c>
      <c r="S24" s="75">
        <v>9.1</v>
      </c>
      <c r="T24" s="72">
        <v>103476</v>
      </c>
      <c r="U24" s="75">
        <v>23.4</v>
      </c>
      <c r="V24" s="49"/>
      <c r="W24" s="49"/>
      <c r="X24" s="49"/>
      <c r="Y24" s="49"/>
      <c r="Z24" s="49"/>
      <c r="AA24" s="49"/>
      <c r="AB24" s="49"/>
      <c r="AC24" s="49"/>
      <c r="AD24" s="49"/>
      <c r="AE24" s="49"/>
      <c r="AF24" s="49"/>
      <c r="AG24" s="49"/>
      <c r="AH24" s="49"/>
      <c r="AI24" s="49"/>
      <c r="AJ24" s="49"/>
      <c r="AK24" s="49"/>
      <c r="AL24" s="49"/>
      <c r="AM24" s="49"/>
      <c r="AN24" s="49"/>
      <c r="AO24" s="49"/>
      <c r="AP24" s="49"/>
    </row>
    <row r="25" spans="1:42" s="7" customFormat="1" ht="18.75" customHeight="1">
      <c r="A25" s="412"/>
      <c r="B25" s="43">
        <v>30</v>
      </c>
      <c r="C25" s="82">
        <v>438078</v>
      </c>
      <c r="D25" s="72">
        <v>197202</v>
      </c>
      <c r="E25" s="73">
        <v>45.015271253064519</v>
      </c>
      <c r="F25" s="72">
        <v>2657</v>
      </c>
      <c r="G25" s="74">
        <v>0.60651299540264525</v>
      </c>
      <c r="H25" s="72">
        <v>12790</v>
      </c>
      <c r="I25" s="75">
        <v>2.9195714005268467</v>
      </c>
      <c r="J25" s="72">
        <v>10883</v>
      </c>
      <c r="K25" s="74">
        <v>2.4842607937399275</v>
      </c>
      <c r="L25" s="72">
        <v>73490</v>
      </c>
      <c r="M25" s="75">
        <v>16.775551385826269</v>
      </c>
      <c r="N25" s="72">
        <v>17094</v>
      </c>
      <c r="O25" s="75">
        <v>3.9020448413296265</v>
      </c>
      <c r="P25" s="8">
        <v>2292</v>
      </c>
      <c r="Q25" s="74">
        <v>0.52319449960965858</v>
      </c>
      <c r="R25" s="72">
        <v>40314</v>
      </c>
      <c r="S25" s="75">
        <v>9.2024707928725018</v>
      </c>
      <c r="T25" s="72">
        <v>81356</v>
      </c>
      <c r="U25" s="75">
        <v>18.571122037628001</v>
      </c>
      <c r="V25" s="49"/>
      <c r="W25" s="49"/>
      <c r="X25" s="49"/>
      <c r="Y25" s="49"/>
      <c r="Z25" s="49"/>
      <c r="AA25" s="49"/>
      <c r="AB25" s="49"/>
      <c r="AC25" s="49"/>
      <c r="AD25" s="49"/>
      <c r="AE25" s="49"/>
      <c r="AF25" s="49"/>
      <c r="AG25" s="49"/>
      <c r="AH25" s="49"/>
      <c r="AI25" s="49"/>
      <c r="AJ25" s="49"/>
      <c r="AK25" s="49"/>
      <c r="AL25" s="49"/>
      <c r="AM25" s="49"/>
      <c r="AN25" s="49"/>
      <c r="AO25" s="49"/>
      <c r="AP25" s="49"/>
    </row>
    <row r="26" spans="1:42" ht="18.75" customHeight="1">
      <c r="A26" s="395" t="s">
        <v>50</v>
      </c>
      <c r="B26" s="42">
        <v>26</v>
      </c>
      <c r="C26" s="8">
        <v>1469029</v>
      </c>
      <c r="D26" s="68">
        <v>719972</v>
      </c>
      <c r="E26" s="69">
        <v>49.010060386826943</v>
      </c>
      <c r="F26" s="68">
        <v>7983</v>
      </c>
      <c r="G26" s="70">
        <v>0.54342017754584837</v>
      </c>
      <c r="H26" s="68">
        <v>24706</v>
      </c>
      <c r="I26" s="71">
        <v>1.6817911695412413</v>
      </c>
      <c r="J26" s="68">
        <v>43639</v>
      </c>
      <c r="K26" s="70">
        <v>2.9706016695381776</v>
      </c>
      <c r="L26" s="68">
        <v>235963</v>
      </c>
      <c r="M26" s="71">
        <v>16.062514763153075</v>
      </c>
      <c r="N26" s="68">
        <v>50659</v>
      </c>
      <c r="O26" s="71">
        <v>3.4484683420136704</v>
      </c>
      <c r="P26" s="6">
        <v>13490</v>
      </c>
      <c r="Q26" s="70">
        <v>0.91829364838951433</v>
      </c>
      <c r="R26" s="68">
        <v>150841</v>
      </c>
      <c r="S26" s="71">
        <v>10.268075034597683</v>
      </c>
      <c r="T26" s="68">
        <v>221776</v>
      </c>
      <c r="U26" s="71">
        <v>15.096774808393842</v>
      </c>
      <c r="V26" s="49"/>
      <c r="W26" s="49"/>
      <c r="X26" s="49"/>
      <c r="Y26" s="49"/>
      <c r="Z26" s="49"/>
      <c r="AA26" s="49"/>
      <c r="AB26" s="49"/>
      <c r="AC26" s="49"/>
      <c r="AD26" s="49"/>
      <c r="AE26" s="49"/>
      <c r="AF26" s="49"/>
      <c r="AG26" s="49"/>
      <c r="AH26" s="49"/>
      <c r="AI26" s="49"/>
      <c r="AJ26" s="49"/>
      <c r="AK26" s="49"/>
      <c r="AL26" s="49"/>
      <c r="AM26" s="49"/>
      <c r="AN26" s="49"/>
      <c r="AO26" s="49"/>
      <c r="AP26" s="49"/>
    </row>
    <row r="27" spans="1:42" ht="18.75" customHeight="1">
      <c r="A27" s="411"/>
      <c r="B27" s="43">
        <v>27</v>
      </c>
      <c r="C27" s="8">
        <v>1526933</v>
      </c>
      <c r="D27" s="72">
        <v>718963</v>
      </c>
      <c r="E27" s="73">
        <v>47.1</v>
      </c>
      <c r="F27" s="72">
        <v>8459</v>
      </c>
      <c r="G27" s="74">
        <v>0.6</v>
      </c>
      <c r="H27" s="72">
        <v>20061</v>
      </c>
      <c r="I27" s="75">
        <v>1.3</v>
      </c>
      <c r="J27" s="72">
        <v>43556</v>
      </c>
      <c r="K27" s="74">
        <v>2.9</v>
      </c>
      <c r="L27" s="72">
        <v>253375</v>
      </c>
      <c r="M27" s="75">
        <v>16.600000000000001</v>
      </c>
      <c r="N27" s="72">
        <v>63364</v>
      </c>
      <c r="O27" s="75">
        <v>4.0999999999999996</v>
      </c>
      <c r="P27" s="8">
        <v>15471</v>
      </c>
      <c r="Q27" s="74">
        <v>1</v>
      </c>
      <c r="R27" s="72">
        <v>167479</v>
      </c>
      <c r="S27" s="75">
        <v>11</v>
      </c>
      <c r="T27" s="72">
        <v>236205</v>
      </c>
      <c r="U27" s="75">
        <v>15.4</v>
      </c>
      <c r="V27" s="49"/>
      <c r="W27" s="49"/>
      <c r="X27" s="49"/>
      <c r="Y27" s="49"/>
      <c r="Z27" s="49"/>
      <c r="AA27" s="49"/>
      <c r="AB27" s="49"/>
      <c r="AC27" s="49"/>
      <c r="AD27" s="49"/>
      <c r="AE27" s="49"/>
      <c r="AF27" s="49"/>
      <c r="AG27" s="49"/>
      <c r="AH27" s="49"/>
      <c r="AI27" s="49"/>
      <c r="AJ27" s="49"/>
      <c r="AK27" s="49"/>
      <c r="AL27" s="49"/>
      <c r="AM27" s="49"/>
      <c r="AN27" s="49"/>
      <c r="AO27" s="49"/>
      <c r="AP27" s="49"/>
    </row>
    <row r="28" spans="1:42" ht="18.75" customHeight="1">
      <c r="A28" s="411"/>
      <c r="B28" s="43">
        <v>28</v>
      </c>
      <c r="C28" s="8">
        <v>1559291</v>
      </c>
      <c r="D28" s="72">
        <v>720760</v>
      </c>
      <c r="E28" s="73">
        <v>46.2</v>
      </c>
      <c r="F28" s="72">
        <v>8794</v>
      </c>
      <c r="G28" s="74">
        <v>0.6</v>
      </c>
      <c r="H28" s="72">
        <v>19096</v>
      </c>
      <c r="I28" s="75">
        <v>1.2</v>
      </c>
      <c r="J28" s="72">
        <v>42258</v>
      </c>
      <c r="K28" s="74">
        <v>2.7</v>
      </c>
      <c r="L28" s="72">
        <v>268929</v>
      </c>
      <c r="M28" s="75">
        <v>17.2</v>
      </c>
      <c r="N28" s="72">
        <v>64103</v>
      </c>
      <c r="O28" s="75">
        <v>4.0999999999999996</v>
      </c>
      <c r="P28" s="8">
        <v>32348</v>
      </c>
      <c r="Q28" s="74">
        <v>2.1</v>
      </c>
      <c r="R28" s="72">
        <v>158781</v>
      </c>
      <c r="S28" s="75">
        <v>10.199999999999999</v>
      </c>
      <c r="T28" s="72">
        <v>244222</v>
      </c>
      <c r="U28" s="75">
        <v>15.7</v>
      </c>
      <c r="V28" s="49"/>
      <c r="W28" s="49"/>
      <c r="X28" s="49"/>
      <c r="Y28" s="49"/>
      <c r="Z28" s="49"/>
      <c r="AA28" s="49"/>
      <c r="AB28" s="49"/>
      <c r="AC28" s="49"/>
      <c r="AD28" s="49"/>
      <c r="AE28" s="49"/>
      <c r="AF28" s="49"/>
      <c r="AG28" s="49"/>
      <c r="AH28" s="49"/>
      <c r="AI28" s="49"/>
      <c r="AJ28" s="49"/>
      <c r="AK28" s="49"/>
      <c r="AL28" s="49"/>
      <c r="AM28" s="49"/>
      <c r="AN28" s="49"/>
      <c r="AO28" s="49"/>
      <c r="AP28" s="49"/>
    </row>
    <row r="29" spans="1:42" ht="18.75" customHeight="1">
      <c r="A29" s="411"/>
      <c r="B29" s="43">
        <v>29</v>
      </c>
      <c r="C29" s="8">
        <v>1705236</v>
      </c>
      <c r="D29" s="72">
        <v>727141</v>
      </c>
      <c r="E29" s="73">
        <v>42.6</v>
      </c>
      <c r="F29" s="72">
        <v>8519</v>
      </c>
      <c r="G29" s="74">
        <v>0.5</v>
      </c>
      <c r="H29" s="72">
        <v>24972</v>
      </c>
      <c r="I29" s="75">
        <v>1.5</v>
      </c>
      <c r="J29" s="72">
        <v>41577</v>
      </c>
      <c r="K29" s="74">
        <v>2.5</v>
      </c>
      <c r="L29" s="72">
        <v>305569</v>
      </c>
      <c r="M29" s="75">
        <v>17.899999999999999</v>
      </c>
      <c r="N29" s="72">
        <v>68548</v>
      </c>
      <c r="O29" s="75">
        <v>4</v>
      </c>
      <c r="P29" s="8">
        <v>25637</v>
      </c>
      <c r="Q29" s="74">
        <v>1.5</v>
      </c>
      <c r="R29" s="72">
        <v>159230</v>
      </c>
      <c r="S29" s="75">
        <v>9.3000000000000007</v>
      </c>
      <c r="T29" s="72">
        <v>344043</v>
      </c>
      <c r="U29" s="75">
        <v>20.2</v>
      </c>
      <c r="V29" s="49"/>
      <c r="W29" s="49"/>
      <c r="X29" s="49"/>
      <c r="Y29" s="49"/>
      <c r="Z29" s="49"/>
      <c r="AA29" s="49"/>
      <c r="AB29" s="49"/>
      <c r="AC29" s="49"/>
      <c r="AD29" s="49"/>
      <c r="AE29" s="49"/>
      <c r="AF29" s="49"/>
      <c r="AG29" s="49"/>
      <c r="AH29" s="49"/>
      <c r="AI29" s="49"/>
      <c r="AJ29" s="49"/>
      <c r="AK29" s="49"/>
      <c r="AL29" s="49"/>
      <c r="AM29" s="49"/>
      <c r="AN29" s="49"/>
      <c r="AO29" s="49"/>
      <c r="AP29" s="49"/>
    </row>
    <row r="30" spans="1:42" s="7" customFormat="1" ht="18.75" customHeight="1">
      <c r="A30" s="412"/>
      <c r="B30" s="43">
        <v>30</v>
      </c>
      <c r="C30" s="8">
        <v>1748495</v>
      </c>
      <c r="D30" s="72">
        <v>823720</v>
      </c>
      <c r="E30" s="73">
        <v>47.110229082725432</v>
      </c>
      <c r="F30" s="72">
        <v>8752</v>
      </c>
      <c r="G30" s="74">
        <v>0.50054475420290023</v>
      </c>
      <c r="H30" s="72">
        <v>21399</v>
      </c>
      <c r="I30" s="75">
        <v>1.2238525131613187</v>
      </c>
      <c r="J30" s="72">
        <v>43050</v>
      </c>
      <c r="K30" s="74">
        <v>2.4621174209820444</v>
      </c>
      <c r="L30" s="72">
        <v>297968</v>
      </c>
      <c r="M30" s="75">
        <v>17.041398459818303</v>
      </c>
      <c r="N30" s="72">
        <v>70523</v>
      </c>
      <c r="O30" s="75">
        <v>4.0333543990689131</v>
      </c>
      <c r="P30" s="8">
        <v>36367</v>
      </c>
      <c r="Q30" s="74">
        <v>2.0799030022962604</v>
      </c>
      <c r="R30" s="72">
        <v>178161</v>
      </c>
      <c r="S30" s="75">
        <v>10.189391448073915</v>
      </c>
      <c r="T30" s="72">
        <v>268555</v>
      </c>
      <c r="U30" s="75">
        <v>15.359208919670916</v>
      </c>
      <c r="V30" s="49"/>
      <c r="W30" s="49"/>
      <c r="X30" s="49"/>
      <c r="Y30" s="49"/>
      <c r="Z30" s="49"/>
      <c r="AA30" s="49"/>
      <c r="AB30" s="49"/>
      <c r="AC30" s="49"/>
      <c r="AD30" s="49"/>
      <c r="AE30" s="49"/>
      <c r="AF30" s="49"/>
      <c r="AG30" s="49"/>
      <c r="AH30" s="49"/>
      <c r="AI30" s="49"/>
      <c r="AJ30" s="49"/>
      <c r="AK30" s="49"/>
      <c r="AL30" s="49"/>
      <c r="AM30" s="49"/>
      <c r="AN30" s="49"/>
      <c r="AO30" s="49"/>
      <c r="AP30" s="49"/>
    </row>
    <row r="31" spans="1:42" ht="18.75" customHeight="1">
      <c r="A31" s="395" t="s">
        <v>49</v>
      </c>
      <c r="B31" s="42">
        <v>26</v>
      </c>
      <c r="C31" s="6">
        <v>612268</v>
      </c>
      <c r="D31" s="68">
        <v>296559</v>
      </c>
      <c r="E31" s="69">
        <v>48.4</v>
      </c>
      <c r="F31" s="68">
        <v>3263</v>
      </c>
      <c r="G31" s="70">
        <v>0.5</v>
      </c>
      <c r="H31" s="68">
        <v>2112</v>
      </c>
      <c r="I31" s="71">
        <v>0.3</v>
      </c>
      <c r="J31" s="68">
        <v>16235</v>
      </c>
      <c r="K31" s="70">
        <v>2.7</v>
      </c>
      <c r="L31" s="68">
        <v>103906</v>
      </c>
      <c r="M31" s="71">
        <v>17</v>
      </c>
      <c r="N31" s="68">
        <v>21312</v>
      </c>
      <c r="O31" s="71">
        <v>3.5</v>
      </c>
      <c r="P31" s="6">
        <v>5229</v>
      </c>
      <c r="Q31" s="70">
        <v>0.9</v>
      </c>
      <c r="R31" s="68">
        <v>64218</v>
      </c>
      <c r="S31" s="71">
        <v>10.5</v>
      </c>
      <c r="T31" s="68">
        <v>99434</v>
      </c>
      <c r="U31" s="71">
        <v>16.2</v>
      </c>
      <c r="V31" s="49"/>
      <c r="W31" s="49"/>
      <c r="X31" s="49"/>
      <c r="Y31" s="49"/>
      <c r="Z31" s="49"/>
      <c r="AA31" s="49"/>
      <c r="AB31" s="49"/>
      <c r="AC31" s="49"/>
      <c r="AD31" s="49"/>
      <c r="AE31" s="49"/>
      <c r="AF31" s="49"/>
      <c r="AG31" s="49"/>
      <c r="AH31" s="49"/>
      <c r="AI31" s="49"/>
      <c r="AJ31" s="49"/>
      <c r="AK31" s="49"/>
      <c r="AL31" s="49"/>
      <c r="AM31" s="49"/>
      <c r="AN31" s="49"/>
      <c r="AO31" s="49"/>
      <c r="AP31" s="49"/>
    </row>
    <row r="32" spans="1:42" ht="18.75" customHeight="1">
      <c r="A32" s="411"/>
      <c r="B32" s="43">
        <v>27</v>
      </c>
      <c r="C32" s="8">
        <v>606283</v>
      </c>
      <c r="D32" s="72">
        <v>300740</v>
      </c>
      <c r="E32" s="73">
        <v>49.6</v>
      </c>
      <c r="F32" s="72">
        <v>3364</v>
      </c>
      <c r="G32" s="74">
        <v>0.6</v>
      </c>
      <c r="H32" s="72">
        <v>1226</v>
      </c>
      <c r="I32" s="75">
        <v>0.2</v>
      </c>
      <c r="J32" s="72">
        <v>16758</v>
      </c>
      <c r="K32" s="74">
        <v>2.8</v>
      </c>
      <c r="L32" s="72">
        <v>101189</v>
      </c>
      <c r="M32" s="75">
        <v>16.7</v>
      </c>
      <c r="N32" s="72">
        <v>22925</v>
      </c>
      <c r="O32" s="75">
        <v>3.8</v>
      </c>
      <c r="P32" s="8">
        <v>4645</v>
      </c>
      <c r="Q32" s="74">
        <v>0.8</v>
      </c>
      <c r="R32" s="72">
        <v>48765</v>
      </c>
      <c r="S32" s="75">
        <v>8</v>
      </c>
      <c r="T32" s="72">
        <v>106671</v>
      </c>
      <c r="U32" s="75">
        <v>17.5</v>
      </c>
      <c r="V32" s="49"/>
      <c r="W32" s="49"/>
      <c r="X32" s="49"/>
      <c r="Y32" s="49"/>
      <c r="Z32" s="49"/>
      <c r="AA32" s="49"/>
      <c r="AB32" s="49"/>
      <c r="AC32" s="49"/>
      <c r="AD32" s="49"/>
      <c r="AE32" s="49"/>
      <c r="AF32" s="49"/>
      <c r="AG32" s="49"/>
      <c r="AH32" s="49"/>
      <c r="AI32" s="49"/>
      <c r="AJ32" s="49"/>
      <c r="AK32" s="49"/>
      <c r="AL32" s="49"/>
      <c r="AM32" s="49"/>
      <c r="AN32" s="49"/>
      <c r="AO32" s="49"/>
      <c r="AP32" s="49"/>
    </row>
    <row r="33" spans="1:42" ht="18.75" customHeight="1">
      <c r="A33" s="411"/>
      <c r="B33" s="43">
        <v>28</v>
      </c>
      <c r="C33" s="8">
        <v>611470</v>
      </c>
      <c r="D33" s="72">
        <v>305360</v>
      </c>
      <c r="E33" s="73">
        <v>49.9</v>
      </c>
      <c r="F33" s="72">
        <v>3262</v>
      </c>
      <c r="G33" s="74">
        <v>0.5</v>
      </c>
      <c r="H33" s="72">
        <v>293</v>
      </c>
      <c r="I33" s="75">
        <v>0.1</v>
      </c>
      <c r="J33" s="72">
        <v>16600</v>
      </c>
      <c r="K33" s="74">
        <v>2.7</v>
      </c>
      <c r="L33" s="72">
        <v>106502</v>
      </c>
      <c r="M33" s="75">
        <v>17.399999999999999</v>
      </c>
      <c r="N33" s="72">
        <v>23746</v>
      </c>
      <c r="O33" s="75">
        <v>3.9</v>
      </c>
      <c r="P33" s="8">
        <v>6415</v>
      </c>
      <c r="Q33" s="74">
        <v>1.1000000000000001</v>
      </c>
      <c r="R33" s="72">
        <v>46963</v>
      </c>
      <c r="S33" s="75">
        <v>7.7</v>
      </c>
      <c r="T33" s="72">
        <v>102329</v>
      </c>
      <c r="U33" s="75">
        <v>16.7</v>
      </c>
      <c r="V33" s="49"/>
      <c r="W33" s="49"/>
      <c r="X33" s="49"/>
      <c r="Y33" s="49"/>
      <c r="Z33" s="49"/>
      <c r="AA33" s="49"/>
      <c r="AB33" s="49"/>
      <c r="AC33" s="49"/>
      <c r="AD33" s="49"/>
      <c r="AE33" s="49"/>
      <c r="AF33" s="49"/>
      <c r="AG33" s="49"/>
      <c r="AH33" s="49"/>
      <c r="AI33" s="49"/>
      <c r="AJ33" s="49"/>
      <c r="AK33" s="49"/>
      <c r="AL33" s="49"/>
      <c r="AM33" s="49"/>
      <c r="AN33" s="49"/>
      <c r="AO33" s="49"/>
      <c r="AP33" s="49"/>
    </row>
    <row r="34" spans="1:42" ht="18.75" customHeight="1">
      <c r="A34" s="411"/>
      <c r="B34" s="43">
        <v>29</v>
      </c>
      <c r="C34" s="8">
        <v>700799</v>
      </c>
      <c r="D34" s="72">
        <v>311186</v>
      </c>
      <c r="E34" s="73">
        <v>44.4</v>
      </c>
      <c r="F34" s="72">
        <v>3042</v>
      </c>
      <c r="G34" s="74">
        <v>0.4</v>
      </c>
      <c r="H34" s="72">
        <v>470</v>
      </c>
      <c r="I34" s="75">
        <v>0.1</v>
      </c>
      <c r="J34" s="72">
        <v>16588</v>
      </c>
      <c r="K34" s="74">
        <v>2.4</v>
      </c>
      <c r="L34" s="72">
        <v>125725</v>
      </c>
      <c r="M34" s="75">
        <v>17.899999999999999</v>
      </c>
      <c r="N34" s="72">
        <v>25369</v>
      </c>
      <c r="O34" s="75">
        <v>3.6</v>
      </c>
      <c r="P34" s="8">
        <v>4041</v>
      </c>
      <c r="Q34" s="74">
        <v>0.6</v>
      </c>
      <c r="R34" s="72">
        <v>53770</v>
      </c>
      <c r="S34" s="75">
        <v>7.7</v>
      </c>
      <c r="T34" s="72">
        <v>160608</v>
      </c>
      <c r="U34" s="75">
        <v>22.9</v>
      </c>
      <c r="V34" s="49"/>
      <c r="W34" s="49"/>
      <c r="X34" s="49"/>
      <c r="Y34" s="49"/>
      <c r="Z34" s="49"/>
      <c r="AA34" s="49"/>
      <c r="AB34" s="49"/>
      <c r="AC34" s="49"/>
      <c r="AD34" s="49"/>
      <c r="AE34" s="49"/>
      <c r="AF34" s="49"/>
      <c r="AG34" s="49"/>
      <c r="AH34" s="49"/>
      <c r="AI34" s="49"/>
      <c r="AJ34" s="49"/>
      <c r="AK34" s="49"/>
      <c r="AL34" s="49"/>
      <c r="AM34" s="49"/>
      <c r="AN34" s="49"/>
      <c r="AO34" s="49"/>
      <c r="AP34" s="49"/>
    </row>
    <row r="35" spans="1:42" s="7" customFormat="1" ht="18.75" customHeight="1">
      <c r="A35" s="412"/>
      <c r="B35" s="43">
        <v>30</v>
      </c>
      <c r="C35" s="8">
        <v>715393</v>
      </c>
      <c r="D35" s="72">
        <v>353077</v>
      </c>
      <c r="E35" s="73">
        <v>49.354271009081721</v>
      </c>
      <c r="F35" s="72">
        <v>3334</v>
      </c>
      <c r="G35" s="74">
        <v>0.46603754859217245</v>
      </c>
      <c r="H35" s="72">
        <v>269</v>
      </c>
      <c r="I35" s="75">
        <v>3.7601709829422431E-2</v>
      </c>
      <c r="J35" s="72">
        <v>16328</v>
      </c>
      <c r="K35" s="74">
        <v>2.2823818516535668</v>
      </c>
      <c r="L35" s="72">
        <v>125750</v>
      </c>
      <c r="M35" s="75">
        <v>17.577750970445617</v>
      </c>
      <c r="N35" s="72">
        <v>25862</v>
      </c>
      <c r="O35" s="75">
        <v>3.6150759093253639</v>
      </c>
      <c r="P35" s="8">
        <v>4133</v>
      </c>
      <c r="Q35" s="74">
        <v>0.57772441161711119</v>
      </c>
      <c r="R35" s="72">
        <v>46894</v>
      </c>
      <c r="S35" s="75">
        <v>6.5549984414161173</v>
      </c>
      <c r="T35" s="72">
        <v>139746</v>
      </c>
      <c r="U35" s="75">
        <v>19.534158148038909</v>
      </c>
      <c r="V35" s="49"/>
      <c r="W35" s="49"/>
      <c r="X35" s="49"/>
      <c r="Y35" s="49"/>
      <c r="Z35" s="49"/>
      <c r="AA35" s="49"/>
      <c r="AB35" s="49"/>
      <c r="AC35" s="49"/>
      <c r="AD35" s="49"/>
      <c r="AE35" s="49"/>
      <c r="AF35" s="49"/>
      <c r="AG35" s="49"/>
      <c r="AH35" s="49"/>
      <c r="AI35" s="49"/>
      <c r="AJ35" s="49"/>
      <c r="AK35" s="49"/>
      <c r="AL35" s="49"/>
      <c r="AM35" s="49"/>
      <c r="AN35" s="49"/>
      <c r="AO35" s="49"/>
      <c r="AP35" s="49"/>
    </row>
    <row r="36" spans="1:42" ht="18.75" customHeight="1">
      <c r="A36" s="395" t="s">
        <v>141</v>
      </c>
      <c r="B36" s="42">
        <v>26</v>
      </c>
      <c r="C36" s="6">
        <v>260747</v>
      </c>
      <c r="D36" s="68">
        <v>111841</v>
      </c>
      <c r="E36" s="69">
        <v>42.9</v>
      </c>
      <c r="F36" s="68">
        <v>1656</v>
      </c>
      <c r="G36" s="70">
        <v>0.6</v>
      </c>
      <c r="H36" s="68">
        <v>9129</v>
      </c>
      <c r="I36" s="71">
        <v>3.5</v>
      </c>
      <c r="J36" s="68">
        <v>5180</v>
      </c>
      <c r="K36" s="70">
        <v>2</v>
      </c>
      <c r="L36" s="68">
        <v>44752</v>
      </c>
      <c r="M36" s="71">
        <v>17.2</v>
      </c>
      <c r="N36" s="68">
        <v>11510</v>
      </c>
      <c r="O36" s="71">
        <v>4.4000000000000004</v>
      </c>
      <c r="P36" s="6">
        <v>482</v>
      </c>
      <c r="Q36" s="70">
        <v>0.2</v>
      </c>
      <c r="R36" s="68">
        <v>31732</v>
      </c>
      <c r="S36" s="71">
        <v>12.2</v>
      </c>
      <c r="T36" s="68">
        <v>44465</v>
      </c>
      <c r="U36" s="71">
        <v>17</v>
      </c>
      <c r="V36" s="49"/>
      <c r="W36" s="49"/>
      <c r="X36" s="49"/>
      <c r="Y36" s="49"/>
      <c r="Z36" s="49"/>
      <c r="AA36" s="49"/>
      <c r="AB36" s="49"/>
      <c r="AC36" s="49"/>
      <c r="AD36" s="49"/>
      <c r="AE36" s="49"/>
      <c r="AF36" s="49"/>
      <c r="AG36" s="49"/>
      <c r="AH36" s="49"/>
      <c r="AI36" s="49"/>
      <c r="AJ36" s="49"/>
      <c r="AK36" s="49"/>
      <c r="AL36" s="49"/>
      <c r="AM36" s="49"/>
      <c r="AN36" s="49"/>
      <c r="AO36" s="49"/>
      <c r="AP36" s="49"/>
    </row>
    <row r="37" spans="1:42" ht="18.75" customHeight="1">
      <c r="A37" s="411"/>
      <c r="B37" s="43">
        <v>27</v>
      </c>
      <c r="C37" s="8">
        <v>260490</v>
      </c>
      <c r="D37" s="72">
        <v>112013</v>
      </c>
      <c r="E37" s="73">
        <v>43</v>
      </c>
      <c r="F37" s="72">
        <v>1741</v>
      </c>
      <c r="G37" s="74">
        <v>0.7</v>
      </c>
      <c r="H37" s="72">
        <v>10988</v>
      </c>
      <c r="I37" s="75">
        <v>4.2</v>
      </c>
      <c r="J37" s="72">
        <v>5058</v>
      </c>
      <c r="K37" s="74">
        <v>1.9</v>
      </c>
      <c r="L37" s="72">
        <v>46287</v>
      </c>
      <c r="M37" s="75">
        <v>17.8</v>
      </c>
      <c r="N37" s="72">
        <v>13464</v>
      </c>
      <c r="O37" s="75">
        <v>5.2</v>
      </c>
      <c r="P37" s="8">
        <v>248</v>
      </c>
      <c r="Q37" s="74">
        <v>0.1</v>
      </c>
      <c r="R37" s="72">
        <v>23108</v>
      </c>
      <c r="S37" s="75">
        <v>8.9</v>
      </c>
      <c r="T37" s="72">
        <v>47583</v>
      </c>
      <c r="U37" s="75">
        <v>18.2</v>
      </c>
      <c r="V37" s="49"/>
      <c r="W37" s="49"/>
      <c r="X37" s="49"/>
      <c r="Y37" s="49"/>
      <c r="Z37" s="49"/>
      <c r="AA37" s="49"/>
      <c r="AB37" s="49"/>
      <c r="AC37" s="49"/>
      <c r="AD37" s="49"/>
      <c r="AE37" s="49"/>
      <c r="AF37" s="49"/>
      <c r="AG37" s="49"/>
      <c r="AH37" s="49"/>
      <c r="AI37" s="49"/>
      <c r="AJ37" s="49"/>
      <c r="AK37" s="49"/>
      <c r="AL37" s="49"/>
      <c r="AM37" s="49"/>
      <c r="AN37" s="49"/>
      <c r="AO37" s="49"/>
      <c r="AP37" s="49"/>
    </row>
    <row r="38" spans="1:42" ht="18.75" customHeight="1">
      <c r="A38" s="411"/>
      <c r="B38" s="43">
        <v>28</v>
      </c>
      <c r="C38" s="8">
        <v>257348</v>
      </c>
      <c r="D38" s="72">
        <v>112673</v>
      </c>
      <c r="E38" s="73">
        <v>43.8</v>
      </c>
      <c r="F38" s="72">
        <v>1705</v>
      </c>
      <c r="G38" s="74">
        <v>0.7</v>
      </c>
      <c r="H38" s="72">
        <v>9751</v>
      </c>
      <c r="I38" s="75">
        <v>3.8</v>
      </c>
      <c r="J38" s="72">
        <v>5484</v>
      </c>
      <c r="K38" s="74">
        <v>2.1</v>
      </c>
      <c r="L38" s="72">
        <v>45816</v>
      </c>
      <c r="M38" s="75">
        <v>17.8</v>
      </c>
      <c r="N38" s="72">
        <v>13699</v>
      </c>
      <c r="O38" s="75">
        <v>5.3</v>
      </c>
      <c r="P38" s="8">
        <v>546</v>
      </c>
      <c r="Q38" s="74">
        <v>0.2</v>
      </c>
      <c r="R38" s="72">
        <v>18239</v>
      </c>
      <c r="S38" s="75">
        <v>7.1</v>
      </c>
      <c r="T38" s="72">
        <v>49435</v>
      </c>
      <c r="U38" s="75">
        <v>19.2</v>
      </c>
      <c r="V38" s="49"/>
      <c r="W38" s="49"/>
      <c r="X38" s="49"/>
      <c r="Y38" s="49"/>
      <c r="Z38" s="49"/>
      <c r="AA38" s="49"/>
      <c r="AB38" s="49"/>
      <c r="AC38" s="49"/>
      <c r="AD38" s="49"/>
      <c r="AE38" s="49"/>
      <c r="AF38" s="49"/>
      <c r="AG38" s="49"/>
      <c r="AH38" s="49"/>
      <c r="AI38" s="49"/>
      <c r="AJ38" s="49"/>
      <c r="AK38" s="49"/>
      <c r="AL38" s="49"/>
      <c r="AM38" s="49"/>
      <c r="AN38" s="49"/>
      <c r="AO38" s="49"/>
      <c r="AP38" s="49"/>
    </row>
    <row r="39" spans="1:42" ht="18.75" customHeight="1">
      <c r="A39" s="411"/>
      <c r="B39" s="43">
        <v>29</v>
      </c>
      <c r="C39" s="8">
        <v>292559</v>
      </c>
      <c r="D39" s="72">
        <v>114350</v>
      </c>
      <c r="E39" s="73">
        <v>39.086133053503737</v>
      </c>
      <c r="F39" s="72">
        <v>1701</v>
      </c>
      <c r="G39" s="74">
        <v>0.58142118341941285</v>
      </c>
      <c r="H39" s="72">
        <v>13580</v>
      </c>
      <c r="I39" s="75">
        <v>4.6417987482866705</v>
      </c>
      <c r="J39" s="72">
        <v>5464</v>
      </c>
      <c r="K39" s="74">
        <v>1.8676574639645338</v>
      </c>
      <c r="L39" s="72">
        <v>54091</v>
      </c>
      <c r="M39" s="75">
        <v>18.488920183621083</v>
      </c>
      <c r="N39" s="72">
        <v>14178</v>
      </c>
      <c r="O39" s="75">
        <v>4.8462019626810324</v>
      </c>
      <c r="P39" s="8">
        <v>313</v>
      </c>
      <c r="Q39" s="74">
        <v>0.10698696673149689</v>
      </c>
      <c r="R39" s="72">
        <v>27486</v>
      </c>
      <c r="S39" s="75">
        <v>9.3950280114438449</v>
      </c>
      <c r="T39" s="72">
        <v>61396</v>
      </c>
      <c r="U39" s="75">
        <v>20.985852426348188</v>
      </c>
      <c r="V39" s="49"/>
      <c r="W39" s="49"/>
      <c r="X39" s="49"/>
      <c r="Y39" s="49"/>
      <c r="Z39" s="49"/>
      <c r="AA39" s="49"/>
      <c r="AB39" s="49"/>
      <c r="AC39" s="49"/>
      <c r="AD39" s="49"/>
      <c r="AE39" s="49"/>
      <c r="AF39" s="49"/>
      <c r="AG39" s="49"/>
      <c r="AH39" s="49"/>
      <c r="AI39" s="49"/>
      <c r="AJ39" s="49"/>
      <c r="AK39" s="49"/>
      <c r="AL39" s="49"/>
      <c r="AM39" s="49"/>
      <c r="AN39" s="49"/>
      <c r="AO39" s="49"/>
      <c r="AP39" s="49"/>
    </row>
    <row r="40" spans="1:42" s="7" customFormat="1" ht="18.75" customHeight="1">
      <c r="A40" s="412"/>
      <c r="B40" s="43">
        <v>30</v>
      </c>
      <c r="C40" s="8">
        <v>297262</v>
      </c>
      <c r="D40" s="72">
        <v>127892</v>
      </c>
      <c r="E40" s="73">
        <v>43.023326224004414</v>
      </c>
      <c r="F40" s="72">
        <v>1725</v>
      </c>
      <c r="G40" s="74">
        <v>0.58029616970887632</v>
      </c>
      <c r="H40" s="72">
        <v>13757</v>
      </c>
      <c r="I40" s="75">
        <v>4.6279040038753694</v>
      </c>
      <c r="J40" s="72">
        <v>5491</v>
      </c>
      <c r="K40" s="74">
        <v>1.8471920393457624</v>
      </c>
      <c r="L40" s="72">
        <v>54545</v>
      </c>
      <c r="M40" s="75">
        <v>18.349133087982992</v>
      </c>
      <c r="N40" s="72">
        <v>15301</v>
      </c>
      <c r="O40" s="75">
        <v>5.1473111262118936</v>
      </c>
      <c r="P40" s="8">
        <v>868</v>
      </c>
      <c r="Q40" s="74">
        <v>0.2919983045259737</v>
      </c>
      <c r="R40" s="72">
        <v>29191</v>
      </c>
      <c r="S40" s="75">
        <v>9.8199568057807589</v>
      </c>
      <c r="T40" s="72">
        <v>48492</v>
      </c>
      <c r="U40" s="75">
        <v>16.312882238563962</v>
      </c>
      <c r="V40" s="49"/>
      <c r="W40" s="49"/>
      <c r="X40" s="49"/>
      <c r="Y40" s="49"/>
      <c r="Z40" s="49"/>
      <c r="AA40" s="49"/>
      <c r="AB40" s="49"/>
      <c r="AC40" s="49"/>
      <c r="AD40" s="49"/>
      <c r="AE40" s="49"/>
      <c r="AF40" s="49"/>
      <c r="AG40" s="49"/>
      <c r="AH40" s="49"/>
      <c r="AI40" s="49"/>
      <c r="AJ40" s="49"/>
      <c r="AK40" s="49"/>
      <c r="AL40" s="49"/>
      <c r="AM40" s="49"/>
      <c r="AN40" s="49"/>
      <c r="AO40" s="49"/>
      <c r="AP40" s="49"/>
    </row>
    <row r="41" spans="1:42" ht="18.75" customHeight="1">
      <c r="A41" s="395" t="s">
        <v>89</v>
      </c>
      <c r="B41" s="42">
        <v>26</v>
      </c>
      <c r="C41" s="6">
        <v>374931</v>
      </c>
      <c r="D41" s="68">
        <v>120964</v>
      </c>
      <c r="E41" s="69">
        <v>32.263003059229568</v>
      </c>
      <c r="F41" s="68">
        <v>3240</v>
      </c>
      <c r="G41" s="70">
        <v>0.86415900525696732</v>
      </c>
      <c r="H41" s="68">
        <v>41112</v>
      </c>
      <c r="I41" s="70">
        <v>10.965217600038407</v>
      </c>
      <c r="J41" s="68">
        <v>9731</v>
      </c>
      <c r="K41" s="70">
        <v>2.5954108889368976</v>
      </c>
      <c r="L41" s="68">
        <v>54128</v>
      </c>
      <c r="M41" s="71">
        <v>14.43678970263862</v>
      </c>
      <c r="N41" s="68">
        <v>13133</v>
      </c>
      <c r="O41" s="71">
        <v>3.5027778444567135</v>
      </c>
      <c r="P41" s="6">
        <v>1890</v>
      </c>
      <c r="Q41" s="70">
        <v>0.5040927530665642</v>
      </c>
      <c r="R41" s="68">
        <v>65333</v>
      </c>
      <c r="S41" s="71">
        <v>17.425339595818965</v>
      </c>
      <c r="T41" s="68">
        <v>65400</v>
      </c>
      <c r="U41" s="71">
        <v>17.443209550557302</v>
      </c>
      <c r="V41" s="49"/>
      <c r="W41" s="49"/>
      <c r="X41" s="49"/>
      <c r="Y41" s="49"/>
      <c r="Z41" s="49"/>
      <c r="AA41" s="49"/>
      <c r="AB41" s="49"/>
      <c r="AC41" s="49"/>
      <c r="AD41" s="49"/>
      <c r="AE41" s="49"/>
      <c r="AF41" s="49"/>
      <c r="AG41" s="49"/>
      <c r="AH41" s="49"/>
      <c r="AI41" s="49"/>
      <c r="AJ41" s="49"/>
      <c r="AK41" s="49"/>
      <c r="AL41" s="49"/>
      <c r="AM41" s="49"/>
      <c r="AN41" s="49"/>
      <c r="AO41" s="49"/>
      <c r="AP41" s="49"/>
    </row>
    <row r="42" spans="1:42" ht="18.75" customHeight="1">
      <c r="A42" s="411"/>
      <c r="B42" s="43">
        <v>27</v>
      </c>
      <c r="C42" s="8">
        <v>361444</v>
      </c>
      <c r="D42" s="72">
        <v>120133</v>
      </c>
      <c r="E42" s="73">
        <v>33.200000000000003</v>
      </c>
      <c r="F42" s="72">
        <v>3400</v>
      </c>
      <c r="G42" s="74">
        <v>0.9</v>
      </c>
      <c r="H42" s="72">
        <v>41235</v>
      </c>
      <c r="I42" s="74">
        <v>11.408406281470988</v>
      </c>
      <c r="J42" s="72">
        <v>9055</v>
      </c>
      <c r="K42" s="74">
        <v>2.5</v>
      </c>
      <c r="L42" s="72">
        <v>54983</v>
      </c>
      <c r="M42" s="75">
        <v>15.2</v>
      </c>
      <c r="N42" s="72">
        <v>15724</v>
      </c>
      <c r="O42" s="75">
        <v>4.4000000000000004</v>
      </c>
      <c r="P42" s="8">
        <v>767</v>
      </c>
      <c r="Q42" s="74">
        <v>0.2</v>
      </c>
      <c r="R42" s="72">
        <v>54856</v>
      </c>
      <c r="S42" s="75">
        <v>15.2</v>
      </c>
      <c r="T42" s="72">
        <v>61291</v>
      </c>
      <c r="U42" s="75">
        <v>16.957260322484299</v>
      </c>
      <c r="V42" s="49"/>
      <c r="W42" s="49"/>
      <c r="X42" s="49"/>
      <c r="Y42" s="49"/>
      <c r="Z42" s="49"/>
      <c r="AA42" s="49"/>
      <c r="AB42" s="49"/>
      <c r="AC42" s="49"/>
      <c r="AD42" s="49"/>
      <c r="AE42" s="49"/>
      <c r="AF42" s="49"/>
      <c r="AG42" s="49"/>
      <c r="AH42" s="49"/>
      <c r="AI42" s="49"/>
      <c r="AJ42" s="49"/>
      <c r="AK42" s="49"/>
      <c r="AL42" s="49"/>
      <c r="AM42" s="49"/>
      <c r="AN42" s="49"/>
      <c r="AO42" s="49"/>
      <c r="AP42" s="49"/>
    </row>
    <row r="43" spans="1:42" ht="18.75" customHeight="1">
      <c r="A43" s="411"/>
      <c r="B43" s="43">
        <v>28</v>
      </c>
      <c r="C43" s="8">
        <v>356388</v>
      </c>
      <c r="D43" s="72">
        <v>119621</v>
      </c>
      <c r="E43" s="73">
        <v>33.6</v>
      </c>
      <c r="F43" s="72">
        <v>3321</v>
      </c>
      <c r="G43" s="74">
        <v>0.9</v>
      </c>
      <c r="H43" s="72">
        <v>40248</v>
      </c>
      <c r="I43" s="75">
        <v>11.3</v>
      </c>
      <c r="J43" s="72">
        <v>9180</v>
      </c>
      <c r="K43" s="74">
        <v>2.6</v>
      </c>
      <c r="L43" s="72">
        <v>54986</v>
      </c>
      <c r="M43" s="75">
        <v>15.4</v>
      </c>
      <c r="N43" s="72">
        <v>18538</v>
      </c>
      <c r="O43" s="75">
        <v>5.2</v>
      </c>
      <c r="P43" s="8">
        <v>1163</v>
      </c>
      <c r="Q43" s="74">
        <v>0.3</v>
      </c>
      <c r="R43" s="72">
        <v>51584</v>
      </c>
      <c r="S43" s="75">
        <v>14.5</v>
      </c>
      <c r="T43" s="72">
        <v>57747</v>
      </c>
      <c r="U43" s="75">
        <v>16.2</v>
      </c>
      <c r="V43" s="49"/>
      <c r="W43" s="49"/>
      <c r="X43" s="49"/>
      <c r="Y43" s="49"/>
      <c r="Z43" s="49"/>
      <c r="AA43" s="49"/>
      <c r="AB43" s="49"/>
      <c r="AC43" s="49"/>
      <c r="AD43" s="49"/>
      <c r="AE43" s="49"/>
      <c r="AF43" s="49"/>
      <c r="AG43" s="49"/>
      <c r="AH43" s="49"/>
      <c r="AI43" s="49"/>
      <c r="AJ43" s="49"/>
      <c r="AK43" s="49"/>
      <c r="AL43" s="49"/>
      <c r="AM43" s="49"/>
      <c r="AN43" s="49"/>
      <c r="AO43" s="49"/>
      <c r="AP43" s="49"/>
    </row>
    <row r="44" spans="1:42" ht="18.75" customHeight="1">
      <c r="A44" s="411"/>
      <c r="B44" s="43">
        <v>29</v>
      </c>
      <c r="C44" s="8">
        <v>407247</v>
      </c>
      <c r="D44" s="72">
        <v>120943</v>
      </c>
      <c r="E44" s="73">
        <v>29.7</v>
      </c>
      <c r="F44" s="72">
        <v>3308</v>
      </c>
      <c r="G44" s="74">
        <v>0.8</v>
      </c>
      <c r="H44" s="72">
        <v>53540</v>
      </c>
      <c r="I44" s="75">
        <v>13.1</v>
      </c>
      <c r="J44" s="72">
        <v>9159</v>
      </c>
      <c r="K44" s="74">
        <v>2.2999999999999998</v>
      </c>
      <c r="L44" s="72">
        <v>67874</v>
      </c>
      <c r="M44" s="75">
        <v>16.7</v>
      </c>
      <c r="N44" s="72">
        <v>18864</v>
      </c>
      <c r="O44" s="75">
        <v>4.5999999999999996</v>
      </c>
      <c r="P44" s="8">
        <v>684</v>
      </c>
      <c r="Q44" s="74">
        <v>0.2</v>
      </c>
      <c r="R44" s="72">
        <v>61252</v>
      </c>
      <c r="S44" s="75">
        <v>15</v>
      </c>
      <c r="T44" s="72">
        <v>71623</v>
      </c>
      <c r="U44" s="75">
        <v>17.600000000000001</v>
      </c>
      <c r="V44" s="49"/>
      <c r="W44" s="49"/>
      <c r="X44" s="49"/>
      <c r="Y44" s="49"/>
      <c r="Z44" s="49"/>
      <c r="AA44" s="49"/>
      <c r="AB44" s="49"/>
      <c r="AC44" s="49"/>
      <c r="AD44" s="49"/>
      <c r="AE44" s="49"/>
      <c r="AF44" s="49"/>
      <c r="AG44" s="49"/>
      <c r="AH44" s="49"/>
      <c r="AI44" s="49"/>
      <c r="AJ44" s="49"/>
      <c r="AK44" s="49"/>
      <c r="AL44" s="49"/>
      <c r="AM44" s="49"/>
      <c r="AN44" s="49"/>
      <c r="AO44" s="49"/>
      <c r="AP44" s="49"/>
    </row>
    <row r="45" spans="1:42" s="7" customFormat="1" ht="18.75" customHeight="1">
      <c r="A45" s="412"/>
      <c r="B45" s="44">
        <v>30</v>
      </c>
      <c r="C45" s="76">
        <v>385811</v>
      </c>
      <c r="D45" s="77">
        <v>133105</v>
      </c>
      <c r="E45" s="78">
        <v>34.50005313482508</v>
      </c>
      <c r="F45" s="77">
        <v>3334</v>
      </c>
      <c r="G45" s="79">
        <v>0.86415369183356605</v>
      </c>
      <c r="H45" s="77">
        <v>53773</v>
      </c>
      <c r="I45" s="80">
        <v>13.937653410607783</v>
      </c>
      <c r="J45" s="77">
        <v>9155</v>
      </c>
      <c r="K45" s="79">
        <v>2.3729235299149063</v>
      </c>
      <c r="L45" s="77">
        <v>62807</v>
      </c>
      <c r="M45" s="80">
        <v>16.279214434010434</v>
      </c>
      <c r="N45" s="77">
        <v>17897</v>
      </c>
      <c r="O45" s="80">
        <v>4.6387998268582287</v>
      </c>
      <c r="P45" s="76">
        <v>663</v>
      </c>
      <c r="Q45" s="79">
        <v>0.17184580014566717</v>
      </c>
      <c r="R45" s="77">
        <v>52432</v>
      </c>
      <c r="S45" s="80">
        <v>13.590073896286006</v>
      </c>
      <c r="T45" s="77">
        <v>52645</v>
      </c>
      <c r="U45" s="80">
        <v>13.645282275518325</v>
      </c>
      <c r="V45" s="49"/>
      <c r="W45" s="49"/>
      <c r="X45" s="49"/>
      <c r="Y45" s="49"/>
      <c r="Z45" s="49"/>
      <c r="AA45" s="49"/>
      <c r="AB45" s="49"/>
      <c r="AC45" s="49"/>
      <c r="AD45" s="49"/>
      <c r="AE45" s="49"/>
      <c r="AF45" s="49"/>
      <c r="AG45" s="49"/>
      <c r="AH45" s="49"/>
      <c r="AI45" s="49"/>
      <c r="AJ45" s="49"/>
      <c r="AK45" s="49"/>
      <c r="AL45" s="49"/>
      <c r="AM45" s="49"/>
      <c r="AN45" s="49"/>
      <c r="AO45" s="49"/>
      <c r="AP45" s="49"/>
    </row>
    <row r="46" spans="1:42" ht="18.75" customHeight="1">
      <c r="A46" s="395" t="s">
        <v>52</v>
      </c>
      <c r="B46" s="42">
        <v>26</v>
      </c>
      <c r="C46" s="6">
        <v>281681</v>
      </c>
      <c r="D46" s="68">
        <v>127734</v>
      </c>
      <c r="E46" s="69">
        <v>45.347041511497046</v>
      </c>
      <c r="F46" s="68">
        <v>2250</v>
      </c>
      <c r="G46" s="70">
        <v>0.79877592027861299</v>
      </c>
      <c r="H46" s="68">
        <v>12354</v>
      </c>
      <c r="I46" s="71">
        <v>4.3858123196097711</v>
      </c>
      <c r="J46" s="68">
        <v>7340</v>
      </c>
      <c r="K46" s="70">
        <v>2.6057845577088976</v>
      </c>
      <c r="L46" s="68">
        <v>40634</v>
      </c>
      <c r="M46" s="71">
        <v>14.425538108711628</v>
      </c>
      <c r="N46" s="68">
        <v>11617</v>
      </c>
      <c r="O46" s="71">
        <v>4.1241688292785099</v>
      </c>
      <c r="P46" s="6">
        <v>1185</v>
      </c>
      <c r="Q46" s="70">
        <v>0.42068865134673622</v>
      </c>
      <c r="R46" s="68">
        <v>38813</v>
      </c>
      <c r="S46" s="71">
        <v>13.779062130566135</v>
      </c>
      <c r="T46" s="68">
        <v>39754</v>
      </c>
      <c r="U46" s="71">
        <v>14.113127971002658</v>
      </c>
      <c r="V46" s="49"/>
      <c r="W46" s="49"/>
      <c r="X46" s="49"/>
      <c r="Y46" s="49"/>
      <c r="Z46" s="49"/>
      <c r="AA46" s="49"/>
      <c r="AB46" s="49"/>
      <c r="AC46" s="49"/>
      <c r="AD46" s="49"/>
      <c r="AE46" s="49"/>
      <c r="AF46" s="49"/>
      <c r="AG46" s="49"/>
      <c r="AH46" s="49"/>
      <c r="AI46" s="49"/>
      <c r="AJ46" s="49"/>
      <c r="AK46" s="49"/>
      <c r="AL46" s="49"/>
      <c r="AM46" s="49"/>
      <c r="AN46" s="49"/>
      <c r="AO46" s="49"/>
      <c r="AP46" s="49"/>
    </row>
    <row r="47" spans="1:42" ht="18.75" customHeight="1">
      <c r="A47" s="417"/>
      <c r="B47" s="43">
        <v>27</v>
      </c>
      <c r="C47" s="72">
        <v>283561</v>
      </c>
      <c r="D47" s="72">
        <v>127078</v>
      </c>
      <c r="E47" s="73">
        <v>44.8</v>
      </c>
      <c r="F47" s="72">
        <v>2325</v>
      </c>
      <c r="G47" s="74">
        <v>0.8</v>
      </c>
      <c r="H47" s="72">
        <v>11968</v>
      </c>
      <c r="I47" s="75">
        <v>4.2</v>
      </c>
      <c r="J47" s="72">
        <v>7068</v>
      </c>
      <c r="K47" s="74">
        <v>2.5</v>
      </c>
      <c r="L47" s="72">
        <v>42584</v>
      </c>
      <c r="M47" s="75">
        <v>15</v>
      </c>
      <c r="N47" s="72">
        <v>14364</v>
      </c>
      <c r="O47" s="75">
        <v>5.0999999999999996</v>
      </c>
      <c r="P47" s="229">
        <v>763</v>
      </c>
      <c r="Q47" s="74">
        <v>0.3</v>
      </c>
      <c r="R47" s="72">
        <v>34951</v>
      </c>
      <c r="S47" s="75">
        <v>12.3</v>
      </c>
      <c r="T47" s="72">
        <v>42460</v>
      </c>
      <c r="U47" s="75">
        <v>15</v>
      </c>
      <c r="V47" s="49"/>
      <c r="W47" s="49"/>
      <c r="X47" s="49"/>
      <c r="Y47" s="49"/>
      <c r="Z47" s="49"/>
      <c r="AA47" s="49"/>
      <c r="AB47" s="49"/>
      <c r="AC47" s="49"/>
      <c r="AD47" s="49"/>
      <c r="AE47" s="49"/>
      <c r="AF47" s="49"/>
      <c r="AG47" s="49"/>
      <c r="AH47" s="49"/>
      <c r="AI47" s="49"/>
      <c r="AJ47" s="49"/>
      <c r="AK47" s="49"/>
      <c r="AL47" s="49"/>
      <c r="AM47" s="49"/>
      <c r="AN47" s="49"/>
      <c r="AO47" s="49"/>
      <c r="AP47" s="49"/>
    </row>
    <row r="48" spans="1:42" ht="18.75" customHeight="1">
      <c r="A48" s="417"/>
      <c r="B48" s="43">
        <v>28</v>
      </c>
      <c r="C48" s="229">
        <v>282496</v>
      </c>
      <c r="D48" s="72">
        <v>126330</v>
      </c>
      <c r="E48" s="73">
        <v>44.7</v>
      </c>
      <c r="F48" s="72">
        <v>2289</v>
      </c>
      <c r="G48" s="74">
        <v>0.8</v>
      </c>
      <c r="H48" s="72">
        <v>11405</v>
      </c>
      <c r="I48" s="75">
        <v>4</v>
      </c>
      <c r="J48" s="72">
        <v>6179</v>
      </c>
      <c r="K48" s="74">
        <v>2.2000000000000002</v>
      </c>
      <c r="L48" s="72">
        <v>45182</v>
      </c>
      <c r="M48" s="75">
        <v>16</v>
      </c>
      <c r="N48" s="72">
        <v>14019</v>
      </c>
      <c r="O48" s="75">
        <v>5</v>
      </c>
      <c r="P48" s="229">
        <v>874</v>
      </c>
      <c r="Q48" s="74">
        <v>0.3</v>
      </c>
      <c r="R48" s="72">
        <v>35459</v>
      </c>
      <c r="S48" s="75">
        <v>12.6</v>
      </c>
      <c r="T48" s="72">
        <v>40759</v>
      </c>
      <c r="U48" s="75">
        <v>14.4</v>
      </c>
      <c r="V48" s="49"/>
      <c r="W48" s="49"/>
      <c r="X48" s="49"/>
      <c r="Y48" s="49"/>
      <c r="Z48" s="49"/>
      <c r="AA48" s="49"/>
      <c r="AB48" s="49"/>
      <c r="AC48" s="49"/>
      <c r="AD48" s="49"/>
      <c r="AE48" s="49"/>
      <c r="AF48" s="49"/>
      <c r="AG48" s="49"/>
      <c r="AH48" s="49"/>
      <c r="AI48" s="49"/>
      <c r="AJ48" s="49"/>
      <c r="AK48" s="49"/>
      <c r="AL48" s="49"/>
      <c r="AM48" s="49"/>
      <c r="AN48" s="49"/>
      <c r="AO48" s="49"/>
      <c r="AP48" s="49"/>
    </row>
    <row r="49" spans="1:42" ht="18.75" customHeight="1">
      <c r="A49" s="417"/>
      <c r="B49" s="43">
        <v>29</v>
      </c>
      <c r="C49" s="229">
        <v>314840</v>
      </c>
      <c r="D49" s="72">
        <v>126891</v>
      </c>
      <c r="E49" s="73">
        <v>40.299999999999997</v>
      </c>
      <c r="F49" s="72">
        <v>2290</v>
      </c>
      <c r="G49" s="74">
        <v>0.7</v>
      </c>
      <c r="H49" s="72">
        <v>15856</v>
      </c>
      <c r="I49" s="75">
        <v>5</v>
      </c>
      <c r="J49" s="72">
        <v>6214</v>
      </c>
      <c r="K49" s="74">
        <v>1.9</v>
      </c>
      <c r="L49" s="72">
        <v>53108</v>
      </c>
      <c r="M49" s="75">
        <v>16.899999999999999</v>
      </c>
      <c r="N49" s="72">
        <v>15090</v>
      </c>
      <c r="O49" s="75">
        <v>4.8</v>
      </c>
      <c r="P49" s="229">
        <v>1114</v>
      </c>
      <c r="Q49" s="74">
        <v>0.4</v>
      </c>
      <c r="R49" s="72">
        <v>40248</v>
      </c>
      <c r="S49" s="75">
        <v>12.8</v>
      </c>
      <c r="T49" s="72">
        <v>54029</v>
      </c>
      <c r="U49" s="75">
        <v>17.200000000000003</v>
      </c>
      <c r="V49" s="49"/>
      <c r="W49" s="49"/>
      <c r="X49" s="49"/>
      <c r="Y49" s="49"/>
      <c r="Z49" s="49"/>
      <c r="AA49" s="49"/>
      <c r="AB49" s="49"/>
      <c r="AC49" s="49"/>
      <c r="AD49" s="49"/>
      <c r="AE49" s="49"/>
      <c r="AF49" s="49"/>
      <c r="AG49" s="49"/>
      <c r="AH49" s="49"/>
      <c r="AI49" s="49"/>
      <c r="AJ49" s="49"/>
      <c r="AK49" s="49"/>
      <c r="AL49" s="49"/>
      <c r="AM49" s="49"/>
      <c r="AN49" s="49"/>
      <c r="AO49" s="49"/>
      <c r="AP49" s="49"/>
    </row>
    <row r="50" spans="1:42" s="7" customFormat="1" ht="18.75" customHeight="1">
      <c r="A50" s="418"/>
      <c r="B50" s="44">
        <v>30</v>
      </c>
      <c r="C50" s="76">
        <v>312971</v>
      </c>
      <c r="D50" s="77">
        <v>139922</v>
      </c>
      <c r="E50" s="78">
        <v>44.707656619942419</v>
      </c>
      <c r="F50" s="77">
        <v>2306</v>
      </c>
      <c r="G50" s="79">
        <v>0.7368094807506127</v>
      </c>
      <c r="H50" s="77">
        <v>16310</v>
      </c>
      <c r="I50" s="80">
        <v>5.2113454601225033</v>
      </c>
      <c r="J50" s="77">
        <v>6118</v>
      </c>
      <c r="K50" s="79">
        <v>1.9548137047841494</v>
      </c>
      <c r="L50" s="77">
        <v>50844</v>
      </c>
      <c r="M50" s="80">
        <v>16.245594639758956</v>
      </c>
      <c r="N50" s="77">
        <v>15581</v>
      </c>
      <c r="O50" s="80">
        <v>4.9784165306050721</v>
      </c>
      <c r="P50" s="76">
        <v>743</v>
      </c>
      <c r="Q50" s="79">
        <v>0.23740218742311589</v>
      </c>
      <c r="R50" s="77">
        <v>36038</v>
      </c>
      <c r="S50" s="80">
        <v>11.514804886075707</v>
      </c>
      <c r="T50" s="77">
        <v>45109</v>
      </c>
      <c r="U50" s="80">
        <v>14.413156490537462</v>
      </c>
      <c r="V50" s="49"/>
      <c r="W50" s="49"/>
      <c r="X50" s="49"/>
      <c r="Y50" s="49"/>
      <c r="Z50" s="49"/>
      <c r="AA50" s="49"/>
      <c r="AB50" s="49"/>
      <c r="AC50" s="49"/>
      <c r="AD50" s="49"/>
      <c r="AE50" s="49"/>
      <c r="AF50" s="49"/>
      <c r="AG50" s="49"/>
      <c r="AH50" s="49"/>
      <c r="AI50" s="49"/>
      <c r="AJ50" s="49"/>
      <c r="AK50" s="49"/>
      <c r="AL50" s="49"/>
      <c r="AM50" s="49"/>
      <c r="AN50" s="49"/>
      <c r="AO50" s="49"/>
      <c r="AP50" s="49"/>
    </row>
    <row r="51" spans="1:42" ht="18.75" customHeight="1">
      <c r="A51" s="396" t="s">
        <v>90</v>
      </c>
      <c r="B51" s="43">
        <v>26</v>
      </c>
      <c r="C51" s="8">
        <v>286012</v>
      </c>
      <c r="D51" s="72">
        <v>131317</v>
      </c>
      <c r="E51" s="73">
        <v>45.9</v>
      </c>
      <c r="F51" s="72">
        <v>3415</v>
      </c>
      <c r="G51" s="74">
        <v>1.2</v>
      </c>
      <c r="H51" s="72">
        <v>22020</v>
      </c>
      <c r="I51" s="74">
        <v>7.7</v>
      </c>
      <c r="J51" s="72">
        <v>5694</v>
      </c>
      <c r="K51" s="74">
        <v>2</v>
      </c>
      <c r="L51" s="72">
        <v>41192</v>
      </c>
      <c r="M51" s="75">
        <v>14.4</v>
      </c>
      <c r="N51" s="72">
        <v>12346</v>
      </c>
      <c r="O51" s="75">
        <v>4.3</v>
      </c>
      <c r="P51" s="8">
        <v>828</v>
      </c>
      <c r="Q51" s="74">
        <v>0.3</v>
      </c>
      <c r="R51" s="72">
        <v>29234</v>
      </c>
      <c r="S51" s="75">
        <v>10.199999999999999</v>
      </c>
      <c r="T51" s="72">
        <v>39966</v>
      </c>
      <c r="U51" s="75">
        <v>14</v>
      </c>
      <c r="V51" s="49"/>
      <c r="W51" s="49"/>
      <c r="X51" s="49"/>
      <c r="Y51" s="49"/>
      <c r="Z51" s="49"/>
      <c r="AA51" s="49"/>
      <c r="AB51" s="49"/>
      <c r="AC51" s="49"/>
      <c r="AD51" s="49"/>
      <c r="AE51" s="49"/>
      <c r="AF51" s="49"/>
      <c r="AG51" s="49"/>
      <c r="AH51" s="49"/>
      <c r="AI51" s="49"/>
      <c r="AJ51" s="49"/>
      <c r="AK51" s="49"/>
      <c r="AL51" s="49"/>
      <c r="AM51" s="49"/>
      <c r="AN51" s="49"/>
      <c r="AO51" s="49"/>
      <c r="AP51" s="49"/>
    </row>
    <row r="52" spans="1:42" ht="18.75" customHeight="1">
      <c r="A52" s="396"/>
      <c r="B52" s="43">
        <v>27</v>
      </c>
      <c r="C52" s="8">
        <v>298972</v>
      </c>
      <c r="D52" s="72">
        <v>129150</v>
      </c>
      <c r="E52" s="73">
        <v>43.2</v>
      </c>
      <c r="F52" s="72">
        <v>3602</v>
      </c>
      <c r="G52" s="74">
        <v>1.2</v>
      </c>
      <c r="H52" s="72">
        <v>21505</v>
      </c>
      <c r="I52" s="75">
        <v>7.2</v>
      </c>
      <c r="J52" s="72">
        <v>5343</v>
      </c>
      <c r="K52" s="74">
        <v>1.8</v>
      </c>
      <c r="L52" s="72">
        <v>41643</v>
      </c>
      <c r="M52" s="75">
        <v>13.9</v>
      </c>
      <c r="N52" s="72">
        <v>15706</v>
      </c>
      <c r="O52" s="75">
        <v>5.2</v>
      </c>
      <c r="P52" s="8">
        <v>846</v>
      </c>
      <c r="Q52" s="74">
        <v>0.3</v>
      </c>
      <c r="R52" s="72">
        <v>26922</v>
      </c>
      <c r="S52" s="75">
        <v>9</v>
      </c>
      <c r="T52" s="72">
        <v>54255</v>
      </c>
      <c r="U52" s="75">
        <v>18.2</v>
      </c>
      <c r="V52" s="49"/>
      <c r="W52" s="49"/>
      <c r="X52" s="49"/>
      <c r="Y52" s="49"/>
      <c r="Z52" s="49"/>
      <c r="AA52" s="49"/>
      <c r="AB52" s="49"/>
      <c r="AC52" s="49"/>
      <c r="AD52" s="49"/>
      <c r="AE52" s="49"/>
      <c r="AF52" s="49"/>
      <c r="AG52" s="49"/>
      <c r="AH52" s="49"/>
      <c r="AI52" s="49"/>
      <c r="AJ52" s="49"/>
      <c r="AK52" s="49"/>
      <c r="AL52" s="49"/>
      <c r="AM52" s="49"/>
      <c r="AN52" s="49"/>
      <c r="AO52" s="49"/>
      <c r="AP52" s="49"/>
    </row>
    <row r="53" spans="1:42" ht="18.75" customHeight="1">
      <c r="A53" s="396"/>
      <c r="B53" s="43">
        <v>28</v>
      </c>
      <c r="C53" s="8">
        <v>304236</v>
      </c>
      <c r="D53" s="72">
        <v>129852</v>
      </c>
      <c r="E53" s="73">
        <v>42.7</v>
      </c>
      <c r="F53" s="72">
        <v>3525</v>
      </c>
      <c r="G53" s="74">
        <v>1.2</v>
      </c>
      <c r="H53" s="72">
        <v>21105</v>
      </c>
      <c r="I53" s="75">
        <v>7</v>
      </c>
      <c r="J53" s="72">
        <v>5413</v>
      </c>
      <c r="K53" s="74">
        <v>1.8</v>
      </c>
      <c r="L53" s="72">
        <v>46467</v>
      </c>
      <c r="M53" s="75">
        <v>15.3</v>
      </c>
      <c r="N53" s="72">
        <v>16316</v>
      </c>
      <c r="O53" s="75">
        <v>5.3</v>
      </c>
      <c r="P53" s="8">
        <v>883</v>
      </c>
      <c r="Q53" s="74">
        <v>0.3</v>
      </c>
      <c r="R53" s="72">
        <v>28721</v>
      </c>
      <c r="S53" s="75">
        <v>9.4</v>
      </c>
      <c r="T53" s="72">
        <v>51954</v>
      </c>
      <c r="U53" s="75">
        <v>17</v>
      </c>
      <c r="V53" s="49"/>
      <c r="W53" s="49"/>
      <c r="X53" s="49"/>
      <c r="Y53" s="49"/>
      <c r="Z53" s="49"/>
      <c r="AA53" s="49"/>
      <c r="AB53" s="49"/>
      <c r="AC53" s="49"/>
      <c r="AD53" s="49"/>
      <c r="AE53" s="49"/>
      <c r="AF53" s="49"/>
      <c r="AG53" s="49"/>
      <c r="AH53" s="49"/>
      <c r="AI53" s="49"/>
      <c r="AJ53" s="49"/>
      <c r="AK53" s="49"/>
      <c r="AL53" s="49"/>
      <c r="AM53" s="49"/>
      <c r="AN53" s="49"/>
      <c r="AO53" s="49"/>
      <c r="AP53" s="49"/>
    </row>
    <row r="54" spans="1:42" ht="18.75" customHeight="1">
      <c r="A54" s="396"/>
      <c r="B54" s="43">
        <v>29</v>
      </c>
      <c r="C54" s="8">
        <v>337091</v>
      </c>
      <c r="D54" s="72">
        <v>131831</v>
      </c>
      <c r="E54" s="73">
        <v>39.1</v>
      </c>
      <c r="F54" s="72">
        <v>3509</v>
      </c>
      <c r="G54" s="74">
        <v>1.1000000000000001</v>
      </c>
      <c r="H54" s="72">
        <v>22456</v>
      </c>
      <c r="I54" s="75">
        <v>6.7</v>
      </c>
      <c r="J54" s="72">
        <v>5342</v>
      </c>
      <c r="K54" s="74">
        <v>1.6</v>
      </c>
      <c r="L54" s="72">
        <v>53838</v>
      </c>
      <c r="M54" s="75">
        <v>16</v>
      </c>
      <c r="N54" s="72">
        <v>15847</v>
      </c>
      <c r="O54" s="75">
        <v>4.7</v>
      </c>
      <c r="P54" s="8">
        <v>2052</v>
      </c>
      <c r="Q54" s="74">
        <v>0.6</v>
      </c>
      <c r="R54" s="72">
        <v>37357</v>
      </c>
      <c r="S54" s="75">
        <v>11.1</v>
      </c>
      <c r="T54" s="72">
        <v>64859</v>
      </c>
      <c r="U54" s="75">
        <v>19.100000000000001</v>
      </c>
      <c r="V54" s="49"/>
      <c r="W54" s="49"/>
      <c r="X54" s="49"/>
      <c r="Y54" s="49"/>
      <c r="Z54" s="49"/>
      <c r="AA54" s="49"/>
      <c r="AB54" s="49"/>
      <c r="AC54" s="49"/>
      <c r="AD54" s="49"/>
      <c r="AE54" s="49"/>
      <c r="AF54" s="49"/>
      <c r="AG54" s="49"/>
      <c r="AH54" s="49"/>
      <c r="AI54" s="49"/>
      <c r="AJ54" s="49"/>
      <c r="AK54" s="49"/>
      <c r="AL54" s="49"/>
      <c r="AM54" s="49"/>
      <c r="AN54" s="49"/>
      <c r="AO54" s="49"/>
      <c r="AP54" s="49"/>
    </row>
    <row r="55" spans="1:42" s="7" customFormat="1" ht="18.75" customHeight="1">
      <c r="A55" s="397"/>
      <c r="B55" s="44">
        <v>30</v>
      </c>
      <c r="C55" s="76">
        <v>338871</v>
      </c>
      <c r="D55" s="77">
        <v>149344</v>
      </c>
      <c r="E55" s="78">
        <v>44.071047684812214</v>
      </c>
      <c r="F55" s="77">
        <v>3537</v>
      </c>
      <c r="G55" s="79">
        <v>1.0437600148729163</v>
      </c>
      <c r="H55" s="77">
        <v>22772</v>
      </c>
      <c r="I55" s="80">
        <v>6.7199612832021627</v>
      </c>
      <c r="J55" s="77">
        <v>5231</v>
      </c>
      <c r="K55" s="79">
        <v>1.5436552552446212</v>
      </c>
      <c r="L55" s="77">
        <v>52048</v>
      </c>
      <c r="M55" s="80">
        <v>15.359236995788958</v>
      </c>
      <c r="N55" s="77">
        <v>17340</v>
      </c>
      <c r="O55" s="80">
        <v>5.1169914215143812</v>
      </c>
      <c r="P55" s="76">
        <v>4518</v>
      </c>
      <c r="Q55" s="79">
        <v>1.3332507060208751</v>
      </c>
      <c r="R55" s="77">
        <v>33305</v>
      </c>
      <c r="S55" s="80">
        <v>9.8282237193504312</v>
      </c>
      <c r="T55" s="77">
        <v>50776</v>
      </c>
      <c r="U55" s="80">
        <v>14.983872919193439</v>
      </c>
      <c r="V55" s="49"/>
      <c r="W55" s="49"/>
      <c r="X55" s="49"/>
      <c r="Y55" s="49"/>
      <c r="Z55" s="49"/>
      <c r="AA55" s="49"/>
      <c r="AB55" s="49"/>
      <c r="AC55" s="49"/>
      <c r="AD55" s="49"/>
      <c r="AE55" s="49"/>
      <c r="AF55" s="49"/>
      <c r="AG55" s="49"/>
      <c r="AH55" s="49"/>
      <c r="AI55" s="49"/>
      <c r="AJ55" s="49"/>
      <c r="AK55" s="49"/>
      <c r="AL55" s="49"/>
      <c r="AM55" s="49"/>
      <c r="AN55" s="49"/>
      <c r="AO55" s="49"/>
      <c r="AP55" s="49"/>
    </row>
    <row r="56" spans="1:42" ht="18.75" customHeight="1">
      <c r="A56" s="398" t="s">
        <v>54</v>
      </c>
      <c r="B56" s="43">
        <v>26</v>
      </c>
      <c r="C56" s="8">
        <v>1054793</v>
      </c>
      <c r="D56" s="72">
        <v>503508</v>
      </c>
      <c r="E56" s="73">
        <v>47.7</v>
      </c>
      <c r="F56" s="72">
        <v>6126</v>
      </c>
      <c r="G56" s="74">
        <v>0.6</v>
      </c>
      <c r="H56" s="72">
        <v>6478</v>
      </c>
      <c r="I56" s="75">
        <v>0.6</v>
      </c>
      <c r="J56" s="72">
        <v>43022</v>
      </c>
      <c r="K56" s="74">
        <v>4.0999999999999996</v>
      </c>
      <c r="L56" s="72">
        <v>161815</v>
      </c>
      <c r="M56" s="75">
        <v>15.3</v>
      </c>
      <c r="N56" s="72">
        <v>46071</v>
      </c>
      <c r="O56" s="75">
        <v>4.4000000000000004</v>
      </c>
      <c r="P56" s="8">
        <v>7332</v>
      </c>
      <c r="Q56" s="74">
        <v>0.7</v>
      </c>
      <c r="R56" s="72">
        <v>83052</v>
      </c>
      <c r="S56" s="75">
        <v>7.9</v>
      </c>
      <c r="T56" s="72">
        <v>197389</v>
      </c>
      <c r="U56" s="75">
        <v>18.7</v>
      </c>
      <c r="V56" s="49"/>
      <c r="W56" s="49"/>
      <c r="X56" s="49"/>
      <c r="Y56" s="49"/>
      <c r="Z56" s="49"/>
      <c r="AA56" s="49"/>
      <c r="AB56" s="49"/>
      <c r="AC56" s="49"/>
      <c r="AD56" s="49"/>
      <c r="AE56" s="49"/>
      <c r="AF56" s="49"/>
      <c r="AG56" s="49"/>
      <c r="AH56" s="49"/>
      <c r="AI56" s="49"/>
      <c r="AJ56" s="49"/>
      <c r="AK56" s="49"/>
      <c r="AL56" s="49"/>
      <c r="AM56" s="49"/>
      <c r="AN56" s="49"/>
      <c r="AO56" s="49"/>
      <c r="AP56" s="49"/>
    </row>
    <row r="57" spans="1:42" ht="18.75" customHeight="1">
      <c r="A57" s="411"/>
      <c r="B57" s="43">
        <v>27</v>
      </c>
      <c r="C57" s="8">
        <v>1058508</v>
      </c>
      <c r="D57" s="72">
        <v>505614</v>
      </c>
      <c r="E57" s="73">
        <v>47.8</v>
      </c>
      <c r="F57" s="72">
        <v>6406</v>
      </c>
      <c r="G57" s="74">
        <v>0.6</v>
      </c>
      <c r="H57" s="72">
        <v>7593</v>
      </c>
      <c r="I57" s="75">
        <v>0.7</v>
      </c>
      <c r="J57" s="72">
        <v>43678</v>
      </c>
      <c r="K57" s="74">
        <v>4.2</v>
      </c>
      <c r="L57" s="72">
        <v>161332</v>
      </c>
      <c r="M57" s="75">
        <v>15.2</v>
      </c>
      <c r="N57" s="72">
        <v>47786</v>
      </c>
      <c r="O57" s="75">
        <v>4.5</v>
      </c>
      <c r="P57" s="8">
        <v>6970</v>
      </c>
      <c r="Q57" s="74">
        <v>0.7</v>
      </c>
      <c r="R57" s="72">
        <v>62202</v>
      </c>
      <c r="S57" s="75">
        <v>5.9</v>
      </c>
      <c r="T57" s="72">
        <v>216927</v>
      </c>
      <c r="U57" s="75">
        <v>20.399999999999999</v>
      </c>
      <c r="V57" s="49"/>
      <c r="W57" s="49"/>
      <c r="X57" s="49"/>
      <c r="Y57" s="49"/>
      <c r="Z57" s="49"/>
      <c r="AA57" s="49"/>
      <c r="AB57" s="49"/>
      <c r="AC57" s="49"/>
      <c r="AD57" s="49"/>
      <c r="AE57" s="49"/>
      <c r="AF57" s="49"/>
      <c r="AG57" s="49"/>
      <c r="AH57" s="49"/>
      <c r="AI57" s="49"/>
      <c r="AJ57" s="49"/>
      <c r="AK57" s="49"/>
      <c r="AL57" s="49"/>
      <c r="AM57" s="49"/>
      <c r="AN57" s="49"/>
      <c r="AO57" s="49"/>
      <c r="AP57" s="49"/>
    </row>
    <row r="58" spans="1:42" ht="18.75" customHeight="1">
      <c r="A58" s="411"/>
      <c r="B58" s="43">
        <v>28</v>
      </c>
      <c r="C58" s="8">
        <v>1071979</v>
      </c>
      <c r="D58" s="72">
        <v>510713</v>
      </c>
      <c r="E58" s="73">
        <v>47.6</v>
      </c>
      <c r="F58" s="72">
        <v>6419</v>
      </c>
      <c r="G58" s="74">
        <v>0.6</v>
      </c>
      <c r="H58" s="72">
        <v>5244</v>
      </c>
      <c r="I58" s="75">
        <v>0.5</v>
      </c>
      <c r="J58" s="72">
        <v>43393</v>
      </c>
      <c r="K58" s="74">
        <v>4</v>
      </c>
      <c r="L58" s="72">
        <v>174148</v>
      </c>
      <c r="M58" s="75">
        <v>16.3</v>
      </c>
      <c r="N58" s="72">
        <v>49402</v>
      </c>
      <c r="O58" s="75">
        <v>4.5999999999999996</v>
      </c>
      <c r="P58" s="8">
        <v>6163</v>
      </c>
      <c r="Q58" s="74">
        <v>0.6</v>
      </c>
      <c r="R58" s="72">
        <v>67919</v>
      </c>
      <c r="S58" s="75">
        <v>6.3</v>
      </c>
      <c r="T58" s="72">
        <v>208578</v>
      </c>
      <c r="U58" s="75">
        <v>19.5</v>
      </c>
      <c r="V58" s="49"/>
      <c r="W58" s="49"/>
      <c r="X58" s="49"/>
      <c r="Y58" s="49"/>
      <c r="Z58" s="49"/>
      <c r="AA58" s="49"/>
      <c r="AB58" s="49"/>
      <c r="AC58" s="49"/>
      <c r="AD58" s="49"/>
      <c r="AE58" s="49"/>
      <c r="AF58" s="49"/>
      <c r="AG58" s="49"/>
      <c r="AH58" s="49"/>
      <c r="AI58" s="49"/>
      <c r="AJ58" s="49"/>
      <c r="AK58" s="49"/>
      <c r="AL58" s="49"/>
      <c r="AM58" s="49"/>
      <c r="AN58" s="49"/>
      <c r="AO58" s="49"/>
      <c r="AP58" s="49"/>
    </row>
    <row r="59" spans="1:42" ht="18.75" customHeight="1">
      <c r="A59" s="411"/>
      <c r="B59" s="43">
        <v>29</v>
      </c>
      <c r="C59" s="8">
        <v>1164858</v>
      </c>
      <c r="D59" s="72">
        <v>516297</v>
      </c>
      <c r="E59" s="73">
        <v>44.3</v>
      </c>
      <c r="F59" s="72">
        <v>6357</v>
      </c>
      <c r="G59" s="74">
        <v>0.5</v>
      </c>
      <c r="H59" s="72">
        <v>9948</v>
      </c>
      <c r="I59" s="75">
        <v>0.9</v>
      </c>
      <c r="J59" s="72">
        <v>42810</v>
      </c>
      <c r="K59" s="74">
        <v>3.7</v>
      </c>
      <c r="L59" s="72">
        <v>195565</v>
      </c>
      <c r="M59" s="75">
        <v>16.8</v>
      </c>
      <c r="N59" s="72">
        <v>51245</v>
      </c>
      <c r="O59" s="75">
        <v>4.4000000000000004</v>
      </c>
      <c r="P59" s="8">
        <v>6233</v>
      </c>
      <c r="Q59" s="74">
        <v>0.5</v>
      </c>
      <c r="R59" s="72">
        <v>70334</v>
      </c>
      <c r="S59" s="75">
        <v>6</v>
      </c>
      <c r="T59" s="72">
        <v>266069</v>
      </c>
      <c r="U59" s="75">
        <v>22.9</v>
      </c>
      <c r="V59" s="49"/>
      <c r="W59" s="49"/>
      <c r="X59" s="49"/>
      <c r="Y59" s="49"/>
      <c r="Z59" s="49"/>
      <c r="AA59" s="49"/>
      <c r="AB59" s="49"/>
      <c r="AC59" s="49"/>
      <c r="AD59" s="49"/>
      <c r="AE59" s="49"/>
      <c r="AF59" s="49"/>
      <c r="AG59" s="49"/>
      <c r="AH59" s="49"/>
      <c r="AI59" s="49"/>
      <c r="AJ59" s="49"/>
      <c r="AK59" s="49"/>
      <c r="AL59" s="49"/>
      <c r="AM59" s="49"/>
      <c r="AN59" s="49"/>
      <c r="AO59" s="49"/>
      <c r="AP59" s="49"/>
    </row>
    <row r="60" spans="1:42" s="7" customFormat="1" ht="18.75" customHeight="1">
      <c r="A60" s="412"/>
      <c r="B60" s="43">
        <v>30</v>
      </c>
      <c r="C60" s="8">
        <v>1203621</v>
      </c>
      <c r="D60" s="72">
        <v>583278</v>
      </c>
      <c r="E60" s="73">
        <v>48.460271131859614</v>
      </c>
      <c r="F60" s="72">
        <v>6412</v>
      </c>
      <c r="G60" s="74">
        <v>0.53272583313185795</v>
      </c>
      <c r="H60" s="72">
        <v>7463</v>
      </c>
      <c r="I60" s="75">
        <v>0.62004567883079476</v>
      </c>
      <c r="J60" s="72">
        <v>42660</v>
      </c>
      <c r="K60" s="74">
        <v>3.5443050594830097</v>
      </c>
      <c r="L60" s="72">
        <v>198563</v>
      </c>
      <c r="M60" s="75">
        <v>16.497136557105602</v>
      </c>
      <c r="N60" s="72">
        <v>52105</v>
      </c>
      <c r="O60" s="75">
        <v>4.3290205139325417</v>
      </c>
      <c r="P60" s="8">
        <v>6168</v>
      </c>
      <c r="Q60" s="74">
        <v>0.51245367104761375</v>
      </c>
      <c r="R60" s="72">
        <v>80931</v>
      </c>
      <c r="S60" s="75">
        <v>6.723960449344105</v>
      </c>
      <c r="T60" s="72">
        <v>226041</v>
      </c>
      <c r="U60" s="75">
        <v>18.780081105264863</v>
      </c>
      <c r="V60" s="49"/>
      <c r="W60" s="49"/>
      <c r="X60" s="49"/>
      <c r="Y60" s="49"/>
      <c r="Z60" s="49"/>
      <c r="AA60" s="49"/>
      <c r="AB60" s="49"/>
      <c r="AC60" s="49"/>
      <c r="AD60" s="49"/>
      <c r="AE60" s="49"/>
      <c r="AF60" s="49"/>
      <c r="AG60" s="49"/>
      <c r="AH60" s="49"/>
      <c r="AI60" s="49"/>
      <c r="AJ60" s="49"/>
      <c r="AK60" s="49"/>
      <c r="AL60" s="49"/>
      <c r="AM60" s="49"/>
      <c r="AN60" s="49"/>
      <c r="AO60" s="49"/>
      <c r="AP60" s="49"/>
    </row>
    <row r="61" spans="1:42" ht="18.75" customHeight="1">
      <c r="A61" s="395" t="s">
        <v>55</v>
      </c>
      <c r="B61" s="42">
        <v>26</v>
      </c>
      <c r="C61" s="6">
        <v>726717</v>
      </c>
      <c r="D61" s="68">
        <v>252119</v>
      </c>
      <c r="E61" s="69">
        <v>34.700000000000003</v>
      </c>
      <c r="F61" s="68">
        <v>3271</v>
      </c>
      <c r="G61" s="70">
        <v>0.5</v>
      </c>
      <c r="H61" s="68">
        <v>53329</v>
      </c>
      <c r="I61" s="71">
        <v>7.3</v>
      </c>
      <c r="J61" s="68">
        <v>20132</v>
      </c>
      <c r="K61" s="70">
        <v>2.8</v>
      </c>
      <c r="L61" s="68">
        <v>126027</v>
      </c>
      <c r="M61" s="71">
        <v>17.3</v>
      </c>
      <c r="N61" s="68">
        <v>31433</v>
      </c>
      <c r="O61" s="71">
        <v>4.3</v>
      </c>
      <c r="P61" s="6">
        <v>2613</v>
      </c>
      <c r="Q61" s="70">
        <v>0.4</v>
      </c>
      <c r="R61" s="68">
        <v>87333</v>
      </c>
      <c r="S61" s="71">
        <v>12</v>
      </c>
      <c r="T61" s="68">
        <v>150460</v>
      </c>
      <c r="U61" s="71">
        <v>20.7</v>
      </c>
      <c r="V61" s="49"/>
      <c r="W61" s="49"/>
      <c r="X61" s="49"/>
      <c r="Y61" s="49"/>
      <c r="Z61" s="49"/>
      <c r="AA61" s="49"/>
      <c r="AB61" s="49"/>
      <c r="AC61" s="49"/>
      <c r="AD61" s="49"/>
      <c r="AE61" s="49"/>
      <c r="AF61" s="49"/>
      <c r="AG61" s="49"/>
      <c r="AH61" s="49"/>
      <c r="AI61" s="49"/>
      <c r="AJ61" s="49"/>
      <c r="AK61" s="49"/>
      <c r="AL61" s="49"/>
      <c r="AM61" s="49"/>
      <c r="AN61" s="49"/>
      <c r="AO61" s="49"/>
      <c r="AP61" s="49"/>
    </row>
    <row r="62" spans="1:42" ht="18.75" customHeight="1">
      <c r="A62" s="411"/>
      <c r="B62" s="43">
        <v>27</v>
      </c>
      <c r="C62" s="8">
        <v>732272</v>
      </c>
      <c r="D62" s="72">
        <v>252960</v>
      </c>
      <c r="E62" s="73">
        <v>34.5</v>
      </c>
      <c r="F62" s="72">
        <v>3437</v>
      </c>
      <c r="G62" s="74">
        <v>0.5</v>
      </c>
      <c r="H62" s="72">
        <v>50321</v>
      </c>
      <c r="I62" s="75">
        <v>6.9</v>
      </c>
      <c r="J62" s="72">
        <v>19571</v>
      </c>
      <c r="K62" s="74">
        <v>2.7</v>
      </c>
      <c r="L62" s="72">
        <v>128738</v>
      </c>
      <c r="M62" s="75">
        <v>17.600000000000001</v>
      </c>
      <c r="N62" s="72">
        <v>36788</v>
      </c>
      <c r="O62" s="75">
        <v>5</v>
      </c>
      <c r="P62" s="8">
        <v>4114</v>
      </c>
      <c r="Q62" s="74">
        <v>0.6</v>
      </c>
      <c r="R62" s="72">
        <v>87601</v>
      </c>
      <c r="S62" s="75">
        <v>12</v>
      </c>
      <c r="T62" s="72">
        <v>148742</v>
      </c>
      <c r="U62" s="75">
        <v>20.2</v>
      </c>
      <c r="V62" s="49"/>
      <c r="W62" s="49"/>
      <c r="X62" s="49"/>
      <c r="Y62" s="49"/>
      <c r="Z62" s="49"/>
      <c r="AA62" s="49"/>
      <c r="AB62" s="49"/>
      <c r="AC62" s="49"/>
      <c r="AD62" s="49"/>
      <c r="AE62" s="49"/>
      <c r="AF62" s="49"/>
      <c r="AG62" s="49"/>
      <c r="AH62" s="49"/>
      <c r="AI62" s="49"/>
      <c r="AJ62" s="49"/>
      <c r="AK62" s="49"/>
      <c r="AL62" s="49"/>
      <c r="AM62" s="49"/>
      <c r="AN62" s="49"/>
      <c r="AO62" s="49"/>
      <c r="AP62" s="49"/>
    </row>
    <row r="63" spans="1:42" ht="18.75" customHeight="1">
      <c r="A63" s="411"/>
      <c r="B63" s="43">
        <v>28</v>
      </c>
      <c r="C63" s="8">
        <v>699585</v>
      </c>
      <c r="D63" s="72">
        <v>251644</v>
      </c>
      <c r="E63" s="73">
        <v>35.970468206150791</v>
      </c>
      <c r="F63" s="72">
        <v>3357</v>
      </c>
      <c r="G63" s="74">
        <v>0.47985591457792837</v>
      </c>
      <c r="H63" s="72">
        <v>47289</v>
      </c>
      <c r="I63" s="75">
        <v>6.7595788932009695</v>
      </c>
      <c r="J63" s="72">
        <v>19002</v>
      </c>
      <c r="K63" s="74">
        <v>2.7161817363151011</v>
      </c>
      <c r="L63" s="72">
        <v>138468</v>
      </c>
      <c r="M63" s="75">
        <v>19.792877205771994</v>
      </c>
      <c r="N63" s="72">
        <v>36445</v>
      </c>
      <c r="O63" s="75">
        <v>5.2095170708348526</v>
      </c>
      <c r="P63" s="8">
        <v>4660</v>
      </c>
      <c r="Q63" s="74">
        <v>0.66610919330746077</v>
      </c>
      <c r="R63" s="72">
        <v>78970</v>
      </c>
      <c r="S63" s="75">
        <v>11.288120814482872</v>
      </c>
      <c r="T63" s="72">
        <v>119750</v>
      </c>
      <c r="U63" s="75">
        <v>17.017290965358033</v>
      </c>
      <c r="V63" s="49"/>
      <c r="W63" s="49"/>
      <c r="X63" s="49"/>
      <c r="Y63" s="49"/>
      <c r="Z63" s="49"/>
      <c r="AA63" s="49"/>
      <c r="AB63" s="49"/>
      <c r="AC63" s="49"/>
      <c r="AD63" s="49"/>
      <c r="AE63" s="49"/>
      <c r="AF63" s="49"/>
      <c r="AG63" s="49"/>
      <c r="AH63" s="49"/>
      <c r="AI63" s="49"/>
      <c r="AJ63" s="49"/>
      <c r="AK63" s="49"/>
      <c r="AL63" s="49"/>
      <c r="AM63" s="49"/>
      <c r="AN63" s="49"/>
      <c r="AO63" s="49"/>
      <c r="AP63" s="49"/>
    </row>
    <row r="64" spans="1:42" ht="18.75" customHeight="1">
      <c r="A64" s="411"/>
      <c r="B64" s="43">
        <v>29</v>
      </c>
      <c r="C64" s="8">
        <v>764305</v>
      </c>
      <c r="D64" s="72">
        <v>255710</v>
      </c>
      <c r="E64" s="73">
        <v>33.5</v>
      </c>
      <c r="F64" s="72">
        <v>3341</v>
      </c>
      <c r="G64" s="74">
        <v>0.4</v>
      </c>
      <c r="H64" s="72">
        <v>64849</v>
      </c>
      <c r="I64" s="75">
        <v>8.5</v>
      </c>
      <c r="J64" s="72">
        <v>19200</v>
      </c>
      <c r="K64" s="74">
        <v>2.5</v>
      </c>
      <c r="L64" s="72">
        <v>145953</v>
      </c>
      <c r="M64" s="75">
        <v>19.100000000000001</v>
      </c>
      <c r="N64" s="72">
        <v>38098</v>
      </c>
      <c r="O64" s="75">
        <v>5</v>
      </c>
      <c r="P64" s="8">
        <v>3675</v>
      </c>
      <c r="Q64" s="74">
        <v>0.5</v>
      </c>
      <c r="R64" s="72">
        <v>86990</v>
      </c>
      <c r="S64" s="75">
        <v>11.4</v>
      </c>
      <c r="T64" s="72">
        <v>146489</v>
      </c>
      <c r="U64" s="75">
        <v>19.100000000000001</v>
      </c>
      <c r="V64" s="49"/>
      <c r="W64" s="49"/>
      <c r="X64" s="49"/>
      <c r="Y64" s="49"/>
      <c r="Z64" s="49"/>
      <c r="AA64" s="49"/>
      <c r="AB64" s="49"/>
      <c r="AC64" s="49"/>
      <c r="AD64" s="49"/>
      <c r="AE64" s="49"/>
      <c r="AF64" s="49"/>
      <c r="AG64" s="49"/>
      <c r="AH64" s="49"/>
      <c r="AI64" s="49"/>
      <c r="AJ64" s="49"/>
      <c r="AK64" s="49"/>
      <c r="AL64" s="49"/>
      <c r="AM64" s="49"/>
      <c r="AN64" s="49"/>
      <c r="AO64" s="49"/>
      <c r="AP64" s="49"/>
    </row>
    <row r="65" spans="1:42" s="7" customFormat="1" ht="18.75" customHeight="1">
      <c r="A65" s="412"/>
      <c r="B65" s="43">
        <v>30</v>
      </c>
      <c r="C65" s="8">
        <v>769548</v>
      </c>
      <c r="D65" s="72">
        <v>291702</v>
      </c>
      <c r="E65" s="73">
        <v>37.905627719128631</v>
      </c>
      <c r="F65" s="72">
        <v>3360</v>
      </c>
      <c r="G65" s="74">
        <v>0.43661993793759452</v>
      </c>
      <c r="H65" s="72">
        <v>61401</v>
      </c>
      <c r="I65" s="75">
        <v>7.9788395265792387</v>
      </c>
      <c r="J65" s="72">
        <v>19157</v>
      </c>
      <c r="K65" s="74">
        <v>2.4893833782947912</v>
      </c>
      <c r="L65" s="72">
        <v>146427</v>
      </c>
      <c r="M65" s="75">
        <v>19.027662991782186</v>
      </c>
      <c r="N65" s="72">
        <v>37267</v>
      </c>
      <c r="O65" s="75">
        <v>4.8427128652143852</v>
      </c>
      <c r="P65" s="8">
        <v>7019</v>
      </c>
      <c r="Q65" s="74">
        <v>0.91209385249523089</v>
      </c>
      <c r="R65" s="72">
        <v>93389</v>
      </c>
      <c r="S65" s="75">
        <v>12.13556529287322</v>
      </c>
      <c r="T65" s="72">
        <v>109826</v>
      </c>
      <c r="U65" s="75">
        <v>14.27149443569472</v>
      </c>
      <c r="V65" s="49"/>
      <c r="W65" s="49"/>
      <c r="X65" s="49"/>
      <c r="Y65" s="49"/>
      <c r="Z65" s="49"/>
      <c r="AA65" s="49"/>
      <c r="AB65" s="49"/>
      <c r="AC65" s="49"/>
      <c r="AD65" s="49"/>
      <c r="AE65" s="49"/>
      <c r="AF65" s="49"/>
      <c r="AG65" s="49"/>
      <c r="AH65" s="49"/>
      <c r="AI65" s="49"/>
      <c r="AJ65" s="49"/>
      <c r="AK65" s="49"/>
      <c r="AL65" s="49"/>
      <c r="AM65" s="49"/>
      <c r="AN65" s="49"/>
      <c r="AO65" s="49"/>
      <c r="AP65" s="49"/>
    </row>
    <row r="66" spans="1:42" ht="18.75" customHeight="1">
      <c r="A66" s="395" t="s">
        <v>56</v>
      </c>
      <c r="B66" s="42">
        <v>26</v>
      </c>
      <c r="C66" s="6">
        <v>1641158</v>
      </c>
      <c r="D66" s="68">
        <v>659256</v>
      </c>
      <c r="E66" s="69">
        <v>40.200000000000003</v>
      </c>
      <c r="F66" s="68">
        <v>5987</v>
      </c>
      <c r="G66" s="70">
        <v>0.4</v>
      </c>
      <c r="H66" s="68">
        <v>36787</v>
      </c>
      <c r="I66" s="71">
        <v>2.2000000000000002</v>
      </c>
      <c r="J66" s="68">
        <v>62205</v>
      </c>
      <c r="K66" s="70">
        <v>3.8</v>
      </c>
      <c r="L66" s="68">
        <v>349428</v>
      </c>
      <c r="M66" s="71">
        <v>21.3</v>
      </c>
      <c r="N66" s="68">
        <v>56187</v>
      </c>
      <c r="O66" s="71">
        <v>3.4</v>
      </c>
      <c r="P66" s="6">
        <v>19551</v>
      </c>
      <c r="Q66" s="70">
        <v>1.2</v>
      </c>
      <c r="R66" s="68">
        <v>121124</v>
      </c>
      <c r="S66" s="71">
        <v>7.4</v>
      </c>
      <c r="T66" s="68">
        <v>330633</v>
      </c>
      <c r="U66" s="71">
        <v>20.100000000000001</v>
      </c>
      <c r="V66" s="49"/>
      <c r="W66" s="49"/>
      <c r="X66" s="49"/>
      <c r="Y66" s="49"/>
      <c r="Z66" s="49"/>
      <c r="AA66" s="49"/>
      <c r="AB66" s="49"/>
      <c r="AC66" s="49"/>
      <c r="AD66" s="49"/>
      <c r="AE66" s="49"/>
      <c r="AF66" s="49"/>
      <c r="AG66" s="49"/>
      <c r="AH66" s="49"/>
      <c r="AI66" s="49"/>
      <c r="AJ66" s="49"/>
      <c r="AK66" s="49"/>
      <c r="AL66" s="49"/>
      <c r="AM66" s="49"/>
      <c r="AN66" s="49"/>
      <c r="AO66" s="49"/>
      <c r="AP66" s="49"/>
    </row>
    <row r="67" spans="1:42" ht="18.75" customHeight="1">
      <c r="A67" s="411"/>
      <c r="B67" s="43">
        <v>27</v>
      </c>
      <c r="C67" s="81">
        <v>1631983</v>
      </c>
      <c r="D67" s="72">
        <v>660088</v>
      </c>
      <c r="E67" s="73">
        <v>40.447000000000003</v>
      </c>
      <c r="F67" s="72">
        <v>6193</v>
      </c>
      <c r="G67" s="74">
        <v>0.379</v>
      </c>
      <c r="H67" s="72">
        <v>41891</v>
      </c>
      <c r="I67" s="75">
        <v>2.5670000000000002</v>
      </c>
      <c r="J67" s="72">
        <v>65131</v>
      </c>
      <c r="K67" s="74">
        <v>3.9910000000000001</v>
      </c>
      <c r="L67" s="72">
        <v>357597</v>
      </c>
      <c r="M67" s="75">
        <v>21.911999999999999</v>
      </c>
      <c r="N67" s="72">
        <v>66127</v>
      </c>
      <c r="O67" s="75">
        <v>4.0519999999999996</v>
      </c>
      <c r="P67" s="8">
        <v>52058</v>
      </c>
      <c r="Q67" s="74">
        <v>3.19</v>
      </c>
      <c r="R67" s="72">
        <v>101857</v>
      </c>
      <c r="S67" s="75">
        <v>6.2409999999999997</v>
      </c>
      <c r="T67" s="72">
        <v>281041</v>
      </c>
      <c r="U67" s="75">
        <v>17.221</v>
      </c>
      <c r="V67" s="49"/>
      <c r="W67" s="49"/>
      <c r="X67" s="49"/>
      <c r="Y67" s="49"/>
      <c r="Z67" s="49"/>
      <c r="AA67" s="49"/>
      <c r="AB67" s="49"/>
      <c r="AC67" s="49"/>
      <c r="AD67" s="49"/>
      <c r="AE67" s="49"/>
      <c r="AF67" s="49"/>
      <c r="AG67" s="49"/>
      <c r="AH67" s="49"/>
      <c r="AI67" s="49"/>
      <c r="AJ67" s="49"/>
      <c r="AK67" s="49"/>
      <c r="AL67" s="49"/>
      <c r="AM67" s="49"/>
      <c r="AN67" s="49"/>
      <c r="AO67" s="49"/>
      <c r="AP67" s="49"/>
    </row>
    <row r="68" spans="1:42" ht="18.75" customHeight="1">
      <c r="A68" s="411"/>
      <c r="B68" s="43">
        <v>28</v>
      </c>
      <c r="C68" s="8">
        <v>1574838</v>
      </c>
      <c r="D68" s="72">
        <v>659473</v>
      </c>
      <c r="E68" s="73">
        <v>41.9</v>
      </c>
      <c r="F68" s="72">
        <v>6171</v>
      </c>
      <c r="G68" s="74">
        <v>0.4</v>
      </c>
      <c r="H68" s="72">
        <v>32905</v>
      </c>
      <c r="I68" s="75">
        <v>2.1</v>
      </c>
      <c r="J68" s="72">
        <v>67109</v>
      </c>
      <c r="K68" s="74">
        <v>4.3</v>
      </c>
      <c r="L68" s="72">
        <v>366554</v>
      </c>
      <c r="M68" s="75">
        <v>23.3</v>
      </c>
      <c r="N68" s="72">
        <v>67461</v>
      </c>
      <c r="O68" s="75">
        <v>4.3</v>
      </c>
      <c r="P68" s="8">
        <v>32578</v>
      </c>
      <c r="Q68" s="74">
        <v>2.1</v>
      </c>
      <c r="R68" s="72">
        <v>91432</v>
      </c>
      <c r="S68" s="75">
        <v>5.8</v>
      </c>
      <c r="T68" s="72">
        <v>251155</v>
      </c>
      <c r="U68" s="75">
        <v>15.8</v>
      </c>
      <c r="V68" s="49"/>
      <c r="W68" s="49"/>
      <c r="X68" s="49"/>
      <c r="Y68" s="49"/>
      <c r="Z68" s="49"/>
      <c r="AA68" s="49"/>
      <c r="AB68" s="49"/>
      <c r="AC68" s="49"/>
      <c r="AD68" s="49"/>
      <c r="AE68" s="49"/>
      <c r="AF68" s="49"/>
      <c r="AG68" s="49"/>
      <c r="AH68" s="49"/>
      <c r="AI68" s="49"/>
      <c r="AJ68" s="49"/>
      <c r="AK68" s="49"/>
      <c r="AL68" s="49"/>
      <c r="AM68" s="49"/>
      <c r="AN68" s="49"/>
      <c r="AO68" s="49"/>
      <c r="AP68" s="49"/>
    </row>
    <row r="69" spans="1:42" ht="18.75" customHeight="1">
      <c r="A69" s="411"/>
      <c r="B69" s="43">
        <v>29</v>
      </c>
      <c r="C69" s="8">
        <v>1742817</v>
      </c>
      <c r="D69" s="72">
        <v>675404</v>
      </c>
      <c r="E69" s="73">
        <v>38.700000000000003</v>
      </c>
      <c r="F69" s="72">
        <v>6121</v>
      </c>
      <c r="G69" s="74">
        <v>0.3</v>
      </c>
      <c r="H69" s="72">
        <v>52770</v>
      </c>
      <c r="I69" s="75">
        <v>3.0278566252222694</v>
      </c>
      <c r="J69" s="72">
        <v>67281</v>
      </c>
      <c r="K69" s="74">
        <v>3.8604741633803203</v>
      </c>
      <c r="L69" s="72">
        <v>403887</v>
      </c>
      <c r="M69" s="75">
        <v>23.2</v>
      </c>
      <c r="N69" s="72">
        <v>69880</v>
      </c>
      <c r="O69" s="75">
        <v>4</v>
      </c>
      <c r="P69" s="8">
        <v>25408</v>
      </c>
      <c r="Q69" s="74">
        <v>1.5</v>
      </c>
      <c r="R69" s="72">
        <v>117973</v>
      </c>
      <c r="S69" s="75">
        <v>6.8</v>
      </c>
      <c r="T69" s="72">
        <v>324093</v>
      </c>
      <c r="U69" s="75">
        <v>18.600000000000001</v>
      </c>
      <c r="V69" s="49"/>
      <c r="W69" s="49"/>
      <c r="X69" s="49"/>
      <c r="Y69" s="49"/>
      <c r="Z69" s="49"/>
      <c r="AA69" s="49"/>
      <c r="AB69" s="49"/>
      <c r="AC69" s="49"/>
      <c r="AD69" s="49"/>
      <c r="AE69" s="49"/>
      <c r="AF69" s="49"/>
      <c r="AG69" s="49"/>
      <c r="AH69" s="49"/>
      <c r="AI69" s="49"/>
      <c r="AJ69" s="49"/>
      <c r="AK69" s="49"/>
      <c r="AL69" s="49"/>
      <c r="AM69" s="49"/>
      <c r="AN69" s="49"/>
      <c r="AO69" s="49"/>
      <c r="AP69" s="49"/>
    </row>
    <row r="70" spans="1:42" s="7" customFormat="1" ht="18.75" customHeight="1">
      <c r="A70" s="412"/>
      <c r="B70" s="43">
        <v>30</v>
      </c>
      <c r="C70" s="8">
        <v>1761138</v>
      </c>
      <c r="D70" s="72">
        <v>737441</v>
      </c>
      <c r="E70" s="73">
        <v>41.872982128600938</v>
      </c>
      <c r="F70" s="72">
        <v>6018</v>
      </c>
      <c r="G70" s="74">
        <v>0.34171087103906678</v>
      </c>
      <c r="H70" s="72">
        <v>43642</v>
      </c>
      <c r="I70" s="75">
        <v>2.4780568019087656</v>
      </c>
      <c r="J70" s="72">
        <v>69471</v>
      </c>
      <c r="K70" s="74">
        <v>3.9446653243527767</v>
      </c>
      <c r="L70" s="72">
        <v>396685</v>
      </c>
      <c r="M70" s="75">
        <v>22.52435641045733</v>
      </c>
      <c r="N70" s="72">
        <v>74304</v>
      </c>
      <c r="O70" s="75">
        <v>4.2190901564783685</v>
      </c>
      <c r="P70" s="8">
        <v>27268</v>
      </c>
      <c r="Q70" s="74">
        <v>1.5483170540866189</v>
      </c>
      <c r="R70" s="72">
        <v>103599</v>
      </c>
      <c r="S70" s="75">
        <v>5.8825032450608639</v>
      </c>
      <c r="T70" s="72">
        <v>302710</v>
      </c>
      <c r="U70" s="75">
        <v>17.188318008015273</v>
      </c>
      <c r="V70" s="49"/>
      <c r="W70" s="49"/>
      <c r="X70" s="49"/>
      <c r="Y70" s="49"/>
      <c r="Z70" s="49"/>
      <c r="AA70" s="49"/>
      <c r="AB70" s="49"/>
      <c r="AC70" s="49"/>
      <c r="AD70" s="49"/>
      <c r="AE70" s="49"/>
      <c r="AF70" s="49"/>
      <c r="AG70" s="49"/>
      <c r="AH70" s="49"/>
      <c r="AI70" s="49"/>
      <c r="AJ70" s="49"/>
      <c r="AK70" s="49"/>
      <c r="AL70" s="49"/>
      <c r="AM70" s="49"/>
      <c r="AN70" s="49"/>
      <c r="AO70" s="49"/>
      <c r="AP70" s="49"/>
    </row>
    <row r="71" spans="1:42" ht="18.75" customHeight="1">
      <c r="A71" s="395" t="s">
        <v>57</v>
      </c>
      <c r="B71" s="42">
        <v>26</v>
      </c>
      <c r="C71" s="6">
        <v>353079</v>
      </c>
      <c r="D71" s="68">
        <v>132747</v>
      </c>
      <c r="E71" s="69">
        <v>37.6</v>
      </c>
      <c r="F71" s="68">
        <v>2067</v>
      </c>
      <c r="G71" s="70">
        <v>0.6</v>
      </c>
      <c r="H71" s="68">
        <v>23629</v>
      </c>
      <c r="I71" s="71">
        <v>6.7</v>
      </c>
      <c r="J71" s="68">
        <v>6168</v>
      </c>
      <c r="K71" s="70">
        <v>1.7</v>
      </c>
      <c r="L71" s="68">
        <v>81002</v>
      </c>
      <c r="M71" s="71">
        <v>22.9</v>
      </c>
      <c r="N71" s="68">
        <v>16409</v>
      </c>
      <c r="O71" s="71">
        <v>4.5999999999999996</v>
      </c>
      <c r="P71" s="6">
        <v>1681</v>
      </c>
      <c r="Q71" s="70">
        <v>0.5</v>
      </c>
      <c r="R71" s="68">
        <v>48801</v>
      </c>
      <c r="S71" s="71">
        <v>13.8</v>
      </c>
      <c r="T71" s="68">
        <v>40575</v>
      </c>
      <c r="U71" s="71">
        <v>11.6</v>
      </c>
      <c r="V71" s="49"/>
      <c r="W71" s="49"/>
      <c r="X71" s="49"/>
      <c r="Y71" s="49"/>
      <c r="Z71" s="49"/>
      <c r="AA71" s="49"/>
      <c r="AB71" s="49"/>
      <c r="AC71" s="49"/>
      <c r="AD71" s="49"/>
      <c r="AE71" s="49"/>
      <c r="AF71" s="49"/>
      <c r="AG71" s="49"/>
      <c r="AH71" s="49"/>
      <c r="AI71" s="49"/>
      <c r="AJ71" s="49"/>
      <c r="AK71" s="49"/>
      <c r="AL71" s="49"/>
      <c r="AM71" s="49"/>
      <c r="AN71" s="49"/>
      <c r="AO71" s="49"/>
      <c r="AP71" s="49"/>
    </row>
    <row r="72" spans="1:42" ht="18.75" customHeight="1">
      <c r="A72" s="411"/>
      <c r="B72" s="43">
        <v>27</v>
      </c>
      <c r="C72" s="8">
        <v>362839</v>
      </c>
      <c r="D72" s="72">
        <v>132632</v>
      </c>
      <c r="E72" s="73">
        <v>36.6</v>
      </c>
      <c r="F72" s="72">
        <v>2161</v>
      </c>
      <c r="G72" s="74">
        <v>0.6</v>
      </c>
      <c r="H72" s="72">
        <v>20854</v>
      </c>
      <c r="I72" s="75">
        <v>5.7</v>
      </c>
      <c r="J72" s="72">
        <v>5895</v>
      </c>
      <c r="K72" s="74">
        <v>1.6</v>
      </c>
      <c r="L72" s="72">
        <v>86500</v>
      </c>
      <c r="M72" s="75">
        <v>23.8</v>
      </c>
      <c r="N72" s="72">
        <v>20735</v>
      </c>
      <c r="O72" s="75">
        <v>5.7</v>
      </c>
      <c r="P72" s="8">
        <v>1816</v>
      </c>
      <c r="Q72" s="74">
        <v>0.5</v>
      </c>
      <c r="R72" s="72">
        <v>39093</v>
      </c>
      <c r="S72" s="75">
        <v>10.8</v>
      </c>
      <c r="T72" s="72">
        <v>53153</v>
      </c>
      <c r="U72" s="75">
        <v>14.72</v>
      </c>
      <c r="V72" s="49"/>
      <c r="W72" s="49"/>
      <c r="X72" s="49"/>
      <c r="Y72" s="49"/>
      <c r="Z72" s="49"/>
      <c r="AA72" s="49"/>
      <c r="AB72" s="49"/>
      <c r="AC72" s="49"/>
      <c r="AD72" s="49"/>
      <c r="AE72" s="49"/>
      <c r="AF72" s="49"/>
      <c r="AG72" s="49"/>
      <c r="AH72" s="49"/>
      <c r="AI72" s="49"/>
      <c r="AJ72" s="49"/>
      <c r="AK72" s="49"/>
      <c r="AL72" s="49"/>
      <c r="AM72" s="49"/>
      <c r="AN72" s="49"/>
      <c r="AO72" s="49"/>
      <c r="AP72" s="49"/>
    </row>
    <row r="73" spans="1:42" ht="18.75" customHeight="1">
      <c r="A73" s="411"/>
      <c r="B73" s="43">
        <v>28</v>
      </c>
      <c r="C73" s="8">
        <v>353276</v>
      </c>
      <c r="D73" s="72">
        <v>132381</v>
      </c>
      <c r="E73" s="73">
        <v>37.5</v>
      </c>
      <c r="F73" s="72">
        <v>2130</v>
      </c>
      <c r="G73" s="74">
        <v>0.6</v>
      </c>
      <c r="H73" s="72">
        <v>19792</v>
      </c>
      <c r="I73" s="75">
        <v>5.6</v>
      </c>
      <c r="J73" s="72">
        <v>5958</v>
      </c>
      <c r="K73" s="74">
        <v>1.7</v>
      </c>
      <c r="L73" s="72">
        <v>86123</v>
      </c>
      <c r="M73" s="75">
        <v>24.4</v>
      </c>
      <c r="N73" s="72">
        <v>20746</v>
      </c>
      <c r="O73" s="75">
        <v>5.9</v>
      </c>
      <c r="P73" s="8">
        <v>1557</v>
      </c>
      <c r="Q73" s="74">
        <v>0.4</v>
      </c>
      <c r="R73" s="72">
        <v>41680</v>
      </c>
      <c r="S73" s="75">
        <v>11.8</v>
      </c>
      <c r="T73" s="72">
        <v>42909</v>
      </c>
      <c r="U73" s="75">
        <v>12.1</v>
      </c>
      <c r="V73" s="49"/>
      <c r="W73" s="49"/>
      <c r="X73" s="49"/>
      <c r="Y73" s="49"/>
      <c r="Z73" s="49"/>
      <c r="AA73" s="49"/>
      <c r="AB73" s="49"/>
      <c r="AC73" s="49"/>
      <c r="AD73" s="49"/>
      <c r="AE73" s="49"/>
      <c r="AF73" s="49"/>
      <c r="AG73" s="49"/>
      <c r="AH73" s="49"/>
      <c r="AI73" s="49"/>
      <c r="AJ73" s="49"/>
      <c r="AK73" s="49"/>
      <c r="AL73" s="49"/>
      <c r="AM73" s="49"/>
      <c r="AN73" s="49"/>
      <c r="AO73" s="49"/>
      <c r="AP73" s="49"/>
    </row>
    <row r="74" spans="1:42" ht="18.75" customHeight="1">
      <c r="A74" s="411"/>
      <c r="B74" s="43">
        <v>29</v>
      </c>
      <c r="C74" s="8">
        <v>401828</v>
      </c>
      <c r="D74" s="72">
        <v>134355</v>
      </c>
      <c r="E74" s="73">
        <v>33.4</v>
      </c>
      <c r="F74" s="72">
        <v>2107</v>
      </c>
      <c r="G74" s="74">
        <v>0.5</v>
      </c>
      <c r="H74" s="72">
        <v>29960</v>
      </c>
      <c r="I74" s="75">
        <v>7.5</v>
      </c>
      <c r="J74" s="72">
        <v>5779</v>
      </c>
      <c r="K74" s="74">
        <v>1.4</v>
      </c>
      <c r="L74" s="72">
        <v>96627</v>
      </c>
      <c r="M74" s="75">
        <v>24</v>
      </c>
      <c r="N74" s="72">
        <v>22123</v>
      </c>
      <c r="O74" s="75">
        <v>5.5</v>
      </c>
      <c r="P74" s="8">
        <v>1543</v>
      </c>
      <c r="Q74" s="74">
        <v>0.4</v>
      </c>
      <c r="R74" s="72">
        <v>50447</v>
      </c>
      <c r="S74" s="75">
        <v>12.6</v>
      </c>
      <c r="T74" s="72">
        <v>58887</v>
      </c>
      <c r="U74" s="75">
        <v>14.7</v>
      </c>
      <c r="V74" s="49"/>
      <c r="W74" s="49"/>
      <c r="X74" s="49"/>
      <c r="Y74" s="49"/>
      <c r="Z74" s="49"/>
      <c r="AA74" s="49"/>
      <c r="AB74" s="49"/>
      <c r="AC74" s="49"/>
      <c r="AD74" s="49"/>
      <c r="AE74" s="49"/>
      <c r="AF74" s="49"/>
      <c r="AG74" s="49"/>
      <c r="AH74" s="49"/>
      <c r="AI74" s="49"/>
      <c r="AJ74" s="49"/>
      <c r="AK74" s="49"/>
      <c r="AL74" s="49"/>
      <c r="AM74" s="49"/>
      <c r="AN74" s="49"/>
      <c r="AO74" s="49"/>
      <c r="AP74" s="49"/>
    </row>
    <row r="75" spans="1:42" s="7" customFormat="1" ht="18.75" customHeight="1">
      <c r="A75" s="412"/>
      <c r="B75" s="43">
        <v>30</v>
      </c>
      <c r="C75" s="8">
        <v>402971</v>
      </c>
      <c r="D75" s="72">
        <v>147721</v>
      </c>
      <c r="E75" s="73">
        <v>36.657972906238911</v>
      </c>
      <c r="F75" s="72">
        <v>2118</v>
      </c>
      <c r="G75" s="74">
        <v>0.52559613470944555</v>
      </c>
      <c r="H75" s="72">
        <v>29349</v>
      </c>
      <c r="I75" s="75">
        <v>7.283154370910065</v>
      </c>
      <c r="J75" s="72">
        <v>5961</v>
      </c>
      <c r="K75" s="74">
        <v>1.4792627757332413</v>
      </c>
      <c r="L75" s="72">
        <v>94629</v>
      </c>
      <c r="M75" s="75">
        <v>23.482831270736604</v>
      </c>
      <c r="N75" s="72">
        <v>21631</v>
      </c>
      <c r="O75" s="75">
        <v>5.3678800707743237</v>
      </c>
      <c r="P75" s="8">
        <v>1421</v>
      </c>
      <c r="Q75" s="74">
        <v>0.35263083447692267</v>
      </c>
      <c r="R75" s="72">
        <v>51100</v>
      </c>
      <c r="S75" s="75">
        <v>12.680813259514952</v>
      </c>
      <c r="T75" s="72">
        <v>49041</v>
      </c>
      <c r="U75" s="75">
        <v>12</v>
      </c>
      <c r="V75" s="49"/>
      <c r="W75" s="49"/>
      <c r="X75" s="49"/>
      <c r="Y75" s="49"/>
      <c r="Z75" s="49"/>
      <c r="AA75" s="49"/>
      <c r="AB75" s="49"/>
      <c r="AC75" s="49"/>
      <c r="AD75" s="49"/>
      <c r="AE75" s="49"/>
      <c r="AF75" s="49"/>
      <c r="AG75" s="49"/>
      <c r="AH75" s="49"/>
      <c r="AI75" s="49"/>
      <c r="AJ75" s="49"/>
      <c r="AK75" s="49"/>
      <c r="AL75" s="49"/>
      <c r="AM75" s="49"/>
      <c r="AN75" s="49"/>
      <c r="AO75" s="49"/>
      <c r="AP75" s="49"/>
    </row>
    <row r="76" spans="1:42" ht="18.75" customHeight="1">
      <c r="A76" s="395" t="s">
        <v>58</v>
      </c>
      <c r="B76" s="42">
        <v>26</v>
      </c>
      <c r="C76" s="6">
        <v>723425</v>
      </c>
      <c r="D76" s="68">
        <v>275006</v>
      </c>
      <c r="E76" s="69">
        <v>38</v>
      </c>
      <c r="F76" s="68">
        <v>4671</v>
      </c>
      <c r="G76" s="70">
        <v>0.6</v>
      </c>
      <c r="H76" s="68">
        <v>55882</v>
      </c>
      <c r="I76" s="71">
        <v>7.7</v>
      </c>
      <c r="J76" s="68">
        <v>35748</v>
      </c>
      <c r="K76" s="70">
        <v>4.9000000000000004</v>
      </c>
      <c r="L76" s="68">
        <v>132223</v>
      </c>
      <c r="M76" s="71">
        <v>18.3</v>
      </c>
      <c r="N76" s="68">
        <v>30606</v>
      </c>
      <c r="O76" s="71">
        <v>4.2</v>
      </c>
      <c r="P76" s="6">
        <v>7772</v>
      </c>
      <c r="Q76" s="70">
        <v>1.1000000000000001</v>
      </c>
      <c r="R76" s="68">
        <v>81384</v>
      </c>
      <c r="S76" s="71">
        <v>11.3</v>
      </c>
      <c r="T76" s="68">
        <v>100133</v>
      </c>
      <c r="U76" s="71">
        <v>13.9</v>
      </c>
      <c r="V76" s="49"/>
      <c r="W76" s="49"/>
      <c r="X76" s="49"/>
      <c r="Y76" s="49"/>
      <c r="Z76" s="49"/>
      <c r="AA76" s="49"/>
      <c r="AB76" s="49"/>
      <c r="AC76" s="49"/>
      <c r="AD76" s="49"/>
      <c r="AE76" s="49"/>
      <c r="AF76" s="49"/>
      <c r="AG76" s="49"/>
      <c r="AH76" s="49"/>
      <c r="AI76" s="49"/>
      <c r="AJ76" s="49"/>
      <c r="AK76" s="49"/>
      <c r="AL76" s="49"/>
      <c r="AM76" s="49"/>
      <c r="AN76" s="49"/>
      <c r="AO76" s="49"/>
      <c r="AP76" s="49"/>
    </row>
    <row r="77" spans="1:42" ht="18.75" customHeight="1">
      <c r="A77" s="411"/>
      <c r="B77" s="43">
        <v>27</v>
      </c>
      <c r="C77" s="8">
        <v>749274</v>
      </c>
      <c r="D77" s="72">
        <v>271892</v>
      </c>
      <c r="E77" s="73">
        <v>36.299999999999997</v>
      </c>
      <c r="F77" s="72">
        <v>4931</v>
      </c>
      <c r="G77" s="74">
        <v>0.7</v>
      </c>
      <c r="H77" s="72">
        <v>57709</v>
      </c>
      <c r="I77" s="75">
        <v>7.7</v>
      </c>
      <c r="J77" s="72">
        <v>37028</v>
      </c>
      <c r="K77" s="74">
        <v>4.9000000000000004</v>
      </c>
      <c r="L77" s="72">
        <v>134881</v>
      </c>
      <c r="M77" s="75">
        <v>18</v>
      </c>
      <c r="N77" s="72">
        <v>35423</v>
      </c>
      <c r="O77" s="75">
        <v>4.7</v>
      </c>
      <c r="P77" s="8">
        <v>9162</v>
      </c>
      <c r="Q77" s="74">
        <v>1.2</v>
      </c>
      <c r="R77" s="72">
        <v>82130</v>
      </c>
      <c r="S77" s="75">
        <v>11</v>
      </c>
      <c r="T77" s="72">
        <v>116118</v>
      </c>
      <c r="U77" s="75">
        <v>15.5</v>
      </c>
      <c r="V77" s="49"/>
      <c r="W77" s="49"/>
      <c r="X77" s="49"/>
      <c r="Y77" s="49"/>
      <c r="Z77" s="49"/>
      <c r="AA77" s="49"/>
      <c r="AB77" s="49"/>
      <c r="AC77" s="49"/>
      <c r="AD77" s="49"/>
      <c r="AE77" s="49"/>
      <c r="AF77" s="49"/>
      <c r="AG77" s="49"/>
      <c r="AH77" s="49"/>
      <c r="AI77" s="49"/>
      <c r="AJ77" s="49"/>
      <c r="AK77" s="49"/>
      <c r="AL77" s="49"/>
      <c r="AM77" s="49"/>
      <c r="AN77" s="49"/>
      <c r="AO77" s="49"/>
      <c r="AP77" s="49"/>
    </row>
    <row r="78" spans="1:42" ht="18.75" customHeight="1">
      <c r="A78" s="411"/>
      <c r="B78" s="43">
        <v>28</v>
      </c>
      <c r="C78" s="8">
        <v>756604</v>
      </c>
      <c r="D78" s="72">
        <v>272272</v>
      </c>
      <c r="E78" s="73">
        <v>36</v>
      </c>
      <c r="F78" s="72">
        <v>4909</v>
      </c>
      <c r="G78" s="74">
        <v>0.6</v>
      </c>
      <c r="H78" s="72">
        <v>54587</v>
      </c>
      <c r="I78" s="75">
        <v>7.2</v>
      </c>
      <c r="J78" s="72">
        <v>36355</v>
      </c>
      <c r="K78" s="74">
        <v>4.8</v>
      </c>
      <c r="L78" s="72">
        <v>136125</v>
      </c>
      <c r="M78" s="75">
        <v>18</v>
      </c>
      <c r="N78" s="72">
        <v>36227</v>
      </c>
      <c r="O78" s="75">
        <v>4.8</v>
      </c>
      <c r="P78" s="8">
        <v>8407</v>
      </c>
      <c r="Q78" s="74">
        <v>1.1000000000000001</v>
      </c>
      <c r="R78" s="72">
        <v>85934</v>
      </c>
      <c r="S78" s="75">
        <v>11.4</v>
      </c>
      <c r="T78" s="72">
        <v>121788</v>
      </c>
      <c r="U78" s="75">
        <v>16.100000000000001</v>
      </c>
      <c r="V78" s="49"/>
      <c r="W78" s="49"/>
      <c r="X78" s="49"/>
      <c r="Y78" s="49"/>
      <c r="Z78" s="49"/>
      <c r="AA78" s="49"/>
      <c r="AB78" s="49"/>
      <c r="AC78" s="49"/>
      <c r="AD78" s="49"/>
      <c r="AE78" s="49"/>
      <c r="AF78" s="49"/>
      <c r="AG78" s="49"/>
      <c r="AH78" s="49"/>
      <c r="AI78" s="49"/>
      <c r="AJ78" s="49"/>
      <c r="AK78" s="49"/>
      <c r="AL78" s="49"/>
      <c r="AM78" s="49"/>
      <c r="AN78" s="49"/>
      <c r="AO78" s="49"/>
      <c r="AP78" s="49"/>
    </row>
    <row r="79" spans="1:42" ht="18.75" customHeight="1">
      <c r="A79" s="411"/>
      <c r="B79" s="43">
        <v>29</v>
      </c>
      <c r="C79" s="8">
        <v>834311</v>
      </c>
      <c r="D79" s="72">
        <v>273490</v>
      </c>
      <c r="E79" s="73">
        <v>32.799999999999997</v>
      </c>
      <c r="F79" s="72">
        <v>4895</v>
      </c>
      <c r="G79" s="74">
        <v>0.6</v>
      </c>
      <c r="H79" s="72">
        <v>68754</v>
      </c>
      <c r="I79" s="75">
        <v>8.1999999999999993</v>
      </c>
      <c r="J79" s="72">
        <v>37038</v>
      </c>
      <c r="K79" s="74">
        <v>4.4000000000000004</v>
      </c>
      <c r="L79" s="72">
        <v>156258</v>
      </c>
      <c r="M79" s="75">
        <v>18.7</v>
      </c>
      <c r="N79" s="72">
        <v>38030</v>
      </c>
      <c r="O79" s="75">
        <v>4.5999999999999996</v>
      </c>
      <c r="P79" s="8">
        <v>7489</v>
      </c>
      <c r="Q79" s="74">
        <v>0.9</v>
      </c>
      <c r="R79" s="72">
        <v>97120</v>
      </c>
      <c r="S79" s="75">
        <v>11.6</v>
      </c>
      <c r="T79" s="72">
        <v>151237</v>
      </c>
      <c r="U79" s="75">
        <v>18.2</v>
      </c>
      <c r="V79" s="49"/>
      <c r="W79" s="49"/>
      <c r="X79" s="49"/>
      <c r="Y79" s="49"/>
      <c r="Z79" s="49"/>
      <c r="AA79" s="49"/>
      <c r="AB79" s="49"/>
      <c r="AC79" s="49"/>
      <c r="AD79" s="49"/>
      <c r="AE79" s="49"/>
      <c r="AF79" s="49"/>
      <c r="AG79" s="49"/>
      <c r="AH79" s="49"/>
      <c r="AI79" s="49"/>
      <c r="AJ79" s="49"/>
      <c r="AK79" s="49"/>
      <c r="AL79" s="49"/>
      <c r="AM79" s="49"/>
      <c r="AN79" s="49"/>
      <c r="AO79" s="49"/>
      <c r="AP79" s="49"/>
    </row>
    <row r="80" spans="1:42" s="7" customFormat="1" ht="18.75" customHeight="1">
      <c r="A80" s="412"/>
      <c r="B80" s="43">
        <v>30</v>
      </c>
      <c r="C80" s="8">
        <v>816166</v>
      </c>
      <c r="D80" s="72">
        <v>300901</v>
      </c>
      <c r="E80" s="73">
        <v>36.867622517968158</v>
      </c>
      <c r="F80" s="72">
        <v>4974</v>
      </c>
      <c r="G80" s="74">
        <v>0.60943484536234049</v>
      </c>
      <c r="H80" s="72">
        <v>68417</v>
      </c>
      <c r="I80" s="75">
        <v>8.3827309640440788</v>
      </c>
      <c r="J80" s="72">
        <v>32917</v>
      </c>
      <c r="K80" s="74">
        <v>4.0331256141520226</v>
      </c>
      <c r="L80" s="72">
        <v>153306</v>
      </c>
      <c r="M80" s="75">
        <v>18.783678810438072</v>
      </c>
      <c r="N80" s="72">
        <v>38966</v>
      </c>
      <c r="O80" s="75">
        <v>4.7742738609547564</v>
      </c>
      <c r="P80" s="8">
        <v>12265</v>
      </c>
      <c r="Q80" s="74">
        <v>1.5027580173641146</v>
      </c>
      <c r="R80" s="72">
        <v>95190</v>
      </c>
      <c r="S80" s="75">
        <v>11.663068542428869</v>
      </c>
      <c r="T80" s="72">
        <v>109230</v>
      </c>
      <c r="U80" s="75">
        <v>13.383306827287585</v>
      </c>
      <c r="V80" s="49"/>
      <c r="W80" s="49"/>
      <c r="X80" s="49"/>
      <c r="Y80" s="49"/>
      <c r="Z80" s="49"/>
      <c r="AA80" s="49"/>
      <c r="AB80" s="49"/>
      <c r="AC80" s="49"/>
      <c r="AD80" s="49"/>
      <c r="AE80" s="49"/>
      <c r="AF80" s="49"/>
      <c r="AG80" s="49"/>
      <c r="AH80" s="49"/>
      <c r="AI80" s="49"/>
      <c r="AJ80" s="49"/>
      <c r="AK80" s="49"/>
      <c r="AL80" s="49"/>
      <c r="AM80" s="49"/>
      <c r="AN80" s="49"/>
      <c r="AO80" s="49"/>
      <c r="AP80" s="49"/>
    </row>
    <row r="81" spans="1:42" ht="18.75" customHeight="1">
      <c r="A81" s="395" t="s">
        <v>136</v>
      </c>
      <c r="B81" s="42">
        <v>26</v>
      </c>
      <c r="C81" s="6">
        <v>293586</v>
      </c>
      <c r="D81" s="68">
        <v>112935</v>
      </c>
      <c r="E81" s="69">
        <v>38.5</v>
      </c>
      <c r="F81" s="68">
        <v>2705</v>
      </c>
      <c r="G81" s="70">
        <v>0.9</v>
      </c>
      <c r="H81" s="68">
        <v>26352</v>
      </c>
      <c r="I81" s="71">
        <v>9</v>
      </c>
      <c r="J81" s="68">
        <v>7287</v>
      </c>
      <c r="K81" s="70">
        <v>2.5</v>
      </c>
      <c r="L81" s="68">
        <v>48359</v>
      </c>
      <c r="M81" s="71">
        <v>16.5</v>
      </c>
      <c r="N81" s="68">
        <v>11107</v>
      </c>
      <c r="O81" s="71">
        <v>3.8</v>
      </c>
      <c r="P81" s="6">
        <v>533</v>
      </c>
      <c r="Q81" s="70">
        <v>0.2</v>
      </c>
      <c r="R81" s="68">
        <v>49157</v>
      </c>
      <c r="S81" s="71">
        <v>16.7</v>
      </c>
      <c r="T81" s="68">
        <v>35151</v>
      </c>
      <c r="U81" s="71">
        <v>11.9</v>
      </c>
      <c r="V81" s="49"/>
      <c r="W81" s="49"/>
      <c r="X81" s="49"/>
      <c r="Y81" s="49"/>
      <c r="Z81" s="49"/>
      <c r="AA81" s="49"/>
      <c r="AB81" s="49"/>
      <c r="AC81" s="49"/>
      <c r="AD81" s="49"/>
      <c r="AE81" s="49"/>
      <c r="AF81" s="49"/>
      <c r="AG81" s="49"/>
      <c r="AH81" s="49"/>
      <c r="AI81" s="49"/>
      <c r="AJ81" s="49"/>
      <c r="AK81" s="49"/>
      <c r="AL81" s="49"/>
      <c r="AM81" s="49"/>
      <c r="AN81" s="49"/>
      <c r="AO81" s="49"/>
      <c r="AP81" s="49"/>
    </row>
    <row r="82" spans="1:42" ht="18.75" customHeight="1">
      <c r="A82" s="411"/>
      <c r="B82" s="43">
        <v>27</v>
      </c>
      <c r="C82" s="81">
        <v>287505</v>
      </c>
      <c r="D82" s="72">
        <v>112654</v>
      </c>
      <c r="E82" s="73">
        <v>39.200000000000003</v>
      </c>
      <c r="F82" s="72">
        <v>2743</v>
      </c>
      <c r="G82" s="74">
        <v>1</v>
      </c>
      <c r="H82" s="72">
        <v>24751</v>
      </c>
      <c r="I82" s="75">
        <v>8.6</v>
      </c>
      <c r="J82" s="72">
        <v>7021</v>
      </c>
      <c r="K82" s="74">
        <v>2.4</v>
      </c>
      <c r="L82" s="72">
        <v>48985</v>
      </c>
      <c r="M82" s="75">
        <v>17</v>
      </c>
      <c r="N82" s="72">
        <v>13586</v>
      </c>
      <c r="O82" s="75">
        <v>4.7</v>
      </c>
      <c r="P82" s="8">
        <v>704</v>
      </c>
      <c r="Q82" s="74">
        <v>0.2</v>
      </c>
      <c r="R82" s="72">
        <v>35311</v>
      </c>
      <c r="S82" s="75">
        <v>12.3</v>
      </c>
      <c r="T82" s="72">
        <v>41750</v>
      </c>
      <c r="U82" s="75">
        <v>14.6</v>
      </c>
      <c r="V82" s="49"/>
      <c r="W82" s="49"/>
      <c r="X82" s="49"/>
      <c r="Y82" s="49"/>
      <c r="Z82" s="49"/>
      <c r="AA82" s="49"/>
      <c r="AB82" s="49"/>
      <c r="AC82" s="49"/>
      <c r="AD82" s="49"/>
      <c r="AE82" s="49"/>
      <c r="AF82" s="49"/>
      <c r="AG82" s="49"/>
      <c r="AH82" s="49"/>
      <c r="AI82" s="49"/>
      <c r="AJ82" s="49"/>
      <c r="AK82" s="49"/>
      <c r="AL82" s="49"/>
      <c r="AM82" s="49"/>
      <c r="AN82" s="49"/>
      <c r="AO82" s="49"/>
      <c r="AP82" s="49"/>
    </row>
    <row r="83" spans="1:42" ht="18.75" customHeight="1">
      <c r="A83" s="411"/>
      <c r="B83" s="43">
        <v>28</v>
      </c>
      <c r="C83" s="8">
        <v>288551</v>
      </c>
      <c r="D83" s="72">
        <v>114512</v>
      </c>
      <c r="E83" s="73">
        <v>39.700000000000003</v>
      </c>
      <c r="F83" s="72">
        <v>2824</v>
      </c>
      <c r="G83" s="74">
        <v>1</v>
      </c>
      <c r="H83" s="72">
        <v>24706</v>
      </c>
      <c r="I83" s="75">
        <v>8.6</v>
      </c>
      <c r="J83" s="72">
        <v>6969</v>
      </c>
      <c r="K83" s="74">
        <v>2.4</v>
      </c>
      <c r="L83" s="72">
        <v>52396</v>
      </c>
      <c r="M83" s="75">
        <v>18.100000000000001</v>
      </c>
      <c r="N83" s="72">
        <v>13181</v>
      </c>
      <c r="O83" s="75">
        <v>4.5999999999999996</v>
      </c>
      <c r="P83" s="8">
        <v>1337</v>
      </c>
      <c r="Q83" s="74">
        <v>0.5</v>
      </c>
      <c r="R83" s="72">
        <v>32965</v>
      </c>
      <c r="S83" s="75">
        <v>11.4</v>
      </c>
      <c r="T83" s="72">
        <v>39661</v>
      </c>
      <c r="U83" s="75">
        <v>13.699999999999989</v>
      </c>
      <c r="V83" s="49"/>
      <c r="W83" s="49"/>
      <c r="X83" s="49"/>
      <c r="Y83" s="49"/>
      <c r="Z83" s="49"/>
      <c r="AA83" s="49"/>
      <c r="AB83" s="49"/>
      <c r="AC83" s="49"/>
      <c r="AD83" s="49"/>
      <c r="AE83" s="49"/>
      <c r="AF83" s="49"/>
      <c r="AG83" s="49"/>
      <c r="AH83" s="49"/>
      <c r="AI83" s="49"/>
      <c r="AJ83" s="49"/>
      <c r="AK83" s="49"/>
      <c r="AL83" s="49"/>
      <c r="AM83" s="49"/>
      <c r="AN83" s="49"/>
      <c r="AO83" s="49"/>
      <c r="AP83" s="49"/>
    </row>
    <row r="84" spans="1:42" ht="18.75" customHeight="1">
      <c r="A84" s="411"/>
      <c r="B84" s="43">
        <v>29</v>
      </c>
      <c r="C84" s="8">
        <v>329342</v>
      </c>
      <c r="D84" s="72">
        <v>115431</v>
      </c>
      <c r="E84" s="73">
        <v>35</v>
      </c>
      <c r="F84" s="72">
        <v>2809</v>
      </c>
      <c r="G84" s="74">
        <v>0.9</v>
      </c>
      <c r="H84" s="72">
        <v>31176</v>
      </c>
      <c r="I84" s="75">
        <v>9.5</v>
      </c>
      <c r="J84" s="72">
        <v>6923</v>
      </c>
      <c r="K84" s="74">
        <v>2.1</v>
      </c>
      <c r="L84" s="72">
        <v>60334</v>
      </c>
      <c r="M84" s="75">
        <v>18.3</v>
      </c>
      <c r="N84" s="72">
        <v>14375</v>
      </c>
      <c r="O84" s="75">
        <v>4.4000000000000004</v>
      </c>
      <c r="P84" s="8">
        <v>2218</v>
      </c>
      <c r="Q84" s="74">
        <v>0.7</v>
      </c>
      <c r="R84" s="72">
        <v>37387</v>
      </c>
      <c r="S84" s="75">
        <v>11.3</v>
      </c>
      <c r="T84" s="72">
        <v>58689</v>
      </c>
      <c r="U84" s="75">
        <v>17.8</v>
      </c>
      <c r="V84" s="49"/>
      <c r="W84" s="49"/>
      <c r="X84" s="49"/>
      <c r="Y84" s="49"/>
      <c r="Z84" s="49"/>
      <c r="AA84" s="49"/>
      <c r="AB84" s="49"/>
      <c r="AC84" s="49"/>
      <c r="AD84" s="49"/>
      <c r="AE84" s="49"/>
      <c r="AF84" s="49"/>
      <c r="AG84" s="49"/>
      <c r="AH84" s="49"/>
      <c r="AI84" s="49"/>
      <c r="AJ84" s="49"/>
      <c r="AK84" s="49"/>
      <c r="AL84" s="49"/>
      <c r="AM84" s="49"/>
      <c r="AN84" s="49"/>
      <c r="AO84" s="49"/>
      <c r="AP84" s="49"/>
    </row>
    <row r="85" spans="1:42" s="7" customFormat="1" ht="18.75" customHeight="1">
      <c r="A85" s="412"/>
      <c r="B85" s="44">
        <v>30</v>
      </c>
      <c r="C85" s="76">
        <v>332910</v>
      </c>
      <c r="D85" s="77">
        <v>127632</v>
      </c>
      <c r="E85" s="78">
        <v>38.338289627827344</v>
      </c>
      <c r="F85" s="77">
        <v>2702</v>
      </c>
      <c r="G85" s="79">
        <v>0.81163077107927073</v>
      </c>
      <c r="H85" s="77">
        <v>32333</v>
      </c>
      <c r="I85" s="80">
        <v>9.7122345378630861</v>
      </c>
      <c r="J85" s="77">
        <v>6893</v>
      </c>
      <c r="K85" s="79">
        <v>2.0705295725571475</v>
      </c>
      <c r="L85" s="77">
        <v>59798</v>
      </c>
      <c r="M85" s="80">
        <v>17.962212009251751</v>
      </c>
      <c r="N85" s="77">
        <v>15196</v>
      </c>
      <c r="O85" s="80">
        <v>4.5645970382385634</v>
      </c>
      <c r="P85" s="76">
        <v>1741</v>
      </c>
      <c r="Q85" s="79">
        <v>0.52296416448890082</v>
      </c>
      <c r="R85" s="77">
        <v>38493</v>
      </c>
      <c r="S85" s="80">
        <v>11.562584482292511</v>
      </c>
      <c r="T85" s="77">
        <v>48122</v>
      </c>
      <c r="U85" s="80">
        <v>14.45495779640143</v>
      </c>
      <c r="V85" s="49"/>
      <c r="W85" s="49"/>
      <c r="X85" s="49"/>
      <c r="Y85" s="49"/>
      <c r="Z85" s="49"/>
      <c r="AA85" s="49"/>
      <c r="AB85" s="49"/>
      <c r="AC85" s="49"/>
      <c r="AD85" s="49"/>
      <c r="AE85" s="49"/>
      <c r="AF85" s="49"/>
      <c r="AG85" s="49"/>
      <c r="AH85" s="49"/>
      <c r="AI85" s="49"/>
      <c r="AJ85" s="49"/>
      <c r="AK85" s="49"/>
      <c r="AL85" s="49"/>
      <c r="AM85" s="49"/>
      <c r="AN85" s="49"/>
      <c r="AO85" s="49"/>
      <c r="AP85" s="49"/>
    </row>
    <row r="86" spans="1:42" ht="18.75" customHeight="1">
      <c r="A86" s="395" t="s">
        <v>59</v>
      </c>
      <c r="B86" s="42">
        <v>26</v>
      </c>
      <c r="C86" s="6">
        <v>559781</v>
      </c>
      <c r="D86" s="68">
        <v>204133</v>
      </c>
      <c r="E86" s="69">
        <v>36.5</v>
      </c>
      <c r="F86" s="68">
        <v>3222</v>
      </c>
      <c r="G86" s="70">
        <v>0.6</v>
      </c>
      <c r="H86" s="68">
        <v>37240</v>
      </c>
      <c r="I86" s="71">
        <v>6.7</v>
      </c>
      <c r="J86" s="68">
        <v>12219</v>
      </c>
      <c r="K86" s="70">
        <v>2.2000000000000002</v>
      </c>
      <c r="L86" s="68">
        <v>118208</v>
      </c>
      <c r="M86" s="71">
        <v>21.1</v>
      </c>
      <c r="N86" s="68">
        <v>20675</v>
      </c>
      <c r="O86" s="71">
        <v>3.7</v>
      </c>
      <c r="P86" s="6">
        <v>8283</v>
      </c>
      <c r="Q86" s="70">
        <v>1.5</v>
      </c>
      <c r="R86" s="68">
        <v>68617</v>
      </c>
      <c r="S86" s="71">
        <v>12.3</v>
      </c>
      <c r="T86" s="68">
        <v>87184</v>
      </c>
      <c r="U86" s="71">
        <v>15.4</v>
      </c>
      <c r="V86" s="49"/>
      <c r="W86" s="49"/>
      <c r="X86" s="49"/>
      <c r="Y86" s="49"/>
      <c r="Z86" s="49"/>
      <c r="AA86" s="49"/>
      <c r="AB86" s="49"/>
      <c r="AC86" s="49"/>
      <c r="AD86" s="49"/>
      <c r="AE86" s="49"/>
      <c r="AF86" s="49"/>
      <c r="AG86" s="49"/>
      <c r="AH86" s="49"/>
      <c r="AI86" s="49"/>
      <c r="AJ86" s="49"/>
      <c r="AK86" s="49"/>
      <c r="AL86" s="49"/>
      <c r="AM86" s="49"/>
      <c r="AN86" s="49"/>
      <c r="AO86" s="49"/>
      <c r="AP86" s="49"/>
    </row>
    <row r="87" spans="1:42" ht="18.75" customHeight="1">
      <c r="A87" s="411"/>
      <c r="B87" s="43">
        <v>27</v>
      </c>
      <c r="C87" s="81">
        <v>576662</v>
      </c>
      <c r="D87" s="72">
        <v>205859</v>
      </c>
      <c r="E87" s="73">
        <v>35.700000000000003</v>
      </c>
      <c r="F87" s="72">
        <v>3420</v>
      </c>
      <c r="G87" s="74">
        <v>0.6</v>
      </c>
      <c r="H87" s="72">
        <v>34924</v>
      </c>
      <c r="I87" s="75">
        <v>6.1</v>
      </c>
      <c r="J87" s="72">
        <v>12243</v>
      </c>
      <c r="K87" s="74">
        <v>2.1</v>
      </c>
      <c r="L87" s="72">
        <v>121355</v>
      </c>
      <c r="M87" s="75">
        <v>21.1</v>
      </c>
      <c r="N87" s="72">
        <v>23258</v>
      </c>
      <c r="O87" s="75">
        <v>4</v>
      </c>
      <c r="P87" s="8">
        <v>2426</v>
      </c>
      <c r="Q87" s="74">
        <v>0.4</v>
      </c>
      <c r="R87" s="72">
        <v>71121</v>
      </c>
      <c r="S87" s="75">
        <v>12.3</v>
      </c>
      <c r="T87" s="72">
        <v>102056</v>
      </c>
      <c r="U87" s="75">
        <v>17.7</v>
      </c>
      <c r="V87" s="49"/>
      <c r="W87" s="49"/>
      <c r="X87" s="49"/>
      <c r="Y87" s="49"/>
      <c r="Z87" s="49"/>
      <c r="AA87" s="49"/>
      <c r="AB87" s="49"/>
      <c r="AC87" s="49"/>
      <c r="AD87" s="49"/>
      <c r="AE87" s="49"/>
      <c r="AF87" s="49"/>
      <c r="AG87" s="49"/>
      <c r="AH87" s="49"/>
      <c r="AI87" s="49"/>
      <c r="AJ87" s="49"/>
      <c r="AK87" s="49"/>
      <c r="AL87" s="49"/>
      <c r="AM87" s="49"/>
      <c r="AN87" s="49"/>
      <c r="AO87" s="49"/>
      <c r="AP87" s="49"/>
    </row>
    <row r="88" spans="1:42" ht="18.75" customHeight="1">
      <c r="A88" s="411"/>
      <c r="B88" s="43">
        <v>28</v>
      </c>
      <c r="C88" s="8">
        <v>577188</v>
      </c>
      <c r="D88" s="72">
        <v>208884</v>
      </c>
      <c r="E88" s="73">
        <v>36.200000000000003</v>
      </c>
      <c r="F88" s="72">
        <v>3365</v>
      </c>
      <c r="G88" s="74">
        <v>0.6</v>
      </c>
      <c r="H88" s="72">
        <v>34625</v>
      </c>
      <c r="I88" s="75">
        <v>6</v>
      </c>
      <c r="J88" s="72">
        <v>12662</v>
      </c>
      <c r="K88" s="74">
        <v>2.2000000000000002</v>
      </c>
      <c r="L88" s="72">
        <v>124943</v>
      </c>
      <c r="M88" s="75">
        <v>21.6</v>
      </c>
      <c r="N88" s="72">
        <v>24674</v>
      </c>
      <c r="O88" s="75">
        <v>4.3</v>
      </c>
      <c r="P88" s="8">
        <v>2568</v>
      </c>
      <c r="Q88" s="74">
        <v>0.4</v>
      </c>
      <c r="R88" s="72">
        <v>67315</v>
      </c>
      <c r="S88" s="75">
        <v>11.7</v>
      </c>
      <c r="T88" s="72">
        <v>98152</v>
      </c>
      <c r="U88" s="75">
        <v>17</v>
      </c>
      <c r="V88" s="49"/>
      <c r="W88" s="49"/>
      <c r="X88" s="49"/>
      <c r="Y88" s="49"/>
      <c r="Z88" s="49"/>
      <c r="AA88" s="49"/>
      <c r="AB88" s="49"/>
      <c r="AC88" s="49"/>
      <c r="AD88" s="49"/>
      <c r="AE88" s="49"/>
      <c r="AF88" s="49"/>
      <c r="AG88" s="49"/>
      <c r="AH88" s="49"/>
      <c r="AI88" s="49"/>
      <c r="AJ88" s="49"/>
      <c r="AK88" s="49"/>
      <c r="AL88" s="49"/>
      <c r="AM88" s="49"/>
      <c r="AN88" s="49"/>
      <c r="AO88" s="49"/>
      <c r="AP88" s="49"/>
    </row>
    <row r="89" spans="1:42" ht="18.75" customHeight="1">
      <c r="A89" s="411"/>
      <c r="B89" s="43">
        <v>29</v>
      </c>
      <c r="C89" s="8">
        <v>611538</v>
      </c>
      <c r="D89" s="72">
        <v>209762</v>
      </c>
      <c r="E89" s="73">
        <v>34.299999999999997</v>
      </c>
      <c r="F89" s="72">
        <v>3349</v>
      </c>
      <c r="G89" s="74">
        <v>0.6</v>
      </c>
      <c r="H89" s="72">
        <v>42804</v>
      </c>
      <c r="I89" s="75">
        <v>7</v>
      </c>
      <c r="J89" s="72">
        <v>12854</v>
      </c>
      <c r="K89" s="74">
        <v>2.1</v>
      </c>
      <c r="L89" s="72">
        <v>127978</v>
      </c>
      <c r="M89" s="75">
        <v>20.9</v>
      </c>
      <c r="N89" s="72">
        <v>26303</v>
      </c>
      <c r="O89" s="75">
        <v>4.3</v>
      </c>
      <c r="P89" s="8">
        <v>1750</v>
      </c>
      <c r="Q89" s="74">
        <v>0.3</v>
      </c>
      <c r="R89" s="72">
        <v>76536</v>
      </c>
      <c r="S89" s="75">
        <v>12.5</v>
      </c>
      <c r="T89" s="72">
        <v>110202</v>
      </c>
      <c r="U89" s="75">
        <v>18.000000000000007</v>
      </c>
      <c r="V89" s="49"/>
      <c r="W89" s="49"/>
      <c r="X89" s="49"/>
      <c r="Y89" s="49"/>
      <c r="Z89" s="49"/>
      <c r="AA89" s="49"/>
      <c r="AB89" s="49"/>
      <c r="AC89" s="49"/>
      <c r="AD89" s="49"/>
      <c r="AE89" s="49"/>
      <c r="AF89" s="49"/>
      <c r="AG89" s="49"/>
      <c r="AH89" s="49"/>
      <c r="AI89" s="49"/>
      <c r="AJ89" s="49"/>
      <c r="AK89" s="49"/>
      <c r="AL89" s="49"/>
      <c r="AM89" s="49"/>
      <c r="AN89" s="49"/>
      <c r="AO89" s="49"/>
      <c r="AP89" s="49"/>
    </row>
    <row r="90" spans="1:42" s="7" customFormat="1" ht="18.75" customHeight="1">
      <c r="A90" s="412"/>
      <c r="B90" s="43">
        <v>30</v>
      </c>
      <c r="C90" s="8">
        <v>619684</v>
      </c>
      <c r="D90" s="72">
        <v>234187</v>
      </c>
      <c r="E90" s="73">
        <v>37.791358176102655</v>
      </c>
      <c r="F90" s="72">
        <v>3377</v>
      </c>
      <c r="G90" s="74">
        <v>0.54495517069990507</v>
      </c>
      <c r="H90" s="72">
        <v>44593</v>
      </c>
      <c r="I90" s="75">
        <v>7.1960870379096447</v>
      </c>
      <c r="J90" s="72">
        <v>12936</v>
      </c>
      <c r="K90" s="74">
        <v>2.0875155724530567</v>
      </c>
      <c r="L90" s="72">
        <v>125952</v>
      </c>
      <c r="M90" s="75">
        <v>20.325198004144049</v>
      </c>
      <c r="N90" s="72">
        <v>26691</v>
      </c>
      <c r="O90" s="75">
        <v>4.3071952801750575</v>
      </c>
      <c r="P90" s="8">
        <v>1163</v>
      </c>
      <c r="Q90" s="74">
        <v>0.18767629953331053</v>
      </c>
      <c r="R90" s="72">
        <v>78428</v>
      </c>
      <c r="S90" s="75">
        <v>12.656127961993532</v>
      </c>
      <c r="T90" s="72">
        <v>92357</v>
      </c>
      <c r="U90" s="75">
        <v>14.903886496988788</v>
      </c>
      <c r="V90" s="49"/>
      <c r="W90" s="49"/>
      <c r="X90" s="49"/>
      <c r="Y90" s="49"/>
      <c r="Z90" s="49"/>
      <c r="AA90" s="49"/>
      <c r="AB90" s="49"/>
      <c r="AC90" s="49"/>
      <c r="AD90" s="49"/>
      <c r="AE90" s="49"/>
      <c r="AF90" s="49"/>
      <c r="AG90" s="49"/>
      <c r="AH90" s="49"/>
      <c r="AI90" s="49"/>
      <c r="AJ90" s="49"/>
      <c r="AK90" s="49"/>
      <c r="AL90" s="49"/>
      <c r="AM90" s="49"/>
      <c r="AN90" s="49"/>
      <c r="AO90" s="49"/>
      <c r="AP90" s="49"/>
    </row>
    <row r="91" spans="1:42" ht="18.75" customHeight="1">
      <c r="A91" s="403" t="s">
        <v>91</v>
      </c>
      <c r="B91" s="42">
        <v>26</v>
      </c>
      <c r="C91" s="6">
        <v>523522</v>
      </c>
      <c r="D91" s="68">
        <v>157555</v>
      </c>
      <c r="E91" s="69">
        <v>30.1</v>
      </c>
      <c r="F91" s="68">
        <v>3165</v>
      </c>
      <c r="G91" s="70">
        <v>0.6</v>
      </c>
      <c r="H91" s="68">
        <v>52633</v>
      </c>
      <c r="I91" s="71">
        <v>10.1</v>
      </c>
      <c r="J91" s="68">
        <v>16544</v>
      </c>
      <c r="K91" s="70">
        <v>3.2</v>
      </c>
      <c r="L91" s="68">
        <v>96623</v>
      </c>
      <c r="M91" s="71">
        <v>18.5</v>
      </c>
      <c r="N91" s="68">
        <v>21316</v>
      </c>
      <c r="O91" s="71">
        <v>4.0999999999999996</v>
      </c>
      <c r="P91" s="6">
        <v>5082</v>
      </c>
      <c r="Q91" s="70">
        <v>1</v>
      </c>
      <c r="R91" s="68">
        <v>70037</v>
      </c>
      <c r="S91" s="71">
        <v>13.4</v>
      </c>
      <c r="T91" s="68">
        <v>100567</v>
      </c>
      <c r="U91" s="71">
        <v>19.2</v>
      </c>
      <c r="V91" s="49"/>
      <c r="W91" s="49"/>
      <c r="X91" s="49"/>
      <c r="Y91" s="49"/>
      <c r="Z91" s="49"/>
      <c r="AA91" s="49"/>
      <c r="AB91" s="49"/>
      <c r="AC91" s="49"/>
      <c r="AD91" s="49"/>
      <c r="AE91" s="49"/>
      <c r="AF91" s="49"/>
      <c r="AG91" s="49"/>
      <c r="AH91" s="49"/>
      <c r="AI91" s="49"/>
      <c r="AJ91" s="49"/>
      <c r="AK91" s="49"/>
      <c r="AL91" s="49"/>
      <c r="AM91" s="49"/>
      <c r="AN91" s="49"/>
      <c r="AO91" s="49"/>
      <c r="AP91" s="49"/>
    </row>
    <row r="92" spans="1:42" ht="18.75" customHeight="1">
      <c r="A92" s="416"/>
      <c r="B92" s="43">
        <v>27</v>
      </c>
      <c r="C92" s="8">
        <v>549613</v>
      </c>
      <c r="D92" s="72">
        <v>156578</v>
      </c>
      <c r="E92" s="73">
        <v>28.5</v>
      </c>
      <c r="F92" s="72">
        <v>3305</v>
      </c>
      <c r="G92" s="74">
        <v>0.6</v>
      </c>
      <c r="H92" s="72">
        <v>50727</v>
      </c>
      <c r="I92" s="75">
        <v>9.1999999999999993</v>
      </c>
      <c r="J92" s="72">
        <v>16242</v>
      </c>
      <c r="K92" s="74">
        <v>3</v>
      </c>
      <c r="L92" s="72">
        <v>95130</v>
      </c>
      <c r="M92" s="75">
        <v>17.3</v>
      </c>
      <c r="N92" s="72">
        <v>23553</v>
      </c>
      <c r="O92" s="75">
        <v>4.3</v>
      </c>
      <c r="P92" s="8">
        <v>6740</v>
      </c>
      <c r="Q92" s="74">
        <v>1.2</v>
      </c>
      <c r="R92" s="72">
        <v>101454</v>
      </c>
      <c r="S92" s="75">
        <v>18.5</v>
      </c>
      <c r="T92" s="72">
        <v>95884</v>
      </c>
      <c r="U92" s="75">
        <v>17.399999999999999</v>
      </c>
      <c r="V92" s="49"/>
      <c r="W92" s="49"/>
      <c r="X92" s="49"/>
      <c r="Y92" s="49"/>
      <c r="Z92" s="49"/>
      <c r="AA92" s="49"/>
      <c r="AB92" s="49"/>
      <c r="AC92" s="49"/>
      <c r="AD92" s="49"/>
      <c r="AE92" s="49"/>
      <c r="AF92" s="49"/>
      <c r="AG92" s="49"/>
      <c r="AH92" s="49"/>
      <c r="AI92" s="49"/>
      <c r="AJ92" s="49"/>
      <c r="AK92" s="49"/>
      <c r="AL92" s="49"/>
      <c r="AM92" s="49"/>
      <c r="AN92" s="49"/>
      <c r="AO92" s="49"/>
      <c r="AP92" s="49"/>
    </row>
    <row r="93" spans="1:42" ht="18.75" customHeight="1">
      <c r="A93" s="416"/>
      <c r="B93" s="43">
        <v>28</v>
      </c>
      <c r="C93" s="8">
        <v>519454</v>
      </c>
      <c r="D93" s="72">
        <v>156127</v>
      </c>
      <c r="E93" s="73">
        <v>30.1</v>
      </c>
      <c r="F93" s="72">
        <v>3123</v>
      </c>
      <c r="G93" s="74">
        <v>0.6</v>
      </c>
      <c r="H93" s="72">
        <v>50507</v>
      </c>
      <c r="I93" s="75">
        <v>9.6999999999999993</v>
      </c>
      <c r="J93" s="72">
        <v>16242</v>
      </c>
      <c r="K93" s="74">
        <v>3.1</v>
      </c>
      <c r="L93" s="72">
        <v>98697</v>
      </c>
      <c r="M93" s="75">
        <v>19</v>
      </c>
      <c r="N93" s="72">
        <v>24091</v>
      </c>
      <c r="O93" s="75">
        <v>4.5999999999999996</v>
      </c>
      <c r="P93" s="8">
        <v>5729</v>
      </c>
      <c r="Q93" s="74">
        <v>1.1000000000000001</v>
      </c>
      <c r="R93" s="72">
        <v>66747</v>
      </c>
      <c r="S93" s="75">
        <v>12.9</v>
      </c>
      <c r="T93" s="72">
        <v>98191</v>
      </c>
      <c r="U93" s="75">
        <v>18.899999999999999</v>
      </c>
      <c r="V93" s="49"/>
      <c r="W93" s="49"/>
      <c r="X93" s="49"/>
      <c r="Y93" s="49"/>
      <c r="Z93" s="49"/>
      <c r="AA93" s="49"/>
      <c r="AB93" s="49"/>
      <c r="AC93" s="49"/>
      <c r="AD93" s="49"/>
      <c r="AE93" s="49"/>
      <c r="AF93" s="49"/>
      <c r="AG93" s="49"/>
      <c r="AH93" s="49"/>
      <c r="AI93" s="49"/>
      <c r="AJ93" s="49"/>
      <c r="AK93" s="49"/>
      <c r="AL93" s="49"/>
      <c r="AM93" s="49"/>
      <c r="AN93" s="49"/>
      <c r="AO93" s="49"/>
      <c r="AP93" s="49"/>
    </row>
    <row r="94" spans="1:42" ht="18.75" customHeight="1">
      <c r="A94" s="416"/>
      <c r="B94" s="43">
        <v>29</v>
      </c>
      <c r="C94" s="8">
        <v>556353</v>
      </c>
      <c r="D94" s="72">
        <v>157450</v>
      </c>
      <c r="E94" s="73">
        <v>28.3</v>
      </c>
      <c r="F94" s="72">
        <v>3133</v>
      </c>
      <c r="G94" s="74">
        <v>0.6</v>
      </c>
      <c r="H94" s="72">
        <v>61727</v>
      </c>
      <c r="I94" s="75">
        <v>11.1</v>
      </c>
      <c r="J94" s="72">
        <v>16246</v>
      </c>
      <c r="K94" s="74">
        <v>2.9</v>
      </c>
      <c r="L94" s="72">
        <v>109061</v>
      </c>
      <c r="M94" s="75">
        <v>19.600000000000001</v>
      </c>
      <c r="N94" s="72">
        <v>24883</v>
      </c>
      <c r="O94" s="75">
        <v>4.5</v>
      </c>
      <c r="P94" s="8">
        <v>7140</v>
      </c>
      <c r="Q94" s="74">
        <v>1.3</v>
      </c>
      <c r="R94" s="72">
        <v>71244</v>
      </c>
      <c r="S94" s="75">
        <v>12.8</v>
      </c>
      <c r="T94" s="72">
        <v>105469</v>
      </c>
      <c r="U94" s="75">
        <v>18.899999999999999</v>
      </c>
      <c r="V94" s="49"/>
      <c r="W94" s="49"/>
      <c r="X94" s="49"/>
      <c r="Y94" s="49"/>
      <c r="Z94" s="49"/>
      <c r="AA94" s="49"/>
      <c r="AB94" s="49"/>
      <c r="AC94" s="49"/>
      <c r="AD94" s="49"/>
      <c r="AE94" s="49"/>
      <c r="AF94" s="49"/>
      <c r="AG94" s="49"/>
      <c r="AH94" s="49"/>
      <c r="AI94" s="49"/>
      <c r="AJ94" s="49"/>
      <c r="AK94" s="49"/>
      <c r="AL94" s="49"/>
      <c r="AM94" s="49"/>
      <c r="AN94" s="49"/>
      <c r="AO94" s="49"/>
      <c r="AP94" s="49"/>
    </row>
    <row r="95" spans="1:42" s="7" customFormat="1" ht="18.75" customHeight="1">
      <c r="A95" s="399"/>
      <c r="B95" s="44">
        <v>30</v>
      </c>
      <c r="C95" s="76">
        <v>552839</v>
      </c>
      <c r="D95" s="77">
        <v>171615</v>
      </c>
      <c r="E95" s="78">
        <v>31.042491575304926</v>
      </c>
      <c r="F95" s="77">
        <v>3156</v>
      </c>
      <c r="G95" s="79">
        <v>0.57087144720253091</v>
      </c>
      <c r="H95" s="77">
        <v>62064</v>
      </c>
      <c r="I95" s="80">
        <v>11.226414923693879</v>
      </c>
      <c r="J95" s="77">
        <v>15953</v>
      </c>
      <c r="K95" s="79">
        <v>2.8856502526051888</v>
      </c>
      <c r="L95" s="77">
        <v>106526</v>
      </c>
      <c r="M95" s="80">
        <v>19.268901072464136</v>
      </c>
      <c r="N95" s="77">
        <v>24858</v>
      </c>
      <c r="O95" s="80">
        <v>4.4964266269203153</v>
      </c>
      <c r="P95" s="76">
        <v>7092</v>
      </c>
      <c r="Q95" s="79">
        <v>1.2828327958049268</v>
      </c>
      <c r="R95" s="77">
        <v>73972</v>
      </c>
      <c r="S95" s="80">
        <v>13.380387418398485</v>
      </c>
      <c r="T95" s="77">
        <v>87603</v>
      </c>
      <c r="U95" s="80">
        <v>15.846023887605615</v>
      </c>
      <c r="V95" s="49"/>
      <c r="W95" s="49"/>
      <c r="X95" s="49"/>
      <c r="Y95" s="49"/>
      <c r="Z95" s="49"/>
      <c r="AA95" s="49"/>
      <c r="AB95" s="49"/>
      <c r="AC95" s="49"/>
      <c r="AD95" s="49"/>
      <c r="AE95" s="49"/>
      <c r="AF95" s="49"/>
      <c r="AG95" s="49"/>
      <c r="AH95" s="49"/>
      <c r="AI95" s="49"/>
      <c r="AJ95" s="49"/>
      <c r="AK95" s="49"/>
      <c r="AL95" s="49"/>
      <c r="AM95" s="49"/>
      <c r="AN95" s="49"/>
      <c r="AO95" s="49"/>
      <c r="AP95" s="49"/>
    </row>
    <row r="96" spans="1:42" ht="18.75" customHeight="1">
      <c r="A96" s="395" t="s">
        <v>61</v>
      </c>
      <c r="B96" s="42">
        <v>26</v>
      </c>
      <c r="C96" s="6">
        <v>791138</v>
      </c>
      <c r="D96" s="68">
        <v>282135.984</v>
      </c>
      <c r="E96" s="69">
        <v>35.700000000000003</v>
      </c>
      <c r="F96" s="68">
        <v>6208.076</v>
      </c>
      <c r="G96" s="70">
        <v>0.8</v>
      </c>
      <c r="H96" s="68">
        <v>29839.48</v>
      </c>
      <c r="I96" s="71">
        <v>3.8</v>
      </c>
      <c r="J96" s="68">
        <v>23247.184000000001</v>
      </c>
      <c r="K96" s="70">
        <v>2.9</v>
      </c>
      <c r="L96" s="68">
        <v>135914.791</v>
      </c>
      <c r="M96" s="71">
        <v>17.2</v>
      </c>
      <c r="N96" s="68">
        <v>28220.734</v>
      </c>
      <c r="O96" s="71">
        <v>3.6</v>
      </c>
      <c r="P96" s="6">
        <v>4978.8720000000003</v>
      </c>
      <c r="Q96" s="70">
        <v>0.6</v>
      </c>
      <c r="R96" s="68">
        <v>77880</v>
      </c>
      <c r="S96" s="71">
        <v>9.8000000000000007</v>
      </c>
      <c r="T96" s="68">
        <v>202712.87900000002</v>
      </c>
      <c r="U96" s="71">
        <v>25.600000000000005</v>
      </c>
      <c r="V96" s="49"/>
      <c r="W96" s="49"/>
      <c r="X96" s="49"/>
      <c r="Y96" s="49"/>
      <c r="Z96" s="49"/>
      <c r="AA96" s="49"/>
      <c r="AB96" s="49"/>
      <c r="AC96" s="49"/>
      <c r="AD96" s="49"/>
      <c r="AE96" s="49"/>
      <c r="AF96" s="49"/>
      <c r="AG96" s="49"/>
      <c r="AH96" s="49"/>
      <c r="AI96" s="49"/>
      <c r="AJ96" s="49"/>
      <c r="AK96" s="49"/>
      <c r="AL96" s="49"/>
      <c r="AM96" s="49"/>
      <c r="AN96" s="49"/>
      <c r="AO96" s="49"/>
      <c r="AP96" s="49"/>
    </row>
    <row r="97" spans="1:42" ht="18.75" customHeight="1">
      <c r="A97" s="411"/>
      <c r="B97" s="43">
        <v>27</v>
      </c>
      <c r="C97" s="8">
        <v>798702</v>
      </c>
      <c r="D97" s="72">
        <v>284138</v>
      </c>
      <c r="E97" s="73">
        <v>35.575000000000003</v>
      </c>
      <c r="F97" s="72">
        <v>6379</v>
      </c>
      <c r="G97" s="74">
        <v>0.79900000000000004</v>
      </c>
      <c r="H97" s="72">
        <v>30410</v>
      </c>
      <c r="I97" s="75">
        <v>3.8069999999999999</v>
      </c>
      <c r="J97" s="72">
        <v>24255</v>
      </c>
      <c r="K97" s="74">
        <v>3.0369999999999999</v>
      </c>
      <c r="L97" s="72">
        <v>138082</v>
      </c>
      <c r="M97" s="75">
        <v>17.288</v>
      </c>
      <c r="N97" s="72">
        <v>33244</v>
      </c>
      <c r="O97" s="75">
        <v>4.1619999999999999</v>
      </c>
      <c r="P97" s="8">
        <v>5225</v>
      </c>
      <c r="Q97" s="74">
        <v>0.65400000000000003</v>
      </c>
      <c r="R97" s="72">
        <v>76597</v>
      </c>
      <c r="S97" s="75">
        <v>9.59</v>
      </c>
      <c r="T97" s="72">
        <v>200372</v>
      </c>
      <c r="U97" s="75">
        <v>25.088000000000001</v>
      </c>
      <c r="V97" s="49"/>
      <c r="W97" s="49"/>
      <c r="X97" s="49"/>
      <c r="Y97" s="49"/>
      <c r="Z97" s="49"/>
      <c r="AA97" s="49"/>
      <c r="AB97" s="49"/>
      <c r="AC97" s="49"/>
      <c r="AD97" s="49"/>
      <c r="AE97" s="49"/>
      <c r="AF97" s="49"/>
      <c r="AG97" s="49"/>
      <c r="AH97" s="49"/>
      <c r="AI97" s="49"/>
      <c r="AJ97" s="49"/>
      <c r="AK97" s="49"/>
      <c r="AL97" s="49"/>
      <c r="AM97" s="49"/>
      <c r="AN97" s="49"/>
      <c r="AO97" s="49"/>
      <c r="AP97" s="49"/>
    </row>
    <row r="98" spans="1:42" ht="18.75" customHeight="1">
      <c r="A98" s="411"/>
      <c r="B98" s="43">
        <v>28</v>
      </c>
      <c r="C98" s="8">
        <v>808157</v>
      </c>
      <c r="D98" s="72">
        <v>288288</v>
      </c>
      <c r="E98" s="73">
        <v>35.700000000000003</v>
      </c>
      <c r="F98" s="72">
        <v>6086</v>
      </c>
      <c r="G98" s="74">
        <v>0.8</v>
      </c>
      <c r="H98" s="72">
        <v>27996</v>
      </c>
      <c r="I98" s="75">
        <v>3.5</v>
      </c>
      <c r="J98" s="72">
        <v>24561</v>
      </c>
      <c r="K98" s="74">
        <v>3</v>
      </c>
      <c r="L98" s="72">
        <v>144137</v>
      </c>
      <c r="M98" s="75">
        <v>17.8</v>
      </c>
      <c r="N98" s="72">
        <v>34919</v>
      </c>
      <c r="O98" s="75">
        <v>4.3</v>
      </c>
      <c r="P98" s="8">
        <v>12300</v>
      </c>
      <c r="Q98" s="74">
        <v>1.5</v>
      </c>
      <c r="R98" s="72">
        <v>75198</v>
      </c>
      <c r="S98" s="75">
        <v>9.3000000000000007</v>
      </c>
      <c r="T98" s="72">
        <v>194672</v>
      </c>
      <c r="U98" s="75">
        <v>24.100000000000005</v>
      </c>
      <c r="V98" s="49"/>
      <c r="W98" s="49"/>
      <c r="X98" s="49"/>
      <c r="Y98" s="49"/>
      <c r="Z98" s="49"/>
      <c r="AA98" s="49"/>
      <c r="AB98" s="49"/>
      <c r="AC98" s="49"/>
      <c r="AD98" s="49"/>
      <c r="AE98" s="49"/>
      <c r="AF98" s="49"/>
      <c r="AG98" s="49"/>
      <c r="AH98" s="49"/>
      <c r="AI98" s="49"/>
      <c r="AJ98" s="49"/>
      <c r="AK98" s="49"/>
      <c r="AL98" s="49"/>
      <c r="AM98" s="49"/>
      <c r="AN98" s="49"/>
      <c r="AO98" s="49"/>
      <c r="AP98" s="49"/>
    </row>
    <row r="99" spans="1:42" ht="18.75" customHeight="1">
      <c r="A99" s="411"/>
      <c r="B99" s="43">
        <v>29</v>
      </c>
      <c r="C99" s="8">
        <v>868018</v>
      </c>
      <c r="D99" s="72">
        <v>293380</v>
      </c>
      <c r="E99" s="73">
        <v>33.799999999999997</v>
      </c>
      <c r="F99" s="72">
        <v>6346</v>
      </c>
      <c r="G99" s="74">
        <v>0.79999999999999993</v>
      </c>
      <c r="H99" s="72">
        <v>38217</v>
      </c>
      <c r="I99" s="75">
        <v>4.4000000000000004</v>
      </c>
      <c r="J99" s="72">
        <v>25080</v>
      </c>
      <c r="K99" s="74">
        <v>2.9</v>
      </c>
      <c r="L99" s="72">
        <v>162895</v>
      </c>
      <c r="M99" s="75">
        <v>18.900000000000002</v>
      </c>
      <c r="N99" s="72">
        <v>35201</v>
      </c>
      <c r="O99" s="75">
        <v>4.0999999999999996</v>
      </c>
      <c r="P99" s="8">
        <v>7454</v>
      </c>
      <c r="Q99" s="74">
        <v>0.9</v>
      </c>
      <c r="R99" s="72">
        <v>80268</v>
      </c>
      <c r="S99" s="75">
        <v>9.1999999999999993</v>
      </c>
      <c r="T99" s="72">
        <v>219177</v>
      </c>
      <c r="U99" s="75">
        <v>25.000000000000004</v>
      </c>
      <c r="V99" s="49"/>
      <c r="W99" s="49"/>
      <c r="X99" s="49"/>
      <c r="Y99" s="49"/>
      <c r="Z99" s="49"/>
      <c r="AA99" s="49"/>
      <c r="AB99" s="49"/>
      <c r="AC99" s="49"/>
      <c r="AD99" s="49"/>
      <c r="AE99" s="49"/>
      <c r="AF99" s="49"/>
      <c r="AG99" s="49"/>
      <c r="AH99" s="49"/>
      <c r="AI99" s="49"/>
      <c r="AJ99" s="49"/>
      <c r="AK99" s="49"/>
      <c r="AL99" s="49"/>
      <c r="AM99" s="49"/>
      <c r="AN99" s="49"/>
      <c r="AO99" s="49"/>
      <c r="AP99" s="49"/>
    </row>
    <row r="100" spans="1:42" s="7" customFormat="1" ht="18.75" customHeight="1">
      <c r="A100" s="412"/>
      <c r="B100" s="44">
        <v>30</v>
      </c>
      <c r="C100" s="76">
        <v>858142</v>
      </c>
      <c r="D100" s="147">
        <v>332597</v>
      </c>
      <c r="E100" s="73">
        <v>38.757804652376883</v>
      </c>
      <c r="F100" s="72">
        <v>6369</v>
      </c>
      <c r="G100" s="74">
        <v>0.74218485984837013</v>
      </c>
      <c r="H100" s="72">
        <v>34717</v>
      </c>
      <c r="I100" s="75">
        <v>4.0456008446154605</v>
      </c>
      <c r="J100" s="72">
        <v>25779</v>
      </c>
      <c r="K100" s="74">
        <v>3.0040482810537181</v>
      </c>
      <c r="L100" s="72">
        <v>159541</v>
      </c>
      <c r="M100" s="75">
        <v>18.591445238666793</v>
      </c>
      <c r="N100" s="72">
        <v>35334</v>
      </c>
      <c r="O100" s="75">
        <v>4.1175003670721164</v>
      </c>
      <c r="P100" s="8">
        <v>9187</v>
      </c>
      <c r="Q100" s="74">
        <v>1.0705687403716402</v>
      </c>
      <c r="R100" s="72">
        <v>78212</v>
      </c>
      <c r="S100" s="75">
        <v>9.1141093199027665</v>
      </c>
      <c r="T100" s="72">
        <v>176406</v>
      </c>
      <c r="U100" s="75">
        <v>20.556737696092256</v>
      </c>
      <c r="V100" s="49"/>
      <c r="W100" s="49"/>
      <c r="X100" s="49"/>
      <c r="Y100" s="49"/>
      <c r="Z100" s="49"/>
      <c r="AA100" s="49"/>
      <c r="AB100" s="49"/>
      <c r="AC100" s="49"/>
      <c r="AD100" s="49"/>
      <c r="AE100" s="49"/>
      <c r="AF100" s="49"/>
      <c r="AG100" s="49"/>
      <c r="AH100" s="49"/>
      <c r="AI100" s="49"/>
      <c r="AJ100" s="49"/>
      <c r="AK100" s="49"/>
      <c r="AL100" s="49"/>
      <c r="AM100" s="49"/>
      <c r="AN100" s="49"/>
      <c r="AO100" s="49"/>
      <c r="AP100" s="49"/>
    </row>
    <row r="101" spans="1:42" ht="18.75" customHeight="1">
      <c r="A101" s="403" t="s">
        <v>146</v>
      </c>
      <c r="B101" s="43">
        <v>26</v>
      </c>
      <c r="C101" s="8">
        <v>303191</v>
      </c>
      <c r="D101" s="72">
        <v>98325</v>
      </c>
      <c r="E101" s="69">
        <v>32.43005234324238</v>
      </c>
      <c r="F101" s="68">
        <v>2084</v>
      </c>
      <c r="G101" s="70">
        <v>0.68735549538079954</v>
      </c>
      <c r="H101" s="68">
        <v>35109</v>
      </c>
      <c r="I101" s="71">
        <v>11.579829216566456</v>
      </c>
      <c r="J101" s="68">
        <v>9377</v>
      </c>
      <c r="K101" s="70">
        <v>3.0927699041198453</v>
      </c>
      <c r="L101" s="68">
        <v>62496</v>
      </c>
      <c r="M101" s="71">
        <v>20.612749059173922</v>
      </c>
      <c r="N101" s="68">
        <v>13968</v>
      </c>
      <c r="O101" s="71">
        <v>4.6069969095388714</v>
      </c>
      <c r="P101" s="6">
        <v>396</v>
      </c>
      <c r="Q101" s="70">
        <v>0.13061073712610202</v>
      </c>
      <c r="R101" s="68">
        <v>43835</v>
      </c>
      <c r="S101" s="71">
        <v>14.457882984653239</v>
      </c>
      <c r="T101" s="68">
        <v>37601</v>
      </c>
      <c r="U101" s="71">
        <v>12.401753350198391</v>
      </c>
      <c r="V101" s="49"/>
      <c r="W101" s="49"/>
      <c r="X101" s="49"/>
      <c r="Y101" s="49"/>
      <c r="Z101" s="49"/>
      <c r="AA101" s="49"/>
      <c r="AB101" s="49"/>
      <c r="AC101" s="49"/>
      <c r="AD101" s="49"/>
      <c r="AE101" s="49"/>
      <c r="AF101" s="49"/>
      <c r="AG101" s="49"/>
      <c r="AH101" s="49"/>
      <c r="AI101" s="49"/>
      <c r="AJ101" s="49"/>
      <c r="AK101" s="49"/>
      <c r="AL101" s="49"/>
      <c r="AM101" s="49"/>
      <c r="AN101" s="49"/>
      <c r="AO101" s="49"/>
      <c r="AP101" s="49"/>
    </row>
    <row r="102" spans="1:42" ht="18.75" customHeight="1">
      <c r="A102" s="413"/>
      <c r="B102" s="43">
        <v>27</v>
      </c>
      <c r="C102" s="8">
        <v>313519</v>
      </c>
      <c r="D102" s="72">
        <v>98990</v>
      </c>
      <c r="E102" s="73">
        <v>31.6</v>
      </c>
      <c r="F102" s="72">
        <v>2198</v>
      </c>
      <c r="G102" s="74">
        <v>0.7</v>
      </c>
      <c r="H102" s="72">
        <v>33748</v>
      </c>
      <c r="I102" s="75">
        <v>10.8</v>
      </c>
      <c r="J102" s="72">
        <v>9266</v>
      </c>
      <c r="K102" s="74">
        <v>3</v>
      </c>
      <c r="L102" s="72">
        <v>65099</v>
      </c>
      <c r="M102" s="75">
        <v>20.8</v>
      </c>
      <c r="N102" s="72">
        <v>17996</v>
      </c>
      <c r="O102" s="75">
        <v>5.7</v>
      </c>
      <c r="P102" s="8">
        <v>669</v>
      </c>
      <c r="Q102" s="74">
        <v>0.2</v>
      </c>
      <c r="R102" s="72">
        <v>44250</v>
      </c>
      <c r="S102" s="75">
        <v>14.1</v>
      </c>
      <c r="T102" s="72">
        <v>41303</v>
      </c>
      <c r="U102" s="75">
        <v>13.10000000000001</v>
      </c>
      <c r="V102" s="49"/>
      <c r="W102" s="49"/>
      <c r="X102" s="49"/>
      <c r="Y102" s="49"/>
      <c r="Z102" s="49"/>
      <c r="AA102" s="49"/>
      <c r="AB102" s="49"/>
      <c r="AC102" s="49"/>
      <c r="AD102" s="49"/>
      <c r="AE102" s="49"/>
      <c r="AF102" s="49"/>
      <c r="AG102" s="49"/>
      <c r="AH102" s="49"/>
      <c r="AI102" s="49"/>
      <c r="AJ102" s="49"/>
      <c r="AK102" s="49"/>
      <c r="AL102" s="49"/>
      <c r="AM102" s="49"/>
      <c r="AN102" s="49"/>
      <c r="AO102" s="49"/>
      <c r="AP102" s="49"/>
    </row>
    <row r="103" spans="1:42" ht="18.75" customHeight="1">
      <c r="A103" s="413"/>
      <c r="B103" s="43">
        <v>28</v>
      </c>
      <c r="C103" s="8">
        <v>375756</v>
      </c>
      <c r="D103" s="72">
        <v>98116</v>
      </c>
      <c r="E103" s="73">
        <v>26.1</v>
      </c>
      <c r="F103" s="72">
        <v>2157</v>
      </c>
      <c r="G103" s="74">
        <v>0.6</v>
      </c>
      <c r="H103" s="72">
        <v>39751</v>
      </c>
      <c r="I103" s="75">
        <v>10.6</v>
      </c>
      <c r="J103" s="72">
        <v>8047</v>
      </c>
      <c r="K103" s="74">
        <v>2.1</v>
      </c>
      <c r="L103" s="72">
        <v>81532</v>
      </c>
      <c r="M103" s="75">
        <v>21.7</v>
      </c>
      <c r="N103" s="72">
        <v>40436</v>
      </c>
      <c r="O103" s="75">
        <v>10.8</v>
      </c>
      <c r="P103" s="8">
        <v>1192</v>
      </c>
      <c r="Q103" s="74">
        <v>0.3</v>
      </c>
      <c r="R103" s="72">
        <v>60457</v>
      </c>
      <c r="S103" s="75">
        <v>16.100000000000001</v>
      </c>
      <c r="T103" s="72">
        <v>44068</v>
      </c>
      <c r="U103" s="75">
        <v>11.700000000000003</v>
      </c>
      <c r="V103" s="49"/>
      <c r="W103" s="49"/>
      <c r="X103" s="49"/>
      <c r="Y103" s="49"/>
      <c r="Z103" s="49"/>
      <c r="AA103" s="49"/>
      <c r="AB103" s="49"/>
      <c r="AC103" s="49"/>
      <c r="AD103" s="49"/>
      <c r="AE103" s="49"/>
      <c r="AF103" s="49"/>
      <c r="AG103" s="49"/>
      <c r="AH103" s="49"/>
      <c r="AI103" s="49"/>
      <c r="AJ103" s="49"/>
      <c r="AK103" s="49"/>
      <c r="AL103" s="49"/>
      <c r="AM103" s="49"/>
      <c r="AN103" s="49"/>
      <c r="AO103" s="49"/>
      <c r="AP103" s="49"/>
    </row>
    <row r="104" spans="1:42" ht="18.75" customHeight="1">
      <c r="A104" s="413"/>
      <c r="B104" s="43">
        <v>29</v>
      </c>
      <c r="C104" s="8">
        <v>422783</v>
      </c>
      <c r="D104" s="72">
        <v>99416</v>
      </c>
      <c r="E104" s="73">
        <v>23.5</v>
      </c>
      <c r="F104" s="72">
        <v>2147</v>
      </c>
      <c r="G104" s="74">
        <v>0.5</v>
      </c>
      <c r="H104" s="72">
        <v>45347</v>
      </c>
      <c r="I104" s="75">
        <v>10.7</v>
      </c>
      <c r="J104" s="72">
        <v>8212</v>
      </c>
      <c r="K104" s="74">
        <v>1.9</v>
      </c>
      <c r="L104" s="72">
        <v>98087</v>
      </c>
      <c r="M104" s="75">
        <v>23.2</v>
      </c>
      <c r="N104" s="72">
        <v>43689</v>
      </c>
      <c r="O104" s="75">
        <v>10.3</v>
      </c>
      <c r="P104" s="8">
        <v>1639</v>
      </c>
      <c r="Q104" s="74">
        <v>0.4</v>
      </c>
      <c r="R104" s="72">
        <v>62784</v>
      </c>
      <c r="S104" s="75">
        <v>14.9</v>
      </c>
      <c r="T104" s="72">
        <v>61462</v>
      </c>
      <c r="U104" s="75">
        <v>14.600000000000003</v>
      </c>
      <c r="V104" s="49"/>
      <c r="W104" s="49"/>
      <c r="X104" s="49"/>
      <c r="Y104" s="49"/>
      <c r="Z104" s="49"/>
      <c r="AA104" s="49"/>
      <c r="AB104" s="49"/>
      <c r="AC104" s="49"/>
      <c r="AD104" s="49"/>
      <c r="AE104" s="49"/>
      <c r="AF104" s="49"/>
      <c r="AG104" s="49"/>
      <c r="AH104" s="49"/>
      <c r="AI104" s="49"/>
      <c r="AJ104" s="49"/>
      <c r="AK104" s="49"/>
      <c r="AL104" s="49"/>
      <c r="AM104" s="49"/>
      <c r="AN104" s="49"/>
      <c r="AO104" s="49"/>
      <c r="AP104" s="49"/>
    </row>
    <row r="105" spans="1:42" s="7" customFormat="1" ht="18.75" customHeight="1">
      <c r="A105" s="412"/>
      <c r="B105" s="44">
        <v>30</v>
      </c>
      <c r="C105" s="76">
        <v>393708</v>
      </c>
      <c r="D105" s="77">
        <v>113434</v>
      </c>
      <c r="E105" s="78">
        <v>28.811708169506332</v>
      </c>
      <c r="F105" s="77">
        <v>2166</v>
      </c>
      <c r="G105" s="79">
        <v>0.55015392118016404</v>
      </c>
      <c r="H105" s="77">
        <v>46076</v>
      </c>
      <c r="I105" s="80">
        <v>11.703089599398538</v>
      </c>
      <c r="J105" s="77">
        <v>8268</v>
      </c>
      <c r="K105" s="79">
        <v>2.1000335273857784</v>
      </c>
      <c r="L105" s="77">
        <v>87284</v>
      </c>
      <c r="M105" s="80">
        <v>22.169729850549139</v>
      </c>
      <c r="N105" s="77">
        <v>32835</v>
      </c>
      <c r="O105" s="80">
        <v>8.3399372123502697</v>
      </c>
      <c r="P105" s="76">
        <v>569</v>
      </c>
      <c r="Q105" s="79">
        <v>0.14452335233218527</v>
      </c>
      <c r="R105" s="77">
        <v>51391</v>
      </c>
      <c r="S105" s="80">
        <v>13.053074867668425</v>
      </c>
      <c r="T105" s="77">
        <v>51685</v>
      </c>
      <c r="U105" s="80">
        <v>13.127749499629166</v>
      </c>
      <c r="V105" s="49"/>
      <c r="W105" s="49"/>
      <c r="X105" s="49"/>
      <c r="Y105" s="49"/>
      <c r="Z105" s="49"/>
      <c r="AA105" s="49"/>
      <c r="AB105" s="49"/>
      <c r="AC105" s="49"/>
      <c r="AD105" s="49"/>
      <c r="AE105" s="49"/>
      <c r="AF105" s="49"/>
      <c r="AG105" s="49"/>
      <c r="AH105" s="49"/>
      <c r="AI105" s="49"/>
      <c r="AJ105" s="49"/>
      <c r="AK105" s="49"/>
      <c r="AL105" s="49"/>
      <c r="AM105" s="49"/>
      <c r="AN105" s="49"/>
      <c r="AO105" s="49"/>
      <c r="AP105" s="49"/>
    </row>
    <row r="106" spans="1:42" ht="18" customHeight="1">
      <c r="A106" s="3" t="s">
        <v>186</v>
      </c>
      <c r="U106" s="84"/>
    </row>
    <row r="107" spans="1:42">
      <c r="D107" s="49"/>
      <c r="E107" s="85"/>
    </row>
  </sheetData>
  <customSheetViews>
    <customSheetView guid="{9CD6CDFB-0526-4987-BB9B-F12261C08409}" scale="85" showPageBreaks="1" showGridLines="0" view="pageBreakPreview">
      <pane xSplit="3" ySplit="5" topLeftCell="D6" activePane="bottomRight" state="frozen"/>
      <selection pane="bottomRight" activeCell="B56" sqref="A56:IV60"/>
      <rowBreaks count="1" manualBreakCount="1">
        <brk id="55" max="20" man="1"/>
      </rowBreaks>
      <pageMargins left="0.59055118110236227" right="0.59055118110236227" top="0.6692913385826772" bottom="0.31496062992125984" header="0.51181102362204722" footer="0.51181102362204722"/>
      <pageSetup paperSize="9" scale="49" orientation="landscape" r:id="rId1"/>
      <headerFooter alignWithMargins="0"/>
    </customSheetView>
    <customSheetView guid="{47FE580C-1B40-484B-A27C-9C582BD9B048}" scale="85" showPageBreaks="1" showGridLines="0" printArea="1" view="pageBreakPreview">
      <pane xSplit="3" ySplit="5" topLeftCell="D54" activePane="bottomRight" state="frozen"/>
      <selection pane="bottomRight" activeCell="C57" sqref="C57"/>
      <rowBreaks count="1" manualBreakCount="1">
        <brk id="55" max="20" man="1"/>
      </rowBreaks>
      <pageMargins left="0.59055118110236227" right="0.59055118110236227" top="0.6692913385826772" bottom="0.31496062992125984" header="0.51181102362204722" footer="0.51181102362204722"/>
      <pageSetup paperSize="9" scale="49" orientation="landscape" r:id="rId2"/>
      <headerFooter alignWithMargins="0"/>
    </customSheetView>
    <customSheetView guid="{B07D689D-A88D-4FD6-A5A1-1BAAB5F2B100}" scale="85" showPageBreaks="1" showGridLines="0" printArea="1" view="pageBreakPreview">
      <pane xSplit="3" ySplit="5" topLeftCell="D93" activePane="bottomRight" state="frozen"/>
      <selection pane="bottomRight" activeCell="B106" sqref="B106"/>
      <rowBreaks count="1" manualBreakCount="1">
        <brk id="55" max="20" man="1"/>
      </rowBreaks>
      <pageMargins left="0.59055118110236227" right="0.59055118110236227" top="0.6692913385826772" bottom="0.31496062992125984" header="0.51181102362204722" footer="0.51181102362204722"/>
      <pageSetup paperSize="9" scale="47" orientation="landscape" r:id="rId3"/>
      <headerFooter alignWithMargins="0"/>
    </customSheetView>
  </customSheetViews>
  <mergeCells count="23">
    <mergeCell ref="N4:O4"/>
    <mergeCell ref="A31:A35"/>
    <mergeCell ref="A6:A10"/>
    <mergeCell ref="A11:A15"/>
    <mergeCell ref="A16:A20"/>
    <mergeCell ref="A26:A30"/>
    <mergeCell ref="B3:B5"/>
    <mergeCell ref="A3:A5"/>
    <mergeCell ref="A21:A25"/>
    <mergeCell ref="A101:A105"/>
    <mergeCell ref="A96:A100"/>
    <mergeCell ref="A66:A70"/>
    <mergeCell ref="A76:A80"/>
    <mergeCell ref="A41:A45"/>
    <mergeCell ref="A51:A55"/>
    <mergeCell ref="A36:A40"/>
    <mergeCell ref="A86:A90"/>
    <mergeCell ref="A91:A95"/>
    <mergeCell ref="A71:A75"/>
    <mergeCell ref="A81:A85"/>
    <mergeCell ref="A61:A65"/>
    <mergeCell ref="A46:A50"/>
    <mergeCell ref="A56:A60"/>
  </mergeCells>
  <phoneticPr fontId="2"/>
  <printOptions horizontalCentered="1"/>
  <pageMargins left="0.29527559055118113" right="0.29527559055118113" top="0.47244094488188981" bottom="0.31496062992125984" header="0.51181102362204722" footer="0.51181102362204722"/>
  <pageSetup paperSize="9" scale="61" fitToHeight="3" orientation="landscape" r:id="rId4"/>
  <headerFooter alignWithMargins="0"/>
  <rowBreaks count="2" manualBreakCount="2">
    <brk id="50" max="20" man="1"/>
    <brk id="95"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N258"/>
  <sheetViews>
    <sheetView showGridLines="0" zoomScaleNormal="100" zoomScaleSheetLayoutView="90" workbookViewId="0">
      <pane xSplit="3" ySplit="5" topLeftCell="D6" activePane="bottomRight" state="frozen"/>
      <selection pane="topRight"/>
      <selection pane="bottomLeft"/>
      <selection pane="bottomRight" activeCell="D6" sqref="D6"/>
    </sheetView>
  </sheetViews>
  <sheetFormatPr defaultRowHeight="13.5"/>
  <cols>
    <col min="1" max="1" width="15.625" style="3" customWidth="1"/>
    <col min="2" max="2" width="8.625" style="3" customWidth="1"/>
    <col min="3" max="4" width="12.625" style="3" customWidth="1"/>
    <col min="5" max="5" width="7.625" style="3" customWidth="1"/>
    <col min="6" max="6" width="12.625" style="3" customWidth="1"/>
    <col min="7" max="7" width="7.625" style="3" customWidth="1"/>
    <col min="8" max="8" width="12.625" style="3" customWidth="1"/>
    <col min="9" max="9" width="7.625" style="3" customWidth="1"/>
    <col min="10" max="10" width="12.625" style="3" customWidth="1"/>
    <col min="11" max="11" width="7.625" style="3" customWidth="1"/>
    <col min="12" max="12" width="12.625" style="3" customWidth="1"/>
    <col min="13" max="13" width="7.625" style="3" customWidth="1"/>
    <col min="14" max="14" width="12.625" style="3" customWidth="1"/>
    <col min="15" max="15" width="7.625" style="3" customWidth="1"/>
    <col min="16" max="16" width="12.625" style="3" customWidth="1"/>
    <col min="17" max="17" width="7.625" style="3" customWidth="1"/>
    <col min="18" max="18" width="12.625" style="3" customWidth="1"/>
    <col min="19" max="19" width="7.625" style="3" customWidth="1"/>
    <col min="20" max="34" width="9.125" style="3" bestFit="1" customWidth="1"/>
    <col min="35" max="16384" width="9" style="3"/>
  </cols>
  <sheetData>
    <row r="1" spans="1:40" ht="17.25" customHeight="1">
      <c r="A1" s="40" t="s">
        <v>92</v>
      </c>
      <c r="I1" s="41"/>
      <c r="M1" s="41"/>
      <c r="R1" s="41" t="s">
        <v>6</v>
      </c>
    </row>
    <row r="2" spans="1:40" ht="18.75" customHeight="1">
      <c r="A2" s="405" t="s">
        <v>7</v>
      </c>
      <c r="B2" s="400" t="s">
        <v>75</v>
      </c>
      <c r="C2" s="5" t="s">
        <v>64</v>
      </c>
      <c r="D2" s="15"/>
      <c r="E2" s="15"/>
      <c r="F2" s="15"/>
      <c r="G2" s="15"/>
      <c r="H2" s="15"/>
      <c r="I2" s="15"/>
      <c r="J2" s="15"/>
      <c r="K2" s="15"/>
      <c r="L2" s="15"/>
      <c r="M2" s="15"/>
      <c r="N2" s="16"/>
      <c r="O2" s="16"/>
      <c r="P2" s="16"/>
      <c r="Q2" s="16"/>
      <c r="R2" s="16"/>
      <c r="S2" s="17"/>
    </row>
    <row r="3" spans="1:40" ht="18.75" customHeight="1">
      <c r="A3" s="410"/>
      <c r="B3" s="401"/>
      <c r="C3" s="18"/>
      <c r="D3" s="19" t="s">
        <v>80</v>
      </c>
      <c r="E3" s="20"/>
      <c r="F3" s="20"/>
      <c r="G3" s="20"/>
      <c r="H3" s="20"/>
      <c r="I3" s="20"/>
      <c r="J3" s="19" t="s">
        <v>81</v>
      </c>
      <c r="K3" s="15"/>
      <c r="L3" s="15"/>
      <c r="M3" s="21"/>
      <c r="N3" s="19" t="s">
        <v>67</v>
      </c>
      <c r="O3" s="20"/>
      <c r="P3" s="20"/>
      <c r="Q3" s="20"/>
      <c r="R3" s="20"/>
      <c r="S3" s="22"/>
    </row>
    <row r="4" spans="1:40" ht="18.75" customHeight="1">
      <c r="A4" s="406"/>
      <c r="B4" s="401"/>
      <c r="C4" s="23"/>
      <c r="D4" s="159"/>
      <c r="E4" s="24"/>
      <c r="F4" s="19" t="s">
        <v>68</v>
      </c>
      <c r="G4" s="20"/>
      <c r="H4" s="19" t="s">
        <v>69</v>
      </c>
      <c r="I4" s="25"/>
      <c r="J4" s="159"/>
      <c r="K4" s="26"/>
      <c r="L4" s="408" t="s">
        <v>82</v>
      </c>
      <c r="M4" s="409"/>
      <c r="N4" s="27"/>
      <c r="O4" s="24"/>
      <c r="P4" s="19" t="s">
        <v>71</v>
      </c>
      <c r="Q4" s="25"/>
      <c r="R4" s="408" t="s">
        <v>72</v>
      </c>
      <c r="S4" s="419"/>
    </row>
    <row r="5" spans="1:40" ht="17.25" customHeight="1">
      <c r="A5" s="407"/>
      <c r="B5" s="402"/>
      <c r="C5" s="28"/>
      <c r="D5" s="29"/>
      <c r="E5" s="30" t="s">
        <v>18</v>
      </c>
      <c r="F5" s="31"/>
      <c r="G5" s="32" t="s">
        <v>18</v>
      </c>
      <c r="H5" s="31"/>
      <c r="I5" s="33" t="s">
        <v>18</v>
      </c>
      <c r="J5" s="34"/>
      <c r="K5" s="33" t="s">
        <v>18</v>
      </c>
      <c r="L5" s="31"/>
      <c r="M5" s="33" t="s">
        <v>18</v>
      </c>
      <c r="N5" s="31"/>
      <c r="O5" s="32" t="s">
        <v>18</v>
      </c>
      <c r="P5" s="31"/>
      <c r="Q5" s="33" t="s">
        <v>18</v>
      </c>
      <c r="R5" s="35"/>
      <c r="S5" s="33" t="s">
        <v>18</v>
      </c>
    </row>
    <row r="6" spans="1:40" ht="17.25" customHeight="1">
      <c r="A6" s="403" t="s">
        <v>45</v>
      </c>
      <c r="B6" s="43">
        <v>26</v>
      </c>
      <c r="C6" s="8">
        <v>877874.61199999996</v>
      </c>
      <c r="D6" s="72">
        <v>440905.95199999999</v>
      </c>
      <c r="E6" s="73">
        <v>50.2</v>
      </c>
      <c r="F6" s="72">
        <v>94876.388000000006</v>
      </c>
      <c r="G6" s="74">
        <v>10.8</v>
      </c>
      <c r="H6" s="72">
        <v>80720.326000000001</v>
      </c>
      <c r="I6" s="75">
        <v>9.1999999999999993</v>
      </c>
      <c r="J6" s="72">
        <v>106719.66</v>
      </c>
      <c r="K6" s="75">
        <v>12.2</v>
      </c>
      <c r="L6" s="72">
        <v>105994.012</v>
      </c>
      <c r="M6" s="75">
        <v>12.1</v>
      </c>
      <c r="N6" s="72">
        <v>330249</v>
      </c>
      <c r="O6" s="74">
        <v>37.6</v>
      </c>
      <c r="P6" s="72">
        <v>72448.082999999999</v>
      </c>
      <c r="Q6" s="75">
        <v>8.3000000000000007</v>
      </c>
      <c r="R6" s="8">
        <v>81081.119999999995</v>
      </c>
      <c r="S6" s="75">
        <v>9.1999999999999993</v>
      </c>
      <c r="T6" s="49"/>
      <c r="U6" s="49"/>
      <c r="V6" s="49"/>
      <c r="W6" s="49"/>
      <c r="X6" s="49"/>
      <c r="Y6" s="49"/>
      <c r="Z6" s="49"/>
      <c r="AA6" s="49"/>
      <c r="AB6" s="49"/>
      <c r="AC6" s="49"/>
      <c r="AD6" s="49"/>
      <c r="AE6" s="49"/>
      <c r="AF6" s="49"/>
      <c r="AG6" s="49"/>
      <c r="AH6" s="49"/>
      <c r="AI6" s="49"/>
      <c r="AJ6" s="49"/>
      <c r="AK6" s="49"/>
      <c r="AL6" s="49"/>
      <c r="AM6" s="49"/>
      <c r="AN6" s="49"/>
    </row>
    <row r="7" spans="1:40" ht="17.25" customHeight="1">
      <c r="A7" s="413"/>
      <c r="B7" s="43">
        <v>27</v>
      </c>
      <c r="C7" s="8">
        <v>877817</v>
      </c>
      <c r="D7" s="72">
        <v>454372.739</v>
      </c>
      <c r="E7" s="73">
        <v>51.8</v>
      </c>
      <c r="F7" s="72">
        <v>96187.138000000006</v>
      </c>
      <c r="G7" s="74">
        <v>11</v>
      </c>
      <c r="H7" s="72">
        <v>82219.471000000005</v>
      </c>
      <c r="I7" s="75">
        <v>9.4</v>
      </c>
      <c r="J7" s="72">
        <v>94304.835999999996</v>
      </c>
      <c r="K7" s="75">
        <v>10.7</v>
      </c>
      <c r="L7" s="72">
        <v>94304.835999999996</v>
      </c>
      <c r="M7" s="75">
        <v>10.7</v>
      </c>
      <c r="N7" s="72">
        <v>329139.826</v>
      </c>
      <c r="O7" s="74">
        <v>37.5</v>
      </c>
      <c r="P7" s="72">
        <v>69973.56</v>
      </c>
      <c r="Q7" s="75">
        <v>8</v>
      </c>
      <c r="R7" s="8">
        <v>78504.23</v>
      </c>
      <c r="S7" s="75">
        <v>8.9</v>
      </c>
      <c r="T7" s="49"/>
      <c r="U7" s="49"/>
      <c r="V7" s="49"/>
      <c r="W7" s="49"/>
      <c r="X7" s="49"/>
      <c r="Y7" s="49"/>
      <c r="Z7" s="49"/>
      <c r="AA7" s="49"/>
      <c r="AB7" s="49"/>
      <c r="AC7" s="49"/>
      <c r="AD7" s="49"/>
      <c r="AE7" s="49"/>
      <c r="AF7" s="49"/>
      <c r="AG7" s="49"/>
      <c r="AH7" s="49"/>
      <c r="AI7" s="49"/>
      <c r="AJ7" s="49"/>
      <c r="AK7" s="49"/>
      <c r="AL7" s="49"/>
    </row>
    <row r="8" spans="1:40" ht="17.25" customHeight="1">
      <c r="A8" s="413"/>
      <c r="B8" s="43">
        <v>28</v>
      </c>
      <c r="C8" s="8">
        <v>911330.61100000003</v>
      </c>
      <c r="D8" s="72">
        <v>466174.36</v>
      </c>
      <c r="E8" s="73">
        <v>51.2</v>
      </c>
      <c r="F8" s="72">
        <v>92193.335000000006</v>
      </c>
      <c r="G8" s="74">
        <v>10.1</v>
      </c>
      <c r="H8" s="72">
        <v>81284.213000000003</v>
      </c>
      <c r="I8" s="75">
        <v>8.9</v>
      </c>
      <c r="J8" s="72">
        <v>117569.719</v>
      </c>
      <c r="K8" s="75">
        <v>12.9</v>
      </c>
      <c r="L8" s="72">
        <v>115940</v>
      </c>
      <c r="M8" s="75">
        <v>12.7</v>
      </c>
      <c r="N8" s="72">
        <v>327586.53200000001</v>
      </c>
      <c r="O8" s="74">
        <v>35.9</v>
      </c>
      <c r="P8" s="72">
        <v>68416.953999999998</v>
      </c>
      <c r="Q8" s="75">
        <v>7.5</v>
      </c>
      <c r="R8" s="8">
        <v>72955.743000000002</v>
      </c>
      <c r="S8" s="75">
        <v>8</v>
      </c>
      <c r="T8" s="49"/>
      <c r="U8" s="49"/>
      <c r="V8" s="49"/>
      <c r="W8" s="49"/>
      <c r="X8" s="49"/>
      <c r="Y8" s="49"/>
      <c r="Z8" s="49"/>
      <c r="AA8" s="49"/>
      <c r="AB8" s="49"/>
      <c r="AC8" s="49"/>
      <c r="AD8" s="49"/>
      <c r="AE8" s="49"/>
      <c r="AF8" s="49"/>
      <c r="AG8" s="49"/>
      <c r="AH8" s="49"/>
      <c r="AI8" s="49"/>
      <c r="AJ8" s="49"/>
      <c r="AK8" s="49"/>
      <c r="AL8" s="49"/>
    </row>
    <row r="9" spans="1:40" ht="17.25" customHeight="1">
      <c r="A9" s="413"/>
      <c r="B9" s="43">
        <v>29</v>
      </c>
      <c r="C9" s="8">
        <v>966533</v>
      </c>
      <c r="D9" s="72">
        <v>536265.84900000005</v>
      </c>
      <c r="E9" s="73">
        <v>55.5</v>
      </c>
      <c r="F9" s="72">
        <v>163746.06599999999</v>
      </c>
      <c r="G9" s="74">
        <v>16.899999999999999</v>
      </c>
      <c r="H9" s="72">
        <v>81600.486999999994</v>
      </c>
      <c r="I9" s="75">
        <v>8.4</v>
      </c>
      <c r="J9" s="72">
        <v>108741.376</v>
      </c>
      <c r="K9" s="75">
        <v>11.3</v>
      </c>
      <c r="L9" s="72">
        <v>108741.376</v>
      </c>
      <c r="M9" s="75">
        <v>11.3</v>
      </c>
      <c r="N9" s="72">
        <v>321526.15100000001</v>
      </c>
      <c r="O9" s="74">
        <v>33.200000000000003</v>
      </c>
      <c r="P9" s="72">
        <v>62450.807999999997</v>
      </c>
      <c r="Q9" s="75">
        <v>6.5</v>
      </c>
      <c r="R9" s="8">
        <v>69339.324999999997</v>
      </c>
      <c r="S9" s="75">
        <v>7.2</v>
      </c>
      <c r="T9" s="49"/>
      <c r="U9" s="49"/>
      <c r="V9" s="49"/>
      <c r="W9" s="49"/>
      <c r="X9" s="49"/>
      <c r="Y9" s="49"/>
      <c r="Z9" s="49"/>
      <c r="AA9" s="49"/>
      <c r="AB9" s="49"/>
      <c r="AC9" s="49"/>
      <c r="AD9" s="49"/>
      <c r="AE9" s="49"/>
      <c r="AF9" s="49"/>
      <c r="AG9" s="49"/>
      <c r="AH9" s="49"/>
      <c r="AI9" s="49"/>
      <c r="AJ9" s="49"/>
      <c r="AK9" s="49"/>
      <c r="AL9" s="49"/>
    </row>
    <row r="10" spans="1:40" s="7" customFormat="1" ht="17.25" customHeight="1">
      <c r="A10" s="412"/>
      <c r="B10" s="44">
        <v>30</v>
      </c>
      <c r="C10" s="76">
        <v>978964</v>
      </c>
      <c r="D10" s="77">
        <v>551220.38100000005</v>
      </c>
      <c r="E10" s="78">
        <v>56.306484989355432</v>
      </c>
      <c r="F10" s="77">
        <v>163479.72399999999</v>
      </c>
      <c r="G10" s="79">
        <v>16.699253044255574</v>
      </c>
      <c r="H10" s="77">
        <v>84251.331999999995</v>
      </c>
      <c r="I10" s="80">
        <v>8.6061700984006251</v>
      </c>
      <c r="J10" s="77">
        <v>108825.774</v>
      </c>
      <c r="K10" s="80">
        <v>11.116419169896382</v>
      </c>
      <c r="L10" s="77">
        <v>107444.55</v>
      </c>
      <c r="M10" s="80">
        <v>10.975328834517549</v>
      </c>
      <c r="N10" s="77">
        <v>318918.13500000001</v>
      </c>
      <c r="O10" s="79">
        <v>32.577095840748186</v>
      </c>
      <c r="P10" s="77">
        <v>61431.167000000001</v>
      </c>
      <c r="Q10" s="80">
        <v>6.2751182681035287</v>
      </c>
      <c r="R10" s="76">
        <v>65665.472999999998</v>
      </c>
      <c r="S10" s="80">
        <v>6.7076474260363463</v>
      </c>
      <c r="T10" s="49"/>
      <c r="U10" s="49"/>
      <c r="V10" s="49"/>
      <c r="W10" s="49"/>
      <c r="X10" s="49"/>
      <c r="Y10" s="49"/>
      <c r="Z10" s="49"/>
      <c r="AA10" s="49"/>
      <c r="AB10" s="49"/>
      <c r="AC10" s="49"/>
      <c r="AD10" s="49"/>
      <c r="AE10" s="49"/>
      <c r="AF10" s="49"/>
      <c r="AG10" s="49"/>
      <c r="AH10" s="49"/>
      <c r="AI10" s="49"/>
      <c r="AJ10" s="49"/>
      <c r="AK10" s="49"/>
      <c r="AL10" s="49"/>
    </row>
    <row r="11" spans="1:40" ht="17.25" customHeight="1">
      <c r="A11" s="403" t="s">
        <v>88</v>
      </c>
      <c r="B11" s="43">
        <v>26</v>
      </c>
      <c r="C11" s="8">
        <v>542341</v>
      </c>
      <c r="D11" s="72">
        <v>215467</v>
      </c>
      <c r="E11" s="73">
        <v>39.700000000000003</v>
      </c>
      <c r="F11" s="72">
        <v>64309</v>
      </c>
      <c r="G11" s="74">
        <v>11.9</v>
      </c>
      <c r="H11" s="72">
        <v>60389</v>
      </c>
      <c r="I11" s="75">
        <v>11.1</v>
      </c>
      <c r="J11" s="72">
        <v>117560</v>
      </c>
      <c r="K11" s="75">
        <v>21.7</v>
      </c>
      <c r="L11" s="72">
        <v>110669</v>
      </c>
      <c r="M11" s="75">
        <v>20.399999999999999</v>
      </c>
      <c r="N11" s="72">
        <v>209314</v>
      </c>
      <c r="O11" s="74">
        <v>38.6</v>
      </c>
      <c r="P11" s="72">
        <v>47535</v>
      </c>
      <c r="Q11" s="75">
        <v>8.8000000000000007</v>
      </c>
      <c r="R11" s="8">
        <v>29929</v>
      </c>
      <c r="S11" s="75">
        <v>5.5</v>
      </c>
      <c r="T11" s="49"/>
      <c r="U11" s="49"/>
      <c r="V11" s="49"/>
      <c r="W11" s="49"/>
      <c r="X11" s="49"/>
      <c r="Y11" s="49"/>
      <c r="Z11" s="49"/>
      <c r="AA11" s="49"/>
      <c r="AB11" s="49"/>
      <c r="AC11" s="49"/>
      <c r="AD11" s="49"/>
      <c r="AE11" s="49"/>
      <c r="AF11" s="49"/>
      <c r="AG11" s="49"/>
      <c r="AH11" s="49"/>
      <c r="AI11" s="49"/>
      <c r="AJ11" s="49"/>
      <c r="AK11" s="49"/>
      <c r="AL11" s="49"/>
    </row>
    <row r="12" spans="1:40" ht="17.25" customHeight="1">
      <c r="A12" s="413"/>
      <c r="B12" s="43">
        <v>27</v>
      </c>
      <c r="C12" s="8">
        <v>520717</v>
      </c>
      <c r="D12" s="72">
        <v>220231</v>
      </c>
      <c r="E12" s="73">
        <v>42.2</v>
      </c>
      <c r="F12" s="72">
        <v>65714</v>
      </c>
      <c r="G12" s="74">
        <v>12.6</v>
      </c>
      <c r="H12" s="72">
        <v>60606</v>
      </c>
      <c r="I12" s="75">
        <v>11.6</v>
      </c>
      <c r="J12" s="72">
        <v>100698</v>
      </c>
      <c r="K12" s="75">
        <v>19.399999999999999</v>
      </c>
      <c r="L12" s="72">
        <v>94367</v>
      </c>
      <c r="M12" s="75">
        <v>18.100000000000001</v>
      </c>
      <c r="N12" s="72">
        <v>199788</v>
      </c>
      <c r="O12" s="74">
        <v>38.4</v>
      </c>
      <c r="P12" s="72">
        <v>46249</v>
      </c>
      <c r="Q12" s="75">
        <v>8.9</v>
      </c>
      <c r="R12" s="8">
        <v>27856</v>
      </c>
      <c r="S12" s="75">
        <v>5.4</v>
      </c>
      <c r="T12" s="49"/>
      <c r="U12" s="49"/>
      <c r="V12" s="49"/>
      <c r="W12" s="49"/>
      <c r="X12" s="49"/>
      <c r="Y12" s="49"/>
      <c r="Z12" s="49"/>
      <c r="AA12" s="49"/>
      <c r="AB12" s="49"/>
      <c r="AC12" s="49"/>
      <c r="AD12" s="49"/>
      <c r="AE12" s="49"/>
      <c r="AF12" s="49"/>
      <c r="AG12" s="49"/>
      <c r="AH12" s="49"/>
      <c r="AI12" s="49"/>
      <c r="AJ12" s="49"/>
      <c r="AK12" s="49"/>
      <c r="AL12" s="49"/>
    </row>
    <row r="13" spans="1:40" ht="17.25" customHeight="1">
      <c r="A13" s="413"/>
      <c r="B13" s="43">
        <v>28</v>
      </c>
      <c r="C13" s="8">
        <v>474312</v>
      </c>
      <c r="D13" s="72">
        <v>230621</v>
      </c>
      <c r="E13" s="73">
        <v>48.7</v>
      </c>
      <c r="F13" s="72">
        <v>66709</v>
      </c>
      <c r="G13" s="74">
        <v>14.1</v>
      </c>
      <c r="H13" s="72">
        <v>62559</v>
      </c>
      <c r="I13" s="75">
        <v>13.2</v>
      </c>
      <c r="J13" s="72">
        <v>63100</v>
      </c>
      <c r="K13" s="75">
        <v>13.3</v>
      </c>
      <c r="L13" s="72">
        <v>57780</v>
      </c>
      <c r="M13" s="75">
        <v>12.2</v>
      </c>
      <c r="N13" s="72">
        <v>180591</v>
      </c>
      <c r="O13" s="74">
        <v>38</v>
      </c>
      <c r="P13" s="72">
        <v>40633</v>
      </c>
      <c r="Q13" s="75">
        <v>8.6</v>
      </c>
      <c r="R13" s="8">
        <v>19077</v>
      </c>
      <c r="S13" s="75">
        <v>4</v>
      </c>
      <c r="T13" s="49"/>
      <c r="U13" s="49"/>
      <c r="V13" s="49"/>
      <c r="W13" s="49"/>
      <c r="X13" s="49"/>
      <c r="Y13" s="49"/>
      <c r="Z13" s="49"/>
      <c r="AA13" s="49"/>
      <c r="AB13" s="49"/>
      <c r="AC13" s="49"/>
      <c r="AD13" s="49"/>
      <c r="AE13" s="49"/>
      <c r="AF13" s="49"/>
      <c r="AG13" s="49"/>
      <c r="AH13" s="49"/>
      <c r="AI13" s="49"/>
      <c r="AJ13" s="49"/>
      <c r="AK13" s="49"/>
      <c r="AL13" s="49"/>
    </row>
    <row r="14" spans="1:40" ht="17.25" customHeight="1">
      <c r="A14" s="413"/>
      <c r="B14" s="43">
        <v>29</v>
      </c>
      <c r="C14" s="8">
        <v>504720</v>
      </c>
      <c r="D14" s="72">
        <v>274394</v>
      </c>
      <c r="E14" s="73">
        <v>54.4</v>
      </c>
      <c r="F14" s="72">
        <v>112429</v>
      </c>
      <c r="G14" s="74">
        <v>22.3</v>
      </c>
      <c r="H14" s="72">
        <v>58550</v>
      </c>
      <c r="I14" s="75">
        <v>11.6</v>
      </c>
      <c r="J14" s="72">
        <v>63011</v>
      </c>
      <c r="K14" s="75">
        <v>12.5</v>
      </c>
      <c r="L14" s="72">
        <v>59660</v>
      </c>
      <c r="M14" s="75">
        <v>11.8</v>
      </c>
      <c r="N14" s="72">
        <v>167315</v>
      </c>
      <c r="O14" s="74">
        <v>33.1</v>
      </c>
      <c r="P14" s="72">
        <v>37925</v>
      </c>
      <c r="Q14" s="75">
        <v>7.5</v>
      </c>
      <c r="R14" s="8">
        <v>17944</v>
      </c>
      <c r="S14" s="75">
        <v>3.5</v>
      </c>
      <c r="T14" s="49"/>
      <c r="U14" s="49"/>
      <c r="V14" s="49"/>
      <c r="W14" s="49"/>
      <c r="X14" s="49"/>
      <c r="Y14" s="49"/>
      <c r="Z14" s="49"/>
      <c r="AA14" s="49"/>
      <c r="AB14" s="49"/>
      <c r="AC14" s="49"/>
      <c r="AD14" s="49"/>
      <c r="AE14" s="49"/>
      <c r="AF14" s="49"/>
      <c r="AG14" s="49"/>
      <c r="AH14" s="49"/>
      <c r="AI14" s="49"/>
      <c r="AJ14" s="49"/>
      <c r="AK14" s="49"/>
      <c r="AL14" s="49"/>
    </row>
    <row r="15" spans="1:40" s="7" customFormat="1" ht="17.25" customHeight="1">
      <c r="A15" s="420"/>
      <c r="B15" s="44">
        <v>30</v>
      </c>
      <c r="C15" s="76">
        <v>499856</v>
      </c>
      <c r="D15" s="77">
        <v>277377</v>
      </c>
      <c r="E15" s="78">
        <v>55.491381517877144</v>
      </c>
      <c r="F15" s="77">
        <v>111222</v>
      </c>
      <c r="G15" s="79">
        <v>22.250808232771039</v>
      </c>
      <c r="H15" s="77">
        <v>58583</v>
      </c>
      <c r="I15" s="80">
        <v>11.719975352901637</v>
      </c>
      <c r="J15" s="77">
        <v>61506</v>
      </c>
      <c r="K15" s="80">
        <v>12.304743766204666</v>
      </c>
      <c r="L15" s="77">
        <v>60838</v>
      </c>
      <c r="M15" s="80">
        <v>12.171105278320155</v>
      </c>
      <c r="N15" s="77">
        <v>160973</v>
      </c>
      <c r="O15" s="79">
        <v>32.203874715918182</v>
      </c>
      <c r="P15" s="77">
        <v>35918</v>
      </c>
      <c r="Q15" s="80">
        <v>7.1856694728081694</v>
      </c>
      <c r="R15" s="76">
        <v>15940</v>
      </c>
      <c r="S15" s="80">
        <v>3.1889184085016486</v>
      </c>
      <c r="T15" s="49"/>
      <c r="U15" s="49"/>
      <c r="V15" s="49"/>
      <c r="W15" s="49"/>
      <c r="X15" s="49"/>
      <c r="Y15" s="49"/>
      <c r="Z15" s="49"/>
      <c r="AA15" s="49"/>
      <c r="AB15" s="49"/>
      <c r="AC15" s="49"/>
      <c r="AD15" s="49"/>
      <c r="AE15" s="49"/>
      <c r="AF15" s="49"/>
      <c r="AG15" s="49"/>
      <c r="AH15" s="49"/>
      <c r="AI15" s="49"/>
      <c r="AJ15" s="49"/>
      <c r="AK15" s="49"/>
      <c r="AL15" s="49"/>
    </row>
    <row r="16" spans="1:40" ht="17.25" customHeight="1">
      <c r="A16" s="403" t="s">
        <v>47</v>
      </c>
      <c r="B16" s="43">
        <v>26</v>
      </c>
      <c r="C16" s="8">
        <v>452417</v>
      </c>
      <c r="D16" s="72">
        <v>228678</v>
      </c>
      <c r="E16" s="73">
        <v>50.5</v>
      </c>
      <c r="F16" s="72">
        <v>72939</v>
      </c>
      <c r="G16" s="74">
        <v>16.100000000000001</v>
      </c>
      <c r="H16" s="72">
        <v>49344</v>
      </c>
      <c r="I16" s="75">
        <v>10.9</v>
      </c>
      <c r="J16" s="72">
        <v>73100</v>
      </c>
      <c r="K16" s="75">
        <v>16.2</v>
      </c>
      <c r="L16" s="72">
        <v>73100</v>
      </c>
      <c r="M16" s="75">
        <v>16.2</v>
      </c>
      <c r="N16" s="72">
        <v>150639</v>
      </c>
      <c r="O16" s="74">
        <v>33.299999999999997</v>
      </c>
      <c r="P16" s="72">
        <v>22424</v>
      </c>
      <c r="Q16" s="75">
        <v>5</v>
      </c>
      <c r="R16" s="8">
        <v>22486</v>
      </c>
      <c r="S16" s="75">
        <v>4.9000000000000004</v>
      </c>
      <c r="T16" s="49"/>
      <c r="U16" s="49"/>
      <c r="V16" s="49"/>
      <c r="W16" s="49"/>
      <c r="X16" s="49"/>
      <c r="Y16" s="49"/>
      <c r="Z16" s="49"/>
      <c r="AA16" s="49"/>
      <c r="AB16" s="49"/>
      <c r="AC16" s="49"/>
      <c r="AD16" s="49"/>
      <c r="AE16" s="49"/>
      <c r="AF16" s="49"/>
      <c r="AG16" s="49"/>
      <c r="AH16" s="49"/>
      <c r="AI16" s="49"/>
      <c r="AJ16" s="49"/>
      <c r="AK16" s="49"/>
      <c r="AL16" s="49"/>
    </row>
    <row r="17" spans="1:38" ht="17.25" customHeight="1">
      <c r="A17" s="416"/>
      <c r="B17" s="43">
        <v>27</v>
      </c>
      <c r="C17" s="8">
        <v>449432</v>
      </c>
      <c r="D17" s="72">
        <v>233150.024</v>
      </c>
      <c r="E17" s="73">
        <v>51.8</v>
      </c>
      <c r="F17" s="72">
        <v>75080.311000000002</v>
      </c>
      <c r="G17" s="74">
        <v>16.7</v>
      </c>
      <c r="H17" s="72">
        <v>46810.506000000001</v>
      </c>
      <c r="I17" s="75">
        <v>10.4</v>
      </c>
      <c r="J17" s="72">
        <v>64463.925000000003</v>
      </c>
      <c r="K17" s="75">
        <v>14.4</v>
      </c>
      <c r="L17" s="72">
        <v>64463.925000000003</v>
      </c>
      <c r="M17" s="75">
        <v>14.4</v>
      </c>
      <c r="N17" s="72">
        <v>151818.13099999999</v>
      </c>
      <c r="O17" s="74">
        <v>33.799999999999997</v>
      </c>
      <c r="P17" s="72">
        <v>22247.756000000001</v>
      </c>
      <c r="Q17" s="75">
        <v>5</v>
      </c>
      <c r="R17" s="8">
        <v>22414</v>
      </c>
      <c r="S17" s="75">
        <v>4.9000000000000004</v>
      </c>
      <c r="T17" s="49"/>
      <c r="U17" s="49"/>
      <c r="V17" s="49"/>
      <c r="W17" s="49"/>
      <c r="X17" s="49"/>
      <c r="Y17" s="49"/>
      <c r="Z17" s="49"/>
      <c r="AA17" s="49"/>
      <c r="AB17" s="49"/>
      <c r="AC17" s="49"/>
      <c r="AD17" s="49"/>
      <c r="AE17" s="49"/>
      <c r="AF17" s="49"/>
      <c r="AG17" s="49"/>
      <c r="AH17" s="49"/>
      <c r="AI17" s="49"/>
      <c r="AJ17" s="49"/>
      <c r="AK17" s="49"/>
      <c r="AL17" s="49"/>
    </row>
    <row r="18" spans="1:38" ht="17.25" customHeight="1">
      <c r="A18" s="416"/>
      <c r="B18" s="43">
        <v>28</v>
      </c>
      <c r="C18" s="8">
        <v>452231</v>
      </c>
      <c r="D18" s="72">
        <v>241756</v>
      </c>
      <c r="E18" s="73">
        <v>53.4</v>
      </c>
      <c r="F18" s="72">
        <v>74194</v>
      </c>
      <c r="G18" s="74">
        <v>16.399999999999999</v>
      </c>
      <c r="H18" s="72">
        <v>49922</v>
      </c>
      <c r="I18" s="75">
        <v>11</v>
      </c>
      <c r="J18" s="72">
        <v>60312</v>
      </c>
      <c r="K18" s="75">
        <v>13.3</v>
      </c>
      <c r="L18" s="72">
        <v>60312</v>
      </c>
      <c r="M18" s="75">
        <v>13.3</v>
      </c>
      <c r="N18" s="72">
        <v>150163</v>
      </c>
      <c r="O18" s="74">
        <v>33.299999999999997</v>
      </c>
      <c r="P18" s="72">
        <v>21753</v>
      </c>
      <c r="Q18" s="75">
        <v>4.8</v>
      </c>
      <c r="R18" s="8">
        <v>21588</v>
      </c>
      <c r="S18" s="75">
        <v>4.8</v>
      </c>
      <c r="T18" s="49"/>
      <c r="U18" s="49"/>
      <c r="V18" s="49"/>
      <c r="W18" s="49"/>
      <c r="X18" s="49"/>
      <c r="Y18" s="49"/>
      <c r="Z18" s="49"/>
      <c r="AA18" s="49"/>
      <c r="AB18" s="49"/>
      <c r="AC18" s="49"/>
      <c r="AD18" s="49"/>
      <c r="AE18" s="49"/>
      <c r="AF18" s="49"/>
      <c r="AG18" s="49"/>
      <c r="AH18" s="49"/>
      <c r="AI18" s="49"/>
      <c r="AJ18" s="49"/>
      <c r="AK18" s="49"/>
      <c r="AL18" s="49"/>
    </row>
    <row r="19" spans="1:38" ht="17.25" customHeight="1">
      <c r="A19" s="416"/>
      <c r="B19" s="43">
        <v>29</v>
      </c>
      <c r="C19" s="8">
        <v>524654</v>
      </c>
      <c r="D19" s="72">
        <v>294722</v>
      </c>
      <c r="E19" s="73">
        <v>56.2</v>
      </c>
      <c r="F19" s="72">
        <v>121318</v>
      </c>
      <c r="G19" s="74">
        <v>23.1</v>
      </c>
      <c r="H19" s="72">
        <v>51316</v>
      </c>
      <c r="I19" s="75">
        <v>9.8000000000000007</v>
      </c>
      <c r="J19" s="72">
        <v>78914</v>
      </c>
      <c r="K19" s="75">
        <v>15.1</v>
      </c>
      <c r="L19" s="72">
        <v>78914</v>
      </c>
      <c r="M19" s="75">
        <v>15.1</v>
      </c>
      <c r="N19" s="72">
        <v>151018</v>
      </c>
      <c r="O19" s="74">
        <v>28.7</v>
      </c>
      <c r="P19" s="72">
        <v>21654</v>
      </c>
      <c r="Q19" s="75">
        <v>4.0999999999999996</v>
      </c>
      <c r="R19" s="8">
        <v>21277</v>
      </c>
      <c r="S19" s="75">
        <v>4</v>
      </c>
      <c r="T19" s="49"/>
      <c r="U19" s="49"/>
      <c r="V19" s="49"/>
      <c r="W19" s="49"/>
      <c r="X19" s="49"/>
      <c r="Y19" s="49"/>
      <c r="Z19" s="49"/>
      <c r="AA19" s="49"/>
      <c r="AB19" s="49"/>
      <c r="AC19" s="49"/>
      <c r="AD19" s="49"/>
      <c r="AE19" s="49"/>
      <c r="AF19" s="49"/>
      <c r="AG19" s="49"/>
      <c r="AH19" s="49"/>
      <c r="AI19" s="49"/>
      <c r="AJ19" s="49"/>
      <c r="AK19" s="49"/>
      <c r="AL19" s="49"/>
    </row>
    <row r="20" spans="1:38" s="7" customFormat="1" ht="17.25" customHeight="1">
      <c r="A20" s="399"/>
      <c r="B20" s="44">
        <v>30</v>
      </c>
      <c r="C20" s="76">
        <v>538153</v>
      </c>
      <c r="D20" s="77">
        <v>300552</v>
      </c>
      <c r="E20" s="78">
        <v>55.9</v>
      </c>
      <c r="F20" s="77">
        <v>123021</v>
      </c>
      <c r="G20" s="79">
        <v>22.859855840253609</v>
      </c>
      <c r="H20" s="77">
        <v>52263</v>
      </c>
      <c r="I20" s="80">
        <v>9.7115504326836426</v>
      </c>
      <c r="J20" s="77">
        <v>81713</v>
      </c>
      <c r="K20" s="80">
        <v>15.1</v>
      </c>
      <c r="L20" s="77">
        <v>81713</v>
      </c>
      <c r="M20" s="80">
        <v>15.1</v>
      </c>
      <c r="N20" s="77">
        <v>155888</v>
      </c>
      <c r="O20" s="79">
        <v>28.967226792380607</v>
      </c>
      <c r="P20" s="77">
        <v>21903</v>
      </c>
      <c r="Q20" s="80">
        <v>4.0700321284095784</v>
      </c>
      <c r="R20" s="76">
        <v>21376</v>
      </c>
      <c r="S20" s="80">
        <v>3.9</v>
      </c>
      <c r="T20" s="49"/>
      <c r="U20" s="49"/>
      <c r="V20" s="49"/>
      <c r="W20" s="49"/>
      <c r="X20" s="49"/>
      <c r="Y20" s="49"/>
      <c r="Z20" s="49"/>
      <c r="AA20" s="49"/>
      <c r="AB20" s="49"/>
      <c r="AC20" s="49"/>
      <c r="AD20" s="49"/>
      <c r="AE20" s="49"/>
      <c r="AF20" s="49"/>
      <c r="AG20" s="49"/>
      <c r="AH20" s="49"/>
      <c r="AI20" s="49"/>
      <c r="AJ20" s="49"/>
      <c r="AK20" s="49"/>
      <c r="AL20" s="49"/>
    </row>
    <row r="21" spans="1:38" ht="17.25" customHeight="1">
      <c r="A21" s="403" t="s">
        <v>48</v>
      </c>
      <c r="B21" s="43">
        <v>26</v>
      </c>
      <c r="C21" s="8">
        <v>377952</v>
      </c>
      <c r="D21" s="72">
        <v>201332</v>
      </c>
      <c r="E21" s="73">
        <v>53.2</v>
      </c>
      <c r="F21" s="72">
        <v>54899</v>
      </c>
      <c r="G21" s="75">
        <v>14.5</v>
      </c>
      <c r="H21" s="72">
        <v>57951</v>
      </c>
      <c r="I21" s="75">
        <v>15.3</v>
      </c>
      <c r="J21" s="72">
        <v>31892</v>
      </c>
      <c r="K21" s="75">
        <v>8.5</v>
      </c>
      <c r="L21" s="72">
        <v>31857</v>
      </c>
      <c r="M21" s="75">
        <v>8.5</v>
      </c>
      <c r="N21" s="72">
        <v>144728</v>
      </c>
      <c r="O21" s="74">
        <v>38.299999999999997</v>
      </c>
      <c r="P21" s="72">
        <v>27996</v>
      </c>
      <c r="Q21" s="75">
        <v>7.4</v>
      </c>
      <c r="R21" s="8">
        <v>31123</v>
      </c>
      <c r="S21" s="75">
        <v>8.1999999999999993</v>
      </c>
      <c r="T21" s="49"/>
      <c r="U21" s="49"/>
      <c r="V21" s="49"/>
      <c r="W21" s="49"/>
      <c r="X21" s="49"/>
      <c r="Y21" s="49"/>
      <c r="Z21" s="49"/>
      <c r="AA21" s="49"/>
      <c r="AB21" s="49"/>
      <c r="AC21" s="49"/>
      <c r="AD21" s="49"/>
      <c r="AE21" s="49"/>
      <c r="AF21" s="49"/>
      <c r="AG21" s="49"/>
      <c r="AH21" s="49"/>
      <c r="AI21" s="49"/>
      <c r="AJ21" s="49"/>
      <c r="AK21" s="49"/>
      <c r="AL21" s="49"/>
    </row>
    <row r="22" spans="1:38" ht="17.25" customHeight="1">
      <c r="A22" s="413"/>
      <c r="B22" s="43">
        <v>27</v>
      </c>
      <c r="C22" s="8">
        <v>386679</v>
      </c>
      <c r="D22" s="72">
        <v>207319</v>
      </c>
      <c r="E22" s="73">
        <v>53.6</v>
      </c>
      <c r="F22" s="72">
        <v>54212</v>
      </c>
      <c r="G22" s="74">
        <v>14</v>
      </c>
      <c r="H22" s="72">
        <v>58698</v>
      </c>
      <c r="I22" s="75">
        <v>15.2</v>
      </c>
      <c r="J22" s="72">
        <v>31835</v>
      </c>
      <c r="K22" s="75">
        <v>8.1999999999999993</v>
      </c>
      <c r="L22" s="72">
        <v>31835</v>
      </c>
      <c r="M22" s="75">
        <v>8.1999999999999993</v>
      </c>
      <c r="N22" s="72">
        <v>147525</v>
      </c>
      <c r="O22" s="74">
        <v>38.200000000000003</v>
      </c>
      <c r="P22" s="72">
        <v>28013</v>
      </c>
      <c r="Q22" s="75">
        <v>7.3</v>
      </c>
      <c r="R22" s="8">
        <v>32682</v>
      </c>
      <c r="S22" s="75">
        <v>8.5</v>
      </c>
      <c r="T22" s="49"/>
      <c r="U22" s="49"/>
      <c r="V22" s="49"/>
      <c r="W22" s="49"/>
      <c r="X22" s="49"/>
      <c r="Y22" s="49"/>
      <c r="Z22" s="49"/>
      <c r="AA22" s="49"/>
      <c r="AB22" s="49"/>
      <c r="AC22" s="49"/>
      <c r="AD22" s="49"/>
      <c r="AE22" s="49"/>
      <c r="AF22" s="49"/>
      <c r="AG22" s="49"/>
      <c r="AH22" s="49"/>
      <c r="AI22" s="49"/>
      <c r="AJ22" s="49"/>
      <c r="AK22" s="49"/>
      <c r="AL22" s="49"/>
    </row>
    <row r="23" spans="1:38" ht="17.25" customHeight="1">
      <c r="A23" s="413"/>
      <c r="B23" s="43">
        <v>28</v>
      </c>
      <c r="C23" s="8">
        <v>400622</v>
      </c>
      <c r="D23" s="72">
        <v>210273</v>
      </c>
      <c r="E23" s="73">
        <v>52.5</v>
      </c>
      <c r="F23" s="72">
        <v>53903</v>
      </c>
      <c r="G23" s="74">
        <v>13.5</v>
      </c>
      <c r="H23" s="72">
        <v>56413</v>
      </c>
      <c r="I23" s="75">
        <v>14.1</v>
      </c>
      <c r="J23" s="72">
        <v>36011</v>
      </c>
      <c r="K23" s="75">
        <v>9</v>
      </c>
      <c r="L23" s="72">
        <v>35952</v>
      </c>
      <c r="M23" s="75">
        <v>9</v>
      </c>
      <c r="N23" s="72">
        <v>154338</v>
      </c>
      <c r="O23" s="74">
        <v>38.5</v>
      </c>
      <c r="P23" s="72">
        <v>27699</v>
      </c>
      <c r="Q23" s="75">
        <v>6.9</v>
      </c>
      <c r="R23" s="8">
        <v>32769</v>
      </c>
      <c r="S23" s="75">
        <v>8.1999999999999993</v>
      </c>
      <c r="T23" s="49"/>
      <c r="U23" s="49"/>
      <c r="V23" s="49"/>
      <c r="W23" s="49"/>
      <c r="X23" s="49"/>
      <c r="Y23" s="49"/>
      <c r="Z23" s="49"/>
      <c r="AA23" s="49"/>
      <c r="AB23" s="49"/>
      <c r="AC23" s="49"/>
      <c r="AD23" s="49"/>
      <c r="AE23" s="49"/>
      <c r="AF23" s="49"/>
      <c r="AG23" s="49"/>
      <c r="AH23" s="49"/>
      <c r="AI23" s="49"/>
      <c r="AJ23" s="49"/>
      <c r="AK23" s="49"/>
      <c r="AL23" s="49"/>
    </row>
    <row r="24" spans="1:38" ht="17.25" customHeight="1">
      <c r="A24" s="413"/>
      <c r="B24" s="43">
        <v>29</v>
      </c>
      <c r="C24" s="8">
        <v>438331</v>
      </c>
      <c r="D24" s="72">
        <v>251102</v>
      </c>
      <c r="E24" s="73">
        <v>57.3</v>
      </c>
      <c r="F24" s="72">
        <v>95002</v>
      </c>
      <c r="G24" s="74">
        <v>21.7</v>
      </c>
      <c r="H24" s="72">
        <v>55087</v>
      </c>
      <c r="I24" s="75">
        <v>12.6</v>
      </c>
      <c r="J24" s="72">
        <v>33746</v>
      </c>
      <c r="K24" s="75">
        <v>7.7</v>
      </c>
      <c r="L24" s="72">
        <v>33738</v>
      </c>
      <c r="M24" s="75">
        <v>7.7</v>
      </c>
      <c r="N24" s="72">
        <v>153483</v>
      </c>
      <c r="O24" s="74">
        <v>35</v>
      </c>
      <c r="P24" s="72">
        <v>27206</v>
      </c>
      <c r="Q24" s="75">
        <v>6.2</v>
      </c>
      <c r="R24" s="8">
        <v>34901</v>
      </c>
      <c r="S24" s="75">
        <v>7.9</v>
      </c>
      <c r="T24" s="49"/>
      <c r="U24" s="49"/>
      <c r="V24" s="49"/>
      <c r="W24" s="49"/>
      <c r="X24" s="49"/>
      <c r="Y24" s="49"/>
      <c r="Z24" s="49"/>
      <c r="AA24" s="49"/>
      <c r="AB24" s="49"/>
      <c r="AC24" s="49"/>
      <c r="AD24" s="49"/>
      <c r="AE24" s="49"/>
      <c r="AF24" s="49"/>
      <c r="AG24" s="49"/>
      <c r="AH24" s="49"/>
      <c r="AI24" s="49"/>
      <c r="AJ24" s="49"/>
      <c r="AK24" s="49"/>
      <c r="AL24" s="49"/>
    </row>
    <row r="25" spans="1:38" s="7" customFormat="1" ht="17.25" customHeight="1">
      <c r="A25" s="420"/>
      <c r="B25" s="44">
        <v>30</v>
      </c>
      <c r="C25" s="76">
        <v>434558</v>
      </c>
      <c r="D25" s="77">
        <v>252634</v>
      </c>
      <c r="E25" s="78">
        <v>58.135852981650316</v>
      </c>
      <c r="F25" s="77">
        <v>94281</v>
      </c>
      <c r="G25" s="79">
        <v>21.695838069946934</v>
      </c>
      <c r="H25" s="77">
        <v>53576</v>
      </c>
      <c r="I25" s="80">
        <v>12.328849083436504</v>
      </c>
      <c r="J25" s="77">
        <v>32489</v>
      </c>
      <c r="K25" s="80">
        <v>7.4763322732523623</v>
      </c>
      <c r="L25" s="77">
        <v>32489</v>
      </c>
      <c r="M25" s="80">
        <v>7.4763322732523623</v>
      </c>
      <c r="N25" s="77">
        <v>149435</v>
      </c>
      <c r="O25" s="79">
        <v>34.387814745097316</v>
      </c>
      <c r="P25" s="77">
        <v>27064</v>
      </c>
      <c r="Q25" s="80">
        <v>6.2279373524362684</v>
      </c>
      <c r="R25" s="76">
        <v>31655</v>
      </c>
      <c r="S25" s="80">
        <v>7.2844131278218329</v>
      </c>
      <c r="T25" s="49"/>
      <c r="U25" s="49"/>
      <c r="V25" s="49"/>
      <c r="W25" s="49"/>
      <c r="X25" s="49"/>
      <c r="Y25" s="49"/>
      <c r="Z25" s="49"/>
      <c r="AA25" s="49"/>
      <c r="AB25" s="49"/>
      <c r="AC25" s="49"/>
      <c r="AD25" s="49"/>
      <c r="AE25" s="49"/>
      <c r="AF25" s="49"/>
      <c r="AG25" s="49"/>
      <c r="AH25" s="49"/>
      <c r="AI25" s="49"/>
      <c r="AJ25" s="49"/>
      <c r="AK25" s="49"/>
      <c r="AL25" s="49"/>
    </row>
    <row r="26" spans="1:38" ht="17.25" customHeight="1">
      <c r="A26" s="403" t="s">
        <v>50</v>
      </c>
      <c r="B26" s="43">
        <v>26</v>
      </c>
      <c r="C26" s="8">
        <v>1443265</v>
      </c>
      <c r="D26" s="72">
        <v>778595</v>
      </c>
      <c r="E26" s="73">
        <v>53.946780390295615</v>
      </c>
      <c r="F26" s="72">
        <v>197064</v>
      </c>
      <c r="G26" s="74">
        <v>13.65404135761624</v>
      </c>
      <c r="H26" s="72">
        <v>192200</v>
      </c>
      <c r="I26" s="75">
        <v>13.317027711473639</v>
      </c>
      <c r="J26" s="72">
        <v>176986</v>
      </c>
      <c r="K26" s="75">
        <v>12.262890044447831</v>
      </c>
      <c r="L26" s="72">
        <v>176986</v>
      </c>
      <c r="M26" s="75">
        <v>12.262890044447831</v>
      </c>
      <c r="N26" s="72">
        <v>487684</v>
      </c>
      <c r="O26" s="74">
        <v>33.790329565256556</v>
      </c>
      <c r="P26" s="72">
        <v>139087</v>
      </c>
      <c r="Q26" s="75">
        <v>9.6369689558050666</v>
      </c>
      <c r="R26" s="8">
        <v>59121</v>
      </c>
      <c r="S26" s="75">
        <v>4.0963371245058946</v>
      </c>
      <c r="T26" s="49"/>
      <c r="U26" s="49"/>
      <c r="V26" s="49"/>
      <c r="W26" s="49"/>
      <c r="X26" s="49"/>
      <c r="Y26" s="49"/>
      <c r="Z26" s="49"/>
      <c r="AA26" s="49"/>
      <c r="AB26" s="49"/>
      <c r="AC26" s="49"/>
      <c r="AD26" s="49"/>
      <c r="AE26" s="49"/>
      <c r="AF26" s="49"/>
      <c r="AG26" s="49"/>
      <c r="AH26" s="49"/>
      <c r="AI26" s="49"/>
      <c r="AJ26" s="49"/>
      <c r="AK26" s="49"/>
      <c r="AL26" s="49"/>
    </row>
    <row r="27" spans="1:38" ht="17.25" customHeight="1">
      <c r="A27" s="413"/>
      <c r="B27" s="43">
        <v>27</v>
      </c>
      <c r="C27" s="8">
        <v>1501290</v>
      </c>
      <c r="D27" s="72">
        <v>797733</v>
      </c>
      <c r="E27" s="73">
        <v>53.1</v>
      </c>
      <c r="F27" s="72">
        <v>200824</v>
      </c>
      <c r="G27" s="74">
        <v>13.4</v>
      </c>
      <c r="H27" s="72">
        <v>186928</v>
      </c>
      <c r="I27" s="75">
        <v>12.5</v>
      </c>
      <c r="J27" s="72">
        <v>218055</v>
      </c>
      <c r="K27" s="75">
        <v>14.5</v>
      </c>
      <c r="L27" s="72">
        <v>218055</v>
      </c>
      <c r="M27" s="75">
        <v>14.5</v>
      </c>
      <c r="N27" s="72">
        <v>485502</v>
      </c>
      <c r="O27" s="74">
        <v>32.4</v>
      </c>
      <c r="P27" s="72">
        <v>138926</v>
      </c>
      <c r="Q27" s="75">
        <v>9.3000000000000007</v>
      </c>
      <c r="R27" s="8">
        <v>53401</v>
      </c>
      <c r="S27" s="75">
        <v>3.6</v>
      </c>
      <c r="T27" s="49"/>
      <c r="U27" s="49"/>
      <c r="V27" s="49"/>
      <c r="W27" s="49"/>
      <c r="X27" s="49"/>
      <c r="Y27" s="49"/>
      <c r="Z27" s="49"/>
      <c r="AA27" s="49"/>
      <c r="AB27" s="49"/>
      <c r="AC27" s="49"/>
      <c r="AD27" s="49"/>
      <c r="AE27" s="49"/>
      <c r="AF27" s="49"/>
      <c r="AG27" s="49"/>
      <c r="AH27" s="49"/>
      <c r="AI27" s="49"/>
      <c r="AJ27" s="49"/>
      <c r="AK27" s="49"/>
      <c r="AL27" s="49"/>
    </row>
    <row r="28" spans="1:38" ht="17.25" customHeight="1">
      <c r="A28" s="413"/>
      <c r="B28" s="43">
        <v>28</v>
      </c>
      <c r="C28" s="8">
        <v>1541515</v>
      </c>
      <c r="D28" s="72">
        <v>829899</v>
      </c>
      <c r="E28" s="73">
        <v>53.8</v>
      </c>
      <c r="F28" s="72">
        <v>199215</v>
      </c>
      <c r="G28" s="74">
        <v>12.9</v>
      </c>
      <c r="H28" s="72">
        <v>195573</v>
      </c>
      <c r="I28" s="75">
        <v>12.7</v>
      </c>
      <c r="J28" s="72">
        <v>217343</v>
      </c>
      <c r="K28" s="75">
        <v>14.1</v>
      </c>
      <c r="L28" s="72">
        <v>217343</v>
      </c>
      <c r="M28" s="75">
        <v>14.1</v>
      </c>
      <c r="N28" s="72">
        <v>494273</v>
      </c>
      <c r="O28" s="74">
        <v>32.1</v>
      </c>
      <c r="P28" s="72">
        <v>141558</v>
      </c>
      <c r="Q28" s="75">
        <v>9.1999999999999993</v>
      </c>
      <c r="R28" s="8">
        <v>56765</v>
      </c>
      <c r="S28" s="75">
        <v>3.7</v>
      </c>
      <c r="T28" s="49"/>
      <c r="U28" s="49"/>
      <c r="V28" s="49"/>
      <c r="W28" s="49"/>
      <c r="X28" s="49"/>
      <c r="Y28" s="49"/>
      <c r="Z28" s="49"/>
      <c r="AA28" s="49"/>
      <c r="AB28" s="49"/>
      <c r="AC28" s="49"/>
      <c r="AD28" s="49"/>
      <c r="AE28" s="49"/>
      <c r="AF28" s="49"/>
      <c r="AG28" s="49"/>
      <c r="AH28" s="49"/>
      <c r="AI28" s="49"/>
      <c r="AJ28" s="49"/>
      <c r="AK28" s="49"/>
      <c r="AL28" s="49"/>
    </row>
    <row r="29" spans="1:38" ht="17.25" customHeight="1">
      <c r="A29" s="413"/>
      <c r="B29" s="43">
        <v>29</v>
      </c>
      <c r="C29" s="8">
        <v>1682029</v>
      </c>
      <c r="D29" s="72">
        <v>976736</v>
      </c>
      <c r="E29" s="73">
        <v>58.1</v>
      </c>
      <c r="F29" s="72">
        <v>348323</v>
      </c>
      <c r="G29" s="74">
        <v>20.7</v>
      </c>
      <c r="H29" s="72">
        <v>183500</v>
      </c>
      <c r="I29" s="75">
        <v>10.9</v>
      </c>
      <c r="J29" s="72">
        <v>202470</v>
      </c>
      <c r="K29" s="75">
        <v>12</v>
      </c>
      <c r="L29" s="72">
        <v>202470</v>
      </c>
      <c r="M29" s="75">
        <v>12</v>
      </c>
      <c r="N29" s="72">
        <v>502823</v>
      </c>
      <c r="O29" s="74">
        <v>29.9</v>
      </c>
      <c r="P29" s="72">
        <v>140901</v>
      </c>
      <c r="Q29" s="75">
        <v>8.4</v>
      </c>
      <c r="R29" s="8">
        <v>52988</v>
      </c>
      <c r="S29" s="75">
        <v>3.2</v>
      </c>
      <c r="T29" s="49"/>
      <c r="U29" s="49"/>
      <c r="V29" s="49"/>
      <c r="W29" s="49"/>
      <c r="X29" s="49"/>
      <c r="Y29" s="49"/>
      <c r="Z29" s="49"/>
      <c r="AA29" s="49"/>
      <c r="AB29" s="49"/>
      <c r="AC29" s="49"/>
      <c r="AD29" s="49"/>
      <c r="AE29" s="49"/>
      <c r="AF29" s="49"/>
      <c r="AG29" s="49"/>
      <c r="AH29" s="49"/>
      <c r="AI29" s="49"/>
      <c r="AJ29" s="49"/>
      <c r="AK29" s="49"/>
      <c r="AL29" s="49"/>
    </row>
    <row r="30" spans="1:38" s="7" customFormat="1" ht="17.25" customHeight="1">
      <c r="A30" s="420"/>
      <c r="B30" s="44">
        <v>30</v>
      </c>
      <c r="C30" s="76">
        <v>1730887</v>
      </c>
      <c r="D30" s="77">
        <v>995609</v>
      </c>
      <c r="E30" s="78">
        <v>57.520161628113222</v>
      </c>
      <c r="F30" s="77">
        <v>349470</v>
      </c>
      <c r="G30" s="79">
        <v>20.190226167277238</v>
      </c>
      <c r="H30" s="77">
        <v>191861</v>
      </c>
      <c r="I30" s="80">
        <v>11.084547980312983</v>
      </c>
      <c r="J30" s="77">
        <v>235235</v>
      </c>
      <c r="K30" s="80">
        <v>13.590430802241857</v>
      </c>
      <c r="L30" s="77">
        <v>235235</v>
      </c>
      <c r="M30" s="80">
        <v>13.590430802241857</v>
      </c>
      <c r="N30" s="77">
        <v>500043</v>
      </c>
      <c r="O30" s="79">
        <v>28.889407569644927</v>
      </c>
      <c r="P30" s="77">
        <v>141700</v>
      </c>
      <c r="Q30" s="80">
        <v>8.1865540615880761</v>
      </c>
      <c r="R30" s="76">
        <v>48658</v>
      </c>
      <c r="S30" s="80">
        <v>2.8111598273024176</v>
      </c>
      <c r="T30" s="49"/>
      <c r="U30" s="49"/>
      <c r="V30" s="49"/>
      <c r="W30" s="49"/>
      <c r="X30" s="49"/>
      <c r="Y30" s="49"/>
      <c r="Z30" s="49"/>
      <c r="AA30" s="49"/>
      <c r="AB30" s="49"/>
      <c r="AC30" s="49"/>
      <c r="AD30" s="49"/>
      <c r="AE30" s="49"/>
      <c r="AF30" s="49"/>
      <c r="AG30" s="49"/>
      <c r="AH30" s="49"/>
      <c r="AI30" s="49"/>
      <c r="AJ30" s="49"/>
      <c r="AK30" s="49"/>
      <c r="AL30" s="49"/>
    </row>
    <row r="31" spans="1:38" ht="17.25" customHeight="1">
      <c r="A31" s="403" t="s">
        <v>49</v>
      </c>
      <c r="B31" s="43">
        <v>26</v>
      </c>
      <c r="C31" s="68">
        <v>607375</v>
      </c>
      <c r="D31" s="68">
        <v>316367</v>
      </c>
      <c r="E31" s="69">
        <v>52.1</v>
      </c>
      <c r="F31" s="68">
        <v>90599</v>
      </c>
      <c r="G31" s="70">
        <v>14.9</v>
      </c>
      <c r="H31" s="68">
        <v>69794</v>
      </c>
      <c r="I31" s="71">
        <v>11.5</v>
      </c>
      <c r="J31" s="68">
        <v>92199</v>
      </c>
      <c r="K31" s="71">
        <v>15.2</v>
      </c>
      <c r="L31" s="68">
        <v>92096</v>
      </c>
      <c r="M31" s="71">
        <v>15.2</v>
      </c>
      <c r="N31" s="68">
        <v>198809</v>
      </c>
      <c r="O31" s="70">
        <v>32.700000000000003</v>
      </c>
      <c r="P31" s="68">
        <v>50255</v>
      </c>
      <c r="Q31" s="71">
        <v>8.3000000000000007</v>
      </c>
      <c r="R31" s="6">
        <v>39194</v>
      </c>
      <c r="S31" s="71">
        <v>6.4</v>
      </c>
      <c r="T31" s="49"/>
      <c r="U31" s="49"/>
      <c r="V31" s="49"/>
      <c r="W31" s="49"/>
      <c r="X31" s="49"/>
      <c r="Y31" s="49"/>
      <c r="Z31" s="49"/>
      <c r="AA31" s="49"/>
      <c r="AB31" s="49"/>
      <c r="AC31" s="49"/>
      <c r="AD31" s="49"/>
      <c r="AE31" s="49"/>
      <c r="AF31" s="49"/>
      <c r="AG31" s="49"/>
      <c r="AH31" s="49"/>
      <c r="AI31" s="49"/>
      <c r="AJ31" s="49"/>
      <c r="AK31" s="49"/>
      <c r="AL31" s="49"/>
    </row>
    <row r="32" spans="1:38" ht="17.25" customHeight="1">
      <c r="A32" s="413"/>
      <c r="B32" s="43">
        <v>27</v>
      </c>
      <c r="C32" s="72">
        <v>602637</v>
      </c>
      <c r="D32" s="72">
        <v>327311</v>
      </c>
      <c r="E32" s="73">
        <v>54.3</v>
      </c>
      <c r="F32" s="72">
        <v>92302</v>
      </c>
      <c r="G32" s="74">
        <v>15.3</v>
      </c>
      <c r="H32" s="72">
        <v>70651</v>
      </c>
      <c r="I32" s="75">
        <v>11.7</v>
      </c>
      <c r="J32" s="72">
        <v>75683</v>
      </c>
      <c r="K32" s="75">
        <v>12.6</v>
      </c>
      <c r="L32" s="72">
        <v>75452</v>
      </c>
      <c r="M32" s="75">
        <v>12.5</v>
      </c>
      <c r="N32" s="72">
        <v>199643</v>
      </c>
      <c r="O32" s="74">
        <v>33.1</v>
      </c>
      <c r="P32" s="72">
        <v>53785</v>
      </c>
      <c r="Q32" s="75">
        <v>8.9</v>
      </c>
      <c r="R32" s="8">
        <v>34169</v>
      </c>
      <c r="S32" s="75">
        <v>5.7</v>
      </c>
      <c r="T32" s="49"/>
      <c r="U32" s="49"/>
      <c r="V32" s="49"/>
      <c r="W32" s="49"/>
      <c r="X32" s="49"/>
      <c r="Y32" s="49"/>
      <c r="Z32" s="49"/>
      <c r="AA32" s="49"/>
      <c r="AB32" s="49"/>
      <c r="AC32" s="49"/>
      <c r="AD32" s="49"/>
      <c r="AE32" s="49"/>
      <c r="AF32" s="49"/>
      <c r="AG32" s="49"/>
      <c r="AH32" s="49"/>
      <c r="AI32" s="49"/>
      <c r="AJ32" s="49"/>
      <c r="AK32" s="49"/>
      <c r="AL32" s="49"/>
    </row>
    <row r="33" spans="1:38" ht="17.25" customHeight="1">
      <c r="A33" s="413"/>
      <c r="B33" s="43">
        <v>28</v>
      </c>
      <c r="C33" s="72">
        <v>606992</v>
      </c>
      <c r="D33" s="72">
        <v>335914</v>
      </c>
      <c r="E33" s="73">
        <v>55.4</v>
      </c>
      <c r="F33" s="72">
        <v>91452</v>
      </c>
      <c r="G33" s="74">
        <v>15.1</v>
      </c>
      <c r="H33" s="72">
        <v>72749</v>
      </c>
      <c r="I33" s="75">
        <v>12</v>
      </c>
      <c r="J33" s="72">
        <v>77164</v>
      </c>
      <c r="K33" s="75">
        <v>12.7</v>
      </c>
      <c r="L33" s="72">
        <v>77075</v>
      </c>
      <c r="M33" s="75">
        <v>12.7</v>
      </c>
      <c r="N33" s="72">
        <v>193914</v>
      </c>
      <c r="O33" s="74">
        <v>31.9</v>
      </c>
      <c r="P33" s="72">
        <v>50441</v>
      </c>
      <c r="Q33" s="75">
        <v>8.3000000000000007</v>
      </c>
      <c r="R33" s="8">
        <v>32127</v>
      </c>
      <c r="S33" s="75">
        <v>5.3</v>
      </c>
      <c r="T33" s="49"/>
      <c r="U33" s="49"/>
      <c r="V33" s="49"/>
      <c r="W33" s="49"/>
      <c r="X33" s="49"/>
      <c r="Y33" s="49"/>
      <c r="Z33" s="49"/>
      <c r="AA33" s="49"/>
      <c r="AB33" s="49"/>
      <c r="AC33" s="49"/>
      <c r="AD33" s="49"/>
      <c r="AE33" s="49"/>
      <c r="AF33" s="49"/>
      <c r="AG33" s="49"/>
      <c r="AH33" s="49"/>
      <c r="AI33" s="49"/>
      <c r="AJ33" s="49"/>
      <c r="AK33" s="49"/>
      <c r="AL33" s="49"/>
    </row>
    <row r="34" spans="1:38" ht="17.25" customHeight="1">
      <c r="A34" s="413"/>
      <c r="B34" s="43">
        <v>29</v>
      </c>
      <c r="C34" s="72">
        <v>697012</v>
      </c>
      <c r="D34" s="72">
        <v>399840</v>
      </c>
      <c r="E34" s="73">
        <v>57.4</v>
      </c>
      <c r="F34" s="72">
        <v>147221</v>
      </c>
      <c r="G34" s="74">
        <v>21.1</v>
      </c>
      <c r="H34" s="72">
        <v>71593</v>
      </c>
      <c r="I34" s="75">
        <v>10.3</v>
      </c>
      <c r="J34" s="72">
        <v>96870</v>
      </c>
      <c r="K34" s="75">
        <v>13.9</v>
      </c>
      <c r="L34" s="72">
        <v>96676</v>
      </c>
      <c r="M34" s="75">
        <v>13.9</v>
      </c>
      <c r="N34" s="72">
        <v>200302</v>
      </c>
      <c r="O34" s="74">
        <v>28.7</v>
      </c>
      <c r="P34" s="72">
        <v>57356</v>
      </c>
      <c r="Q34" s="75">
        <v>8.1999999999999993</v>
      </c>
      <c r="R34" s="8">
        <v>31315</v>
      </c>
      <c r="S34" s="75">
        <v>4.5</v>
      </c>
      <c r="T34" s="49"/>
      <c r="U34" s="49"/>
      <c r="V34" s="49"/>
      <c r="W34" s="49"/>
      <c r="X34" s="49"/>
      <c r="Y34" s="49"/>
      <c r="Z34" s="49"/>
      <c r="AA34" s="49"/>
      <c r="AB34" s="49"/>
      <c r="AC34" s="49"/>
      <c r="AD34" s="49"/>
      <c r="AE34" s="49"/>
      <c r="AF34" s="49"/>
      <c r="AG34" s="49"/>
      <c r="AH34" s="49"/>
      <c r="AI34" s="49"/>
      <c r="AJ34" s="49"/>
      <c r="AK34" s="49"/>
      <c r="AL34" s="49"/>
    </row>
    <row r="35" spans="1:38" s="7" customFormat="1" ht="17.25" customHeight="1">
      <c r="A35" s="420"/>
      <c r="B35" s="44">
        <v>30</v>
      </c>
      <c r="C35" s="76">
        <v>712401</v>
      </c>
      <c r="D35" s="77">
        <v>404560</v>
      </c>
      <c r="E35" s="78">
        <v>56.788241453900255</v>
      </c>
      <c r="F35" s="77">
        <v>146189</v>
      </c>
      <c r="G35" s="79">
        <v>20.520605670121181</v>
      </c>
      <c r="H35" s="77">
        <v>72743</v>
      </c>
      <c r="I35" s="80">
        <v>10.210962646037835</v>
      </c>
      <c r="J35" s="77">
        <v>92466</v>
      </c>
      <c r="K35" s="80">
        <v>12.979487676182375</v>
      </c>
      <c r="L35" s="77">
        <v>92466</v>
      </c>
      <c r="M35" s="80">
        <v>12.979487676182375</v>
      </c>
      <c r="N35" s="77">
        <v>215375</v>
      </c>
      <c r="O35" s="79">
        <v>30.232270869917365</v>
      </c>
      <c r="P35" s="77">
        <v>70235</v>
      </c>
      <c r="Q35" s="80">
        <v>9.8589137297673641</v>
      </c>
      <c r="R35" s="76">
        <v>29294</v>
      </c>
      <c r="S35" s="80">
        <v>4.1120099494526254</v>
      </c>
      <c r="T35" s="49"/>
      <c r="U35" s="49"/>
      <c r="V35" s="49"/>
      <c r="W35" s="49"/>
      <c r="X35" s="49"/>
      <c r="Y35" s="49"/>
      <c r="Z35" s="49"/>
      <c r="AA35" s="49"/>
      <c r="AB35" s="49"/>
      <c r="AC35" s="49"/>
      <c r="AD35" s="49"/>
      <c r="AE35" s="49"/>
      <c r="AF35" s="49"/>
      <c r="AG35" s="49"/>
      <c r="AH35" s="49"/>
      <c r="AI35" s="49"/>
      <c r="AJ35" s="49"/>
      <c r="AK35" s="49"/>
      <c r="AL35" s="49"/>
    </row>
    <row r="36" spans="1:38" ht="17.25" customHeight="1">
      <c r="A36" s="403" t="s">
        <v>141</v>
      </c>
      <c r="B36" s="43">
        <v>26</v>
      </c>
      <c r="C36" s="8">
        <v>252652</v>
      </c>
      <c r="D36" s="72">
        <v>134050</v>
      </c>
      <c r="E36" s="73">
        <v>53</v>
      </c>
      <c r="F36" s="72">
        <v>42452</v>
      </c>
      <c r="G36" s="74">
        <v>16.8</v>
      </c>
      <c r="H36" s="72">
        <v>23252</v>
      </c>
      <c r="I36" s="75">
        <v>9.1999999999999993</v>
      </c>
      <c r="J36" s="72">
        <v>30453</v>
      </c>
      <c r="K36" s="75">
        <v>12.1</v>
      </c>
      <c r="L36" s="72">
        <v>30416</v>
      </c>
      <c r="M36" s="75">
        <v>12.1</v>
      </c>
      <c r="N36" s="72">
        <v>88149</v>
      </c>
      <c r="O36" s="74">
        <v>34.9</v>
      </c>
      <c r="P36" s="72">
        <v>16558</v>
      </c>
      <c r="Q36" s="75">
        <v>6.6</v>
      </c>
      <c r="R36" s="8">
        <v>12965</v>
      </c>
      <c r="S36" s="75">
        <v>5.0999999999999996</v>
      </c>
      <c r="T36" s="49"/>
      <c r="U36" s="49"/>
      <c r="V36" s="49"/>
      <c r="W36" s="49"/>
      <c r="X36" s="49"/>
      <c r="Y36" s="49"/>
      <c r="Z36" s="49"/>
      <c r="AA36" s="49"/>
      <c r="AB36" s="49"/>
      <c r="AC36" s="49"/>
      <c r="AD36" s="49"/>
      <c r="AE36" s="49"/>
      <c r="AF36" s="49"/>
      <c r="AG36" s="49"/>
      <c r="AH36" s="49"/>
      <c r="AI36" s="49"/>
      <c r="AJ36" s="49"/>
      <c r="AK36" s="49"/>
      <c r="AL36" s="49"/>
    </row>
    <row r="37" spans="1:38" ht="17.25" customHeight="1">
      <c r="A37" s="413"/>
      <c r="B37" s="43">
        <v>27</v>
      </c>
      <c r="C37" s="8">
        <v>252256</v>
      </c>
      <c r="D37" s="72">
        <v>140437</v>
      </c>
      <c r="E37" s="73">
        <v>55.6</v>
      </c>
      <c r="F37" s="72">
        <v>42739</v>
      </c>
      <c r="G37" s="74">
        <v>16.899999999999999</v>
      </c>
      <c r="H37" s="72">
        <v>23267</v>
      </c>
      <c r="I37" s="75">
        <v>9.1999999999999993</v>
      </c>
      <c r="J37" s="72">
        <v>24088</v>
      </c>
      <c r="K37" s="75">
        <v>9.6</v>
      </c>
      <c r="L37" s="72">
        <v>24088</v>
      </c>
      <c r="M37" s="75">
        <v>9.6</v>
      </c>
      <c r="N37" s="72">
        <v>87731</v>
      </c>
      <c r="O37" s="74">
        <v>34.799999999999997</v>
      </c>
      <c r="P37" s="72">
        <v>15762</v>
      </c>
      <c r="Q37" s="75">
        <v>6.2</v>
      </c>
      <c r="R37" s="8">
        <v>11510</v>
      </c>
      <c r="S37" s="75">
        <v>4.5999999999999996</v>
      </c>
      <c r="T37" s="49"/>
      <c r="U37" s="49"/>
      <c r="V37" s="49"/>
      <c r="W37" s="49"/>
      <c r="X37" s="49"/>
      <c r="Y37" s="49"/>
      <c r="Z37" s="49"/>
      <c r="AA37" s="49"/>
      <c r="AB37" s="49"/>
      <c r="AC37" s="49"/>
      <c r="AD37" s="49"/>
      <c r="AE37" s="49"/>
      <c r="AF37" s="49"/>
      <c r="AG37" s="49"/>
      <c r="AH37" s="49"/>
      <c r="AI37" s="49"/>
      <c r="AJ37" s="49"/>
      <c r="AK37" s="49"/>
      <c r="AL37" s="49"/>
    </row>
    <row r="38" spans="1:38" ht="17.25" customHeight="1">
      <c r="A38" s="413"/>
      <c r="B38" s="43">
        <v>28</v>
      </c>
      <c r="C38" s="8">
        <v>250133</v>
      </c>
      <c r="D38" s="72">
        <v>144275</v>
      </c>
      <c r="E38" s="73">
        <v>57.7</v>
      </c>
      <c r="F38" s="72">
        <v>42735</v>
      </c>
      <c r="G38" s="74">
        <v>17.100000000000001</v>
      </c>
      <c r="H38" s="72">
        <v>24537</v>
      </c>
      <c r="I38" s="75">
        <v>9.8000000000000007</v>
      </c>
      <c r="J38" s="72">
        <v>17319</v>
      </c>
      <c r="K38" s="75">
        <v>6.9</v>
      </c>
      <c r="L38" s="72">
        <v>17292</v>
      </c>
      <c r="M38" s="75">
        <v>6.9</v>
      </c>
      <c r="N38" s="72">
        <v>88539</v>
      </c>
      <c r="O38" s="74">
        <v>35.4</v>
      </c>
      <c r="P38" s="72">
        <v>17085</v>
      </c>
      <c r="Q38" s="75">
        <v>6.8</v>
      </c>
      <c r="R38" s="8">
        <v>11294</v>
      </c>
      <c r="S38" s="75">
        <v>4.5</v>
      </c>
      <c r="T38" s="49"/>
      <c r="U38" s="49"/>
      <c r="V38" s="49"/>
      <c r="W38" s="49"/>
      <c r="X38" s="49"/>
      <c r="Y38" s="49"/>
      <c r="Z38" s="49"/>
      <c r="AA38" s="49"/>
      <c r="AB38" s="49"/>
      <c r="AC38" s="49"/>
      <c r="AD38" s="49"/>
      <c r="AE38" s="49"/>
      <c r="AF38" s="49"/>
      <c r="AG38" s="49"/>
      <c r="AH38" s="49"/>
      <c r="AI38" s="49"/>
      <c r="AJ38" s="49"/>
      <c r="AK38" s="49"/>
      <c r="AL38" s="49"/>
    </row>
    <row r="39" spans="1:38" ht="17.25" customHeight="1">
      <c r="A39" s="413"/>
      <c r="B39" s="43">
        <v>29</v>
      </c>
      <c r="C39" s="8">
        <v>283548</v>
      </c>
      <c r="D39" s="72">
        <v>175201</v>
      </c>
      <c r="E39" s="73">
        <v>61.788832931285</v>
      </c>
      <c r="F39" s="72">
        <v>69746</v>
      </c>
      <c r="G39" s="74">
        <v>24.597598995584523</v>
      </c>
      <c r="H39" s="72">
        <v>25411</v>
      </c>
      <c r="I39" s="75">
        <v>8.9617983551285842</v>
      </c>
      <c r="J39" s="72">
        <v>19418</v>
      </c>
      <c r="K39" s="75">
        <v>6.848223228518628</v>
      </c>
      <c r="L39" s="72">
        <v>19268</v>
      </c>
      <c r="M39" s="75">
        <v>6.7953221324079172</v>
      </c>
      <c r="N39" s="72">
        <v>88929</v>
      </c>
      <c r="O39" s="74">
        <v>31.362943840196365</v>
      </c>
      <c r="P39" s="72">
        <v>15817</v>
      </c>
      <c r="Q39" s="75">
        <v>5.5782442478874827</v>
      </c>
      <c r="R39" s="8">
        <v>11929</v>
      </c>
      <c r="S39" s="75">
        <v>4.2070478366978428</v>
      </c>
      <c r="T39" s="49"/>
      <c r="U39" s="49"/>
      <c r="V39" s="49"/>
      <c r="W39" s="49"/>
      <c r="X39" s="49"/>
      <c r="Y39" s="49"/>
      <c r="Z39" s="49"/>
      <c r="AA39" s="49"/>
      <c r="AB39" s="49"/>
      <c r="AC39" s="49"/>
      <c r="AD39" s="49"/>
      <c r="AE39" s="49"/>
      <c r="AF39" s="49"/>
      <c r="AG39" s="49"/>
      <c r="AH39" s="49"/>
      <c r="AI39" s="49"/>
      <c r="AJ39" s="49"/>
      <c r="AK39" s="49"/>
      <c r="AL39" s="49"/>
    </row>
    <row r="40" spans="1:38" s="7" customFormat="1" ht="17.25" customHeight="1">
      <c r="A40" s="420"/>
      <c r="B40" s="44">
        <v>30</v>
      </c>
      <c r="C40" s="76">
        <v>288040</v>
      </c>
      <c r="D40" s="77">
        <v>176993</v>
      </c>
      <c r="E40" s="78">
        <v>61.44736842105263</v>
      </c>
      <c r="F40" s="77">
        <v>68970</v>
      </c>
      <c r="G40" s="79">
        <v>23.944591029023744</v>
      </c>
      <c r="H40" s="77">
        <v>25466</v>
      </c>
      <c r="I40" s="80">
        <v>8.8411331759477854</v>
      </c>
      <c r="J40" s="77">
        <v>23240</v>
      </c>
      <c r="K40" s="80">
        <v>8.0683238439105676</v>
      </c>
      <c r="L40" s="77">
        <v>22770</v>
      </c>
      <c r="M40" s="80">
        <v>7.9051520622135811</v>
      </c>
      <c r="N40" s="77">
        <v>87807</v>
      </c>
      <c r="O40" s="79">
        <v>30.484307735036804</v>
      </c>
      <c r="P40" s="77">
        <v>14358</v>
      </c>
      <c r="Q40" s="80">
        <v>4.9847243438411333</v>
      </c>
      <c r="R40" s="76">
        <v>10330</v>
      </c>
      <c r="S40" s="80">
        <v>3.5863074572975973</v>
      </c>
      <c r="T40" s="49"/>
      <c r="U40" s="49"/>
      <c r="V40" s="49"/>
      <c r="W40" s="49"/>
      <c r="X40" s="49"/>
      <c r="Y40" s="49"/>
      <c r="Z40" s="49"/>
      <c r="AA40" s="49"/>
      <c r="AB40" s="49"/>
      <c r="AC40" s="49"/>
      <c r="AD40" s="49"/>
      <c r="AE40" s="49"/>
      <c r="AF40" s="49"/>
      <c r="AG40" s="49"/>
      <c r="AH40" s="49"/>
      <c r="AI40" s="49"/>
      <c r="AJ40" s="49"/>
      <c r="AK40" s="49"/>
      <c r="AL40" s="49"/>
    </row>
    <row r="41" spans="1:38" ht="17.25" customHeight="1">
      <c r="A41" s="403" t="s">
        <v>89</v>
      </c>
      <c r="B41" s="43">
        <v>26</v>
      </c>
      <c r="C41" s="8">
        <v>372053</v>
      </c>
      <c r="D41" s="72">
        <v>162764</v>
      </c>
      <c r="E41" s="73">
        <v>43.747530593759492</v>
      </c>
      <c r="F41" s="72">
        <v>52818</v>
      </c>
      <c r="G41" s="74">
        <v>14.196364496456152</v>
      </c>
      <c r="H41" s="72">
        <v>40571</v>
      </c>
      <c r="I41" s="74">
        <v>10.904629179176085</v>
      </c>
      <c r="J41" s="72">
        <v>71441</v>
      </c>
      <c r="K41" s="74">
        <v>19.201834147285467</v>
      </c>
      <c r="L41" s="72">
        <v>71441</v>
      </c>
      <c r="M41" s="74">
        <v>19.201834147285467</v>
      </c>
      <c r="N41" s="72">
        <v>137848</v>
      </c>
      <c r="O41" s="74">
        <v>37.05063525895504</v>
      </c>
      <c r="P41" s="72">
        <v>34433</v>
      </c>
      <c r="Q41" s="75">
        <v>9.2548642263333445</v>
      </c>
      <c r="R41" s="8">
        <v>24357</v>
      </c>
      <c r="S41" s="75">
        <v>6.5466479238173054</v>
      </c>
      <c r="T41" s="49"/>
      <c r="U41" s="49"/>
      <c r="V41" s="49"/>
      <c r="W41" s="49"/>
      <c r="X41" s="49"/>
      <c r="Y41" s="49"/>
      <c r="Z41" s="49"/>
      <c r="AA41" s="49"/>
      <c r="AB41" s="49"/>
      <c r="AC41" s="49"/>
      <c r="AD41" s="49"/>
      <c r="AE41" s="49"/>
      <c r="AF41" s="49"/>
      <c r="AG41" s="49"/>
      <c r="AH41" s="49"/>
      <c r="AI41" s="49"/>
      <c r="AJ41" s="49"/>
      <c r="AK41" s="49"/>
      <c r="AL41" s="49"/>
    </row>
    <row r="42" spans="1:38" ht="17.25" customHeight="1">
      <c r="A42" s="413"/>
      <c r="B42" s="43">
        <v>27</v>
      </c>
      <c r="C42" s="8">
        <v>359331</v>
      </c>
      <c r="D42" s="72">
        <v>165178</v>
      </c>
      <c r="E42" s="73">
        <v>45.97</v>
      </c>
      <c r="F42" s="72">
        <v>51173</v>
      </c>
      <c r="G42" s="74">
        <v>14.2</v>
      </c>
      <c r="H42" s="72">
        <v>41680</v>
      </c>
      <c r="I42" s="74">
        <v>11.6</v>
      </c>
      <c r="J42" s="72">
        <v>55923</v>
      </c>
      <c r="K42" s="74">
        <v>15.6</v>
      </c>
      <c r="L42" s="72">
        <v>55923</v>
      </c>
      <c r="M42" s="74">
        <v>15.6</v>
      </c>
      <c r="N42" s="72">
        <v>138230</v>
      </c>
      <c r="O42" s="74">
        <v>38.4</v>
      </c>
      <c r="P42" s="72">
        <v>34857</v>
      </c>
      <c r="Q42" s="75">
        <v>9.6999999999999993</v>
      </c>
      <c r="R42" s="8">
        <v>22104</v>
      </c>
      <c r="S42" s="75">
        <v>6.2</v>
      </c>
      <c r="T42" s="49"/>
      <c r="U42" s="49"/>
      <c r="V42" s="49"/>
      <c r="W42" s="49"/>
      <c r="X42" s="49"/>
      <c r="Y42" s="49"/>
      <c r="Z42" s="49"/>
      <c r="AA42" s="49"/>
      <c r="AB42" s="49"/>
      <c r="AC42" s="49"/>
      <c r="AD42" s="49"/>
      <c r="AE42" s="49"/>
      <c r="AF42" s="49"/>
      <c r="AG42" s="49"/>
      <c r="AH42" s="49"/>
      <c r="AI42" s="49"/>
      <c r="AJ42" s="49"/>
      <c r="AK42" s="49"/>
      <c r="AL42" s="49"/>
    </row>
    <row r="43" spans="1:38" ht="17.25" customHeight="1">
      <c r="A43" s="413"/>
      <c r="B43" s="43">
        <v>28</v>
      </c>
      <c r="C43" s="8">
        <v>354179</v>
      </c>
      <c r="D43" s="72">
        <v>169864</v>
      </c>
      <c r="E43" s="73">
        <v>48</v>
      </c>
      <c r="F43" s="72">
        <v>50904</v>
      </c>
      <c r="G43" s="74">
        <v>14.4</v>
      </c>
      <c r="H43" s="72">
        <v>42949</v>
      </c>
      <c r="I43" s="75">
        <v>12.1</v>
      </c>
      <c r="J43" s="72">
        <v>49650</v>
      </c>
      <c r="K43" s="75">
        <v>14</v>
      </c>
      <c r="L43" s="72">
        <v>49650</v>
      </c>
      <c r="M43" s="75">
        <v>14</v>
      </c>
      <c r="N43" s="72">
        <v>134665</v>
      </c>
      <c r="O43" s="74">
        <v>38</v>
      </c>
      <c r="P43" s="72">
        <v>33378</v>
      </c>
      <c r="Q43" s="75">
        <v>9.4</v>
      </c>
      <c r="R43" s="8">
        <v>21312</v>
      </c>
      <c r="S43" s="75">
        <v>6</v>
      </c>
      <c r="T43" s="49"/>
      <c r="U43" s="49"/>
      <c r="V43" s="49"/>
      <c r="W43" s="49"/>
      <c r="X43" s="49"/>
      <c r="Y43" s="49"/>
      <c r="Z43" s="49"/>
      <c r="AA43" s="49"/>
      <c r="AB43" s="49"/>
      <c r="AC43" s="49"/>
      <c r="AD43" s="49"/>
      <c r="AE43" s="49"/>
      <c r="AF43" s="49"/>
      <c r="AG43" s="49"/>
      <c r="AH43" s="49"/>
      <c r="AI43" s="49"/>
      <c r="AJ43" s="49"/>
      <c r="AK43" s="49"/>
      <c r="AL43" s="49"/>
    </row>
    <row r="44" spans="1:38" ht="17.25" customHeight="1">
      <c r="A44" s="413"/>
      <c r="B44" s="43">
        <v>29</v>
      </c>
      <c r="C44" s="8">
        <v>403937</v>
      </c>
      <c r="D44" s="72">
        <v>204883</v>
      </c>
      <c r="E44" s="73">
        <v>50.8</v>
      </c>
      <c r="F44" s="72">
        <v>88472</v>
      </c>
      <c r="G44" s="74">
        <v>21.9</v>
      </c>
      <c r="H44" s="72">
        <v>38601</v>
      </c>
      <c r="I44" s="75">
        <v>9.6</v>
      </c>
      <c r="J44" s="72">
        <v>56892</v>
      </c>
      <c r="K44" s="75">
        <v>14.1</v>
      </c>
      <c r="L44" s="72">
        <v>56892</v>
      </c>
      <c r="M44" s="75">
        <v>14.1</v>
      </c>
      <c r="N44" s="72">
        <v>142162</v>
      </c>
      <c r="O44" s="74">
        <v>35.1</v>
      </c>
      <c r="P44" s="72">
        <v>33161</v>
      </c>
      <c r="Q44" s="75">
        <v>8.1999999999999993</v>
      </c>
      <c r="R44" s="8">
        <v>19821</v>
      </c>
      <c r="S44" s="75">
        <v>4.9000000000000004</v>
      </c>
      <c r="T44" s="49"/>
      <c r="U44" s="49"/>
      <c r="V44" s="49"/>
      <c r="W44" s="49"/>
      <c r="X44" s="49"/>
      <c r="Y44" s="49"/>
      <c r="Z44" s="49"/>
      <c r="AA44" s="49"/>
      <c r="AB44" s="49"/>
      <c r="AC44" s="49"/>
      <c r="AD44" s="49"/>
      <c r="AE44" s="49"/>
      <c r="AF44" s="49"/>
      <c r="AG44" s="49"/>
      <c r="AH44" s="49"/>
      <c r="AI44" s="49"/>
      <c r="AJ44" s="49"/>
      <c r="AK44" s="49"/>
      <c r="AL44" s="49"/>
    </row>
    <row r="45" spans="1:38" s="7" customFormat="1" ht="17.25" customHeight="1">
      <c r="A45" s="420"/>
      <c r="B45" s="44">
        <v>30</v>
      </c>
      <c r="C45" s="76">
        <v>379628</v>
      </c>
      <c r="D45" s="77">
        <v>211025</v>
      </c>
      <c r="E45" s="78">
        <v>55.587311789435979</v>
      </c>
      <c r="F45" s="77">
        <v>88919</v>
      </c>
      <c r="G45" s="79">
        <v>23.422666399738691</v>
      </c>
      <c r="H45" s="77">
        <v>43974</v>
      </c>
      <c r="I45" s="80">
        <v>11.583444846007144</v>
      </c>
      <c r="J45" s="77">
        <v>43501</v>
      </c>
      <c r="K45" s="80">
        <v>11.458849189206276</v>
      </c>
      <c r="L45" s="77">
        <v>43334</v>
      </c>
      <c r="M45" s="80">
        <v>11.414858756466858</v>
      </c>
      <c r="N45" s="77">
        <v>125102</v>
      </c>
      <c r="O45" s="79">
        <v>32.953839021357751</v>
      </c>
      <c r="P45" s="77">
        <v>28820</v>
      </c>
      <c r="Q45" s="80">
        <v>7.5916423446110413</v>
      </c>
      <c r="R45" s="76">
        <v>17704</v>
      </c>
      <c r="S45" s="80">
        <v>4.6635127019081839</v>
      </c>
      <c r="T45" s="49"/>
      <c r="U45" s="49"/>
      <c r="V45" s="49"/>
      <c r="W45" s="49"/>
      <c r="X45" s="49"/>
      <c r="Y45" s="49"/>
      <c r="Z45" s="49"/>
      <c r="AA45" s="49"/>
      <c r="AB45" s="49"/>
      <c r="AC45" s="49"/>
      <c r="AD45" s="49"/>
      <c r="AE45" s="49"/>
      <c r="AF45" s="49"/>
      <c r="AG45" s="49"/>
      <c r="AH45" s="49"/>
      <c r="AI45" s="49"/>
      <c r="AJ45" s="49"/>
      <c r="AK45" s="49"/>
      <c r="AL45" s="49"/>
    </row>
    <row r="46" spans="1:38" ht="17.25" customHeight="1">
      <c r="A46" s="403" t="s">
        <v>52</v>
      </c>
      <c r="B46" s="43">
        <v>26</v>
      </c>
      <c r="C46" s="229">
        <v>274122</v>
      </c>
      <c r="D46" s="72">
        <v>138587</v>
      </c>
      <c r="E46" s="73">
        <v>50.556686438884881</v>
      </c>
      <c r="F46" s="72">
        <v>44364</v>
      </c>
      <c r="G46" s="74">
        <v>32.011660545361394</v>
      </c>
      <c r="H46" s="72">
        <v>39770</v>
      </c>
      <c r="I46" s="75">
        <v>28.696775310815585</v>
      </c>
      <c r="J46" s="72">
        <v>45383</v>
      </c>
      <c r="K46" s="75">
        <v>16.55576714017846</v>
      </c>
      <c r="L46" s="72">
        <v>43270</v>
      </c>
      <c r="M46" s="75">
        <v>95.344071568649056</v>
      </c>
      <c r="N46" s="72">
        <v>90152</v>
      </c>
      <c r="O46" s="74">
        <v>32.887546420936665</v>
      </c>
      <c r="P46" s="72">
        <v>25138</v>
      </c>
      <c r="Q46" s="75">
        <v>27.884018102759782</v>
      </c>
      <c r="R46" s="229">
        <v>1753</v>
      </c>
      <c r="S46" s="75">
        <v>1.9444937438991925</v>
      </c>
      <c r="T46" s="49"/>
      <c r="U46" s="49"/>
      <c r="V46" s="49"/>
      <c r="W46" s="49"/>
      <c r="X46" s="49"/>
      <c r="Y46" s="49"/>
      <c r="Z46" s="49"/>
      <c r="AA46" s="49"/>
      <c r="AB46" s="49"/>
      <c r="AC46" s="49"/>
      <c r="AD46" s="49"/>
      <c r="AE46" s="49"/>
      <c r="AF46" s="49"/>
      <c r="AG46" s="49"/>
      <c r="AH46" s="49"/>
      <c r="AI46" s="49"/>
      <c r="AJ46" s="49"/>
      <c r="AK46" s="49"/>
      <c r="AL46" s="49"/>
    </row>
    <row r="47" spans="1:38" ht="17.25" customHeight="1">
      <c r="A47" s="421"/>
      <c r="B47" s="43">
        <v>27</v>
      </c>
      <c r="C47" s="72">
        <v>276822</v>
      </c>
      <c r="D47" s="72">
        <v>140949</v>
      </c>
      <c r="E47" s="73">
        <v>50.9</v>
      </c>
      <c r="F47" s="72">
        <v>44851</v>
      </c>
      <c r="G47" s="74">
        <v>31.8</v>
      </c>
      <c r="H47" s="72">
        <v>39403</v>
      </c>
      <c r="I47" s="75">
        <v>28</v>
      </c>
      <c r="J47" s="72">
        <v>43164</v>
      </c>
      <c r="K47" s="75">
        <v>15.6</v>
      </c>
      <c r="L47" s="72">
        <v>42059</v>
      </c>
      <c r="M47" s="75">
        <v>97.4</v>
      </c>
      <c r="N47" s="72">
        <v>92709</v>
      </c>
      <c r="O47" s="74">
        <v>33.5</v>
      </c>
      <c r="P47" s="72">
        <v>26434</v>
      </c>
      <c r="Q47" s="75">
        <v>28.5</v>
      </c>
      <c r="R47" s="229">
        <v>1518</v>
      </c>
      <c r="S47" s="75">
        <v>1.6</v>
      </c>
      <c r="T47" s="49"/>
      <c r="U47" s="49"/>
      <c r="V47" s="49"/>
      <c r="W47" s="49"/>
      <c r="X47" s="49"/>
      <c r="Y47" s="49"/>
      <c r="Z47" s="49"/>
      <c r="AA47" s="49"/>
      <c r="AB47" s="49"/>
      <c r="AC47" s="49"/>
      <c r="AD47" s="49"/>
      <c r="AE47" s="49"/>
      <c r="AF47" s="49"/>
      <c r="AG47" s="49"/>
      <c r="AH47" s="49"/>
      <c r="AI47" s="49"/>
      <c r="AJ47" s="49"/>
      <c r="AK47" s="49"/>
      <c r="AL47" s="49"/>
    </row>
    <row r="48" spans="1:38" ht="17.25" customHeight="1">
      <c r="A48" s="421"/>
      <c r="B48" s="43">
        <v>28</v>
      </c>
      <c r="C48" s="229">
        <v>277023</v>
      </c>
      <c r="D48" s="72">
        <v>144657</v>
      </c>
      <c r="E48" s="73">
        <v>52.2</v>
      </c>
      <c r="F48" s="72">
        <v>46026</v>
      </c>
      <c r="G48" s="74">
        <v>16.600000000000001</v>
      </c>
      <c r="H48" s="72">
        <v>38591</v>
      </c>
      <c r="I48" s="75">
        <v>13.9</v>
      </c>
      <c r="J48" s="72">
        <v>43613</v>
      </c>
      <c r="K48" s="75">
        <v>15.7</v>
      </c>
      <c r="L48" s="72">
        <v>43374</v>
      </c>
      <c r="M48" s="75">
        <v>15.6</v>
      </c>
      <c r="N48" s="72">
        <v>88753</v>
      </c>
      <c r="O48" s="74">
        <v>32.1</v>
      </c>
      <c r="P48" s="72">
        <v>24509</v>
      </c>
      <c r="Q48" s="75">
        <v>8.9</v>
      </c>
      <c r="R48" s="229">
        <v>1541</v>
      </c>
      <c r="S48" s="75">
        <v>0.6</v>
      </c>
      <c r="T48" s="49"/>
      <c r="U48" s="49"/>
      <c r="V48" s="49"/>
      <c r="W48" s="49"/>
      <c r="X48" s="49"/>
      <c r="Y48" s="49"/>
      <c r="Z48" s="49"/>
      <c r="AA48" s="49"/>
      <c r="AB48" s="49"/>
      <c r="AC48" s="49"/>
      <c r="AD48" s="49"/>
      <c r="AE48" s="49"/>
      <c r="AF48" s="49"/>
      <c r="AG48" s="49"/>
      <c r="AH48" s="49"/>
      <c r="AI48" s="49"/>
      <c r="AJ48" s="49"/>
      <c r="AK48" s="49"/>
      <c r="AL48" s="49"/>
    </row>
    <row r="49" spans="1:38" ht="17.25" customHeight="1">
      <c r="A49" s="421"/>
      <c r="B49" s="43">
        <v>29</v>
      </c>
      <c r="C49" s="229">
        <v>308114</v>
      </c>
      <c r="D49" s="72">
        <v>173900</v>
      </c>
      <c r="E49" s="73">
        <v>56.4</v>
      </c>
      <c r="F49" s="72">
        <v>74009</v>
      </c>
      <c r="G49" s="74">
        <v>24</v>
      </c>
      <c r="H49" s="72">
        <v>38047</v>
      </c>
      <c r="I49" s="75">
        <v>12.3</v>
      </c>
      <c r="J49" s="72">
        <v>43917</v>
      </c>
      <c r="K49" s="75">
        <v>14.3</v>
      </c>
      <c r="L49" s="72">
        <v>43347</v>
      </c>
      <c r="M49" s="75">
        <v>14.1</v>
      </c>
      <c r="N49" s="72">
        <v>90297</v>
      </c>
      <c r="O49" s="74">
        <v>29.3</v>
      </c>
      <c r="P49" s="72">
        <v>25306</v>
      </c>
      <c r="Q49" s="75">
        <v>8.1999999999999993</v>
      </c>
      <c r="R49" s="229">
        <v>1600</v>
      </c>
      <c r="S49" s="75">
        <v>0.5</v>
      </c>
      <c r="T49" s="49"/>
      <c r="U49" s="49"/>
      <c r="V49" s="49"/>
      <c r="W49" s="49"/>
      <c r="X49" s="49"/>
      <c r="Y49" s="49"/>
      <c r="Z49" s="49"/>
      <c r="AA49" s="49"/>
      <c r="AB49" s="49"/>
      <c r="AC49" s="49"/>
      <c r="AD49" s="49"/>
      <c r="AE49" s="49"/>
      <c r="AF49" s="49"/>
      <c r="AG49" s="49"/>
      <c r="AH49" s="49"/>
      <c r="AI49" s="49"/>
      <c r="AJ49" s="49"/>
      <c r="AK49" s="49"/>
      <c r="AL49" s="49"/>
    </row>
    <row r="50" spans="1:38" s="7" customFormat="1" ht="17.25" customHeight="1">
      <c r="A50" s="422"/>
      <c r="B50" s="44">
        <v>30</v>
      </c>
      <c r="C50" s="76">
        <v>304712</v>
      </c>
      <c r="D50" s="77">
        <v>173498</v>
      </c>
      <c r="E50" s="78">
        <v>56.938354905615796</v>
      </c>
      <c r="F50" s="77">
        <v>73022</v>
      </c>
      <c r="G50" s="79">
        <v>23.964267898868442</v>
      </c>
      <c r="H50" s="77">
        <v>37504</v>
      </c>
      <c r="I50" s="80">
        <v>12.308015437527896</v>
      </c>
      <c r="J50" s="77">
        <v>38215</v>
      </c>
      <c r="K50" s="80">
        <v>12.541350521147837</v>
      </c>
      <c r="L50" s="77">
        <v>37368</v>
      </c>
      <c r="M50" s="80">
        <v>12.263383128987373</v>
      </c>
      <c r="N50" s="77">
        <v>92999</v>
      </c>
      <c r="O50" s="79">
        <v>30.520294573236367</v>
      </c>
      <c r="P50" s="77">
        <v>25286</v>
      </c>
      <c r="Q50" s="80">
        <v>8.2983276011446883</v>
      </c>
      <c r="R50" s="76">
        <v>1601</v>
      </c>
      <c r="S50" s="80">
        <v>0.52541416156895693</v>
      </c>
      <c r="T50" s="49"/>
      <c r="U50" s="49"/>
      <c r="V50" s="49"/>
      <c r="W50" s="49"/>
      <c r="X50" s="49"/>
      <c r="Y50" s="49"/>
      <c r="Z50" s="49"/>
      <c r="AA50" s="49"/>
      <c r="AB50" s="49"/>
      <c r="AC50" s="49"/>
      <c r="AD50" s="49"/>
      <c r="AE50" s="49"/>
      <c r="AF50" s="49"/>
      <c r="AG50" s="49"/>
      <c r="AH50" s="49"/>
      <c r="AI50" s="49"/>
      <c r="AJ50" s="49"/>
      <c r="AK50" s="49"/>
      <c r="AL50" s="49"/>
    </row>
    <row r="51" spans="1:38" ht="17.25" customHeight="1">
      <c r="A51" s="403" t="s">
        <v>90</v>
      </c>
      <c r="B51" s="42">
        <v>26</v>
      </c>
      <c r="C51" s="6">
        <v>275618</v>
      </c>
      <c r="D51" s="68">
        <v>144260</v>
      </c>
      <c r="E51" s="69">
        <v>52.3</v>
      </c>
      <c r="F51" s="68">
        <v>44889</v>
      </c>
      <c r="G51" s="70">
        <v>16.3</v>
      </c>
      <c r="H51" s="68">
        <v>38889</v>
      </c>
      <c r="I51" s="70">
        <v>14.1</v>
      </c>
      <c r="J51" s="68">
        <v>39897</v>
      </c>
      <c r="K51" s="70">
        <v>14.5</v>
      </c>
      <c r="L51" s="68">
        <v>38381</v>
      </c>
      <c r="M51" s="70">
        <v>13.9</v>
      </c>
      <c r="N51" s="68">
        <v>91461</v>
      </c>
      <c r="O51" s="70">
        <v>33.200000000000003</v>
      </c>
      <c r="P51" s="68">
        <v>18046</v>
      </c>
      <c r="Q51" s="71">
        <v>6.5</v>
      </c>
      <c r="R51" s="6">
        <v>1154</v>
      </c>
      <c r="S51" s="71">
        <v>0.4</v>
      </c>
      <c r="T51" s="49"/>
      <c r="U51" s="49"/>
      <c r="V51" s="49"/>
      <c r="W51" s="49"/>
      <c r="X51" s="49"/>
      <c r="Y51" s="49"/>
      <c r="Z51" s="49"/>
      <c r="AA51" s="49"/>
      <c r="AB51" s="49"/>
      <c r="AC51" s="49"/>
      <c r="AD51" s="49"/>
      <c r="AE51" s="49"/>
      <c r="AF51" s="49"/>
      <c r="AG51" s="49"/>
      <c r="AH51" s="49"/>
      <c r="AI51" s="49"/>
      <c r="AJ51" s="49"/>
      <c r="AK51" s="49"/>
      <c r="AL51" s="49"/>
    </row>
    <row r="52" spans="1:38" ht="17.25" customHeight="1">
      <c r="A52" s="413"/>
      <c r="B52" s="43">
        <v>27</v>
      </c>
      <c r="C52" s="8">
        <v>287446</v>
      </c>
      <c r="D52" s="72">
        <v>143476</v>
      </c>
      <c r="E52" s="73">
        <v>49.9</v>
      </c>
      <c r="F52" s="72">
        <v>43883</v>
      </c>
      <c r="G52" s="74">
        <v>15.3</v>
      </c>
      <c r="H52" s="72">
        <v>37796</v>
      </c>
      <c r="I52" s="74">
        <v>13.1</v>
      </c>
      <c r="J52" s="72">
        <v>49668</v>
      </c>
      <c r="K52" s="74">
        <v>17.3</v>
      </c>
      <c r="L52" s="72">
        <v>48258</v>
      </c>
      <c r="M52" s="74">
        <v>16.8</v>
      </c>
      <c r="N52" s="72">
        <v>94302</v>
      </c>
      <c r="O52" s="74">
        <v>32.799999999999997</v>
      </c>
      <c r="P52" s="72">
        <v>19604</v>
      </c>
      <c r="Q52" s="75">
        <v>6.8</v>
      </c>
      <c r="R52" s="8">
        <v>1133</v>
      </c>
      <c r="S52" s="75">
        <v>0.4</v>
      </c>
      <c r="T52" s="49"/>
      <c r="U52" s="49"/>
      <c r="V52" s="49"/>
      <c r="W52" s="49"/>
      <c r="X52" s="49"/>
      <c r="Y52" s="49"/>
      <c r="Z52" s="49"/>
      <c r="AA52" s="49"/>
      <c r="AB52" s="49"/>
      <c r="AC52" s="49"/>
      <c r="AD52" s="49"/>
      <c r="AE52" s="49"/>
      <c r="AF52" s="49"/>
      <c r="AG52" s="49"/>
      <c r="AH52" s="49"/>
      <c r="AI52" s="49"/>
      <c r="AJ52" s="49"/>
      <c r="AK52" s="49"/>
      <c r="AL52" s="49"/>
    </row>
    <row r="53" spans="1:38" ht="17.25" customHeight="1">
      <c r="A53" s="413"/>
      <c r="B53" s="43">
        <v>28</v>
      </c>
      <c r="C53" s="8">
        <v>295026</v>
      </c>
      <c r="D53" s="72">
        <v>146617</v>
      </c>
      <c r="E53" s="73">
        <v>49.7</v>
      </c>
      <c r="F53" s="72">
        <v>43255</v>
      </c>
      <c r="G53" s="74">
        <v>14.7</v>
      </c>
      <c r="H53" s="72">
        <v>37741</v>
      </c>
      <c r="I53" s="75">
        <v>12.8</v>
      </c>
      <c r="J53" s="72">
        <v>52803</v>
      </c>
      <c r="K53" s="75">
        <v>17.899999999999999</v>
      </c>
      <c r="L53" s="72">
        <v>52110</v>
      </c>
      <c r="M53" s="75">
        <v>17.7</v>
      </c>
      <c r="N53" s="72">
        <v>95606</v>
      </c>
      <c r="O53" s="74">
        <v>32.4</v>
      </c>
      <c r="P53" s="72">
        <v>18690</v>
      </c>
      <c r="Q53" s="75">
        <v>6.3</v>
      </c>
      <c r="R53" s="8">
        <v>1353</v>
      </c>
      <c r="S53" s="75">
        <v>0.5</v>
      </c>
      <c r="T53" s="49"/>
      <c r="U53" s="49"/>
      <c r="V53" s="49"/>
      <c r="W53" s="49"/>
      <c r="X53" s="49"/>
      <c r="Y53" s="49"/>
      <c r="Z53" s="49"/>
      <c r="AA53" s="49"/>
      <c r="AB53" s="49"/>
      <c r="AC53" s="49"/>
      <c r="AD53" s="49"/>
      <c r="AE53" s="49"/>
      <c r="AF53" s="49"/>
      <c r="AG53" s="49"/>
      <c r="AH53" s="49"/>
      <c r="AI53" s="49"/>
      <c r="AJ53" s="49"/>
      <c r="AK53" s="49"/>
      <c r="AL53" s="49"/>
    </row>
    <row r="54" spans="1:38" ht="17.25" customHeight="1">
      <c r="A54" s="413"/>
      <c r="B54" s="43">
        <v>29</v>
      </c>
      <c r="C54" s="8">
        <v>328713</v>
      </c>
      <c r="D54" s="72">
        <v>183267</v>
      </c>
      <c r="E54" s="73">
        <v>55.7</v>
      </c>
      <c r="F54" s="72">
        <v>78037</v>
      </c>
      <c r="G54" s="74">
        <v>23.7</v>
      </c>
      <c r="H54" s="72">
        <v>37841</v>
      </c>
      <c r="I54" s="75">
        <v>11.5</v>
      </c>
      <c r="J54" s="72">
        <v>45131</v>
      </c>
      <c r="K54" s="75">
        <v>13.7</v>
      </c>
      <c r="L54" s="72">
        <v>44084</v>
      </c>
      <c r="M54" s="75">
        <v>13.4</v>
      </c>
      <c r="N54" s="72">
        <v>100315</v>
      </c>
      <c r="O54" s="74">
        <v>30.6</v>
      </c>
      <c r="P54" s="72">
        <v>18393</v>
      </c>
      <c r="Q54" s="75">
        <v>5.6</v>
      </c>
      <c r="R54" s="8">
        <v>1350</v>
      </c>
      <c r="S54" s="75">
        <v>0.4</v>
      </c>
      <c r="T54" s="49"/>
      <c r="U54" s="49"/>
      <c r="V54" s="49"/>
      <c r="W54" s="49"/>
      <c r="X54" s="49"/>
      <c r="Y54" s="49"/>
      <c r="Z54" s="49"/>
      <c r="AA54" s="49"/>
      <c r="AB54" s="49"/>
      <c r="AC54" s="49"/>
      <c r="AD54" s="49"/>
      <c r="AE54" s="49"/>
      <c r="AF54" s="49"/>
      <c r="AG54" s="49"/>
      <c r="AH54" s="49"/>
      <c r="AI54" s="49"/>
      <c r="AJ54" s="49"/>
      <c r="AK54" s="49"/>
      <c r="AL54" s="49"/>
    </row>
    <row r="55" spans="1:38" s="7" customFormat="1" ht="17.25" customHeight="1">
      <c r="A55" s="420"/>
      <c r="B55" s="44">
        <v>30</v>
      </c>
      <c r="C55" s="76">
        <v>328647</v>
      </c>
      <c r="D55" s="77">
        <v>183196</v>
      </c>
      <c r="E55" s="78">
        <v>55.742483576603462</v>
      </c>
      <c r="F55" s="77">
        <v>77949</v>
      </c>
      <c r="G55" s="79">
        <v>23.718153520342494</v>
      </c>
      <c r="H55" s="77">
        <v>37595</v>
      </c>
      <c r="I55" s="80">
        <v>11.439325476879448</v>
      </c>
      <c r="J55" s="77">
        <v>45223</v>
      </c>
      <c r="K55" s="80">
        <v>13.760356857053313</v>
      </c>
      <c r="L55" s="77">
        <v>42244</v>
      </c>
      <c r="M55" s="80">
        <v>12.853913165189399</v>
      </c>
      <c r="N55" s="77">
        <v>100228</v>
      </c>
      <c r="O55" s="79">
        <v>30.497159566343218</v>
      </c>
      <c r="P55" s="77">
        <v>19002</v>
      </c>
      <c r="Q55" s="80">
        <v>5.7818875571661996</v>
      </c>
      <c r="R55" s="76">
        <v>1323</v>
      </c>
      <c r="S55" s="80">
        <v>0.40255958520844548</v>
      </c>
      <c r="T55" s="49"/>
      <c r="U55" s="49"/>
      <c r="V55" s="49"/>
      <c r="W55" s="49"/>
      <c r="X55" s="49"/>
      <c r="Y55" s="49"/>
      <c r="Z55" s="49"/>
      <c r="AA55" s="49"/>
      <c r="AB55" s="49"/>
      <c r="AC55" s="49"/>
      <c r="AD55" s="49"/>
      <c r="AE55" s="49"/>
      <c r="AF55" s="49"/>
      <c r="AG55" s="49"/>
      <c r="AH55" s="49"/>
      <c r="AI55" s="49"/>
      <c r="AJ55" s="49"/>
      <c r="AK55" s="49"/>
      <c r="AL55" s="49"/>
    </row>
    <row r="56" spans="1:38" ht="17.25" customHeight="1">
      <c r="A56" s="416" t="s">
        <v>54</v>
      </c>
      <c r="B56" s="43">
        <v>26</v>
      </c>
      <c r="C56" s="8">
        <v>1047392</v>
      </c>
      <c r="D56" s="72">
        <v>580928</v>
      </c>
      <c r="E56" s="73">
        <v>55.4</v>
      </c>
      <c r="F56" s="72">
        <v>161262</v>
      </c>
      <c r="G56" s="74">
        <v>15.4</v>
      </c>
      <c r="H56" s="72">
        <v>147965</v>
      </c>
      <c r="I56" s="75">
        <v>14.1</v>
      </c>
      <c r="J56" s="72">
        <v>98802</v>
      </c>
      <c r="K56" s="75">
        <v>9.4</v>
      </c>
      <c r="L56" s="72">
        <v>98802</v>
      </c>
      <c r="M56" s="75">
        <v>9.4</v>
      </c>
      <c r="N56" s="72">
        <v>367662</v>
      </c>
      <c r="O56" s="74">
        <v>35.200000000000003</v>
      </c>
      <c r="P56" s="72">
        <v>97642</v>
      </c>
      <c r="Q56" s="75">
        <v>9.3000000000000007</v>
      </c>
      <c r="R56" s="8">
        <v>87456</v>
      </c>
      <c r="S56" s="75">
        <v>8.4</v>
      </c>
      <c r="T56" s="49"/>
      <c r="U56" s="49"/>
      <c r="V56" s="49"/>
      <c r="W56" s="49"/>
      <c r="X56" s="49"/>
      <c r="Y56" s="49"/>
      <c r="Z56" s="49"/>
      <c r="AA56" s="49"/>
      <c r="AB56" s="49"/>
      <c r="AC56" s="49"/>
      <c r="AD56" s="49"/>
      <c r="AE56" s="49"/>
      <c r="AF56" s="49"/>
      <c r="AG56" s="49"/>
      <c r="AH56" s="49"/>
      <c r="AI56" s="49"/>
      <c r="AJ56" s="49"/>
      <c r="AK56" s="49"/>
      <c r="AL56" s="49"/>
    </row>
    <row r="57" spans="1:38" ht="17.25" customHeight="1">
      <c r="A57" s="413"/>
      <c r="B57" s="43">
        <v>27</v>
      </c>
      <c r="C57" s="8">
        <v>1046937</v>
      </c>
      <c r="D57" s="72">
        <v>580661</v>
      </c>
      <c r="E57" s="73">
        <v>55.4</v>
      </c>
      <c r="F57" s="72">
        <v>160544</v>
      </c>
      <c r="G57" s="74">
        <v>15.3</v>
      </c>
      <c r="H57" s="72">
        <v>143543</v>
      </c>
      <c r="I57" s="75">
        <v>13.7</v>
      </c>
      <c r="J57" s="72">
        <v>82874</v>
      </c>
      <c r="K57" s="75">
        <v>7.9</v>
      </c>
      <c r="L57" s="72">
        <v>82874</v>
      </c>
      <c r="M57" s="75">
        <v>7.9</v>
      </c>
      <c r="N57" s="72">
        <v>383402</v>
      </c>
      <c r="O57" s="74">
        <v>36.700000000000003</v>
      </c>
      <c r="P57" s="72">
        <v>101502</v>
      </c>
      <c r="Q57" s="75">
        <v>9.6999999999999993</v>
      </c>
      <c r="R57" s="8">
        <v>84719</v>
      </c>
      <c r="S57" s="75">
        <v>8.1</v>
      </c>
      <c r="T57" s="49"/>
      <c r="U57" s="49"/>
      <c r="V57" s="49"/>
      <c r="W57" s="49"/>
      <c r="X57" s="49"/>
      <c r="Y57" s="49"/>
      <c r="Z57" s="49"/>
      <c r="AA57" s="49"/>
      <c r="AB57" s="49"/>
      <c r="AC57" s="49"/>
      <c r="AD57" s="49"/>
      <c r="AE57" s="49"/>
      <c r="AF57" s="49"/>
      <c r="AG57" s="49"/>
      <c r="AH57" s="49"/>
      <c r="AI57" s="49"/>
      <c r="AJ57" s="49"/>
      <c r="AK57" s="49"/>
      <c r="AL57" s="49"/>
    </row>
    <row r="58" spans="1:38" ht="17.25" customHeight="1">
      <c r="A58" s="413"/>
      <c r="B58" s="43">
        <v>28</v>
      </c>
      <c r="C58" s="8">
        <v>1059913</v>
      </c>
      <c r="D58" s="72">
        <v>590869</v>
      </c>
      <c r="E58" s="73">
        <v>55.7</v>
      </c>
      <c r="F58" s="72">
        <v>161430</v>
      </c>
      <c r="G58" s="74">
        <v>15.2</v>
      </c>
      <c r="H58" s="72">
        <v>140122</v>
      </c>
      <c r="I58" s="75">
        <v>13.2</v>
      </c>
      <c r="J58" s="72">
        <v>93557</v>
      </c>
      <c r="K58" s="75">
        <v>8.8000000000000007</v>
      </c>
      <c r="L58" s="72">
        <v>93557</v>
      </c>
      <c r="M58" s="75">
        <v>8.8000000000000007</v>
      </c>
      <c r="N58" s="72">
        <v>375487</v>
      </c>
      <c r="O58" s="74">
        <v>35.5</v>
      </c>
      <c r="P58" s="72">
        <v>101524</v>
      </c>
      <c r="Q58" s="75">
        <v>9.6</v>
      </c>
      <c r="R58" s="8">
        <v>83409</v>
      </c>
      <c r="S58" s="75">
        <v>7.9</v>
      </c>
      <c r="T58" s="49"/>
      <c r="U58" s="49"/>
      <c r="V58" s="49"/>
      <c r="W58" s="49"/>
      <c r="X58" s="49"/>
      <c r="Y58" s="49"/>
      <c r="Z58" s="49"/>
      <c r="AA58" s="49"/>
      <c r="AB58" s="49"/>
      <c r="AC58" s="49"/>
      <c r="AD58" s="49"/>
      <c r="AE58" s="49"/>
      <c r="AF58" s="49"/>
      <c r="AG58" s="49"/>
      <c r="AH58" s="49"/>
      <c r="AI58" s="49"/>
      <c r="AJ58" s="49"/>
      <c r="AK58" s="49"/>
      <c r="AL58" s="49"/>
    </row>
    <row r="59" spans="1:38" ht="17.25" customHeight="1">
      <c r="A59" s="413"/>
      <c r="B59" s="43">
        <v>29</v>
      </c>
      <c r="C59" s="8">
        <v>1158446</v>
      </c>
      <c r="D59" s="72">
        <v>688351</v>
      </c>
      <c r="E59" s="73">
        <v>59.4</v>
      </c>
      <c r="F59" s="72">
        <v>254259</v>
      </c>
      <c r="G59" s="74">
        <v>21.9</v>
      </c>
      <c r="H59" s="72">
        <v>135763</v>
      </c>
      <c r="I59" s="75">
        <v>11.7</v>
      </c>
      <c r="J59" s="72">
        <v>94985</v>
      </c>
      <c r="K59" s="75">
        <v>8.1999999999999993</v>
      </c>
      <c r="L59" s="72">
        <v>94974</v>
      </c>
      <c r="M59" s="75">
        <v>8.1999999999999993</v>
      </c>
      <c r="N59" s="72">
        <v>375110</v>
      </c>
      <c r="O59" s="74">
        <v>32.4</v>
      </c>
      <c r="P59" s="72">
        <v>101385</v>
      </c>
      <c r="Q59" s="75">
        <v>8.8000000000000007</v>
      </c>
      <c r="R59" s="8">
        <v>81689</v>
      </c>
      <c r="S59" s="75">
        <v>7</v>
      </c>
      <c r="T59" s="49"/>
      <c r="U59" s="49"/>
      <c r="V59" s="49"/>
      <c r="W59" s="49"/>
      <c r="X59" s="49"/>
      <c r="Y59" s="49"/>
      <c r="Z59" s="49"/>
      <c r="AA59" s="49"/>
      <c r="AB59" s="49"/>
      <c r="AC59" s="49"/>
      <c r="AD59" s="49"/>
      <c r="AE59" s="49"/>
      <c r="AF59" s="49"/>
      <c r="AG59" s="49"/>
      <c r="AH59" s="49"/>
      <c r="AI59" s="49"/>
      <c r="AJ59" s="49"/>
      <c r="AK59" s="49"/>
      <c r="AL59" s="49"/>
    </row>
    <row r="60" spans="1:38" s="7" customFormat="1" ht="17.25" customHeight="1">
      <c r="A60" s="420"/>
      <c r="B60" s="44">
        <v>30</v>
      </c>
      <c r="C60" s="76">
        <v>1195202</v>
      </c>
      <c r="D60" s="77">
        <v>690806</v>
      </c>
      <c r="E60" s="78">
        <v>57.798263389786833</v>
      </c>
      <c r="F60" s="77">
        <v>256102</v>
      </c>
      <c r="G60" s="79">
        <v>21.427507651426286</v>
      </c>
      <c r="H60" s="77">
        <v>132463</v>
      </c>
      <c r="I60" s="80">
        <v>11.082896447629773</v>
      </c>
      <c r="J60" s="77">
        <v>120023</v>
      </c>
      <c r="K60" s="80">
        <v>10.042068202697116</v>
      </c>
      <c r="L60" s="77">
        <v>120011</v>
      </c>
      <c r="M60" s="80">
        <v>10.041064188312939</v>
      </c>
      <c r="N60" s="77">
        <v>384373</v>
      </c>
      <c r="O60" s="79">
        <v>32.159668407516051</v>
      </c>
      <c r="P60" s="77">
        <v>97684</v>
      </c>
      <c r="Q60" s="80">
        <v>8.1730117586817954</v>
      </c>
      <c r="R60" s="76">
        <v>83414</v>
      </c>
      <c r="S60" s="80">
        <v>6.97907132016178</v>
      </c>
      <c r="T60" s="49"/>
      <c r="U60" s="49"/>
      <c r="V60" s="49"/>
      <c r="W60" s="49"/>
      <c r="X60" s="49"/>
      <c r="Y60" s="49"/>
      <c r="Z60" s="49"/>
      <c r="AA60" s="49"/>
      <c r="AB60" s="49"/>
      <c r="AC60" s="49"/>
      <c r="AD60" s="49"/>
      <c r="AE60" s="49"/>
      <c r="AF60" s="49"/>
      <c r="AG60" s="49"/>
      <c r="AH60" s="49"/>
      <c r="AI60" s="49"/>
      <c r="AJ60" s="49"/>
      <c r="AK60" s="49"/>
      <c r="AL60" s="49"/>
    </row>
    <row r="61" spans="1:38" ht="17.25" customHeight="1">
      <c r="A61" s="403" t="s">
        <v>55</v>
      </c>
      <c r="B61" s="43">
        <v>26</v>
      </c>
      <c r="C61" s="8">
        <v>717083</v>
      </c>
      <c r="D61" s="72">
        <v>391448</v>
      </c>
      <c r="E61" s="73">
        <v>54.6</v>
      </c>
      <c r="F61" s="72">
        <v>110687</v>
      </c>
      <c r="G61" s="74">
        <v>15.4</v>
      </c>
      <c r="H61" s="72">
        <v>85985</v>
      </c>
      <c r="I61" s="75">
        <v>12</v>
      </c>
      <c r="J61" s="72">
        <v>60922</v>
      </c>
      <c r="K61" s="75">
        <v>8.5</v>
      </c>
      <c r="L61" s="72">
        <v>59217</v>
      </c>
      <c r="M61" s="75">
        <v>8.3000000000000007</v>
      </c>
      <c r="N61" s="72">
        <v>264713</v>
      </c>
      <c r="O61" s="74">
        <v>36.9</v>
      </c>
      <c r="P61" s="72">
        <v>55496</v>
      </c>
      <c r="Q61" s="75">
        <v>7.7</v>
      </c>
      <c r="R61" s="8">
        <v>91761</v>
      </c>
      <c r="S61" s="75">
        <v>12.8</v>
      </c>
      <c r="T61" s="49"/>
      <c r="U61" s="49"/>
      <c r="V61" s="49"/>
      <c r="W61" s="49"/>
      <c r="X61" s="49"/>
      <c r="Y61" s="49"/>
      <c r="Z61" s="49"/>
      <c r="AA61" s="49"/>
      <c r="AB61" s="49"/>
      <c r="AC61" s="49"/>
      <c r="AD61" s="49"/>
      <c r="AE61" s="49"/>
      <c r="AF61" s="49"/>
      <c r="AG61" s="49"/>
      <c r="AH61" s="49"/>
      <c r="AI61" s="49"/>
      <c r="AJ61" s="49"/>
      <c r="AK61" s="49"/>
      <c r="AL61" s="49"/>
    </row>
    <row r="62" spans="1:38" ht="17.25" customHeight="1">
      <c r="A62" s="413"/>
      <c r="B62" s="43">
        <v>27</v>
      </c>
      <c r="C62" s="8">
        <v>727054</v>
      </c>
      <c r="D62" s="72">
        <v>396417</v>
      </c>
      <c r="E62" s="73">
        <v>54.5</v>
      </c>
      <c r="F62" s="72">
        <v>111071</v>
      </c>
      <c r="G62" s="74">
        <v>15.3</v>
      </c>
      <c r="H62" s="72">
        <v>86598</v>
      </c>
      <c r="I62" s="75">
        <v>11.9</v>
      </c>
      <c r="J62" s="72">
        <v>68087</v>
      </c>
      <c r="K62" s="75">
        <v>9.4</v>
      </c>
      <c r="L62" s="72">
        <v>66218</v>
      </c>
      <c r="M62" s="75">
        <v>9.1</v>
      </c>
      <c r="N62" s="72">
        <v>262550</v>
      </c>
      <c r="O62" s="74">
        <v>36.1</v>
      </c>
      <c r="P62" s="72">
        <v>55226</v>
      </c>
      <c r="Q62" s="75">
        <v>7.6</v>
      </c>
      <c r="R62" s="8">
        <v>80555</v>
      </c>
      <c r="S62" s="75">
        <v>11.1</v>
      </c>
      <c r="T62" s="49"/>
      <c r="U62" s="49"/>
      <c r="V62" s="49"/>
      <c r="W62" s="49"/>
      <c r="X62" s="49"/>
      <c r="Y62" s="49"/>
      <c r="Z62" s="49"/>
      <c r="AA62" s="49"/>
      <c r="AB62" s="49"/>
      <c r="AC62" s="49"/>
      <c r="AD62" s="49"/>
      <c r="AE62" s="49"/>
      <c r="AF62" s="49"/>
      <c r="AG62" s="49"/>
      <c r="AH62" s="49"/>
      <c r="AI62" s="49"/>
      <c r="AJ62" s="49"/>
      <c r="AK62" s="49"/>
      <c r="AL62" s="49"/>
    </row>
    <row r="63" spans="1:38" ht="17.25" customHeight="1">
      <c r="A63" s="413"/>
      <c r="B63" s="43">
        <v>28</v>
      </c>
      <c r="C63" s="8">
        <v>697003</v>
      </c>
      <c r="D63" s="72">
        <v>398746</v>
      </c>
      <c r="E63" s="73">
        <v>57.208649030205038</v>
      </c>
      <c r="F63" s="72">
        <v>110351</v>
      </c>
      <c r="G63" s="74">
        <v>15.832213060775921</v>
      </c>
      <c r="H63" s="72">
        <v>81334</v>
      </c>
      <c r="I63" s="75">
        <v>11.669103289368913</v>
      </c>
      <c r="J63" s="72">
        <v>59860</v>
      </c>
      <c r="K63" s="75">
        <v>8.5881983291320125</v>
      </c>
      <c r="L63" s="72">
        <v>59541</v>
      </c>
      <c r="M63" s="75">
        <v>8.5424309507993517</v>
      </c>
      <c r="N63" s="72">
        <v>238397</v>
      </c>
      <c r="O63" s="74">
        <v>34.203152640662957</v>
      </c>
      <c r="P63" s="72">
        <v>54581</v>
      </c>
      <c r="Q63" s="75">
        <v>7.8308127798589107</v>
      </c>
      <c r="R63" s="8">
        <v>62339</v>
      </c>
      <c r="S63" s="75">
        <v>8.943863943196801</v>
      </c>
      <c r="T63" s="49"/>
      <c r="U63" s="49"/>
      <c r="V63" s="49"/>
      <c r="W63" s="49"/>
      <c r="X63" s="49"/>
      <c r="Y63" s="49"/>
      <c r="Z63" s="49"/>
      <c r="AA63" s="49"/>
      <c r="AB63" s="49"/>
      <c r="AC63" s="49"/>
      <c r="AD63" s="49"/>
      <c r="AE63" s="49"/>
      <c r="AF63" s="49"/>
      <c r="AG63" s="49"/>
      <c r="AH63" s="49"/>
      <c r="AI63" s="49"/>
      <c r="AJ63" s="49"/>
      <c r="AK63" s="49"/>
      <c r="AL63" s="49"/>
    </row>
    <row r="64" spans="1:38" ht="17.25" customHeight="1">
      <c r="A64" s="413"/>
      <c r="B64" s="43">
        <v>29</v>
      </c>
      <c r="C64" s="8">
        <v>761876</v>
      </c>
      <c r="D64" s="72">
        <v>469031</v>
      </c>
      <c r="E64" s="73">
        <v>61.6</v>
      </c>
      <c r="F64" s="72">
        <v>168903</v>
      </c>
      <c r="G64" s="74">
        <v>22.2</v>
      </c>
      <c r="H64" s="72">
        <v>92086</v>
      </c>
      <c r="I64" s="75">
        <v>12.1</v>
      </c>
      <c r="J64" s="72">
        <v>61587</v>
      </c>
      <c r="K64" s="75">
        <v>8.1</v>
      </c>
      <c r="L64" s="72">
        <v>61365</v>
      </c>
      <c r="M64" s="75">
        <v>8.1</v>
      </c>
      <c r="N64" s="72">
        <v>231258</v>
      </c>
      <c r="O64" s="74">
        <v>30.3</v>
      </c>
      <c r="P64" s="72">
        <v>54323</v>
      </c>
      <c r="Q64" s="75">
        <v>7.1</v>
      </c>
      <c r="R64" s="8">
        <v>51086</v>
      </c>
      <c r="S64" s="75">
        <v>6.7</v>
      </c>
      <c r="T64" s="49"/>
      <c r="U64" s="49"/>
      <c r="V64" s="49"/>
      <c r="W64" s="49"/>
      <c r="X64" s="49"/>
      <c r="Y64" s="49"/>
      <c r="Z64" s="49"/>
      <c r="AA64" s="49"/>
      <c r="AB64" s="49"/>
      <c r="AC64" s="49"/>
      <c r="AD64" s="49"/>
      <c r="AE64" s="49"/>
      <c r="AF64" s="49"/>
      <c r="AG64" s="49"/>
      <c r="AH64" s="49"/>
      <c r="AI64" s="49"/>
      <c r="AJ64" s="49"/>
      <c r="AK64" s="49"/>
      <c r="AL64" s="49"/>
    </row>
    <row r="65" spans="1:38" s="7" customFormat="1" ht="17.25" customHeight="1">
      <c r="A65" s="420"/>
      <c r="B65" s="44">
        <v>30</v>
      </c>
      <c r="C65" s="76">
        <v>765911</v>
      </c>
      <c r="D65" s="77">
        <v>459970</v>
      </c>
      <c r="E65" s="78">
        <v>60.055280574374827</v>
      </c>
      <c r="F65" s="77">
        <v>168555</v>
      </c>
      <c r="G65" s="79">
        <v>22.007126154344302</v>
      </c>
      <c r="H65" s="77">
        <v>82580</v>
      </c>
      <c r="I65" s="80">
        <v>10.781931582128994</v>
      </c>
      <c r="J65" s="77">
        <v>83044</v>
      </c>
      <c r="K65" s="80">
        <v>10.842513033498671</v>
      </c>
      <c r="L65" s="77">
        <v>81292</v>
      </c>
      <c r="M65" s="80">
        <v>10.613765829189031</v>
      </c>
      <c r="N65" s="77">
        <v>222897</v>
      </c>
      <c r="O65" s="79">
        <v>29.102206392126501</v>
      </c>
      <c r="P65" s="77">
        <v>57825</v>
      </c>
      <c r="Q65" s="80">
        <v>7.5498328134731061</v>
      </c>
      <c r="R65" s="76">
        <v>41563</v>
      </c>
      <c r="S65" s="80">
        <v>5.4266096191332931</v>
      </c>
      <c r="T65" s="49"/>
      <c r="U65" s="49"/>
      <c r="V65" s="49"/>
      <c r="W65" s="49"/>
      <c r="X65" s="49"/>
      <c r="Y65" s="49"/>
      <c r="Z65" s="49"/>
      <c r="AA65" s="49"/>
      <c r="AB65" s="49"/>
      <c r="AC65" s="49"/>
      <c r="AD65" s="49"/>
      <c r="AE65" s="49"/>
      <c r="AF65" s="49"/>
      <c r="AG65" s="49"/>
      <c r="AH65" s="49"/>
      <c r="AI65" s="49"/>
      <c r="AJ65" s="49"/>
      <c r="AK65" s="49"/>
      <c r="AL65" s="49"/>
    </row>
    <row r="66" spans="1:38" ht="17.25" customHeight="1">
      <c r="A66" s="403" t="s">
        <v>56</v>
      </c>
      <c r="B66" s="43">
        <v>26</v>
      </c>
      <c r="C66" s="8">
        <v>1635843</v>
      </c>
      <c r="D66" s="72">
        <v>990657</v>
      </c>
      <c r="E66" s="73">
        <v>60.6</v>
      </c>
      <c r="F66" s="72">
        <v>207535</v>
      </c>
      <c r="G66" s="74">
        <v>12.7</v>
      </c>
      <c r="H66" s="72">
        <v>265954</v>
      </c>
      <c r="I66" s="75">
        <v>16.3</v>
      </c>
      <c r="J66" s="72">
        <v>101864</v>
      </c>
      <c r="K66" s="75">
        <v>6.2</v>
      </c>
      <c r="L66" s="72">
        <v>101864</v>
      </c>
      <c r="M66" s="75">
        <v>6.2</v>
      </c>
      <c r="N66" s="72">
        <v>543322</v>
      </c>
      <c r="O66" s="74">
        <v>33.200000000000003</v>
      </c>
      <c r="P66" s="72">
        <v>116380</v>
      </c>
      <c r="Q66" s="75">
        <v>7.1</v>
      </c>
      <c r="R66" s="8">
        <v>131443</v>
      </c>
      <c r="S66" s="75">
        <v>8</v>
      </c>
      <c r="T66" s="49"/>
      <c r="U66" s="49"/>
      <c r="V66" s="49"/>
      <c r="W66" s="49"/>
      <c r="X66" s="49"/>
      <c r="Y66" s="49"/>
      <c r="Z66" s="49"/>
      <c r="AA66" s="49"/>
      <c r="AB66" s="49"/>
      <c r="AC66" s="49"/>
      <c r="AD66" s="49"/>
      <c r="AE66" s="49"/>
      <c r="AF66" s="49"/>
      <c r="AG66" s="49"/>
      <c r="AH66" s="49"/>
      <c r="AI66" s="49"/>
      <c r="AJ66" s="49"/>
      <c r="AK66" s="49"/>
      <c r="AL66" s="49"/>
    </row>
    <row r="67" spans="1:38" ht="17.25" customHeight="1">
      <c r="A67" s="413"/>
      <c r="B67" s="43">
        <v>27</v>
      </c>
      <c r="C67" s="8">
        <v>1630073</v>
      </c>
      <c r="D67" s="72">
        <v>1010256</v>
      </c>
      <c r="E67" s="73">
        <v>62.003999999999998</v>
      </c>
      <c r="F67" s="72">
        <v>203645</v>
      </c>
      <c r="G67" s="74">
        <v>12.478</v>
      </c>
      <c r="H67" s="72">
        <v>278423</v>
      </c>
      <c r="I67" s="75">
        <v>17.059999999999999</v>
      </c>
      <c r="J67" s="72">
        <v>100879</v>
      </c>
      <c r="K67" s="75">
        <v>6.181</v>
      </c>
      <c r="L67" s="72">
        <v>100879</v>
      </c>
      <c r="M67" s="75">
        <v>6.181</v>
      </c>
      <c r="N67" s="72">
        <v>518938</v>
      </c>
      <c r="O67" s="74">
        <v>31.797999999999998</v>
      </c>
      <c r="P67" s="72">
        <v>125259</v>
      </c>
      <c r="Q67" s="75">
        <v>7.6749999999999998</v>
      </c>
      <c r="R67" s="8">
        <v>99871</v>
      </c>
      <c r="S67" s="75">
        <v>6.12</v>
      </c>
      <c r="T67" s="49"/>
      <c r="U67" s="49"/>
      <c r="V67" s="49"/>
      <c r="W67" s="49"/>
      <c r="X67" s="49"/>
      <c r="Y67" s="49"/>
      <c r="Z67" s="49"/>
      <c r="AA67" s="49"/>
      <c r="AB67" s="49"/>
      <c r="AC67" s="49"/>
      <c r="AD67" s="49"/>
      <c r="AE67" s="49"/>
      <c r="AF67" s="49"/>
      <c r="AG67" s="49"/>
      <c r="AH67" s="49"/>
      <c r="AI67" s="49"/>
      <c r="AJ67" s="49"/>
      <c r="AK67" s="49"/>
      <c r="AL67" s="49"/>
    </row>
    <row r="68" spans="1:38" ht="17.25" customHeight="1">
      <c r="A68" s="413"/>
      <c r="B68" s="43">
        <v>28</v>
      </c>
      <c r="C68" s="8">
        <v>1572848</v>
      </c>
      <c r="D68" s="72">
        <v>1004160</v>
      </c>
      <c r="E68" s="73">
        <v>63.8</v>
      </c>
      <c r="F68" s="72">
        <v>196519</v>
      </c>
      <c r="G68" s="74">
        <v>12.5</v>
      </c>
      <c r="H68" s="72">
        <v>265961</v>
      </c>
      <c r="I68" s="75">
        <v>16.899999999999999</v>
      </c>
      <c r="J68" s="72">
        <v>100112</v>
      </c>
      <c r="K68" s="75">
        <v>6.4</v>
      </c>
      <c r="L68" s="72">
        <v>100112</v>
      </c>
      <c r="M68" s="75">
        <v>6.4</v>
      </c>
      <c r="N68" s="72">
        <v>468576</v>
      </c>
      <c r="O68" s="74">
        <v>29.8</v>
      </c>
      <c r="P68" s="72">
        <v>116229</v>
      </c>
      <c r="Q68" s="75">
        <v>7.4</v>
      </c>
      <c r="R68" s="8">
        <v>90918</v>
      </c>
      <c r="S68" s="75">
        <v>5.8</v>
      </c>
      <c r="T68" s="49"/>
      <c r="U68" s="49"/>
      <c r="V68" s="49"/>
      <c r="W68" s="49"/>
      <c r="X68" s="49"/>
      <c r="Y68" s="49"/>
      <c r="Z68" s="49"/>
      <c r="AA68" s="49"/>
      <c r="AB68" s="49"/>
      <c r="AC68" s="49"/>
      <c r="AD68" s="49"/>
      <c r="AE68" s="49"/>
      <c r="AF68" s="49"/>
      <c r="AG68" s="49"/>
      <c r="AH68" s="49"/>
      <c r="AI68" s="49"/>
      <c r="AJ68" s="49"/>
      <c r="AK68" s="49"/>
      <c r="AL68" s="49"/>
    </row>
    <row r="69" spans="1:38" ht="17.25" customHeight="1">
      <c r="A69" s="413"/>
      <c r="B69" s="43">
        <v>29</v>
      </c>
      <c r="C69" s="8">
        <v>1740813</v>
      </c>
      <c r="D69" s="72">
        <v>1116391</v>
      </c>
      <c r="E69" s="73">
        <v>64.099999999999994</v>
      </c>
      <c r="F69" s="72">
        <v>300874</v>
      </c>
      <c r="G69" s="74">
        <v>17.3</v>
      </c>
      <c r="H69" s="72">
        <v>262980</v>
      </c>
      <c r="I69" s="75">
        <v>15.1</v>
      </c>
      <c r="J69" s="72">
        <v>115757</v>
      </c>
      <c r="K69" s="75">
        <v>6.6</v>
      </c>
      <c r="L69" s="72">
        <v>115757</v>
      </c>
      <c r="M69" s="75">
        <v>6.6</v>
      </c>
      <c r="N69" s="72">
        <v>508665</v>
      </c>
      <c r="O69" s="74">
        <v>29.3</v>
      </c>
      <c r="P69" s="72">
        <v>115484</v>
      </c>
      <c r="Q69" s="75">
        <v>6.6</v>
      </c>
      <c r="R69" s="8">
        <v>89937</v>
      </c>
      <c r="S69" s="75">
        <v>5.2</v>
      </c>
      <c r="T69" s="49"/>
      <c r="U69" s="49"/>
      <c r="V69" s="49"/>
      <c r="W69" s="49"/>
      <c r="X69" s="49"/>
      <c r="Y69" s="49"/>
      <c r="Z69" s="49"/>
      <c r="AA69" s="49"/>
      <c r="AB69" s="49"/>
      <c r="AC69" s="49"/>
      <c r="AD69" s="49"/>
      <c r="AE69" s="49"/>
      <c r="AF69" s="49"/>
      <c r="AG69" s="49"/>
      <c r="AH69" s="49"/>
      <c r="AI69" s="49"/>
      <c r="AJ69" s="49"/>
      <c r="AK69" s="49"/>
      <c r="AL69" s="49"/>
    </row>
    <row r="70" spans="1:38" s="7" customFormat="1" ht="17.25" customHeight="1">
      <c r="A70" s="420"/>
      <c r="B70" s="44">
        <v>30</v>
      </c>
      <c r="C70" s="76">
        <v>1758572</v>
      </c>
      <c r="D70" s="77">
        <v>1147880</v>
      </c>
      <c r="E70" s="78">
        <v>65.273415020823705</v>
      </c>
      <c r="F70" s="77">
        <v>302071</v>
      </c>
      <c r="G70" s="79">
        <v>17.177061843359269</v>
      </c>
      <c r="H70" s="77">
        <v>292271</v>
      </c>
      <c r="I70" s="80">
        <v>16.619791512659134</v>
      </c>
      <c r="J70" s="77">
        <v>124704</v>
      </c>
      <c r="K70" s="80">
        <v>7.091208093839775</v>
      </c>
      <c r="L70" s="77">
        <v>121547</v>
      </c>
      <c r="M70" s="80">
        <v>6.9116874373070871</v>
      </c>
      <c r="N70" s="77">
        <v>485989</v>
      </c>
      <c r="O70" s="79">
        <v>27.63543374965597</v>
      </c>
      <c r="P70" s="77">
        <v>123473</v>
      </c>
      <c r="Q70" s="80">
        <v>7.0212081165855018</v>
      </c>
      <c r="R70" s="76">
        <v>85749</v>
      </c>
      <c r="S70" s="80">
        <v>4.8760585293067331</v>
      </c>
      <c r="T70" s="49"/>
      <c r="U70" s="49"/>
      <c r="V70" s="49"/>
      <c r="W70" s="49"/>
      <c r="X70" s="49"/>
      <c r="Y70" s="49"/>
      <c r="Z70" s="49"/>
      <c r="AA70" s="49"/>
      <c r="AB70" s="49"/>
      <c r="AC70" s="49"/>
      <c r="AD70" s="49"/>
      <c r="AE70" s="49"/>
      <c r="AF70" s="49"/>
      <c r="AG70" s="49"/>
      <c r="AH70" s="49"/>
      <c r="AI70" s="49"/>
      <c r="AJ70" s="49"/>
      <c r="AK70" s="49"/>
      <c r="AL70" s="49"/>
    </row>
    <row r="71" spans="1:38" ht="17.25" customHeight="1">
      <c r="A71" s="403" t="s">
        <v>57</v>
      </c>
      <c r="B71" s="43">
        <v>26</v>
      </c>
      <c r="C71" s="8">
        <v>350241</v>
      </c>
      <c r="D71" s="72">
        <v>195577</v>
      </c>
      <c r="E71" s="73">
        <v>55.8</v>
      </c>
      <c r="F71" s="72">
        <v>48667</v>
      </c>
      <c r="G71" s="74">
        <v>13.9</v>
      </c>
      <c r="H71" s="72">
        <v>32907</v>
      </c>
      <c r="I71" s="75">
        <v>9.4</v>
      </c>
      <c r="J71" s="72">
        <v>48250</v>
      </c>
      <c r="K71" s="75">
        <v>13.8</v>
      </c>
      <c r="L71" s="72">
        <v>48250</v>
      </c>
      <c r="M71" s="75">
        <v>13.8</v>
      </c>
      <c r="N71" s="72">
        <v>106414</v>
      </c>
      <c r="O71" s="74">
        <v>30.4</v>
      </c>
      <c r="P71" s="72">
        <v>26746</v>
      </c>
      <c r="Q71" s="75">
        <v>7.6</v>
      </c>
      <c r="R71" s="8">
        <v>5554</v>
      </c>
      <c r="S71" s="75">
        <v>1.6</v>
      </c>
      <c r="T71" s="49"/>
      <c r="U71" s="49"/>
      <c r="V71" s="49"/>
      <c r="W71" s="49"/>
      <c r="X71" s="49"/>
      <c r="Y71" s="49"/>
      <c r="Z71" s="49"/>
      <c r="AA71" s="49"/>
      <c r="AB71" s="49"/>
      <c r="AC71" s="49"/>
      <c r="AD71" s="49"/>
      <c r="AE71" s="49"/>
      <c r="AF71" s="49"/>
      <c r="AG71" s="49"/>
      <c r="AH71" s="49"/>
      <c r="AI71" s="49"/>
      <c r="AJ71" s="49"/>
      <c r="AK71" s="49"/>
      <c r="AL71" s="49"/>
    </row>
    <row r="72" spans="1:38" ht="17.25" customHeight="1">
      <c r="A72" s="413"/>
      <c r="B72" s="43">
        <v>27</v>
      </c>
      <c r="C72" s="8">
        <v>359595</v>
      </c>
      <c r="D72" s="72">
        <v>201375</v>
      </c>
      <c r="E72" s="73">
        <v>56</v>
      </c>
      <c r="F72" s="72">
        <v>50934</v>
      </c>
      <c r="G72" s="74">
        <v>14.2</v>
      </c>
      <c r="H72" s="72">
        <v>34819</v>
      </c>
      <c r="I72" s="75">
        <v>9.6999999999999993</v>
      </c>
      <c r="J72" s="72">
        <v>43647</v>
      </c>
      <c r="K72" s="75">
        <v>12.1</v>
      </c>
      <c r="L72" s="72">
        <v>43647</v>
      </c>
      <c r="M72" s="75">
        <v>12.1</v>
      </c>
      <c r="N72" s="72">
        <v>114573</v>
      </c>
      <c r="O72" s="74">
        <v>31.9</v>
      </c>
      <c r="P72" s="72">
        <v>26639</v>
      </c>
      <c r="Q72" s="75">
        <v>7.4</v>
      </c>
      <c r="R72" s="8">
        <v>4294</v>
      </c>
      <c r="S72" s="75">
        <v>1.2</v>
      </c>
      <c r="T72" s="49"/>
      <c r="U72" s="49"/>
      <c r="V72" s="49"/>
      <c r="W72" s="49"/>
      <c r="X72" s="49"/>
      <c r="Y72" s="49"/>
      <c r="Z72" s="49"/>
      <c r="AA72" s="49"/>
      <c r="AB72" s="49"/>
      <c r="AC72" s="49"/>
      <c r="AD72" s="49"/>
      <c r="AE72" s="49"/>
      <c r="AF72" s="49"/>
      <c r="AG72" s="49"/>
      <c r="AH72" s="49"/>
      <c r="AI72" s="49"/>
      <c r="AJ72" s="49"/>
      <c r="AK72" s="49"/>
      <c r="AL72" s="49"/>
    </row>
    <row r="73" spans="1:38" ht="17.25" customHeight="1">
      <c r="A73" s="413"/>
      <c r="B73" s="43">
        <v>28</v>
      </c>
      <c r="C73" s="8">
        <v>349889</v>
      </c>
      <c r="D73" s="72">
        <v>202161</v>
      </c>
      <c r="E73" s="73">
        <v>57.8</v>
      </c>
      <c r="F73" s="72">
        <v>47972</v>
      </c>
      <c r="G73" s="74">
        <v>13.7</v>
      </c>
      <c r="H73" s="72">
        <v>33838</v>
      </c>
      <c r="I73" s="75">
        <v>9.6999999999999993</v>
      </c>
      <c r="J73" s="72">
        <v>41856</v>
      </c>
      <c r="K73" s="75">
        <v>12</v>
      </c>
      <c r="L73" s="72">
        <v>41856</v>
      </c>
      <c r="M73" s="75">
        <v>12</v>
      </c>
      <c r="N73" s="72">
        <v>105872</v>
      </c>
      <c r="O73" s="74">
        <v>30.2</v>
      </c>
      <c r="P73" s="72">
        <v>25109</v>
      </c>
      <c r="Q73" s="75">
        <v>7.2</v>
      </c>
      <c r="R73" s="8">
        <v>2703</v>
      </c>
      <c r="S73" s="75">
        <v>0.8</v>
      </c>
      <c r="T73" s="49"/>
      <c r="U73" s="49"/>
      <c r="V73" s="49"/>
      <c r="W73" s="49"/>
      <c r="X73" s="49"/>
      <c r="Y73" s="49"/>
      <c r="Z73" s="49"/>
      <c r="AA73" s="49"/>
      <c r="AB73" s="49"/>
      <c r="AC73" s="49"/>
      <c r="AD73" s="49"/>
      <c r="AE73" s="49"/>
      <c r="AF73" s="49"/>
      <c r="AG73" s="49"/>
      <c r="AH73" s="49"/>
      <c r="AI73" s="49"/>
      <c r="AJ73" s="49"/>
      <c r="AK73" s="49"/>
      <c r="AL73" s="49"/>
    </row>
    <row r="74" spans="1:38" ht="17.25" customHeight="1">
      <c r="A74" s="413"/>
      <c r="B74" s="43">
        <v>29</v>
      </c>
      <c r="C74" s="8">
        <v>397393</v>
      </c>
      <c r="D74" s="72">
        <v>242772</v>
      </c>
      <c r="E74" s="73">
        <v>61.1</v>
      </c>
      <c r="F74" s="72">
        <v>84079</v>
      </c>
      <c r="G74" s="74">
        <v>21.2</v>
      </c>
      <c r="H74" s="72">
        <v>34207</v>
      </c>
      <c r="I74" s="75">
        <v>8.6</v>
      </c>
      <c r="J74" s="72">
        <v>47030</v>
      </c>
      <c r="K74" s="75">
        <v>11.8</v>
      </c>
      <c r="L74" s="72">
        <v>46923</v>
      </c>
      <c r="M74" s="75">
        <v>11.8</v>
      </c>
      <c r="N74" s="72">
        <v>107591</v>
      </c>
      <c r="O74" s="74">
        <v>27.1</v>
      </c>
      <c r="P74" s="72">
        <v>25289</v>
      </c>
      <c r="Q74" s="75">
        <v>6.4</v>
      </c>
      <c r="R74" s="8">
        <v>2403</v>
      </c>
      <c r="S74" s="75">
        <v>0.6</v>
      </c>
      <c r="T74" s="49"/>
      <c r="U74" s="49"/>
      <c r="V74" s="49"/>
      <c r="W74" s="49"/>
      <c r="X74" s="49"/>
      <c r="Y74" s="49"/>
      <c r="Z74" s="49"/>
      <c r="AA74" s="49"/>
      <c r="AB74" s="49"/>
      <c r="AC74" s="49"/>
      <c r="AD74" s="49"/>
      <c r="AE74" s="49"/>
      <c r="AF74" s="49"/>
      <c r="AG74" s="49"/>
      <c r="AH74" s="49"/>
      <c r="AI74" s="49"/>
      <c r="AJ74" s="49"/>
      <c r="AK74" s="49"/>
      <c r="AL74" s="49"/>
    </row>
    <row r="75" spans="1:38" s="7" customFormat="1" ht="17.25" customHeight="1">
      <c r="A75" s="420"/>
      <c r="B75" s="44">
        <v>30</v>
      </c>
      <c r="C75" s="76">
        <v>399064</v>
      </c>
      <c r="D75" s="77">
        <v>242571</v>
      </c>
      <c r="E75" s="78">
        <v>60.784986869274107</v>
      </c>
      <c r="F75" s="77">
        <v>84050</v>
      </c>
      <c r="G75" s="79">
        <v>21.061784575907623</v>
      </c>
      <c r="H75" s="77">
        <v>34213</v>
      </c>
      <c r="I75" s="80">
        <v>8.5733115490247176</v>
      </c>
      <c r="J75" s="77">
        <v>47697</v>
      </c>
      <c r="K75" s="80">
        <v>11.952218190565924</v>
      </c>
      <c r="L75" s="77">
        <v>46479</v>
      </c>
      <c r="M75" s="80">
        <v>11.647003989335044</v>
      </c>
      <c r="N75" s="77">
        <v>108796</v>
      </c>
      <c r="O75" s="79">
        <v>27.262794940159974</v>
      </c>
      <c r="P75" s="77">
        <v>23736</v>
      </c>
      <c r="Q75" s="80">
        <v>5.947918128420504</v>
      </c>
      <c r="R75" s="76">
        <v>1950</v>
      </c>
      <c r="S75" s="80">
        <v>0.48864342561594132</v>
      </c>
      <c r="T75" s="49"/>
      <c r="U75" s="49"/>
      <c r="V75" s="49"/>
      <c r="W75" s="49"/>
      <c r="X75" s="49"/>
      <c r="Y75" s="49"/>
      <c r="Z75" s="49"/>
      <c r="AA75" s="49"/>
      <c r="AB75" s="49"/>
      <c r="AC75" s="49"/>
      <c r="AD75" s="49"/>
      <c r="AE75" s="49"/>
      <c r="AF75" s="49"/>
      <c r="AG75" s="49"/>
      <c r="AH75" s="49"/>
      <c r="AI75" s="49"/>
      <c r="AJ75" s="49"/>
      <c r="AK75" s="49"/>
      <c r="AL75" s="49"/>
    </row>
    <row r="76" spans="1:38" ht="17.25" customHeight="1">
      <c r="A76" s="403" t="s">
        <v>58</v>
      </c>
      <c r="B76" s="43">
        <v>26</v>
      </c>
      <c r="C76" s="8">
        <v>714158</v>
      </c>
      <c r="D76" s="72">
        <v>415106</v>
      </c>
      <c r="E76" s="73">
        <v>58.1</v>
      </c>
      <c r="F76" s="72">
        <v>116805</v>
      </c>
      <c r="G76" s="74">
        <v>16.399999999999999</v>
      </c>
      <c r="H76" s="72">
        <v>110341</v>
      </c>
      <c r="I76" s="75">
        <v>15.5</v>
      </c>
      <c r="J76" s="72">
        <v>86654</v>
      </c>
      <c r="K76" s="75">
        <v>12.1</v>
      </c>
      <c r="L76" s="72">
        <v>86093</v>
      </c>
      <c r="M76" s="75">
        <v>12</v>
      </c>
      <c r="N76" s="72">
        <v>212398</v>
      </c>
      <c r="O76" s="74">
        <v>29.8</v>
      </c>
      <c r="P76" s="72">
        <v>49014</v>
      </c>
      <c r="Q76" s="75">
        <v>6.9</v>
      </c>
      <c r="R76" s="8">
        <v>23846</v>
      </c>
      <c r="S76" s="75">
        <v>3.3</v>
      </c>
      <c r="T76" s="49"/>
      <c r="U76" s="49"/>
      <c r="V76" s="49"/>
      <c r="W76" s="49"/>
      <c r="X76" s="49"/>
      <c r="Y76" s="49"/>
      <c r="Z76" s="49"/>
      <c r="AA76" s="49"/>
      <c r="AB76" s="49"/>
      <c r="AC76" s="49"/>
      <c r="AD76" s="49"/>
      <c r="AE76" s="49"/>
      <c r="AF76" s="49"/>
      <c r="AG76" s="49"/>
      <c r="AH76" s="49"/>
      <c r="AI76" s="49"/>
      <c r="AJ76" s="49"/>
      <c r="AK76" s="49"/>
      <c r="AL76" s="49"/>
    </row>
    <row r="77" spans="1:38" ht="17.25" customHeight="1">
      <c r="A77" s="413"/>
      <c r="B77" s="43">
        <v>27</v>
      </c>
      <c r="C77" s="8">
        <v>737616</v>
      </c>
      <c r="D77" s="72">
        <v>429156</v>
      </c>
      <c r="E77" s="73">
        <v>58.2</v>
      </c>
      <c r="F77" s="72">
        <v>116770</v>
      </c>
      <c r="G77" s="74">
        <v>15.8</v>
      </c>
      <c r="H77" s="72">
        <v>118240</v>
      </c>
      <c r="I77" s="75">
        <v>16</v>
      </c>
      <c r="J77" s="72">
        <v>82368</v>
      </c>
      <c r="K77" s="75">
        <v>11.1</v>
      </c>
      <c r="L77" s="72">
        <v>80718</v>
      </c>
      <c r="M77" s="75">
        <v>10.9</v>
      </c>
      <c r="N77" s="72">
        <v>226092</v>
      </c>
      <c r="O77" s="74">
        <v>30.7</v>
      </c>
      <c r="P77" s="72">
        <v>49503</v>
      </c>
      <c r="Q77" s="75">
        <v>6.7</v>
      </c>
      <c r="R77" s="8">
        <v>29999</v>
      </c>
      <c r="S77" s="75">
        <v>4.0999999999999996</v>
      </c>
      <c r="T77" s="49"/>
      <c r="U77" s="49"/>
      <c r="V77" s="49"/>
      <c r="W77" s="49"/>
      <c r="X77" s="49"/>
      <c r="Y77" s="49"/>
      <c r="Z77" s="49"/>
      <c r="AA77" s="49"/>
      <c r="AB77" s="49"/>
      <c r="AC77" s="49"/>
      <c r="AD77" s="49"/>
      <c r="AE77" s="49"/>
      <c r="AF77" s="49"/>
      <c r="AG77" s="49"/>
      <c r="AH77" s="49"/>
      <c r="AI77" s="49"/>
      <c r="AJ77" s="49"/>
      <c r="AK77" s="49"/>
      <c r="AL77" s="49"/>
    </row>
    <row r="78" spans="1:38" ht="17.25" customHeight="1">
      <c r="A78" s="413"/>
      <c r="B78" s="43">
        <v>28</v>
      </c>
      <c r="C78" s="8">
        <v>743997</v>
      </c>
      <c r="D78" s="72">
        <v>429882</v>
      </c>
      <c r="E78" s="73">
        <v>57.8</v>
      </c>
      <c r="F78" s="72">
        <v>115160</v>
      </c>
      <c r="G78" s="74">
        <v>15.5</v>
      </c>
      <c r="H78" s="72">
        <v>113360</v>
      </c>
      <c r="I78" s="75">
        <v>15.2</v>
      </c>
      <c r="J78" s="72">
        <v>92183</v>
      </c>
      <c r="K78" s="75">
        <v>12.4</v>
      </c>
      <c r="L78" s="72">
        <v>91417</v>
      </c>
      <c r="M78" s="75">
        <v>12.3</v>
      </c>
      <c r="N78" s="72">
        <v>221932</v>
      </c>
      <c r="O78" s="74">
        <v>29.8</v>
      </c>
      <c r="P78" s="72">
        <v>48083</v>
      </c>
      <c r="Q78" s="75">
        <v>6.5</v>
      </c>
      <c r="R78" s="8">
        <v>31395</v>
      </c>
      <c r="S78" s="75">
        <v>4.2</v>
      </c>
      <c r="T78" s="49"/>
      <c r="U78" s="49"/>
      <c r="V78" s="49"/>
      <c r="W78" s="49"/>
      <c r="X78" s="49"/>
      <c r="Y78" s="49"/>
      <c r="Z78" s="49"/>
      <c r="AA78" s="49"/>
      <c r="AB78" s="49"/>
      <c r="AC78" s="49"/>
      <c r="AD78" s="49"/>
      <c r="AE78" s="49"/>
      <c r="AF78" s="49"/>
      <c r="AG78" s="49"/>
      <c r="AH78" s="49"/>
      <c r="AI78" s="49"/>
      <c r="AJ78" s="49"/>
      <c r="AK78" s="49"/>
      <c r="AL78" s="49"/>
    </row>
    <row r="79" spans="1:38" ht="17.25" customHeight="1">
      <c r="A79" s="413"/>
      <c r="B79" s="43">
        <v>29</v>
      </c>
      <c r="C79" s="8">
        <v>825440</v>
      </c>
      <c r="D79" s="72">
        <v>510484</v>
      </c>
      <c r="E79" s="73">
        <v>61.8</v>
      </c>
      <c r="F79" s="72">
        <v>185512</v>
      </c>
      <c r="G79" s="74">
        <v>22.5</v>
      </c>
      <c r="H79" s="72">
        <v>118721</v>
      </c>
      <c r="I79" s="75">
        <v>14.4</v>
      </c>
      <c r="J79" s="72">
        <v>92618</v>
      </c>
      <c r="K79" s="75">
        <v>11.2</v>
      </c>
      <c r="L79" s="72">
        <v>92200</v>
      </c>
      <c r="M79" s="75">
        <v>11.2</v>
      </c>
      <c r="N79" s="72">
        <v>222338</v>
      </c>
      <c r="O79" s="74">
        <v>27</v>
      </c>
      <c r="P79" s="72">
        <v>55051</v>
      </c>
      <c r="Q79" s="75">
        <v>6.7</v>
      </c>
      <c r="R79" s="8">
        <v>25678</v>
      </c>
      <c r="S79" s="75">
        <v>3.1</v>
      </c>
      <c r="T79" s="49"/>
      <c r="U79" s="49"/>
      <c r="V79" s="49"/>
      <c r="W79" s="49"/>
      <c r="X79" s="49"/>
      <c r="Y79" s="49"/>
      <c r="Z79" s="49"/>
      <c r="AA79" s="49"/>
      <c r="AB79" s="49"/>
      <c r="AC79" s="49"/>
      <c r="AD79" s="49"/>
      <c r="AE79" s="49"/>
      <c r="AF79" s="49"/>
      <c r="AG79" s="49"/>
      <c r="AH79" s="49"/>
      <c r="AI79" s="49"/>
      <c r="AJ79" s="49"/>
      <c r="AK79" s="49"/>
      <c r="AL79" s="49"/>
    </row>
    <row r="80" spans="1:38" s="7" customFormat="1" ht="17.25" customHeight="1">
      <c r="A80" s="420"/>
      <c r="B80" s="44">
        <v>30</v>
      </c>
      <c r="C80" s="76">
        <v>801143</v>
      </c>
      <c r="D80" s="77">
        <v>494258</v>
      </c>
      <c r="E80" s="78">
        <v>61.694104548126859</v>
      </c>
      <c r="F80" s="77">
        <v>184734</v>
      </c>
      <c r="G80" s="79">
        <v>23.0588047327381</v>
      </c>
      <c r="H80" s="77">
        <v>104128</v>
      </c>
      <c r="I80" s="80">
        <v>12.997429921998943</v>
      </c>
      <c r="J80" s="77">
        <v>90833</v>
      </c>
      <c r="K80" s="80">
        <v>11.337925938315632</v>
      </c>
      <c r="L80" s="77">
        <v>87247</v>
      </c>
      <c r="M80" s="80">
        <v>10.890315461783977</v>
      </c>
      <c r="N80" s="77">
        <v>216052</v>
      </c>
      <c r="O80" s="79">
        <v>26.967969513557506</v>
      </c>
      <c r="P80" s="77">
        <v>54003</v>
      </c>
      <c r="Q80" s="80">
        <v>6.7407441617788582</v>
      </c>
      <c r="R80" s="76">
        <v>14664</v>
      </c>
      <c r="S80" s="80">
        <v>1.8303848376631886</v>
      </c>
      <c r="T80" s="49"/>
      <c r="U80" s="49"/>
      <c r="V80" s="49"/>
      <c r="W80" s="49"/>
      <c r="X80" s="49"/>
      <c r="Y80" s="49"/>
      <c r="Z80" s="49"/>
      <c r="AA80" s="49"/>
      <c r="AB80" s="49"/>
      <c r="AC80" s="49"/>
      <c r="AD80" s="49"/>
      <c r="AE80" s="49"/>
      <c r="AF80" s="49"/>
      <c r="AG80" s="49"/>
      <c r="AH80" s="49"/>
      <c r="AI80" s="49"/>
      <c r="AJ80" s="49"/>
      <c r="AK80" s="49"/>
      <c r="AL80" s="49"/>
    </row>
    <row r="81" spans="1:38" ht="17.25" customHeight="1">
      <c r="A81" s="403" t="s">
        <v>136</v>
      </c>
      <c r="B81" s="43">
        <v>26</v>
      </c>
      <c r="C81" s="8">
        <v>282819</v>
      </c>
      <c r="D81" s="72">
        <v>149915</v>
      </c>
      <c r="E81" s="73">
        <v>53</v>
      </c>
      <c r="F81" s="72">
        <v>44234</v>
      </c>
      <c r="G81" s="74">
        <v>15.6</v>
      </c>
      <c r="H81" s="72">
        <v>34182</v>
      </c>
      <c r="I81" s="75">
        <v>12.1</v>
      </c>
      <c r="J81" s="72">
        <v>38702</v>
      </c>
      <c r="K81" s="75">
        <v>13.7</v>
      </c>
      <c r="L81" s="72">
        <v>38571</v>
      </c>
      <c r="M81" s="75">
        <v>13.7</v>
      </c>
      <c r="N81" s="72">
        <v>94202</v>
      </c>
      <c r="O81" s="74">
        <v>33.299999999999997</v>
      </c>
      <c r="P81" s="72">
        <v>18889</v>
      </c>
      <c r="Q81" s="75">
        <v>6.7</v>
      </c>
      <c r="R81" s="8">
        <v>16445</v>
      </c>
      <c r="S81" s="75">
        <v>5.8</v>
      </c>
      <c r="T81" s="49"/>
      <c r="U81" s="49"/>
      <c r="V81" s="49"/>
      <c r="W81" s="49"/>
      <c r="X81" s="49"/>
      <c r="Y81" s="49"/>
      <c r="Z81" s="49"/>
      <c r="AA81" s="49"/>
      <c r="AB81" s="49"/>
      <c r="AC81" s="49"/>
      <c r="AD81" s="49"/>
      <c r="AE81" s="49"/>
      <c r="AF81" s="49"/>
      <c r="AG81" s="49"/>
      <c r="AH81" s="49"/>
      <c r="AI81" s="49"/>
      <c r="AJ81" s="49"/>
      <c r="AK81" s="49"/>
      <c r="AL81" s="49"/>
    </row>
    <row r="82" spans="1:38" ht="17.25" customHeight="1">
      <c r="A82" s="413"/>
      <c r="B82" s="43">
        <v>27</v>
      </c>
      <c r="C82" s="81">
        <v>277861</v>
      </c>
      <c r="D82" s="72">
        <v>150455</v>
      </c>
      <c r="E82" s="73">
        <v>54.2</v>
      </c>
      <c r="F82" s="72">
        <v>44946</v>
      </c>
      <c r="G82" s="74">
        <v>16.2</v>
      </c>
      <c r="H82" s="72">
        <v>32712</v>
      </c>
      <c r="I82" s="75">
        <v>11.8</v>
      </c>
      <c r="J82" s="72">
        <v>40251</v>
      </c>
      <c r="K82" s="75">
        <v>14.5</v>
      </c>
      <c r="L82" s="72">
        <v>40064</v>
      </c>
      <c r="M82" s="75">
        <v>14.4</v>
      </c>
      <c r="N82" s="72">
        <v>87155</v>
      </c>
      <c r="O82" s="74">
        <v>31.3</v>
      </c>
      <c r="P82" s="72">
        <v>20438</v>
      </c>
      <c r="Q82" s="75">
        <v>7.4</v>
      </c>
      <c r="R82" s="8">
        <v>3931</v>
      </c>
      <c r="S82" s="75">
        <v>1.4</v>
      </c>
      <c r="T82" s="49"/>
      <c r="U82" s="49"/>
      <c r="V82" s="49"/>
      <c r="W82" s="49"/>
      <c r="X82" s="49"/>
      <c r="Y82" s="49"/>
      <c r="Z82" s="49"/>
      <c r="AA82" s="49"/>
      <c r="AB82" s="49"/>
      <c r="AC82" s="49"/>
      <c r="AD82" s="49"/>
      <c r="AE82" s="49"/>
      <c r="AF82" s="49"/>
      <c r="AG82" s="49"/>
      <c r="AH82" s="49"/>
      <c r="AI82" s="49"/>
      <c r="AJ82" s="49"/>
      <c r="AK82" s="49"/>
      <c r="AL82" s="49"/>
    </row>
    <row r="83" spans="1:38" ht="17.25" customHeight="1">
      <c r="A83" s="413"/>
      <c r="B83" s="43">
        <v>28</v>
      </c>
      <c r="C83" s="8">
        <v>278931</v>
      </c>
      <c r="D83" s="72">
        <v>153201</v>
      </c>
      <c r="E83" s="73">
        <v>55</v>
      </c>
      <c r="F83" s="72">
        <v>45384</v>
      </c>
      <c r="G83" s="74">
        <v>16.3</v>
      </c>
      <c r="H83" s="72">
        <v>31471</v>
      </c>
      <c r="I83" s="75">
        <v>11.3</v>
      </c>
      <c r="J83" s="72">
        <v>36550</v>
      </c>
      <c r="K83" s="75">
        <v>13.1</v>
      </c>
      <c r="L83" s="72">
        <v>36428</v>
      </c>
      <c r="M83" s="75">
        <v>13.1</v>
      </c>
      <c r="N83" s="72">
        <v>89180</v>
      </c>
      <c r="O83" s="74">
        <v>31.900000000000006</v>
      </c>
      <c r="P83" s="72">
        <v>21254</v>
      </c>
      <c r="Q83" s="75">
        <v>7.6</v>
      </c>
      <c r="R83" s="8">
        <v>3583</v>
      </c>
      <c r="S83" s="75">
        <v>1.3</v>
      </c>
      <c r="T83" s="49"/>
      <c r="U83" s="49"/>
      <c r="V83" s="49"/>
      <c r="W83" s="49"/>
      <c r="X83" s="49"/>
      <c r="Y83" s="49"/>
      <c r="Z83" s="49"/>
      <c r="AA83" s="49"/>
      <c r="AB83" s="49"/>
      <c r="AC83" s="49"/>
      <c r="AD83" s="49"/>
      <c r="AE83" s="49"/>
      <c r="AF83" s="49"/>
      <c r="AG83" s="49"/>
      <c r="AH83" s="49"/>
      <c r="AI83" s="49"/>
      <c r="AJ83" s="49"/>
      <c r="AK83" s="49"/>
      <c r="AL83" s="49"/>
    </row>
    <row r="84" spans="1:38" ht="17.25" customHeight="1">
      <c r="A84" s="413"/>
      <c r="B84" s="43">
        <v>29</v>
      </c>
      <c r="C84" s="8">
        <v>318358</v>
      </c>
      <c r="D84" s="72">
        <v>187641</v>
      </c>
      <c r="E84" s="73">
        <v>58.9</v>
      </c>
      <c r="F84" s="72">
        <v>76829</v>
      </c>
      <c r="G84" s="74">
        <v>24.1</v>
      </c>
      <c r="H84" s="72">
        <v>31655</v>
      </c>
      <c r="I84" s="75">
        <v>9.9</v>
      </c>
      <c r="J84" s="72">
        <v>38807</v>
      </c>
      <c r="K84" s="75">
        <v>12.2</v>
      </c>
      <c r="L84" s="72">
        <v>38732</v>
      </c>
      <c r="M84" s="75">
        <v>12.2</v>
      </c>
      <c r="N84" s="72">
        <v>91910</v>
      </c>
      <c r="O84" s="74">
        <v>28.9</v>
      </c>
      <c r="P84" s="72">
        <v>19715</v>
      </c>
      <c r="Q84" s="75">
        <v>6.2</v>
      </c>
      <c r="R84" s="8">
        <v>7226</v>
      </c>
      <c r="S84" s="75">
        <v>2.2999999999999998</v>
      </c>
      <c r="T84" s="49"/>
      <c r="U84" s="49"/>
      <c r="V84" s="49"/>
      <c r="W84" s="49"/>
      <c r="X84" s="49"/>
      <c r="Y84" s="49"/>
      <c r="Z84" s="49"/>
      <c r="AA84" s="49"/>
      <c r="AB84" s="49"/>
      <c r="AC84" s="49"/>
      <c r="AD84" s="49"/>
      <c r="AE84" s="49"/>
      <c r="AF84" s="49"/>
      <c r="AG84" s="49"/>
      <c r="AH84" s="49"/>
      <c r="AI84" s="49"/>
      <c r="AJ84" s="49"/>
      <c r="AK84" s="49"/>
      <c r="AL84" s="49"/>
    </row>
    <row r="85" spans="1:38" s="7" customFormat="1" ht="17.25" customHeight="1">
      <c r="A85" s="420"/>
      <c r="B85" s="44">
        <v>30</v>
      </c>
      <c r="C85" s="76">
        <v>316969</v>
      </c>
      <c r="D85" s="77">
        <v>189318</v>
      </c>
      <c r="E85" s="78">
        <v>59.72760743164158</v>
      </c>
      <c r="F85" s="77">
        <v>76749</v>
      </c>
      <c r="G85" s="79">
        <v>24.213408882256623</v>
      </c>
      <c r="H85" s="77">
        <v>32869</v>
      </c>
      <c r="I85" s="80">
        <v>10.369783795891712</v>
      </c>
      <c r="J85" s="77">
        <v>39475</v>
      </c>
      <c r="K85" s="80">
        <v>12.453899277216383</v>
      </c>
      <c r="L85" s="77">
        <v>38402</v>
      </c>
      <c r="M85" s="80">
        <v>12.115380368427196</v>
      </c>
      <c r="N85" s="77">
        <v>88176</v>
      </c>
      <c r="O85" s="79">
        <v>27.818493291142037</v>
      </c>
      <c r="P85" s="77">
        <v>19313</v>
      </c>
      <c r="Q85" s="80">
        <v>6.0930248699399625</v>
      </c>
      <c r="R85" s="76">
        <v>3458</v>
      </c>
      <c r="S85" s="80">
        <v>1.0909584218015012</v>
      </c>
      <c r="T85" s="49"/>
      <c r="U85" s="49"/>
      <c r="V85" s="49"/>
      <c r="W85" s="49"/>
      <c r="X85" s="49"/>
      <c r="Y85" s="49"/>
      <c r="Z85" s="49"/>
      <c r="AA85" s="49"/>
      <c r="AB85" s="49"/>
      <c r="AC85" s="49"/>
      <c r="AD85" s="49"/>
      <c r="AE85" s="49"/>
      <c r="AF85" s="49"/>
      <c r="AG85" s="49"/>
      <c r="AH85" s="49"/>
      <c r="AI85" s="49"/>
      <c r="AJ85" s="49"/>
      <c r="AK85" s="49"/>
      <c r="AL85" s="49"/>
    </row>
    <row r="86" spans="1:38" ht="17.25" customHeight="1">
      <c r="A86" s="403" t="s">
        <v>59</v>
      </c>
      <c r="B86" s="43">
        <v>26</v>
      </c>
      <c r="C86" s="8">
        <v>554127</v>
      </c>
      <c r="D86" s="72">
        <v>306660</v>
      </c>
      <c r="E86" s="73">
        <v>55.3</v>
      </c>
      <c r="F86" s="72">
        <v>82034</v>
      </c>
      <c r="G86" s="74">
        <v>14.8</v>
      </c>
      <c r="H86" s="72">
        <v>70153</v>
      </c>
      <c r="I86" s="75">
        <v>12.7</v>
      </c>
      <c r="J86" s="72">
        <v>58677</v>
      </c>
      <c r="K86" s="75">
        <v>10.6</v>
      </c>
      <c r="L86" s="72">
        <v>53653</v>
      </c>
      <c r="M86" s="75">
        <v>9.6999999999999993</v>
      </c>
      <c r="N86" s="72">
        <v>188790</v>
      </c>
      <c r="O86" s="74">
        <v>34.1</v>
      </c>
      <c r="P86" s="72">
        <v>41302</v>
      </c>
      <c r="Q86" s="75">
        <v>7.5</v>
      </c>
      <c r="R86" s="8">
        <v>45028</v>
      </c>
      <c r="S86" s="75">
        <v>8.1</v>
      </c>
      <c r="T86" s="49"/>
      <c r="U86" s="49"/>
      <c r="V86" s="49"/>
      <c r="W86" s="49"/>
      <c r="X86" s="49"/>
      <c r="Y86" s="49"/>
      <c r="Z86" s="49"/>
      <c r="AA86" s="49"/>
      <c r="AB86" s="49"/>
      <c r="AC86" s="49"/>
      <c r="AD86" s="49"/>
      <c r="AE86" s="49"/>
      <c r="AF86" s="49"/>
      <c r="AG86" s="49"/>
      <c r="AH86" s="49"/>
      <c r="AI86" s="49"/>
      <c r="AJ86" s="49"/>
      <c r="AK86" s="49"/>
      <c r="AL86" s="49"/>
    </row>
    <row r="87" spans="1:38" ht="17.25" customHeight="1">
      <c r="A87" s="413"/>
      <c r="B87" s="43">
        <v>27</v>
      </c>
      <c r="C87" s="81">
        <v>570674</v>
      </c>
      <c r="D87" s="72">
        <v>316734</v>
      </c>
      <c r="E87" s="73">
        <v>55.5</v>
      </c>
      <c r="F87" s="72">
        <v>83402</v>
      </c>
      <c r="G87" s="74">
        <v>14.6</v>
      </c>
      <c r="H87" s="72">
        <v>75879</v>
      </c>
      <c r="I87" s="75">
        <v>13.3</v>
      </c>
      <c r="J87" s="72">
        <v>58137</v>
      </c>
      <c r="K87" s="75">
        <v>10.199999999999999</v>
      </c>
      <c r="L87" s="72">
        <v>55363</v>
      </c>
      <c r="M87" s="75">
        <v>9.6999999999999993</v>
      </c>
      <c r="N87" s="72">
        <v>195803</v>
      </c>
      <c r="O87" s="74">
        <v>34.299999999999997</v>
      </c>
      <c r="P87" s="72">
        <v>43178</v>
      </c>
      <c r="Q87" s="75">
        <v>7.6</v>
      </c>
      <c r="R87" s="8">
        <v>44491</v>
      </c>
      <c r="S87" s="75">
        <v>7.8</v>
      </c>
      <c r="T87" s="49"/>
      <c r="U87" s="49"/>
      <c r="V87" s="49"/>
      <c r="W87" s="49"/>
      <c r="X87" s="49"/>
      <c r="Y87" s="49"/>
      <c r="Z87" s="49"/>
      <c r="AA87" s="49"/>
      <c r="AB87" s="49"/>
      <c r="AC87" s="49"/>
      <c r="AD87" s="49"/>
      <c r="AE87" s="49"/>
      <c r="AF87" s="49"/>
      <c r="AG87" s="49"/>
      <c r="AH87" s="49"/>
      <c r="AI87" s="49"/>
      <c r="AJ87" s="49"/>
      <c r="AK87" s="49"/>
      <c r="AL87" s="49"/>
    </row>
    <row r="88" spans="1:38" ht="17.25" customHeight="1">
      <c r="A88" s="413"/>
      <c r="B88" s="43">
        <v>28</v>
      </c>
      <c r="C88" s="8">
        <v>572855</v>
      </c>
      <c r="D88" s="72">
        <v>319446</v>
      </c>
      <c r="E88" s="73">
        <v>55.8</v>
      </c>
      <c r="F88" s="72">
        <v>83455</v>
      </c>
      <c r="G88" s="74">
        <v>14.6</v>
      </c>
      <c r="H88" s="72">
        <v>74920</v>
      </c>
      <c r="I88" s="75">
        <v>13.1</v>
      </c>
      <c r="J88" s="72">
        <v>67220</v>
      </c>
      <c r="K88" s="75">
        <v>11.7</v>
      </c>
      <c r="L88" s="72">
        <v>66106</v>
      </c>
      <c r="M88" s="75">
        <v>11.5</v>
      </c>
      <c r="N88" s="72">
        <v>186189</v>
      </c>
      <c r="O88" s="74">
        <v>32.5</v>
      </c>
      <c r="P88" s="72">
        <v>44487</v>
      </c>
      <c r="Q88" s="75">
        <v>7.8</v>
      </c>
      <c r="R88" s="8">
        <v>40104</v>
      </c>
      <c r="S88" s="75">
        <v>7</v>
      </c>
      <c r="T88" s="49"/>
      <c r="U88" s="49"/>
      <c r="V88" s="49"/>
      <c r="W88" s="49"/>
      <c r="X88" s="49"/>
      <c r="Y88" s="49"/>
      <c r="Z88" s="49"/>
      <c r="AA88" s="49"/>
      <c r="AB88" s="49"/>
      <c r="AC88" s="49"/>
      <c r="AD88" s="49"/>
      <c r="AE88" s="49"/>
      <c r="AF88" s="49"/>
      <c r="AG88" s="49"/>
      <c r="AH88" s="49"/>
      <c r="AI88" s="49"/>
      <c r="AJ88" s="49"/>
      <c r="AK88" s="49"/>
      <c r="AL88" s="49"/>
    </row>
    <row r="89" spans="1:38" ht="17.25" customHeight="1">
      <c r="A89" s="413"/>
      <c r="B89" s="43">
        <v>29</v>
      </c>
      <c r="C89" s="8">
        <v>607656</v>
      </c>
      <c r="D89" s="72">
        <v>368870</v>
      </c>
      <c r="E89" s="73">
        <v>60.7</v>
      </c>
      <c r="F89" s="72">
        <v>135335</v>
      </c>
      <c r="G89" s="74">
        <v>22.3</v>
      </c>
      <c r="H89" s="72">
        <v>74199</v>
      </c>
      <c r="I89" s="75">
        <v>12.2</v>
      </c>
      <c r="J89" s="72">
        <v>55455</v>
      </c>
      <c r="K89" s="75">
        <v>9.1</v>
      </c>
      <c r="L89" s="72">
        <v>54962</v>
      </c>
      <c r="M89" s="75">
        <v>9</v>
      </c>
      <c r="N89" s="72">
        <v>183331</v>
      </c>
      <c r="O89" s="74">
        <v>30.199999999999996</v>
      </c>
      <c r="P89" s="72">
        <v>44666</v>
      </c>
      <c r="Q89" s="75">
        <v>7.4</v>
      </c>
      <c r="R89" s="8">
        <v>38461</v>
      </c>
      <c r="S89" s="75">
        <v>6.3</v>
      </c>
      <c r="T89" s="49"/>
      <c r="U89" s="49"/>
      <c r="V89" s="49"/>
      <c r="W89" s="49"/>
      <c r="X89" s="49"/>
      <c r="Y89" s="49"/>
      <c r="Z89" s="49"/>
      <c r="AA89" s="49"/>
      <c r="AB89" s="49"/>
      <c r="AC89" s="49"/>
      <c r="AD89" s="49"/>
      <c r="AE89" s="49"/>
      <c r="AF89" s="49"/>
      <c r="AG89" s="49"/>
      <c r="AH89" s="49"/>
      <c r="AI89" s="49"/>
      <c r="AJ89" s="49"/>
      <c r="AK89" s="49"/>
      <c r="AL89" s="49"/>
    </row>
    <row r="90" spans="1:38" s="7" customFormat="1" ht="17.25" customHeight="1">
      <c r="A90" s="420"/>
      <c r="B90" s="44">
        <v>30</v>
      </c>
      <c r="C90" s="76">
        <v>616100</v>
      </c>
      <c r="D90" s="77">
        <v>367471</v>
      </c>
      <c r="E90" s="78">
        <v>59.644700535627337</v>
      </c>
      <c r="F90" s="77">
        <v>134809</v>
      </c>
      <c r="G90" s="79">
        <v>21.881025807498784</v>
      </c>
      <c r="H90" s="77">
        <v>72901</v>
      </c>
      <c r="I90" s="80">
        <v>11.832657036195423</v>
      </c>
      <c r="J90" s="77">
        <v>60696</v>
      </c>
      <c r="K90" s="80">
        <v>9.8516474598279498</v>
      </c>
      <c r="L90" s="77">
        <v>52396</v>
      </c>
      <c r="M90" s="80">
        <v>8.5044635611102102</v>
      </c>
      <c r="N90" s="77">
        <v>187933</v>
      </c>
      <c r="O90" s="79">
        <v>30.503652004544719</v>
      </c>
      <c r="P90" s="77">
        <v>48178</v>
      </c>
      <c r="Q90" s="80">
        <v>7.8198344424606399</v>
      </c>
      <c r="R90" s="76">
        <v>34435</v>
      </c>
      <c r="S90" s="80">
        <v>5.5891900665476379</v>
      </c>
      <c r="T90" s="49"/>
      <c r="U90" s="49"/>
      <c r="V90" s="49"/>
      <c r="W90" s="49"/>
      <c r="X90" s="49"/>
      <c r="Y90" s="49"/>
      <c r="Z90" s="49"/>
      <c r="AA90" s="49"/>
      <c r="AB90" s="49"/>
      <c r="AC90" s="49"/>
      <c r="AD90" s="49"/>
      <c r="AE90" s="49"/>
      <c r="AF90" s="49"/>
      <c r="AG90" s="49"/>
      <c r="AH90" s="49"/>
      <c r="AI90" s="49"/>
      <c r="AJ90" s="49"/>
      <c r="AK90" s="49"/>
      <c r="AL90" s="49"/>
    </row>
    <row r="91" spans="1:38" ht="17.25" customHeight="1">
      <c r="A91" s="403" t="s">
        <v>91</v>
      </c>
      <c r="B91" s="43">
        <v>26</v>
      </c>
      <c r="C91" s="68">
        <v>517273</v>
      </c>
      <c r="D91" s="68">
        <v>257454</v>
      </c>
      <c r="E91" s="69">
        <v>49.7</v>
      </c>
      <c r="F91" s="68">
        <v>65877</v>
      </c>
      <c r="G91" s="70">
        <v>12.7</v>
      </c>
      <c r="H91" s="68">
        <v>66410</v>
      </c>
      <c r="I91" s="71">
        <v>12.8</v>
      </c>
      <c r="J91" s="68">
        <v>72770</v>
      </c>
      <c r="K91" s="71">
        <v>14.1</v>
      </c>
      <c r="L91" s="68">
        <v>72699</v>
      </c>
      <c r="M91" s="71">
        <v>14.1</v>
      </c>
      <c r="N91" s="68">
        <v>187049</v>
      </c>
      <c r="O91" s="70">
        <v>36.200000000000003</v>
      </c>
      <c r="P91" s="68">
        <v>28686</v>
      </c>
      <c r="Q91" s="71">
        <v>5.5</v>
      </c>
      <c r="R91" s="6">
        <v>52661</v>
      </c>
      <c r="S91" s="71">
        <v>10.199999999999999</v>
      </c>
      <c r="T91" s="49"/>
      <c r="U91" s="49"/>
      <c r="V91" s="49"/>
      <c r="W91" s="49"/>
      <c r="X91" s="49"/>
      <c r="Y91" s="49"/>
      <c r="Z91" s="49"/>
      <c r="AA91" s="49"/>
      <c r="AB91" s="49"/>
      <c r="AC91" s="49"/>
      <c r="AD91" s="49"/>
      <c r="AE91" s="49"/>
      <c r="AF91" s="49"/>
      <c r="AG91" s="49"/>
      <c r="AH91" s="49"/>
      <c r="AI91" s="49"/>
      <c r="AJ91" s="49"/>
      <c r="AK91" s="49"/>
      <c r="AL91" s="49"/>
    </row>
    <row r="92" spans="1:38" ht="17.25" customHeight="1">
      <c r="A92" s="416"/>
      <c r="B92" s="43">
        <v>27</v>
      </c>
      <c r="C92" s="72">
        <v>544974</v>
      </c>
      <c r="D92" s="72">
        <v>258314</v>
      </c>
      <c r="E92" s="73">
        <v>47.4</v>
      </c>
      <c r="F92" s="72">
        <v>65315</v>
      </c>
      <c r="G92" s="74">
        <v>12</v>
      </c>
      <c r="H92" s="72">
        <v>65919</v>
      </c>
      <c r="I92" s="75">
        <v>12.1</v>
      </c>
      <c r="J92" s="72">
        <v>67118</v>
      </c>
      <c r="K92" s="75">
        <v>12.3</v>
      </c>
      <c r="L92" s="72">
        <v>67067</v>
      </c>
      <c r="M92" s="75">
        <v>12.3</v>
      </c>
      <c r="N92" s="72">
        <v>219542</v>
      </c>
      <c r="O92" s="74">
        <v>40.299999999999997</v>
      </c>
      <c r="P92" s="72">
        <v>30023</v>
      </c>
      <c r="Q92" s="75">
        <v>5.5</v>
      </c>
      <c r="R92" s="8">
        <v>40037</v>
      </c>
      <c r="S92" s="75">
        <v>7.4</v>
      </c>
      <c r="T92" s="49"/>
      <c r="U92" s="49"/>
      <c r="V92" s="49"/>
      <c r="W92" s="49"/>
      <c r="X92" s="49"/>
      <c r="Y92" s="49"/>
      <c r="Z92" s="49"/>
      <c r="AA92" s="49"/>
      <c r="AB92" s="49"/>
      <c r="AC92" s="49"/>
      <c r="AD92" s="49"/>
      <c r="AE92" s="49"/>
      <c r="AF92" s="49"/>
      <c r="AG92" s="49"/>
      <c r="AH92" s="49"/>
      <c r="AI92" s="49"/>
      <c r="AJ92" s="49"/>
      <c r="AK92" s="49"/>
      <c r="AL92" s="49"/>
    </row>
    <row r="93" spans="1:38" ht="17.25" customHeight="1">
      <c r="A93" s="416"/>
      <c r="B93" s="43">
        <v>28</v>
      </c>
      <c r="C93" s="72">
        <v>515520</v>
      </c>
      <c r="D93" s="72">
        <v>263502</v>
      </c>
      <c r="E93" s="73">
        <v>51.1</v>
      </c>
      <c r="F93" s="72">
        <v>64366</v>
      </c>
      <c r="G93" s="74">
        <v>12.5</v>
      </c>
      <c r="H93" s="72">
        <v>68004</v>
      </c>
      <c r="I93" s="75">
        <v>13.2</v>
      </c>
      <c r="J93" s="72">
        <v>75446</v>
      </c>
      <c r="K93" s="75">
        <v>14.6</v>
      </c>
      <c r="L93" s="72">
        <v>75388</v>
      </c>
      <c r="M93" s="75">
        <v>14.6</v>
      </c>
      <c r="N93" s="72">
        <v>176572</v>
      </c>
      <c r="O93" s="74">
        <v>34.299999999999997</v>
      </c>
      <c r="P93" s="72">
        <v>27793</v>
      </c>
      <c r="Q93" s="75">
        <v>5.4</v>
      </c>
      <c r="R93" s="8">
        <v>37085</v>
      </c>
      <c r="S93" s="75">
        <v>7.2</v>
      </c>
      <c r="T93" s="49"/>
      <c r="U93" s="49"/>
      <c r="V93" s="49"/>
      <c r="W93" s="49"/>
      <c r="X93" s="49"/>
      <c r="Y93" s="49"/>
      <c r="Z93" s="49"/>
      <c r="AA93" s="49"/>
      <c r="AB93" s="49"/>
      <c r="AC93" s="49"/>
      <c r="AD93" s="49"/>
      <c r="AE93" s="49"/>
      <c r="AF93" s="49"/>
      <c r="AG93" s="49"/>
      <c r="AH93" s="49"/>
      <c r="AI93" s="49"/>
      <c r="AJ93" s="49"/>
      <c r="AK93" s="49"/>
      <c r="AL93" s="49"/>
    </row>
    <row r="94" spans="1:38" ht="17.25" customHeight="1">
      <c r="A94" s="416"/>
      <c r="B94" s="43">
        <v>29</v>
      </c>
      <c r="C94" s="72">
        <v>551961</v>
      </c>
      <c r="D94" s="72">
        <v>313097</v>
      </c>
      <c r="E94" s="73">
        <v>56.8</v>
      </c>
      <c r="F94" s="72">
        <v>110757</v>
      </c>
      <c r="G94" s="74">
        <v>20.100000000000001</v>
      </c>
      <c r="H94" s="72">
        <v>68145</v>
      </c>
      <c r="I94" s="75">
        <v>12.4</v>
      </c>
      <c r="J94" s="72">
        <v>67532</v>
      </c>
      <c r="K94" s="75">
        <v>12.2</v>
      </c>
      <c r="L94" s="72">
        <v>67380</v>
      </c>
      <c r="M94" s="75">
        <v>12.2</v>
      </c>
      <c r="N94" s="72">
        <v>171332</v>
      </c>
      <c r="O94" s="74">
        <v>31</v>
      </c>
      <c r="P94" s="72">
        <v>28204</v>
      </c>
      <c r="Q94" s="75">
        <v>5.0999999999999996</v>
      </c>
      <c r="R94" s="8">
        <v>31667</v>
      </c>
      <c r="S94" s="75">
        <v>5.7</v>
      </c>
      <c r="T94" s="49"/>
      <c r="U94" s="49"/>
      <c r="V94" s="49"/>
      <c r="W94" s="49"/>
      <c r="X94" s="49"/>
      <c r="Y94" s="49"/>
      <c r="Z94" s="49"/>
      <c r="AA94" s="49"/>
      <c r="AB94" s="49"/>
      <c r="AC94" s="49"/>
      <c r="AD94" s="49"/>
      <c r="AE94" s="49"/>
      <c r="AF94" s="49"/>
      <c r="AG94" s="49"/>
      <c r="AH94" s="49"/>
      <c r="AI94" s="49"/>
      <c r="AJ94" s="49"/>
      <c r="AK94" s="49"/>
      <c r="AL94" s="49"/>
    </row>
    <row r="95" spans="1:38" s="7" customFormat="1" ht="17.25" customHeight="1">
      <c r="A95" s="399"/>
      <c r="B95" s="44">
        <v>30</v>
      </c>
      <c r="C95" s="76">
        <v>548551</v>
      </c>
      <c r="D95" s="77">
        <v>311978</v>
      </c>
      <c r="E95" s="78">
        <v>56.87310751416004</v>
      </c>
      <c r="F95" s="77">
        <v>110332</v>
      </c>
      <c r="G95" s="79">
        <v>20.113353179558509</v>
      </c>
      <c r="H95" s="77">
        <v>68300</v>
      </c>
      <c r="I95" s="80">
        <v>12.450984502808307</v>
      </c>
      <c r="J95" s="77">
        <v>69406</v>
      </c>
      <c r="K95" s="80">
        <v>12.652606594464325</v>
      </c>
      <c r="L95" s="77">
        <v>68753</v>
      </c>
      <c r="M95" s="80">
        <v>12.633565703097798</v>
      </c>
      <c r="N95" s="77">
        <v>167167</v>
      </c>
      <c r="O95" s="79">
        <v>30.374285891375639</v>
      </c>
      <c r="P95" s="77">
        <v>29479</v>
      </c>
      <c r="Q95" s="80">
        <v>5.3739761662999435</v>
      </c>
      <c r="R95" s="76">
        <v>29530</v>
      </c>
      <c r="S95" s="80">
        <v>5.3832733875245875</v>
      </c>
      <c r="T95" s="49"/>
      <c r="U95" s="49"/>
      <c r="V95" s="49"/>
      <c r="W95" s="49"/>
      <c r="X95" s="49"/>
      <c r="Y95" s="49"/>
      <c r="Z95" s="49"/>
      <c r="AA95" s="49"/>
      <c r="AB95" s="49"/>
      <c r="AC95" s="49"/>
      <c r="AD95" s="49"/>
      <c r="AE95" s="49"/>
      <c r="AF95" s="49"/>
      <c r="AG95" s="49"/>
      <c r="AH95" s="49"/>
      <c r="AI95" s="49"/>
      <c r="AJ95" s="49"/>
      <c r="AK95" s="49"/>
      <c r="AL95" s="49"/>
    </row>
    <row r="96" spans="1:38" ht="17.25" customHeight="1">
      <c r="A96" s="403" t="s">
        <v>61</v>
      </c>
      <c r="B96" s="43">
        <v>26</v>
      </c>
      <c r="C96" s="8">
        <v>779107.07799999998</v>
      </c>
      <c r="D96" s="72">
        <v>373809.49200000003</v>
      </c>
      <c r="E96" s="73">
        <v>48.1</v>
      </c>
      <c r="F96" s="72">
        <v>76011.941999999995</v>
      </c>
      <c r="G96" s="74">
        <v>9.8000000000000007</v>
      </c>
      <c r="H96" s="72">
        <v>105558.803</v>
      </c>
      <c r="I96" s="75">
        <v>13.6</v>
      </c>
      <c r="J96" s="72">
        <v>83731.543999999994</v>
      </c>
      <c r="K96" s="75">
        <v>10.7</v>
      </c>
      <c r="L96" s="72">
        <v>83730.554000000004</v>
      </c>
      <c r="M96" s="75">
        <v>10.7</v>
      </c>
      <c r="N96" s="72">
        <v>321566.04199999996</v>
      </c>
      <c r="O96" s="74">
        <v>41.2</v>
      </c>
      <c r="P96" s="72">
        <v>50818.682000000001</v>
      </c>
      <c r="Q96" s="75">
        <v>6.5</v>
      </c>
      <c r="R96" s="8">
        <v>120797.52099999999</v>
      </c>
      <c r="S96" s="75">
        <v>15.5</v>
      </c>
      <c r="T96" s="49"/>
      <c r="U96" s="49"/>
      <c r="V96" s="49"/>
      <c r="W96" s="49"/>
      <c r="X96" s="49"/>
      <c r="Y96" s="49"/>
      <c r="Z96" s="49"/>
      <c r="AA96" s="49"/>
      <c r="AB96" s="49"/>
      <c r="AC96" s="49"/>
      <c r="AD96" s="49"/>
      <c r="AE96" s="49"/>
      <c r="AF96" s="49"/>
      <c r="AG96" s="49"/>
      <c r="AH96" s="49"/>
      <c r="AI96" s="49"/>
      <c r="AJ96" s="49"/>
      <c r="AK96" s="49"/>
      <c r="AL96" s="49"/>
    </row>
    <row r="97" spans="1:38" ht="17.25" customHeight="1">
      <c r="A97" s="413"/>
      <c r="B97" s="43">
        <v>27</v>
      </c>
      <c r="C97" s="8">
        <v>784393</v>
      </c>
      <c r="D97" s="72">
        <v>377441</v>
      </c>
      <c r="E97" s="73">
        <v>48.1</v>
      </c>
      <c r="F97" s="72">
        <v>75642</v>
      </c>
      <c r="G97" s="74">
        <v>9.6</v>
      </c>
      <c r="H97" s="72">
        <v>101829</v>
      </c>
      <c r="I97" s="75">
        <v>13</v>
      </c>
      <c r="J97" s="72">
        <v>84449</v>
      </c>
      <c r="K97" s="75">
        <v>10.8</v>
      </c>
      <c r="L97" s="72">
        <v>84445</v>
      </c>
      <c r="M97" s="75">
        <v>10.8</v>
      </c>
      <c r="N97" s="72">
        <v>322503</v>
      </c>
      <c r="O97" s="74">
        <v>41.1</v>
      </c>
      <c r="P97" s="72">
        <v>54265</v>
      </c>
      <c r="Q97" s="75">
        <v>6.9</v>
      </c>
      <c r="R97" s="8">
        <v>111349</v>
      </c>
      <c r="S97" s="75">
        <v>14.2</v>
      </c>
      <c r="T97" s="49"/>
      <c r="U97" s="49"/>
      <c r="V97" s="49"/>
      <c r="W97" s="49"/>
      <c r="X97" s="49"/>
      <c r="Y97" s="49"/>
      <c r="Z97" s="49"/>
      <c r="AA97" s="49"/>
      <c r="AB97" s="49"/>
      <c r="AC97" s="49"/>
      <c r="AD97" s="49"/>
      <c r="AE97" s="49"/>
      <c r="AF97" s="49"/>
      <c r="AG97" s="49"/>
      <c r="AH97" s="49"/>
      <c r="AI97" s="49"/>
      <c r="AJ97" s="49"/>
      <c r="AK97" s="49"/>
      <c r="AL97" s="49"/>
    </row>
    <row r="98" spans="1:38" ht="17.25" customHeight="1">
      <c r="A98" s="413"/>
      <c r="B98" s="43">
        <v>28</v>
      </c>
      <c r="C98" s="8">
        <v>793768.95900000003</v>
      </c>
      <c r="D98" s="72">
        <v>384782.413</v>
      </c>
      <c r="E98" s="73">
        <v>48.5</v>
      </c>
      <c r="F98" s="72">
        <v>75417.347999999998</v>
      </c>
      <c r="G98" s="74">
        <v>9.5</v>
      </c>
      <c r="H98" s="72">
        <v>102984.84</v>
      </c>
      <c r="I98" s="75">
        <v>13</v>
      </c>
      <c r="J98" s="72">
        <v>87805.971000000005</v>
      </c>
      <c r="K98" s="75">
        <v>11</v>
      </c>
      <c r="L98" s="72">
        <v>87765.993000000002</v>
      </c>
      <c r="M98" s="75">
        <v>11</v>
      </c>
      <c r="N98" s="72">
        <v>321180.57500000001</v>
      </c>
      <c r="O98" s="74">
        <v>40.5</v>
      </c>
      <c r="P98" s="72">
        <v>58713.873</v>
      </c>
      <c r="Q98" s="75">
        <v>7.4</v>
      </c>
      <c r="R98" s="8">
        <v>101405.883</v>
      </c>
      <c r="S98" s="75">
        <v>12.8</v>
      </c>
      <c r="T98" s="49"/>
      <c r="U98" s="49"/>
      <c r="V98" s="49"/>
      <c r="W98" s="49"/>
      <c r="X98" s="49"/>
      <c r="Y98" s="49"/>
      <c r="Z98" s="49"/>
      <c r="AA98" s="49"/>
      <c r="AB98" s="49"/>
      <c r="AC98" s="49"/>
      <c r="AD98" s="49"/>
      <c r="AE98" s="49"/>
      <c r="AF98" s="49"/>
      <c r="AG98" s="49"/>
      <c r="AH98" s="49"/>
      <c r="AI98" s="49"/>
      <c r="AJ98" s="49"/>
      <c r="AK98" s="49"/>
      <c r="AL98" s="49"/>
    </row>
    <row r="99" spans="1:38" ht="17.25" customHeight="1">
      <c r="A99" s="413"/>
      <c r="B99" s="43">
        <v>29</v>
      </c>
      <c r="C99" s="8">
        <v>854727</v>
      </c>
      <c r="D99" s="72">
        <v>454201.93099999998</v>
      </c>
      <c r="E99" s="73">
        <v>53.2</v>
      </c>
      <c r="F99" s="72">
        <v>139006.318</v>
      </c>
      <c r="G99" s="74">
        <v>16.3</v>
      </c>
      <c r="H99" s="72">
        <v>100539.359</v>
      </c>
      <c r="I99" s="75">
        <v>11.8</v>
      </c>
      <c r="J99" s="72">
        <v>89031.307000000001</v>
      </c>
      <c r="K99" s="75">
        <v>10.3</v>
      </c>
      <c r="L99" s="72">
        <v>89024.244000000006</v>
      </c>
      <c r="M99" s="75">
        <v>10.3</v>
      </c>
      <c r="N99" s="72">
        <v>311493.804</v>
      </c>
      <c r="O99" s="74">
        <v>36.5</v>
      </c>
      <c r="P99" s="72">
        <v>55258.784</v>
      </c>
      <c r="Q99" s="75">
        <v>6.5</v>
      </c>
      <c r="R99" s="8">
        <v>96478.933000000005</v>
      </c>
      <c r="S99" s="75">
        <v>11.3</v>
      </c>
      <c r="T99" s="49"/>
      <c r="U99" s="49"/>
      <c r="V99" s="49"/>
      <c r="W99" s="49"/>
      <c r="X99" s="49"/>
      <c r="Y99" s="49"/>
      <c r="Z99" s="49"/>
      <c r="AA99" s="49"/>
      <c r="AB99" s="49"/>
      <c r="AC99" s="49"/>
      <c r="AD99" s="49"/>
      <c r="AE99" s="49"/>
      <c r="AF99" s="49"/>
      <c r="AG99" s="49"/>
      <c r="AH99" s="49"/>
      <c r="AI99" s="49"/>
      <c r="AJ99" s="49"/>
      <c r="AK99" s="49"/>
      <c r="AL99" s="49"/>
    </row>
    <row r="100" spans="1:38" s="7" customFormat="1" ht="17.25" customHeight="1">
      <c r="A100" s="420"/>
      <c r="B100" s="44">
        <v>30</v>
      </c>
      <c r="C100" s="76">
        <v>844135</v>
      </c>
      <c r="D100" s="77">
        <v>457664</v>
      </c>
      <c r="E100" s="78">
        <v>54.216920279339206</v>
      </c>
      <c r="F100" s="77">
        <v>140331</v>
      </c>
      <c r="G100" s="79">
        <v>16.624236644612534</v>
      </c>
      <c r="H100" s="77">
        <v>100399</v>
      </c>
      <c r="I100" s="80">
        <v>11.89371368323787</v>
      </c>
      <c r="J100" s="77">
        <v>81781</v>
      </c>
      <c r="K100" s="80">
        <v>9.6881422995137036</v>
      </c>
      <c r="L100" s="77">
        <v>81342</v>
      </c>
      <c r="M100" s="80">
        <v>9.6361363999834158</v>
      </c>
      <c r="N100" s="77">
        <v>304690</v>
      </c>
      <c r="O100" s="79">
        <v>36.094937421147094</v>
      </c>
      <c r="P100" s="77">
        <v>54003</v>
      </c>
      <c r="Q100" s="80">
        <v>6.3974364290072083</v>
      </c>
      <c r="R100" s="76">
        <v>86236</v>
      </c>
      <c r="S100" s="80">
        <v>10.215901484952052</v>
      </c>
      <c r="T100" s="49"/>
      <c r="U100" s="49"/>
      <c r="V100" s="49"/>
      <c r="W100" s="49"/>
      <c r="X100" s="49"/>
      <c r="Y100" s="49"/>
      <c r="Z100" s="49"/>
      <c r="AA100" s="49"/>
      <c r="AB100" s="49"/>
      <c r="AC100" s="49"/>
      <c r="AD100" s="49"/>
      <c r="AE100" s="49"/>
      <c r="AF100" s="49"/>
      <c r="AG100" s="49"/>
      <c r="AH100" s="49"/>
      <c r="AI100" s="49"/>
      <c r="AJ100" s="49"/>
      <c r="AK100" s="49"/>
      <c r="AL100" s="49"/>
    </row>
    <row r="101" spans="1:38" ht="17.25" customHeight="1">
      <c r="A101" s="403" t="s">
        <v>146</v>
      </c>
      <c r="B101" s="43">
        <v>26</v>
      </c>
      <c r="C101" s="8">
        <v>297383</v>
      </c>
      <c r="D101" s="72">
        <v>166967</v>
      </c>
      <c r="E101" s="73">
        <v>56.145442073016952</v>
      </c>
      <c r="F101" s="72">
        <v>48487</v>
      </c>
      <c r="G101" s="74">
        <v>16.304563475383596</v>
      </c>
      <c r="H101" s="72">
        <v>32117</v>
      </c>
      <c r="I101" s="75">
        <v>10.799877598921256</v>
      </c>
      <c r="J101" s="72">
        <v>43874</v>
      </c>
      <c r="K101" s="75">
        <v>14.753365188998698</v>
      </c>
      <c r="L101" s="72">
        <v>43797</v>
      </c>
      <c r="M101" s="75">
        <v>14.727472653110635</v>
      </c>
      <c r="N101" s="72">
        <v>86542</v>
      </c>
      <c r="O101" s="74">
        <v>29.101192737984348</v>
      </c>
      <c r="P101" s="72">
        <v>20148</v>
      </c>
      <c r="Q101" s="75">
        <v>6.7751014684766782</v>
      </c>
      <c r="R101" s="8">
        <v>5480</v>
      </c>
      <c r="S101" s="75">
        <v>1.842741515150496</v>
      </c>
      <c r="T101" s="49"/>
      <c r="U101" s="49"/>
      <c r="V101" s="49"/>
      <c r="W101" s="49"/>
      <c r="X101" s="49"/>
      <c r="Y101" s="49"/>
      <c r="Z101" s="49"/>
      <c r="AA101" s="49"/>
      <c r="AB101" s="49"/>
      <c r="AC101" s="49"/>
      <c r="AD101" s="49"/>
      <c r="AE101" s="49"/>
      <c r="AF101" s="49"/>
      <c r="AG101" s="49"/>
      <c r="AH101" s="49"/>
      <c r="AI101" s="49"/>
      <c r="AJ101" s="49"/>
      <c r="AK101" s="49"/>
      <c r="AL101" s="49"/>
    </row>
    <row r="102" spans="1:38" ht="17.25" customHeight="1">
      <c r="A102" s="413"/>
      <c r="B102" s="43">
        <v>27</v>
      </c>
      <c r="C102" s="8">
        <v>308162</v>
      </c>
      <c r="D102" s="72">
        <v>171129</v>
      </c>
      <c r="E102" s="73">
        <v>55.5</v>
      </c>
      <c r="F102" s="72">
        <v>49686</v>
      </c>
      <c r="G102" s="74">
        <v>16.100000000000001</v>
      </c>
      <c r="H102" s="72">
        <v>31670</v>
      </c>
      <c r="I102" s="75">
        <v>10.3</v>
      </c>
      <c r="J102" s="72">
        <v>48978</v>
      </c>
      <c r="K102" s="75">
        <v>15.9</v>
      </c>
      <c r="L102" s="72">
        <v>48499</v>
      </c>
      <c r="M102" s="75">
        <v>15.7</v>
      </c>
      <c r="N102" s="72">
        <v>88055</v>
      </c>
      <c r="O102" s="74">
        <v>28.6</v>
      </c>
      <c r="P102" s="72">
        <v>18974</v>
      </c>
      <c r="Q102" s="75">
        <v>6.2</v>
      </c>
      <c r="R102" s="8">
        <v>5926</v>
      </c>
      <c r="S102" s="75">
        <v>1.9</v>
      </c>
      <c r="T102" s="49"/>
      <c r="U102" s="49"/>
      <c r="V102" s="49"/>
      <c r="W102" s="49"/>
      <c r="X102" s="49"/>
      <c r="Y102" s="49"/>
      <c r="Z102" s="49"/>
      <c r="AA102" s="49"/>
      <c r="AB102" s="49"/>
      <c r="AC102" s="49"/>
      <c r="AD102" s="49"/>
      <c r="AE102" s="49"/>
      <c r="AF102" s="49"/>
      <c r="AG102" s="49"/>
      <c r="AH102" s="49"/>
      <c r="AI102" s="49"/>
      <c r="AJ102" s="49"/>
      <c r="AK102" s="49"/>
      <c r="AL102" s="49"/>
    </row>
    <row r="103" spans="1:38" ht="17.25" customHeight="1">
      <c r="A103" s="413"/>
      <c r="B103" s="43">
        <v>28</v>
      </c>
      <c r="C103" s="8">
        <v>364822</v>
      </c>
      <c r="D103" s="72">
        <v>177316</v>
      </c>
      <c r="E103" s="73">
        <v>48.6</v>
      </c>
      <c r="F103" s="72">
        <v>50189</v>
      </c>
      <c r="G103" s="74">
        <v>13.8</v>
      </c>
      <c r="H103" s="72">
        <v>31842</v>
      </c>
      <c r="I103" s="75">
        <v>8.6999999999999993</v>
      </c>
      <c r="J103" s="72">
        <v>48536</v>
      </c>
      <c r="K103" s="75">
        <v>13.3</v>
      </c>
      <c r="L103" s="72">
        <v>35216</v>
      </c>
      <c r="M103" s="75">
        <v>9.6999999999999993</v>
      </c>
      <c r="N103" s="72">
        <v>138970</v>
      </c>
      <c r="O103" s="74">
        <v>38.1</v>
      </c>
      <c r="P103" s="72">
        <v>24606</v>
      </c>
      <c r="Q103" s="75">
        <v>6.7</v>
      </c>
      <c r="R103" s="8">
        <v>92012</v>
      </c>
      <c r="S103" s="75">
        <v>2.5</v>
      </c>
      <c r="T103" s="49"/>
      <c r="U103" s="49"/>
      <c r="V103" s="49"/>
      <c r="W103" s="49"/>
      <c r="X103" s="49"/>
      <c r="Y103" s="49"/>
      <c r="Z103" s="49"/>
      <c r="AA103" s="49"/>
      <c r="AB103" s="49"/>
      <c r="AC103" s="49"/>
      <c r="AD103" s="49"/>
      <c r="AE103" s="49"/>
      <c r="AF103" s="49"/>
      <c r="AG103" s="49"/>
      <c r="AH103" s="49"/>
      <c r="AI103" s="49"/>
      <c r="AJ103" s="49"/>
      <c r="AK103" s="49"/>
      <c r="AL103" s="49"/>
    </row>
    <row r="104" spans="1:38" ht="17.25" customHeight="1">
      <c r="A104" s="413"/>
      <c r="B104" s="43">
        <v>29</v>
      </c>
      <c r="C104" s="8">
        <v>410086</v>
      </c>
      <c r="D104" s="72">
        <v>207401</v>
      </c>
      <c r="E104" s="73">
        <v>50.6</v>
      </c>
      <c r="F104" s="72">
        <v>79628</v>
      </c>
      <c r="G104" s="74">
        <v>19.399999999999999</v>
      </c>
      <c r="H104" s="72">
        <v>31681</v>
      </c>
      <c r="I104" s="75">
        <v>7.7</v>
      </c>
      <c r="J104" s="72">
        <v>62188</v>
      </c>
      <c r="K104" s="75">
        <v>15.2</v>
      </c>
      <c r="L104" s="72">
        <v>46692</v>
      </c>
      <c r="M104" s="75">
        <v>11.4</v>
      </c>
      <c r="N104" s="72">
        <v>347898</v>
      </c>
      <c r="O104" s="74">
        <v>34.200000000000003</v>
      </c>
      <c r="P104" s="72">
        <v>20249</v>
      </c>
      <c r="Q104" s="75">
        <v>5</v>
      </c>
      <c r="R104" s="8">
        <v>8485</v>
      </c>
      <c r="S104" s="75">
        <v>2.1</v>
      </c>
      <c r="T104" s="49"/>
      <c r="U104" s="49"/>
      <c r="V104" s="49"/>
      <c r="W104" s="49"/>
      <c r="X104" s="49"/>
      <c r="Y104" s="49"/>
      <c r="Z104" s="49"/>
      <c r="AA104" s="49"/>
      <c r="AB104" s="49"/>
      <c r="AC104" s="49"/>
      <c r="AD104" s="49"/>
      <c r="AE104" s="49"/>
      <c r="AF104" s="49"/>
      <c r="AG104" s="49"/>
      <c r="AH104" s="49"/>
      <c r="AI104" s="49"/>
      <c r="AJ104" s="49"/>
      <c r="AK104" s="49"/>
      <c r="AL104" s="49"/>
    </row>
    <row r="105" spans="1:38" s="7" customFormat="1" ht="17.25" customHeight="1">
      <c r="A105" s="412"/>
      <c r="B105" s="44">
        <v>30</v>
      </c>
      <c r="C105" s="76">
        <v>382888</v>
      </c>
      <c r="D105" s="77">
        <v>209075</v>
      </c>
      <c r="E105" s="78">
        <v>54.604740811934562</v>
      </c>
      <c r="F105" s="77">
        <v>80441</v>
      </c>
      <c r="G105" s="79">
        <v>21.009015691272644</v>
      </c>
      <c r="H105" s="77">
        <v>31891</v>
      </c>
      <c r="I105" s="80">
        <v>8.3290675079918923</v>
      </c>
      <c r="J105" s="77">
        <v>70085</v>
      </c>
      <c r="K105" s="80">
        <v>18.304308309479534</v>
      </c>
      <c r="L105" s="77">
        <v>56990</v>
      </c>
      <c r="M105" s="80">
        <v>14.884248135224922</v>
      </c>
      <c r="N105" s="77">
        <v>103728</v>
      </c>
      <c r="O105" s="79">
        <v>27.090950878585907</v>
      </c>
      <c r="P105" s="77">
        <v>18599</v>
      </c>
      <c r="Q105" s="80">
        <v>4.8575562566599109</v>
      </c>
      <c r="R105" s="76">
        <v>5382</v>
      </c>
      <c r="S105" s="80">
        <v>1.4056329788345416</v>
      </c>
      <c r="T105" s="49"/>
      <c r="U105" s="49"/>
      <c r="V105" s="49"/>
      <c r="W105" s="49"/>
      <c r="X105" s="49"/>
      <c r="Y105" s="49"/>
      <c r="Z105" s="49"/>
      <c r="AA105" s="49"/>
      <c r="AB105" s="49"/>
      <c r="AC105" s="49"/>
      <c r="AD105" s="49"/>
      <c r="AE105" s="49"/>
      <c r="AF105" s="49"/>
      <c r="AG105" s="49"/>
      <c r="AH105" s="49"/>
      <c r="AI105" s="49"/>
      <c r="AJ105" s="49"/>
      <c r="AK105" s="49"/>
      <c r="AL105" s="49"/>
    </row>
    <row r="106" spans="1:38" ht="19.5" customHeight="1">
      <c r="A106" s="3" t="s">
        <v>186</v>
      </c>
      <c r="E106" s="84"/>
    </row>
    <row r="107" spans="1:38">
      <c r="E107" s="84"/>
    </row>
    <row r="108" spans="1:38">
      <c r="E108" s="84"/>
    </row>
    <row r="109" spans="1:38">
      <c r="E109" s="84"/>
    </row>
    <row r="110" spans="1:38">
      <c r="E110" s="84"/>
    </row>
    <row r="111" spans="1:38">
      <c r="E111" s="84"/>
    </row>
    <row r="112" spans="1:38">
      <c r="E112" s="84"/>
    </row>
    <row r="113" spans="5:5">
      <c r="E113" s="84"/>
    </row>
    <row r="114" spans="5:5">
      <c r="E114" s="84"/>
    </row>
    <row r="115" spans="5:5">
      <c r="E115" s="84"/>
    </row>
    <row r="116" spans="5:5">
      <c r="E116" s="84"/>
    </row>
    <row r="117" spans="5:5">
      <c r="E117" s="84"/>
    </row>
    <row r="118" spans="5:5">
      <c r="E118" s="84"/>
    </row>
    <row r="119" spans="5:5">
      <c r="E119" s="84"/>
    </row>
    <row r="120" spans="5:5">
      <c r="E120" s="84"/>
    </row>
    <row r="121" spans="5:5">
      <c r="E121" s="84"/>
    </row>
    <row r="122" spans="5:5">
      <c r="E122" s="84"/>
    </row>
    <row r="123" spans="5:5">
      <c r="E123" s="84"/>
    </row>
    <row r="124" spans="5:5">
      <c r="E124" s="84"/>
    </row>
    <row r="125" spans="5:5">
      <c r="E125" s="84"/>
    </row>
    <row r="126" spans="5:5">
      <c r="E126" s="84"/>
    </row>
    <row r="127" spans="5:5">
      <c r="E127" s="84"/>
    </row>
    <row r="128" spans="5:5">
      <c r="E128" s="84"/>
    </row>
    <row r="129" spans="1:5">
      <c r="E129" s="84"/>
    </row>
    <row r="130" spans="1:5">
      <c r="E130" s="84"/>
    </row>
    <row r="131" spans="1:5">
      <c r="E131" s="84"/>
    </row>
    <row r="132" spans="1:5">
      <c r="E132" s="84"/>
    </row>
    <row r="133" spans="1:5">
      <c r="E133" s="84"/>
    </row>
    <row r="134" spans="1:5">
      <c r="E134" s="84"/>
    </row>
    <row r="135" spans="1:5">
      <c r="A135" s="45" t="s">
        <v>45</v>
      </c>
      <c r="E135" s="84"/>
    </row>
    <row r="136" spans="1:5">
      <c r="A136" s="46" t="s">
        <v>46</v>
      </c>
      <c r="E136" s="84"/>
    </row>
    <row r="137" spans="1:5">
      <c r="A137" s="47" t="s">
        <v>47</v>
      </c>
      <c r="E137" s="84"/>
    </row>
    <row r="138" spans="1:5">
      <c r="A138" s="46" t="s">
        <v>48</v>
      </c>
      <c r="E138" s="84"/>
    </row>
    <row r="139" spans="1:5">
      <c r="A139" s="46" t="s">
        <v>49</v>
      </c>
      <c r="E139" s="84"/>
    </row>
    <row r="140" spans="1:5">
      <c r="A140" s="46" t="s">
        <v>50</v>
      </c>
      <c r="E140" s="84"/>
    </row>
    <row r="141" spans="1:5">
      <c r="A141" s="46" t="s">
        <v>54</v>
      </c>
      <c r="E141" s="84"/>
    </row>
    <row r="142" spans="1:5">
      <c r="A142" s="46" t="s">
        <v>55</v>
      </c>
      <c r="E142" s="84"/>
    </row>
    <row r="143" spans="1:5">
      <c r="A143" s="46" t="s">
        <v>56</v>
      </c>
      <c r="E143" s="84"/>
    </row>
    <row r="144" spans="1:5">
      <c r="A144" s="46" t="s">
        <v>58</v>
      </c>
      <c r="E144" s="84"/>
    </row>
    <row r="145" spans="1:5">
      <c r="A145" s="46" t="s">
        <v>59</v>
      </c>
      <c r="E145" s="84"/>
    </row>
    <row r="146" spans="1:5">
      <c r="A146" s="46" t="s">
        <v>60</v>
      </c>
      <c r="E146" s="84"/>
    </row>
    <row r="147" spans="1:5">
      <c r="A147" s="48" t="s">
        <v>61</v>
      </c>
      <c r="E147" s="84"/>
    </row>
    <row r="148" spans="1:5">
      <c r="A148" s="1" t="s">
        <v>62</v>
      </c>
      <c r="E148" s="84"/>
    </row>
    <row r="149" spans="1:5">
      <c r="E149" s="84"/>
    </row>
    <row r="150" spans="1:5">
      <c r="E150" s="84"/>
    </row>
    <row r="151" spans="1:5">
      <c r="E151" s="84"/>
    </row>
    <row r="152" spans="1:5">
      <c r="E152" s="84"/>
    </row>
    <row r="153" spans="1:5">
      <c r="E153" s="84"/>
    </row>
    <row r="154" spans="1:5">
      <c r="E154" s="84"/>
    </row>
    <row r="155" spans="1:5">
      <c r="E155" s="84"/>
    </row>
    <row r="156" spans="1:5">
      <c r="E156" s="84"/>
    </row>
    <row r="157" spans="1:5">
      <c r="E157" s="84"/>
    </row>
    <row r="158" spans="1:5">
      <c r="E158" s="84"/>
    </row>
    <row r="159" spans="1:5">
      <c r="E159" s="84"/>
    </row>
    <row r="160" spans="1:5">
      <c r="E160" s="84"/>
    </row>
    <row r="161" spans="5:5">
      <c r="E161" s="84"/>
    </row>
    <row r="162" spans="5:5">
      <c r="E162" s="84"/>
    </row>
    <row r="163" spans="5:5">
      <c r="E163" s="84"/>
    </row>
    <row r="164" spans="5:5">
      <c r="E164" s="84"/>
    </row>
    <row r="165" spans="5:5">
      <c r="E165" s="84"/>
    </row>
    <row r="166" spans="5:5">
      <c r="E166" s="84"/>
    </row>
    <row r="167" spans="5:5">
      <c r="E167" s="84"/>
    </row>
    <row r="168" spans="5:5">
      <c r="E168" s="84"/>
    </row>
    <row r="169" spans="5:5">
      <c r="E169" s="84"/>
    </row>
    <row r="170" spans="5:5">
      <c r="E170" s="84"/>
    </row>
    <row r="171" spans="5:5">
      <c r="E171" s="84"/>
    </row>
    <row r="172" spans="5:5">
      <c r="E172" s="84"/>
    </row>
    <row r="173" spans="5:5">
      <c r="E173" s="84"/>
    </row>
    <row r="174" spans="5:5">
      <c r="E174" s="84"/>
    </row>
    <row r="175" spans="5:5">
      <c r="E175" s="84"/>
    </row>
    <row r="176" spans="5:5">
      <c r="E176" s="84"/>
    </row>
    <row r="177" spans="5:5">
      <c r="E177" s="84"/>
    </row>
    <row r="178" spans="5:5">
      <c r="E178" s="84"/>
    </row>
    <row r="179" spans="5:5">
      <c r="E179" s="84"/>
    </row>
    <row r="180" spans="5:5">
      <c r="E180" s="84"/>
    </row>
    <row r="181" spans="5:5">
      <c r="E181" s="84"/>
    </row>
    <row r="182" spans="5:5">
      <c r="E182" s="84"/>
    </row>
    <row r="183" spans="5:5">
      <c r="E183" s="84"/>
    </row>
    <row r="184" spans="5:5">
      <c r="E184" s="84"/>
    </row>
    <row r="185" spans="5:5">
      <c r="E185" s="84"/>
    </row>
    <row r="186" spans="5:5">
      <c r="E186" s="84"/>
    </row>
    <row r="187" spans="5:5">
      <c r="E187" s="84"/>
    </row>
    <row r="188" spans="5:5">
      <c r="E188" s="84"/>
    </row>
    <row r="189" spans="5:5">
      <c r="E189" s="84"/>
    </row>
    <row r="190" spans="5:5">
      <c r="E190" s="84"/>
    </row>
    <row r="191" spans="5:5">
      <c r="E191" s="84"/>
    </row>
    <row r="192" spans="5:5">
      <c r="E192" s="84"/>
    </row>
    <row r="193" spans="5:5">
      <c r="E193" s="84"/>
    </row>
    <row r="194" spans="5:5">
      <c r="E194" s="84"/>
    </row>
    <row r="195" spans="5:5">
      <c r="E195" s="84"/>
    </row>
    <row r="196" spans="5:5">
      <c r="E196" s="84"/>
    </row>
    <row r="197" spans="5:5">
      <c r="E197" s="84"/>
    </row>
    <row r="198" spans="5:5">
      <c r="E198" s="84"/>
    </row>
    <row r="199" spans="5:5">
      <c r="E199" s="84"/>
    </row>
    <row r="200" spans="5:5">
      <c r="E200" s="84"/>
    </row>
    <row r="201" spans="5:5">
      <c r="E201" s="84"/>
    </row>
    <row r="202" spans="5:5">
      <c r="E202" s="84"/>
    </row>
    <row r="203" spans="5:5">
      <c r="E203" s="84"/>
    </row>
    <row r="204" spans="5:5">
      <c r="E204" s="84"/>
    </row>
    <row r="205" spans="5:5">
      <c r="E205" s="84"/>
    </row>
    <row r="206" spans="5:5">
      <c r="E206" s="84"/>
    </row>
    <row r="207" spans="5:5">
      <c r="E207" s="84"/>
    </row>
    <row r="208" spans="5:5">
      <c r="E208" s="84"/>
    </row>
    <row r="209" spans="5:5">
      <c r="E209" s="84"/>
    </row>
    <row r="210" spans="5:5">
      <c r="E210" s="84"/>
    </row>
    <row r="211" spans="5:5">
      <c r="E211" s="84"/>
    </row>
    <row r="212" spans="5:5">
      <c r="E212" s="84"/>
    </row>
    <row r="213" spans="5:5">
      <c r="E213" s="84"/>
    </row>
    <row r="214" spans="5:5">
      <c r="E214" s="84"/>
    </row>
    <row r="215" spans="5:5">
      <c r="E215" s="84"/>
    </row>
    <row r="216" spans="5:5">
      <c r="E216" s="84"/>
    </row>
    <row r="217" spans="5:5">
      <c r="E217" s="84"/>
    </row>
    <row r="218" spans="5:5">
      <c r="E218" s="84"/>
    </row>
    <row r="219" spans="5:5">
      <c r="E219" s="84"/>
    </row>
    <row r="220" spans="5:5">
      <c r="E220" s="84"/>
    </row>
    <row r="221" spans="5:5">
      <c r="E221" s="84"/>
    </row>
    <row r="222" spans="5:5">
      <c r="E222" s="84"/>
    </row>
    <row r="223" spans="5:5">
      <c r="E223" s="84"/>
    </row>
    <row r="224" spans="5:5">
      <c r="E224" s="84"/>
    </row>
    <row r="225" spans="5:5">
      <c r="E225" s="84"/>
    </row>
    <row r="226" spans="5:5">
      <c r="E226" s="84"/>
    </row>
    <row r="227" spans="5:5">
      <c r="E227" s="84"/>
    </row>
    <row r="228" spans="5:5">
      <c r="E228" s="84"/>
    </row>
    <row r="229" spans="5:5">
      <c r="E229" s="84"/>
    </row>
    <row r="230" spans="5:5">
      <c r="E230" s="84"/>
    </row>
    <row r="231" spans="5:5">
      <c r="E231" s="84"/>
    </row>
    <row r="232" spans="5:5">
      <c r="E232" s="84"/>
    </row>
    <row r="233" spans="5:5">
      <c r="E233" s="84"/>
    </row>
    <row r="234" spans="5:5">
      <c r="E234" s="84"/>
    </row>
    <row r="235" spans="5:5">
      <c r="E235" s="84"/>
    </row>
    <row r="236" spans="5:5">
      <c r="E236" s="84"/>
    </row>
    <row r="237" spans="5:5">
      <c r="E237" s="84"/>
    </row>
    <row r="238" spans="5:5">
      <c r="E238" s="84"/>
    </row>
    <row r="239" spans="5:5">
      <c r="E239" s="84"/>
    </row>
    <row r="240" spans="5:5">
      <c r="E240" s="84"/>
    </row>
    <row r="241" spans="5:5">
      <c r="E241" s="84"/>
    </row>
    <row r="242" spans="5:5">
      <c r="E242" s="84"/>
    </row>
    <row r="243" spans="5:5">
      <c r="E243" s="84"/>
    </row>
    <row r="244" spans="5:5">
      <c r="E244" s="84"/>
    </row>
    <row r="245" spans="5:5">
      <c r="E245" s="84"/>
    </row>
    <row r="246" spans="5:5">
      <c r="E246" s="84"/>
    </row>
    <row r="247" spans="5:5">
      <c r="E247" s="84"/>
    </row>
    <row r="248" spans="5:5">
      <c r="E248" s="84"/>
    </row>
    <row r="249" spans="5:5">
      <c r="E249" s="84"/>
    </row>
    <row r="250" spans="5:5">
      <c r="E250" s="84"/>
    </row>
    <row r="251" spans="5:5">
      <c r="E251" s="84"/>
    </row>
    <row r="252" spans="5:5">
      <c r="E252" s="84"/>
    </row>
    <row r="253" spans="5:5">
      <c r="E253" s="84"/>
    </row>
    <row r="254" spans="5:5">
      <c r="E254" s="84"/>
    </row>
    <row r="255" spans="5:5">
      <c r="E255" s="84"/>
    </row>
    <row r="256" spans="5:5">
      <c r="E256" s="84"/>
    </row>
    <row r="257" spans="5:5">
      <c r="E257" s="84"/>
    </row>
    <row r="258" spans="5:5">
      <c r="E258" s="84"/>
    </row>
  </sheetData>
  <customSheetViews>
    <customSheetView guid="{9CD6CDFB-0526-4987-BB9B-F12261C08409}" scale="85" showPageBreaks="1" showGridLines="0" view="pageBreakPreview">
      <pane xSplit="3" ySplit="5" topLeftCell="D48" activePane="bottomRight" state="frozen"/>
      <selection pane="bottomRight" activeCell="A56" sqref="A56:A65"/>
      <rowBreaks count="2" manualBreakCount="2">
        <brk id="56" max="18" man="1"/>
        <brk id="118" max="37" man="1"/>
      </rowBreaks>
      <pageMargins left="0.59055118110236227" right="0.39370078740157483" top="0.78740157480314965" bottom="0.39370078740157483" header="0.51181102362204722" footer="0.51181102362204722"/>
      <pageSetup paperSize="9" scale="54" orientation="landscape" r:id="rId1"/>
      <headerFooter alignWithMargins="0"/>
    </customSheetView>
    <customSheetView guid="{47FE580C-1B40-484B-A27C-9C582BD9B048}" scale="85" showPageBreaks="1" showGridLines="0" printArea="1" view="pageBreakPreview">
      <pane xSplit="3" ySplit="5" topLeftCell="D48" activePane="bottomRight" state="frozen"/>
      <selection pane="bottomRight" activeCell="A57" sqref="A57:A61"/>
      <rowBreaks count="1" manualBreakCount="1">
        <brk id="56" max="18" man="1"/>
      </rowBreaks>
      <pageMargins left="0.59055118110236227" right="0.39370078740157483" top="0.78740157480314965" bottom="0.39370078740157483" header="0.51181102362204722" footer="0.51181102362204722"/>
      <pageSetup paperSize="9" scale="54" orientation="landscape" r:id="rId2"/>
      <headerFooter alignWithMargins="0"/>
    </customSheetView>
    <customSheetView guid="{B07D689D-A88D-4FD6-A5A1-1BAAB5F2B100}" scale="85" showPageBreaks="1" showGridLines="0" printArea="1" view="pageBreakPreview">
      <pane xSplit="3" ySplit="5" topLeftCell="D96" activePane="bottomRight" state="frozen"/>
      <selection pane="bottomRight" activeCell="B106" sqref="B106"/>
      <rowBreaks count="1" manualBreakCount="1">
        <brk id="55" max="18" man="1"/>
      </rowBreaks>
      <pageMargins left="0.59055118110236227" right="0.39370078740157483" top="0.78740157480314965" bottom="0.39370078740157483" header="0.51181102362204722" footer="0.51181102362204722"/>
      <pageSetup paperSize="9" scale="47" orientation="landscape" r:id="rId3"/>
      <headerFooter alignWithMargins="0"/>
    </customSheetView>
  </customSheetViews>
  <mergeCells count="24">
    <mergeCell ref="A101:A105"/>
    <mergeCell ref="A71:A75"/>
    <mergeCell ref="A56:A60"/>
    <mergeCell ref="A61:A65"/>
    <mergeCell ref="A46:A50"/>
    <mergeCell ref="A41:A45"/>
    <mergeCell ref="A51:A55"/>
    <mergeCell ref="A96:A100"/>
    <mergeCell ref="A66:A70"/>
    <mergeCell ref="A76:A80"/>
    <mergeCell ref="A86:A90"/>
    <mergeCell ref="A91:A95"/>
    <mergeCell ref="A81:A85"/>
    <mergeCell ref="R4:S4"/>
    <mergeCell ref="L4:M4"/>
    <mergeCell ref="B2:B5"/>
    <mergeCell ref="A36:A40"/>
    <mergeCell ref="A11:A15"/>
    <mergeCell ref="A2:A5"/>
    <mergeCell ref="A6:A10"/>
    <mergeCell ref="A26:A30"/>
    <mergeCell ref="A16:A20"/>
    <mergeCell ref="A21:A25"/>
    <mergeCell ref="A31:A35"/>
  </mergeCells>
  <phoneticPr fontId="2"/>
  <printOptions horizontalCentered="1"/>
  <pageMargins left="0.31496062992125984" right="0.31496062992125984" top="0.47244094488188981" bottom="0.59055118110236227" header="0.51181102362204722" footer="0.51181102362204722"/>
  <pageSetup paperSize="9" scale="72" fitToHeight="3" orientation="landscape" r:id="rId4"/>
  <headerFooter alignWithMargins="0"/>
  <rowBreaks count="2" manualBreakCount="2">
    <brk id="45" max="18" man="1"/>
    <brk id="85"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P237"/>
  <sheetViews>
    <sheetView showGridLines="0" zoomScaleNormal="100" zoomScaleSheetLayoutView="90" workbookViewId="0">
      <pane xSplit="2" ySplit="4" topLeftCell="C5" activePane="bottomRight" state="frozen"/>
      <selection activeCell="H21" sqref="H21"/>
      <selection pane="topRight" activeCell="H21" sqref="H21"/>
      <selection pane="bottomLeft" activeCell="H21" sqref="H21"/>
      <selection pane="bottomRight" activeCell="C5" sqref="C5"/>
    </sheetView>
  </sheetViews>
  <sheetFormatPr defaultRowHeight="13.5"/>
  <cols>
    <col min="1" max="1" width="12.625" style="229" customWidth="1"/>
    <col min="2" max="2" width="8.625" style="229" customWidth="1"/>
    <col min="3" max="12" width="12.125" style="229" customWidth="1"/>
    <col min="13" max="13" width="12.125" style="230" customWidth="1"/>
    <col min="14" max="14" width="12.125" style="3" customWidth="1"/>
    <col min="15" max="19" width="12.125" style="229" customWidth="1"/>
    <col min="20" max="20" width="12.125" style="3" customWidth="1"/>
    <col min="21" max="21" width="12.625" style="3" customWidth="1"/>
    <col min="22" max="22" width="9" style="229"/>
    <col min="23" max="23" width="9.25" style="229" bestFit="1" customWidth="1"/>
    <col min="24" max="26" width="9.125" style="229" bestFit="1" customWidth="1"/>
    <col min="27" max="27" width="10.25" style="229" bestFit="1" customWidth="1"/>
    <col min="28" max="35" width="9.125" style="229" bestFit="1" customWidth="1"/>
    <col min="36" max="36" width="10.25" style="229" bestFit="1" customWidth="1"/>
    <col min="37" max="37" width="9.25" style="229" bestFit="1" customWidth="1"/>
    <col min="38" max="40" width="9.125" style="229" bestFit="1" customWidth="1"/>
    <col min="41" max="16384" width="9" style="229"/>
  </cols>
  <sheetData>
    <row r="1" spans="1:42" ht="20.25" customHeight="1">
      <c r="A1" s="38" t="s">
        <v>243</v>
      </c>
    </row>
    <row r="2" spans="1:42" ht="14.25" customHeight="1">
      <c r="A2" s="50" t="s">
        <v>1</v>
      </c>
      <c r="K2" s="51"/>
      <c r="O2" s="51"/>
      <c r="P2" s="51"/>
      <c r="Q2" s="51"/>
      <c r="R2" s="51"/>
      <c r="S2" s="428" t="s">
        <v>6</v>
      </c>
      <c r="T2" s="428"/>
      <c r="U2" s="86"/>
    </row>
    <row r="3" spans="1:42" ht="18.75" customHeight="1">
      <c r="A3" s="446" t="s">
        <v>7</v>
      </c>
      <c r="B3" s="441" t="s">
        <v>75</v>
      </c>
      <c r="C3" s="439" t="s">
        <v>93</v>
      </c>
      <c r="D3" s="439" t="s">
        <v>94</v>
      </c>
      <c r="E3" s="439" t="s">
        <v>95</v>
      </c>
      <c r="F3" s="439" t="s">
        <v>96</v>
      </c>
      <c r="G3" s="439" t="s">
        <v>97</v>
      </c>
      <c r="H3" s="439" t="s">
        <v>98</v>
      </c>
      <c r="I3" s="439" t="s">
        <v>99</v>
      </c>
      <c r="J3" s="439" t="s">
        <v>100</v>
      </c>
      <c r="K3" s="439" t="s">
        <v>101</v>
      </c>
      <c r="L3" s="439" t="s">
        <v>102</v>
      </c>
      <c r="M3" s="429" t="s">
        <v>103</v>
      </c>
      <c r="N3" s="431" t="s">
        <v>104</v>
      </c>
      <c r="O3" s="433" t="s">
        <v>105</v>
      </c>
      <c r="P3" s="435" t="s">
        <v>106</v>
      </c>
      <c r="Q3" s="437" t="s">
        <v>107</v>
      </c>
      <c r="R3" s="9"/>
      <c r="S3" s="9"/>
      <c r="T3" s="10"/>
      <c r="U3" s="18"/>
    </row>
    <row r="4" spans="1:42" ht="18.75" customHeight="1">
      <c r="A4" s="447"/>
      <c r="B4" s="442"/>
      <c r="C4" s="443"/>
      <c r="D4" s="443"/>
      <c r="E4" s="443"/>
      <c r="F4" s="443"/>
      <c r="G4" s="443"/>
      <c r="H4" s="443"/>
      <c r="I4" s="443"/>
      <c r="J4" s="443"/>
      <c r="K4" s="443"/>
      <c r="L4" s="440"/>
      <c r="M4" s="430"/>
      <c r="N4" s="432"/>
      <c r="O4" s="434"/>
      <c r="P4" s="436"/>
      <c r="Q4" s="438"/>
      <c r="R4" s="11" t="s">
        <v>108</v>
      </c>
      <c r="S4" s="12" t="s">
        <v>109</v>
      </c>
      <c r="T4" s="13" t="s">
        <v>110</v>
      </c>
      <c r="U4" s="87"/>
    </row>
    <row r="5" spans="1:42" ht="18.75" customHeight="1">
      <c r="A5" s="444" t="s">
        <v>19</v>
      </c>
      <c r="B5" s="52">
        <v>26</v>
      </c>
      <c r="C5" s="53">
        <v>8106</v>
      </c>
      <c r="D5" s="54">
        <v>2885</v>
      </c>
      <c r="E5" s="53">
        <v>-15</v>
      </c>
      <c r="F5" s="54">
        <v>6973</v>
      </c>
      <c r="G5" s="179">
        <v>1413567</v>
      </c>
      <c r="H5" s="180">
        <v>0.39800000000000002</v>
      </c>
      <c r="I5" s="181"/>
      <c r="J5" s="181"/>
      <c r="K5" s="181">
        <v>20.8</v>
      </c>
      <c r="L5" s="181">
        <v>317.39999999999998</v>
      </c>
      <c r="M5" s="183">
        <v>96.4</v>
      </c>
      <c r="N5" s="231">
        <v>38.799999999999997</v>
      </c>
      <c r="O5" s="185">
        <v>200954</v>
      </c>
      <c r="P5" s="185">
        <v>5819827</v>
      </c>
      <c r="Q5" s="6">
        <v>126723</v>
      </c>
      <c r="R5" s="68">
        <v>4234</v>
      </c>
      <c r="S5" s="186">
        <v>48335</v>
      </c>
      <c r="T5" s="187">
        <v>74154</v>
      </c>
      <c r="U5" s="8"/>
    </row>
    <row r="6" spans="1:42" ht="18.75" customHeight="1">
      <c r="A6" s="445"/>
      <c r="B6" s="55">
        <v>27</v>
      </c>
      <c r="C6" s="56">
        <v>11473</v>
      </c>
      <c r="D6" s="57">
        <v>4596</v>
      </c>
      <c r="E6" s="57">
        <v>1711</v>
      </c>
      <c r="F6" s="57">
        <v>11611</v>
      </c>
      <c r="G6" s="192">
        <v>1435138</v>
      </c>
      <c r="H6" s="193">
        <v>0.41899999999999998</v>
      </c>
      <c r="I6" s="194"/>
      <c r="J6" s="194"/>
      <c r="K6" s="194">
        <v>20.6</v>
      </c>
      <c r="L6" s="194">
        <v>307.7</v>
      </c>
      <c r="M6" s="196">
        <v>96.3</v>
      </c>
      <c r="N6" s="232">
        <v>39.6</v>
      </c>
      <c r="O6" s="81">
        <v>182087</v>
      </c>
      <c r="P6" s="81">
        <v>5815903</v>
      </c>
      <c r="Q6" s="8">
        <v>133220</v>
      </c>
      <c r="R6" s="72">
        <v>14134</v>
      </c>
      <c r="S6" s="198">
        <v>47114</v>
      </c>
      <c r="T6" s="199">
        <v>71972</v>
      </c>
      <c r="U6" s="8"/>
    </row>
    <row r="7" spans="1:42" ht="18.75" customHeight="1">
      <c r="A7" s="445"/>
      <c r="B7" s="55">
        <v>28</v>
      </c>
      <c r="C7" s="56">
        <v>9297</v>
      </c>
      <c r="D7" s="57">
        <v>3759</v>
      </c>
      <c r="E7" s="57">
        <v>-836</v>
      </c>
      <c r="F7" s="57">
        <v>-4353</v>
      </c>
      <c r="G7" s="192">
        <v>1413218</v>
      </c>
      <c r="H7" s="193">
        <v>0.435</v>
      </c>
      <c r="I7" s="194"/>
      <c r="J7" s="194"/>
      <c r="K7" s="194">
        <v>20.5</v>
      </c>
      <c r="L7" s="194">
        <v>315.7</v>
      </c>
      <c r="M7" s="196">
        <v>98.4</v>
      </c>
      <c r="N7" s="232">
        <v>39.799999999999997</v>
      </c>
      <c r="O7" s="81">
        <v>143135</v>
      </c>
      <c r="P7" s="81">
        <v>5815770</v>
      </c>
      <c r="Q7" s="8">
        <v>119951</v>
      </c>
      <c r="R7" s="72">
        <v>10616</v>
      </c>
      <c r="S7" s="198">
        <v>38130</v>
      </c>
      <c r="T7" s="199">
        <v>71205</v>
      </c>
      <c r="U7" s="8"/>
    </row>
    <row r="8" spans="1:42" ht="18.75" customHeight="1">
      <c r="A8" s="445"/>
      <c r="B8" s="55">
        <v>29</v>
      </c>
      <c r="C8" s="56">
        <v>10506</v>
      </c>
      <c r="D8" s="57">
        <v>6005</v>
      </c>
      <c r="E8" s="57">
        <v>2245</v>
      </c>
      <c r="F8" s="57">
        <v>9503</v>
      </c>
      <c r="G8" s="192">
        <v>1361869</v>
      </c>
      <c r="H8" s="193">
        <v>0.45</v>
      </c>
      <c r="I8" s="194"/>
      <c r="J8" s="194"/>
      <c r="K8" s="194">
        <v>21.1</v>
      </c>
      <c r="L8" s="194">
        <v>322.2</v>
      </c>
      <c r="M8" s="196">
        <v>98.3</v>
      </c>
      <c r="N8" s="232">
        <v>40.4</v>
      </c>
      <c r="O8" s="81">
        <v>150024</v>
      </c>
      <c r="P8" s="81">
        <v>5805084</v>
      </c>
      <c r="Q8" s="8">
        <v>113282</v>
      </c>
      <c r="R8" s="72">
        <v>9875</v>
      </c>
      <c r="S8" s="198">
        <v>25132</v>
      </c>
      <c r="T8" s="199">
        <v>78275</v>
      </c>
      <c r="U8" s="8"/>
    </row>
    <row r="9" spans="1:42" s="8" customFormat="1" ht="18.75" customHeight="1">
      <c r="A9" s="425"/>
      <c r="B9" s="55">
        <v>30</v>
      </c>
      <c r="C9" s="56">
        <v>14462</v>
      </c>
      <c r="D9" s="57">
        <v>8443</v>
      </c>
      <c r="E9" s="57">
        <v>2438</v>
      </c>
      <c r="F9" s="57">
        <v>15556</v>
      </c>
      <c r="G9" s="192">
        <v>1352254</v>
      </c>
      <c r="H9" s="193">
        <v>0.44900000000000001</v>
      </c>
      <c r="I9" s="194"/>
      <c r="J9" s="194"/>
      <c r="K9" s="194">
        <v>20.9</v>
      </c>
      <c r="L9" s="194">
        <v>323.5</v>
      </c>
      <c r="M9" s="196">
        <v>97.9</v>
      </c>
      <c r="N9" s="232">
        <v>39.4</v>
      </c>
      <c r="O9" s="81">
        <v>147192</v>
      </c>
      <c r="P9" s="81">
        <v>5805273</v>
      </c>
      <c r="Q9" s="8">
        <v>96946</v>
      </c>
      <c r="R9" s="72">
        <v>14992</v>
      </c>
      <c r="S9" s="198">
        <v>17136</v>
      </c>
      <c r="T9" s="199">
        <v>64818</v>
      </c>
      <c r="W9" s="229"/>
      <c r="X9" s="229"/>
      <c r="Y9" s="229"/>
      <c r="Z9" s="229"/>
      <c r="AA9" s="229"/>
      <c r="AB9" s="229"/>
      <c r="AC9" s="229"/>
      <c r="AD9" s="229"/>
      <c r="AE9" s="229"/>
      <c r="AF9" s="229"/>
      <c r="AG9" s="229"/>
      <c r="AH9" s="229"/>
      <c r="AI9" s="229"/>
      <c r="AJ9" s="229"/>
      <c r="AK9" s="229"/>
      <c r="AL9" s="229"/>
      <c r="AM9" s="229"/>
      <c r="AN9" s="229"/>
      <c r="AO9" s="229"/>
      <c r="AP9" s="229"/>
    </row>
    <row r="10" spans="1:42" ht="18.75" customHeight="1">
      <c r="A10" s="423" t="s">
        <v>20</v>
      </c>
      <c r="B10" s="52">
        <v>26</v>
      </c>
      <c r="C10" s="53">
        <v>143636</v>
      </c>
      <c r="D10" s="54">
        <v>39280</v>
      </c>
      <c r="E10" s="53">
        <v>11035</v>
      </c>
      <c r="F10" s="54">
        <v>6847</v>
      </c>
      <c r="G10" s="179">
        <v>494171</v>
      </c>
      <c r="H10" s="180">
        <v>0.55900000000000005</v>
      </c>
      <c r="I10" s="181"/>
      <c r="J10" s="181"/>
      <c r="K10" s="181">
        <v>14.1</v>
      </c>
      <c r="L10" s="181">
        <v>187.2</v>
      </c>
      <c r="M10" s="183">
        <v>98.6</v>
      </c>
      <c r="N10" s="231">
        <v>55.1</v>
      </c>
      <c r="O10" s="185">
        <v>760227</v>
      </c>
      <c r="P10" s="185">
        <v>1621249</v>
      </c>
      <c r="Q10" s="6">
        <v>398866</v>
      </c>
      <c r="R10" s="68">
        <v>29972</v>
      </c>
      <c r="S10" s="186">
        <v>21321</v>
      </c>
      <c r="T10" s="187">
        <v>347573</v>
      </c>
      <c r="U10" s="8"/>
    </row>
    <row r="11" spans="1:42" ht="18.75" customHeight="1">
      <c r="A11" s="424"/>
      <c r="B11" s="55">
        <v>27</v>
      </c>
      <c r="C11" s="56">
        <v>134453</v>
      </c>
      <c r="D11" s="57">
        <v>17894</v>
      </c>
      <c r="E11" s="57">
        <v>-21386</v>
      </c>
      <c r="F11" s="57">
        <v>-23680</v>
      </c>
      <c r="G11" s="192">
        <v>507145</v>
      </c>
      <c r="H11" s="193">
        <v>0.59599999999999997</v>
      </c>
      <c r="I11" s="194"/>
      <c r="J11" s="194"/>
      <c r="K11" s="194">
        <v>14.5</v>
      </c>
      <c r="L11" s="194">
        <v>171.8</v>
      </c>
      <c r="M11" s="196">
        <v>96.3</v>
      </c>
      <c r="N11" s="232">
        <v>56.2</v>
      </c>
      <c r="O11" s="81">
        <v>464842</v>
      </c>
      <c r="P11" s="81">
        <v>1594749</v>
      </c>
      <c r="Q11" s="8">
        <v>344716</v>
      </c>
      <c r="R11" s="72">
        <v>22277</v>
      </c>
      <c r="S11" s="198">
        <v>19731</v>
      </c>
      <c r="T11" s="199">
        <v>302708</v>
      </c>
      <c r="U11" s="8"/>
    </row>
    <row r="12" spans="1:42" ht="18.75" customHeight="1">
      <c r="A12" s="424"/>
      <c r="B12" s="55">
        <v>28</v>
      </c>
      <c r="C12" s="56">
        <v>121160</v>
      </c>
      <c r="D12" s="57">
        <v>15282</v>
      </c>
      <c r="E12" s="57">
        <v>-2612</v>
      </c>
      <c r="F12" s="57">
        <v>5956</v>
      </c>
      <c r="G12" s="192">
        <v>501639</v>
      </c>
      <c r="H12" s="193">
        <v>0.61399999999999999</v>
      </c>
      <c r="I12" s="194"/>
      <c r="J12" s="194"/>
      <c r="K12" s="194">
        <v>14.9</v>
      </c>
      <c r="L12" s="194">
        <v>169.9</v>
      </c>
      <c r="M12" s="196">
        <v>96</v>
      </c>
      <c r="N12" s="197">
        <v>52</v>
      </c>
      <c r="O12" s="81">
        <v>428251</v>
      </c>
      <c r="P12" s="81">
        <v>1569899</v>
      </c>
      <c r="Q12" s="8">
        <v>295253</v>
      </c>
      <c r="R12" s="72">
        <v>20423</v>
      </c>
      <c r="S12" s="198">
        <v>19735</v>
      </c>
      <c r="T12" s="199">
        <v>255095</v>
      </c>
      <c r="U12" s="8"/>
    </row>
    <row r="13" spans="1:42" ht="18.75" customHeight="1">
      <c r="A13" s="424"/>
      <c r="B13" s="55">
        <v>29</v>
      </c>
      <c r="C13" s="56">
        <v>116735</v>
      </c>
      <c r="D13" s="57">
        <v>14870</v>
      </c>
      <c r="E13" s="57">
        <v>-411</v>
      </c>
      <c r="F13" s="57">
        <v>3163</v>
      </c>
      <c r="G13" s="192">
        <v>470515</v>
      </c>
      <c r="H13" s="193">
        <v>0.628</v>
      </c>
      <c r="I13" s="194"/>
      <c r="J13" s="194"/>
      <c r="K13" s="194">
        <v>14.5</v>
      </c>
      <c r="L13" s="194">
        <v>171.7</v>
      </c>
      <c r="M13" s="196">
        <v>97.2</v>
      </c>
      <c r="N13" s="196">
        <v>53.1</v>
      </c>
      <c r="O13" s="81">
        <v>368103</v>
      </c>
      <c r="P13" s="81">
        <v>1551050</v>
      </c>
      <c r="Q13" s="8">
        <v>241147</v>
      </c>
      <c r="R13" s="72">
        <v>23369</v>
      </c>
      <c r="S13" s="198">
        <v>19739</v>
      </c>
      <c r="T13" s="199">
        <v>198039</v>
      </c>
      <c r="U13" s="8"/>
    </row>
    <row r="14" spans="1:42" s="8" customFormat="1" ht="18.75" customHeight="1">
      <c r="A14" s="425"/>
      <c r="B14" s="55">
        <v>30</v>
      </c>
      <c r="C14" s="56">
        <v>91541</v>
      </c>
      <c r="D14" s="57">
        <v>19073</v>
      </c>
      <c r="E14" s="57">
        <v>4203</v>
      </c>
      <c r="F14" s="57">
        <v>4116</v>
      </c>
      <c r="G14" s="192">
        <v>469783</v>
      </c>
      <c r="H14" s="193">
        <v>0.62902000000000002</v>
      </c>
      <c r="I14" s="194"/>
      <c r="J14" s="194"/>
      <c r="K14" s="194">
        <v>13.6</v>
      </c>
      <c r="L14" s="194">
        <v>164.6</v>
      </c>
      <c r="M14" s="196">
        <v>96.8</v>
      </c>
      <c r="N14" s="232">
        <v>53.3</v>
      </c>
      <c r="O14" s="81">
        <v>240418</v>
      </c>
      <c r="P14" s="81">
        <v>1525637</v>
      </c>
      <c r="Q14" s="8">
        <v>216714</v>
      </c>
      <c r="R14" s="72">
        <v>23188</v>
      </c>
      <c r="S14" s="198">
        <v>19743</v>
      </c>
      <c r="T14" s="199">
        <v>173783</v>
      </c>
      <c r="W14" s="229"/>
      <c r="X14" s="229"/>
      <c r="Y14" s="229"/>
      <c r="Z14" s="229"/>
      <c r="AA14" s="229"/>
      <c r="AB14" s="229"/>
      <c r="AC14" s="229"/>
      <c r="AD14" s="229"/>
      <c r="AE14" s="229"/>
      <c r="AF14" s="229"/>
      <c r="AG14" s="229"/>
      <c r="AH14" s="229"/>
      <c r="AI14" s="229"/>
      <c r="AJ14" s="229"/>
      <c r="AK14" s="229"/>
      <c r="AL14" s="229"/>
      <c r="AM14" s="229"/>
      <c r="AN14" s="229"/>
      <c r="AO14" s="229"/>
      <c r="AP14" s="229"/>
    </row>
    <row r="15" spans="1:42" ht="18.75" customHeight="1">
      <c r="A15" s="444" t="s">
        <v>189</v>
      </c>
      <c r="B15" s="52">
        <v>26</v>
      </c>
      <c r="C15" s="53">
        <v>9508</v>
      </c>
      <c r="D15" s="54">
        <v>1370</v>
      </c>
      <c r="E15" s="53">
        <v>585</v>
      </c>
      <c r="F15" s="54">
        <v>1151</v>
      </c>
      <c r="G15" s="179">
        <v>331012</v>
      </c>
      <c r="H15" s="180">
        <v>0.28000000000000003</v>
      </c>
      <c r="I15" s="181"/>
      <c r="J15" s="181"/>
      <c r="K15" s="181">
        <v>14.6</v>
      </c>
      <c r="L15" s="181">
        <v>241.2</v>
      </c>
      <c r="M15" s="183">
        <v>91.2</v>
      </c>
      <c r="N15" s="231">
        <v>41.3</v>
      </c>
      <c r="O15" s="185">
        <v>26127</v>
      </c>
      <c r="P15" s="185">
        <v>1290694</v>
      </c>
      <c r="Q15" s="6">
        <v>81346</v>
      </c>
      <c r="R15" s="68">
        <v>16761</v>
      </c>
      <c r="S15" s="186">
        <v>20293</v>
      </c>
      <c r="T15" s="187">
        <v>44292</v>
      </c>
      <c r="U15" s="8"/>
    </row>
    <row r="16" spans="1:42" ht="18.75" customHeight="1">
      <c r="A16" s="448"/>
      <c r="B16" s="55">
        <v>27</v>
      </c>
      <c r="C16" s="56">
        <v>9675</v>
      </c>
      <c r="D16" s="57">
        <v>4327</v>
      </c>
      <c r="E16" s="57">
        <v>2957</v>
      </c>
      <c r="F16" s="57">
        <v>3151</v>
      </c>
      <c r="G16" s="192">
        <v>334603</v>
      </c>
      <c r="H16" s="193">
        <v>0.29899999999999999</v>
      </c>
      <c r="I16" s="194"/>
      <c r="J16" s="194"/>
      <c r="K16" s="194">
        <v>14.1</v>
      </c>
      <c r="L16" s="194">
        <v>238.3</v>
      </c>
      <c r="M16" s="196">
        <v>92.2</v>
      </c>
      <c r="N16" s="232">
        <v>40.299999999999997</v>
      </c>
      <c r="O16" s="81">
        <v>36706</v>
      </c>
      <c r="P16" s="81">
        <v>1282318</v>
      </c>
      <c r="Q16" s="8">
        <v>74439</v>
      </c>
      <c r="R16" s="72">
        <v>16955</v>
      </c>
      <c r="S16" s="198">
        <v>19160</v>
      </c>
      <c r="T16" s="199">
        <v>38324</v>
      </c>
      <c r="U16" s="8"/>
    </row>
    <row r="17" spans="1:42" ht="18.75" customHeight="1">
      <c r="A17" s="448"/>
      <c r="B17" s="55">
        <v>28</v>
      </c>
      <c r="C17" s="56">
        <v>9181</v>
      </c>
      <c r="D17" s="57">
        <v>5940</v>
      </c>
      <c r="E17" s="57">
        <v>300</v>
      </c>
      <c r="F17" s="57">
        <v>-523</v>
      </c>
      <c r="G17" s="192">
        <v>329274</v>
      </c>
      <c r="H17" s="193">
        <v>0.309</v>
      </c>
      <c r="I17" s="194"/>
      <c r="J17" s="194"/>
      <c r="K17" s="194">
        <v>13.6</v>
      </c>
      <c r="L17" s="194">
        <v>294.3</v>
      </c>
      <c r="M17" s="196">
        <v>93.3</v>
      </c>
      <c r="N17" s="232">
        <v>39.5</v>
      </c>
      <c r="O17" s="81">
        <v>37891</v>
      </c>
      <c r="P17" s="81">
        <v>1282318</v>
      </c>
      <c r="Q17" s="8">
        <v>61576</v>
      </c>
      <c r="R17" s="72">
        <v>16132</v>
      </c>
      <c r="S17" s="198">
        <v>16467</v>
      </c>
      <c r="T17" s="199">
        <v>28977</v>
      </c>
      <c r="U17" s="8"/>
    </row>
    <row r="18" spans="1:42" ht="18.75" customHeight="1">
      <c r="A18" s="448"/>
      <c r="B18" s="55">
        <v>29</v>
      </c>
      <c r="C18" s="56">
        <v>9796</v>
      </c>
      <c r="D18" s="57">
        <v>5455</v>
      </c>
      <c r="E18" s="57">
        <v>-485</v>
      </c>
      <c r="F18" s="57">
        <v>-5000</v>
      </c>
      <c r="G18" s="192">
        <v>280054</v>
      </c>
      <c r="H18" s="193">
        <v>0.318</v>
      </c>
      <c r="I18" s="194"/>
      <c r="J18" s="194"/>
      <c r="K18" s="194">
        <v>13</v>
      </c>
      <c r="L18" s="194">
        <v>254.4</v>
      </c>
      <c r="M18" s="196">
        <v>92.322561118718383</v>
      </c>
      <c r="N18" s="196">
        <v>38.700000000000003</v>
      </c>
      <c r="O18" s="81">
        <v>37910</v>
      </c>
      <c r="P18" s="81">
        <v>1260289</v>
      </c>
      <c r="Q18" s="8">
        <v>54176</v>
      </c>
      <c r="R18" s="72">
        <v>10891</v>
      </c>
      <c r="S18" s="198">
        <v>16470</v>
      </c>
      <c r="T18" s="199">
        <v>26815</v>
      </c>
      <c r="U18" s="8"/>
    </row>
    <row r="19" spans="1:42" s="8" customFormat="1" ht="18.75" customHeight="1">
      <c r="A19" s="427"/>
      <c r="B19" s="55">
        <v>30</v>
      </c>
      <c r="C19" s="56">
        <v>9042</v>
      </c>
      <c r="D19" s="57">
        <v>4919</v>
      </c>
      <c r="E19" s="57">
        <v>68</v>
      </c>
      <c r="F19" s="57">
        <v>-287</v>
      </c>
      <c r="G19" s="192">
        <v>322520</v>
      </c>
      <c r="H19" s="193">
        <v>0.312</v>
      </c>
      <c r="I19" s="194"/>
      <c r="J19" s="194"/>
      <c r="K19" s="194">
        <v>13.3</v>
      </c>
      <c r="L19" s="194">
        <v>257.10000000000002</v>
      </c>
      <c r="M19" s="196">
        <v>93.2</v>
      </c>
      <c r="N19" s="232">
        <v>35.5</v>
      </c>
      <c r="O19" s="81">
        <v>38425</v>
      </c>
      <c r="P19" s="81">
        <v>1255801</v>
      </c>
      <c r="Q19" s="8">
        <v>49303</v>
      </c>
      <c r="R19" s="72">
        <v>10536</v>
      </c>
      <c r="S19" s="198">
        <v>20035</v>
      </c>
      <c r="T19" s="199">
        <v>18732</v>
      </c>
      <c r="W19" s="229"/>
      <c r="X19" s="229"/>
      <c r="Y19" s="229"/>
      <c r="Z19" s="229"/>
      <c r="AA19" s="229"/>
      <c r="AB19" s="229"/>
      <c r="AC19" s="229"/>
      <c r="AD19" s="229"/>
      <c r="AE19" s="229"/>
      <c r="AF19" s="229"/>
      <c r="AG19" s="229"/>
      <c r="AH19" s="229"/>
      <c r="AI19" s="229"/>
      <c r="AJ19" s="229"/>
      <c r="AK19" s="229"/>
      <c r="AL19" s="229"/>
      <c r="AM19" s="229"/>
      <c r="AN19" s="229"/>
      <c r="AO19" s="229"/>
      <c r="AP19" s="229"/>
    </row>
    <row r="20" spans="1:42" ht="18.75" customHeight="1">
      <c r="A20" s="423" t="s">
        <v>22</v>
      </c>
      <c r="B20" s="52">
        <v>26</v>
      </c>
      <c r="C20" s="53">
        <v>124152</v>
      </c>
      <c r="D20" s="54">
        <v>7083</v>
      </c>
      <c r="E20" s="53">
        <v>-3323</v>
      </c>
      <c r="F20" s="54">
        <v>-9697</v>
      </c>
      <c r="G20" s="179">
        <v>486062</v>
      </c>
      <c r="H20" s="180">
        <v>0.46899999999999997</v>
      </c>
      <c r="I20" s="181"/>
      <c r="J20" s="181"/>
      <c r="K20" s="181">
        <v>12.7</v>
      </c>
      <c r="L20" s="181">
        <v>140</v>
      </c>
      <c r="M20" s="183">
        <v>96.7</v>
      </c>
      <c r="N20" s="184">
        <v>50</v>
      </c>
      <c r="O20" s="185">
        <v>395903</v>
      </c>
      <c r="P20" s="185">
        <v>1414415</v>
      </c>
      <c r="Q20" s="6">
        <v>899879</v>
      </c>
      <c r="R20" s="68">
        <v>36821</v>
      </c>
      <c r="S20" s="186">
        <v>20800</v>
      </c>
      <c r="T20" s="187">
        <v>842258</v>
      </c>
      <c r="U20" s="8"/>
    </row>
    <row r="21" spans="1:42" ht="18.75" customHeight="1">
      <c r="A21" s="424"/>
      <c r="B21" s="55">
        <v>27</v>
      </c>
      <c r="C21" s="56">
        <v>110150</v>
      </c>
      <c r="D21" s="57">
        <v>7780</v>
      </c>
      <c r="E21" s="57">
        <v>697</v>
      </c>
      <c r="F21" s="57">
        <v>-2709</v>
      </c>
      <c r="G21" s="192">
        <v>498553</v>
      </c>
      <c r="H21" s="193">
        <v>0.50900000000000001</v>
      </c>
      <c r="I21" s="194"/>
      <c r="J21" s="194"/>
      <c r="K21" s="194">
        <v>11.7</v>
      </c>
      <c r="L21" s="194">
        <v>137.5</v>
      </c>
      <c r="M21" s="196">
        <v>95.9</v>
      </c>
      <c r="N21" s="197">
        <v>51</v>
      </c>
      <c r="O21" s="81">
        <v>309916</v>
      </c>
      <c r="P21" s="81">
        <v>1423730</v>
      </c>
      <c r="Q21" s="8">
        <v>784080</v>
      </c>
      <c r="R21" s="72">
        <v>33415</v>
      </c>
      <c r="S21" s="198">
        <v>28121</v>
      </c>
      <c r="T21" s="199">
        <v>722544</v>
      </c>
      <c r="U21" s="8"/>
    </row>
    <row r="22" spans="1:42" ht="18.75" customHeight="1">
      <c r="A22" s="424"/>
      <c r="B22" s="55">
        <v>28</v>
      </c>
      <c r="C22" s="56">
        <v>92741</v>
      </c>
      <c r="D22" s="57">
        <v>8341</v>
      </c>
      <c r="E22" s="57">
        <v>561</v>
      </c>
      <c r="F22" s="57">
        <v>-4652</v>
      </c>
      <c r="G22" s="192">
        <v>494472</v>
      </c>
      <c r="H22" s="193">
        <v>0.53300000000000003</v>
      </c>
      <c r="I22" s="194"/>
      <c r="J22" s="194"/>
      <c r="K22" s="194">
        <v>10.6</v>
      </c>
      <c r="L22" s="194">
        <v>139.19999999999999</v>
      </c>
      <c r="M22" s="196">
        <v>97.6</v>
      </c>
      <c r="N22" s="197">
        <v>52</v>
      </c>
      <c r="O22" s="81">
        <v>297800</v>
      </c>
      <c r="P22" s="81">
        <v>1431061</v>
      </c>
      <c r="Q22" s="8">
        <v>797520</v>
      </c>
      <c r="R22" s="72">
        <v>28202</v>
      </c>
      <c r="S22" s="198">
        <v>27629</v>
      </c>
      <c r="T22" s="199">
        <v>741689</v>
      </c>
      <c r="U22" s="8"/>
    </row>
    <row r="23" spans="1:42" ht="18.75" customHeight="1">
      <c r="A23" s="424"/>
      <c r="B23" s="55">
        <v>29</v>
      </c>
      <c r="C23" s="56">
        <v>68070</v>
      </c>
      <c r="D23" s="57">
        <v>7229</v>
      </c>
      <c r="E23" s="57">
        <v>-1112</v>
      </c>
      <c r="F23" s="57">
        <v>-815</v>
      </c>
      <c r="G23" s="192">
        <v>490561</v>
      </c>
      <c r="H23" s="193">
        <v>0.54500000000000004</v>
      </c>
      <c r="I23" s="194"/>
      <c r="J23" s="194"/>
      <c r="K23" s="194">
        <v>9.5</v>
      </c>
      <c r="L23" s="194">
        <v>136.5</v>
      </c>
      <c r="M23" s="196">
        <v>96.6</v>
      </c>
      <c r="N23" s="197">
        <v>48.4</v>
      </c>
      <c r="O23" s="81">
        <v>227490</v>
      </c>
      <c r="P23" s="81">
        <v>1438645</v>
      </c>
      <c r="Q23" s="8">
        <v>749729</v>
      </c>
      <c r="R23" s="72">
        <v>28498</v>
      </c>
      <c r="S23" s="198">
        <v>27632</v>
      </c>
      <c r="T23" s="199">
        <v>693599</v>
      </c>
      <c r="U23" s="8"/>
    </row>
    <row r="24" spans="1:42" s="8" customFormat="1" ht="18.75" customHeight="1">
      <c r="A24" s="425"/>
      <c r="B24" s="55">
        <v>30</v>
      </c>
      <c r="C24" s="56">
        <v>66546</v>
      </c>
      <c r="D24" s="57">
        <v>7185</v>
      </c>
      <c r="E24" s="57">
        <v>-44</v>
      </c>
      <c r="F24" s="57">
        <v>-2651</v>
      </c>
      <c r="G24" s="192">
        <v>487294</v>
      </c>
      <c r="H24" s="193">
        <v>0.54500000000000004</v>
      </c>
      <c r="I24" s="194"/>
      <c r="J24" s="194"/>
      <c r="K24" s="194">
        <v>8.9</v>
      </c>
      <c r="L24" s="194">
        <v>128.30000000000001</v>
      </c>
      <c r="M24" s="196">
        <v>96.1</v>
      </c>
      <c r="N24" s="232">
        <v>47.6</v>
      </c>
      <c r="O24" s="81">
        <v>233623</v>
      </c>
      <c r="P24" s="81">
        <v>1432156</v>
      </c>
      <c r="Q24" s="8">
        <v>707471</v>
      </c>
      <c r="R24" s="72">
        <v>25514</v>
      </c>
      <c r="S24" s="198">
        <v>26182</v>
      </c>
      <c r="T24" s="199">
        <v>655775</v>
      </c>
      <c r="W24" s="229"/>
      <c r="X24" s="229"/>
      <c r="Y24" s="229"/>
      <c r="Z24" s="229"/>
      <c r="AA24" s="229"/>
      <c r="AB24" s="229"/>
      <c r="AC24" s="229"/>
      <c r="AD24" s="229"/>
      <c r="AE24" s="229"/>
      <c r="AF24" s="229"/>
      <c r="AG24" s="229"/>
      <c r="AH24" s="229"/>
      <c r="AI24" s="229"/>
      <c r="AJ24" s="229"/>
      <c r="AK24" s="229"/>
      <c r="AL24" s="229"/>
      <c r="AM24" s="229"/>
      <c r="AN24" s="229"/>
      <c r="AO24" s="229"/>
      <c r="AP24" s="229"/>
    </row>
    <row r="25" spans="1:42" ht="18.75" customHeight="1">
      <c r="A25" s="423" t="s">
        <v>23</v>
      </c>
      <c r="B25" s="52">
        <v>26</v>
      </c>
      <c r="C25" s="53">
        <v>21585</v>
      </c>
      <c r="D25" s="54">
        <v>5701</v>
      </c>
      <c r="E25" s="53">
        <v>1987</v>
      </c>
      <c r="F25" s="54">
        <v>17634</v>
      </c>
      <c r="G25" s="179">
        <v>621520</v>
      </c>
      <c r="H25" s="180">
        <v>0.61856999999999995</v>
      </c>
      <c r="I25" s="181"/>
      <c r="J25" s="181"/>
      <c r="K25" s="181">
        <v>13.3</v>
      </c>
      <c r="L25" s="181">
        <v>237.1</v>
      </c>
      <c r="M25" s="183">
        <v>90.4</v>
      </c>
      <c r="N25" s="184">
        <v>51</v>
      </c>
      <c r="O25" s="185">
        <v>83972</v>
      </c>
      <c r="P25" s="185">
        <v>2162734</v>
      </c>
      <c r="Q25" s="6">
        <v>94271</v>
      </c>
      <c r="R25" s="222">
        <v>18274</v>
      </c>
      <c r="S25" s="186">
        <v>33782</v>
      </c>
      <c r="T25" s="187">
        <v>42215</v>
      </c>
      <c r="U25" s="8"/>
    </row>
    <row r="26" spans="1:42" ht="18.75" customHeight="1">
      <c r="A26" s="424"/>
      <c r="B26" s="55">
        <v>27</v>
      </c>
      <c r="C26" s="56">
        <v>33270</v>
      </c>
      <c r="D26" s="57">
        <v>9264</v>
      </c>
      <c r="E26" s="56">
        <v>3563</v>
      </c>
      <c r="F26" s="57">
        <v>3587</v>
      </c>
      <c r="G26" s="192">
        <v>634990</v>
      </c>
      <c r="H26" s="193">
        <v>0.63300000000000001</v>
      </c>
      <c r="I26" s="194"/>
      <c r="J26" s="194"/>
      <c r="K26" s="194">
        <v>12.1</v>
      </c>
      <c r="L26" s="194">
        <v>224.9</v>
      </c>
      <c r="M26" s="196">
        <v>92.7</v>
      </c>
      <c r="N26" s="197">
        <v>52.3</v>
      </c>
      <c r="O26" s="81">
        <v>86550</v>
      </c>
      <c r="P26" s="81">
        <v>2196144</v>
      </c>
      <c r="Q26" s="8">
        <v>96807</v>
      </c>
      <c r="R26" s="221">
        <v>18299</v>
      </c>
      <c r="S26" s="198">
        <v>41241</v>
      </c>
      <c r="T26" s="199">
        <v>37267</v>
      </c>
      <c r="U26" s="8"/>
    </row>
    <row r="27" spans="1:42" ht="18.75" customHeight="1">
      <c r="A27" s="424"/>
      <c r="B27" s="55">
        <v>28</v>
      </c>
      <c r="C27" s="56">
        <v>25019</v>
      </c>
      <c r="D27" s="57">
        <v>6685</v>
      </c>
      <c r="E27" s="57">
        <v>-2579</v>
      </c>
      <c r="F27" s="57">
        <v>56</v>
      </c>
      <c r="G27" s="192">
        <v>633232</v>
      </c>
      <c r="H27" s="193">
        <v>0.63700000000000001</v>
      </c>
      <c r="I27" s="194"/>
      <c r="J27" s="194"/>
      <c r="K27" s="194">
        <v>11</v>
      </c>
      <c r="L27" s="194">
        <v>221</v>
      </c>
      <c r="M27" s="196">
        <v>94.3</v>
      </c>
      <c r="N27" s="232">
        <v>53.8</v>
      </c>
      <c r="O27" s="81">
        <v>72844</v>
      </c>
      <c r="P27" s="81">
        <v>2191445</v>
      </c>
      <c r="Q27" s="8">
        <v>114519</v>
      </c>
      <c r="R27" s="221">
        <v>18303</v>
      </c>
      <c r="S27" s="198">
        <v>47194</v>
      </c>
      <c r="T27" s="199">
        <v>49022</v>
      </c>
      <c r="U27" s="8"/>
    </row>
    <row r="28" spans="1:42" ht="18.75" customHeight="1">
      <c r="A28" s="424"/>
      <c r="B28" s="55">
        <v>29</v>
      </c>
      <c r="C28" s="56">
        <v>26648</v>
      </c>
      <c r="D28" s="57">
        <v>7020</v>
      </c>
      <c r="E28" s="57">
        <v>335</v>
      </c>
      <c r="F28" s="57">
        <v>5537</v>
      </c>
      <c r="G28" s="192">
        <v>637229</v>
      </c>
      <c r="H28" s="193">
        <v>0.64500000000000002</v>
      </c>
      <c r="I28" s="194"/>
      <c r="J28" s="194"/>
      <c r="K28" s="194">
        <v>10.199999999999999</v>
      </c>
      <c r="L28" s="194">
        <v>213.3</v>
      </c>
      <c r="M28" s="196">
        <v>93.5</v>
      </c>
      <c r="N28" s="232">
        <v>53.6</v>
      </c>
      <c r="O28" s="81">
        <v>78487</v>
      </c>
      <c r="P28" s="81">
        <v>2181112</v>
      </c>
      <c r="Q28" s="8">
        <v>117461</v>
      </c>
      <c r="R28" s="221">
        <v>18305</v>
      </c>
      <c r="S28" s="198">
        <v>47203</v>
      </c>
      <c r="T28" s="199">
        <v>51953</v>
      </c>
      <c r="U28" s="8"/>
    </row>
    <row r="29" spans="1:42" s="8" customFormat="1" ht="18.75" customHeight="1">
      <c r="A29" s="425"/>
      <c r="B29" s="55">
        <v>30</v>
      </c>
      <c r="C29" s="56">
        <v>27467</v>
      </c>
      <c r="D29" s="57">
        <v>6913</v>
      </c>
      <c r="E29" s="57">
        <v>-107</v>
      </c>
      <c r="F29" s="57">
        <v>8961</v>
      </c>
      <c r="G29" s="192">
        <v>638994</v>
      </c>
      <c r="H29" s="193">
        <v>0.64800000000000002</v>
      </c>
      <c r="I29" s="194"/>
      <c r="J29" s="194"/>
      <c r="K29" s="194">
        <v>9.8000000000000007</v>
      </c>
      <c r="L29" s="194">
        <v>206.8</v>
      </c>
      <c r="M29" s="196">
        <v>93.9</v>
      </c>
      <c r="N29" s="232">
        <v>54.1</v>
      </c>
      <c r="O29" s="81">
        <v>85167</v>
      </c>
      <c r="P29" s="81">
        <v>2164780</v>
      </c>
      <c r="Q29" s="8">
        <v>123120</v>
      </c>
      <c r="R29" s="72">
        <v>21173</v>
      </c>
      <c r="S29" s="198">
        <v>47223</v>
      </c>
      <c r="T29" s="199">
        <v>54724</v>
      </c>
      <c r="W29" s="229"/>
      <c r="X29" s="229"/>
      <c r="Y29" s="229"/>
      <c r="Z29" s="229"/>
      <c r="AA29" s="229"/>
      <c r="AB29" s="229"/>
      <c r="AC29" s="229"/>
      <c r="AD29" s="229"/>
      <c r="AE29" s="229"/>
      <c r="AF29" s="229"/>
      <c r="AG29" s="229"/>
      <c r="AH29" s="229"/>
      <c r="AI29" s="229"/>
      <c r="AJ29" s="229"/>
      <c r="AK29" s="229"/>
      <c r="AL29" s="229"/>
      <c r="AM29" s="229"/>
      <c r="AN29" s="229"/>
      <c r="AO29" s="229"/>
      <c r="AP29" s="229"/>
    </row>
    <row r="30" spans="1:42" ht="18.75" customHeight="1">
      <c r="A30" s="423" t="s">
        <v>76</v>
      </c>
      <c r="B30" s="52">
        <v>26</v>
      </c>
      <c r="C30" s="53">
        <v>16896</v>
      </c>
      <c r="D30" s="54">
        <v>8279</v>
      </c>
      <c r="E30" s="53">
        <v>201</v>
      </c>
      <c r="F30" s="54">
        <v>124</v>
      </c>
      <c r="G30" s="179">
        <v>431699</v>
      </c>
      <c r="H30" s="180">
        <v>0.59399999999999997</v>
      </c>
      <c r="I30" s="181"/>
      <c r="J30" s="181"/>
      <c r="K30" s="181">
        <v>11.6</v>
      </c>
      <c r="L30" s="181">
        <v>106.2</v>
      </c>
      <c r="M30" s="183">
        <v>93</v>
      </c>
      <c r="N30" s="231">
        <v>54.5</v>
      </c>
      <c r="O30" s="185">
        <v>49463</v>
      </c>
      <c r="P30" s="185">
        <v>1109025</v>
      </c>
      <c r="Q30" s="6">
        <v>127672</v>
      </c>
      <c r="R30" s="68">
        <v>20237</v>
      </c>
      <c r="S30" s="186">
        <v>36300</v>
      </c>
      <c r="T30" s="187">
        <v>71135</v>
      </c>
      <c r="U30" s="8"/>
    </row>
    <row r="31" spans="1:42" ht="18.75" customHeight="1">
      <c r="A31" s="424"/>
      <c r="B31" s="55">
        <v>27</v>
      </c>
      <c r="C31" s="56">
        <v>16402</v>
      </c>
      <c r="D31" s="57">
        <v>8945</v>
      </c>
      <c r="E31" s="57">
        <v>666</v>
      </c>
      <c r="F31" s="57">
        <v>-315</v>
      </c>
      <c r="G31" s="192">
        <v>445291</v>
      </c>
      <c r="H31" s="193">
        <v>0.622</v>
      </c>
      <c r="I31" s="194"/>
      <c r="J31" s="194"/>
      <c r="K31" s="194">
        <v>11.5</v>
      </c>
      <c r="L31" s="194">
        <v>99.8</v>
      </c>
      <c r="M31" s="196">
        <v>95.1</v>
      </c>
      <c r="N31" s="232">
        <v>56.8</v>
      </c>
      <c r="O31" s="81">
        <v>45236</v>
      </c>
      <c r="P31" s="81">
        <v>1100834</v>
      </c>
      <c r="Q31" s="8">
        <v>119042</v>
      </c>
      <c r="R31" s="72">
        <v>19256</v>
      </c>
      <c r="S31" s="198">
        <v>36479</v>
      </c>
      <c r="T31" s="199">
        <v>63307</v>
      </c>
      <c r="U31" s="8"/>
    </row>
    <row r="32" spans="1:42" ht="18.75" customHeight="1">
      <c r="A32" s="424"/>
      <c r="B32" s="55">
        <v>28</v>
      </c>
      <c r="C32" s="56">
        <v>10238</v>
      </c>
      <c r="D32" s="57">
        <v>4967</v>
      </c>
      <c r="E32" s="57">
        <v>-3978</v>
      </c>
      <c r="F32" s="57">
        <v>-2668</v>
      </c>
      <c r="G32" s="192">
        <v>442247</v>
      </c>
      <c r="H32" s="193">
        <v>0.64</v>
      </c>
      <c r="I32" s="194"/>
      <c r="J32" s="194"/>
      <c r="K32" s="194">
        <v>11.1</v>
      </c>
      <c r="L32" s="194">
        <v>100.5</v>
      </c>
      <c r="M32" s="196">
        <v>97.7</v>
      </c>
      <c r="N32" s="232">
        <v>55.2</v>
      </c>
      <c r="O32" s="81">
        <v>73816</v>
      </c>
      <c r="P32" s="81">
        <v>1100976</v>
      </c>
      <c r="Q32" s="8">
        <v>113203</v>
      </c>
      <c r="R32" s="72">
        <v>20566</v>
      </c>
      <c r="S32" s="198">
        <v>36499</v>
      </c>
      <c r="T32" s="199">
        <v>56138</v>
      </c>
      <c r="U32" s="8"/>
    </row>
    <row r="33" spans="1:42" ht="18.75" customHeight="1">
      <c r="A33" s="424"/>
      <c r="B33" s="55">
        <v>29</v>
      </c>
      <c r="C33" s="56">
        <v>14206</v>
      </c>
      <c r="D33" s="57">
        <v>6583</v>
      </c>
      <c r="E33" s="57">
        <v>1616</v>
      </c>
      <c r="F33" s="57">
        <v>-3711</v>
      </c>
      <c r="G33" s="192">
        <v>443259</v>
      </c>
      <c r="H33" s="193">
        <v>0.65100000000000002</v>
      </c>
      <c r="I33" s="194"/>
      <c r="J33" s="194"/>
      <c r="K33" s="194">
        <v>10.6</v>
      </c>
      <c r="L33" s="194">
        <v>98.4</v>
      </c>
      <c r="M33" s="196">
        <v>95.7</v>
      </c>
      <c r="N33" s="232">
        <v>56.1</v>
      </c>
      <c r="O33" s="81">
        <v>83250</v>
      </c>
      <c r="P33" s="81">
        <v>1097778</v>
      </c>
      <c r="Q33" s="8">
        <v>102544</v>
      </c>
      <c r="R33" s="72">
        <v>14529</v>
      </c>
      <c r="S33" s="198">
        <v>36518</v>
      </c>
      <c r="T33" s="199">
        <v>51497</v>
      </c>
      <c r="U33" s="8"/>
    </row>
    <row r="34" spans="1:42" s="8" customFormat="1" ht="18.75" customHeight="1">
      <c r="A34" s="425"/>
      <c r="B34" s="55">
        <v>30</v>
      </c>
      <c r="C34" s="56">
        <v>13328</v>
      </c>
      <c r="D34" s="57">
        <v>4660</v>
      </c>
      <c r="E34" s="57">
        <v>-1923</v>
      </c>
      <c r="F34" s="57">
        <v>-1955</v>
      </c>
      <c r="G34" s="192">
        <v>442051</v>
      </c>
      <c r="H34" s="193">
        <v>0.65100000000000002</v>
      </c>
      <c r="I34" s="194"/>
      <c r="J34" s="194"/>
      <c r="K34" s="194">
        <v>10.1</v>
      </c>
      <c r="L34" s="194">
        <v>99.6</v>
      </c>
      <c r="M34" s="196">
        <v>94.6</v>
      </c>
      <c r="N34" s="232">
        <v>53.4</v>
      </c>
      <c r="O34" s="81">
        <v>93448</v>
      </c>
      <c r="P34" s="81">
        <v>1109262</v>
      </c>
      <c r="Q34" s="8">
        <v>104787</v>
      </c>
      <c r="R34" s="72">
        <v>14498</v>
      </c>
      <c r="S34" s="198">
        <v>36541</v>
      </c>
      <c r="T34" s="199">
        <v>53748</v>
      </c>
      <c r="W34" s="229"/>
      <c r="X34" s="229"/>
      <c r="Y34" s="229"/>
      <c r="Z34" s="229"/>
      <c r="AA34" s="229"/>
      <c r="AB34" s="229"/>
      <c r="AC34" s="229"/>
      <c r="AD34" s="229"/>
      <c r="AE34" s="229"/>
      <c r="AF34" s="229"/>
      <c r="AG34" s="229"/>
      <c r="AH34" s="229"/>
      <c r="AI34" s="229"/>
      <c r="AJ34" s="229"/>
      <c r="AK34" s="229"/>
      <c r="AL34" s="229"/>
      <c r="AM34" s="229"/>
      <c r="AN34" s="229"/>
      <c r="AO34" s="229"/>
      <c r="AP34" s="229"/>
    </row>
    <row r="35" spans="1:42" ht="18.75" customHeight="1">
      <c r="A35" s="423" t="s">
        <v>24</v>
      </c>
      <c r="B35" s="52">
        <v>26</v>
      </c>
      <c r="C35" s="53">
        <v>17128</v>
      </c>
      <c r="D35" s="54">
        <v>4620</v>
      </c>
      <c r="E35" s="53">
        <v>971</v>
      </c>
      <c r="F35" s="54">
        <v>867</v>
      </c>
      <c r="G35" s="179">
        <v>423318</v>
      </c>
      <c r="H35" s="180">
        <v>0.57499999999999996</v>
      </c>
      <c r="I35" s="181"/>
      <c r="J35" s="181"/>
      <c r="K35" s="181">
        <v>12.2</v>
      </c>
      <c r="L35" s="181">
        <v>162.80000000000001</v>
      </c>
      <c r="M35" s="183">
        <v>93.7</v>
      </c>
      <c r="N35" s="183">
        <v>50.9</v>
      </c>
      <c r="O35" s="185">
        <v>60394</v>
      </c>
      <c r="P35" s="185">
        <v>1189017</v>
      </c>
      <c r="Q35" s="6">
        <v>57469</v>
      </c>
      <c r="R35" s="68">
        <v>13837</v>
      </c>
      <c r="S35" s="186">
        <v>13415</v>
      </c>
      <c r="T35" s="187">
        <v>30217</v>
      </c>
      <c r="U35" s="8"/>
    </row>
    <row r="36" spans="1:42" ht="18.75" customHeight="1">
      <c r="A36" s="424"/>
      <c r="B36" s="55">
        <v>27</v>
      </c>
      <c r="C36" s="56">
        <v>9710</v>
      </c>
      <c r="D36" s="57">
        <v>4324</v>
      </c>
      <c r="E36" s="56">
        <v>-297</v>
      </c>
      <c r="F36" s="57">
        <v>-1412</v>
      </c>
      <c r="G36" s="192">
        <v>441768</v>
      </c>
      <c r="H36" s="193">
        <v>0.60299999999999998</v>
      </c>
      <c r="I36" s="194"/>
      <c r="J36" s="194"/>
      <c r="K36" s="194">
        <v>12.1</v>
      </c>
      <c r="L36" s="194">
        <v>155.19999999999999</v>
      </c>
      <c r="M36" s="196">
        <v>95.8</v>
      </c>
      <c r="N36" s="233">
        <v>53.4</v>
      </c>
      <c r="O36" s="81">
        <v>56084</v>
      </c>
      <c r="P36" s="81">
        <v>1199713</v>
      </c>
      <c r="Q36" s="8">
        <v>46709</v>
      </c>
      <c r="R36" s="72">
        <v>12722</v>
      </c>
      <c r="S36" s="198">
        <v>12920</v>
      </c>
      <c r="T36" s="199">
        <v>21067</v>
      </c>
      <c r="U36" s="8"/>
    </row>
    <row r="37" spans="1:42" ht="18.75" customHeight="1">
      <c r="A37" s="424"/>
      <c r="B37" s="55">
        <v>28</v>
      </c>
      <c r="C37" s="56">
        <v>10264</v>
      </c>
      <c r="D37" s="57">
        <v>4150</v>
      </c>
      <c r="E37" s="57">
        <v>-174</v>
      </c>
      <c r="F37" s="57">
        <v>-3873</v>
      </c>
      <c r="G37" s="192">
        <v>439444</v>
      </c>
      <c r="H37" s="193">
        <v>0.625</v>
      </c>
      <c r="I37" s="194"/>
      <c r="J37" s="194"/>
      <c r="K37" s="194">
        <v>11.7</v>
      </c>
      <c r="L37" s="194">
        <v>160.19999999999999</v>
      </c>
      <c r="M37" s="196">
        <v>98.2</v>
      </c>
      <c r="N37" s="232">
        <v>53.5</v>
      </c>
      <c r="O37" s="81">
        <v>61270</v>
      </c>
      <c r="P37" s="81">
        <v>1204508</v>
      </c>
      <c r="Q37" s="8">
        <v>40071</v>
      </c>
      <c r="R37" s="72">
        <v>9022</v>
      </c>
      <c r="S37" s="198">
        <v>6924</v>
      </c>
      <c r="T37" s="199">
        <v>24125</v>
      </c>
      <c r="U37" s="8"/>
    </row>
    <row r="38" spans="1:42" ht="18.75" customHeight="1">
      <c r="A38" s="424"/>
      <c r="B38" s="55">
        <v>29</v>
      </c>
      <c r="C38" s="56">
        <v>9138</v>
      </c>
      <c r="D38" s="57">
        <v>4072</v>
      </c>
      <c r="E38" s="57">
        <v>-78</v>
      </c>
      <c r="F38" s="57">
        <v>1569</v>
      </c>
      <c r="G38" s="192">
        <v>443456</v>
      </c>
      <c r="H38" s="193">
        <v>0.64900000000000002</v>
      </c>
      <c r="I38" s="194"/>
      <c r="J38" s="194"/>
      <c r="K38" s="194">
        <v>11.5</v>
      </c>
      <c r="L38" s="194">
        <v>159.4</v>
      </c>
      <c r="M38" s="196">
        <v>96.6</v>
      </c>
      <c r="N38" s="197">
        <v>51</v>
      </c>
      <c r="O38" s="81">
        <v>81637</v>
      </c>
      <c r="P38" s="81">
        <v>1230422</v>
      </c>
      <c r="Q38" s="8">
        <v>38010</v>
      </c>
      <c r="R38" s="72">
        <v>10669</v>
      </c>
      <c r="S38" s="198">
        <v>2328</v>
      </c>
      <c r="T38" s="199">
        <v>25013</v>
      </c>
      <c r="U38" s="8"/>
    </row>
    <row r="39" spans="1:42" s="8" customFormat="1" ht="18.75" customHeight="1">
      <c r="A39" s="425"/>
      <c r="B39" s="55">
        <v>30</v>
      </c>
      <c r="C39" s="56">
        <v>9088</v>
      </c>
      <c r="D39" s="57">
        <v>3510</v>
      </c>
      <c r="E39" s="57">
        <v>-562</v>
      </c>
      <c r="F39" s="57">
        <v>2531</v>
      </c>
      <c r="G39" s="192">
        <v>438298</v>
      </c>
      <c r="H39" s="193">
        <v>0.64493999999999996</v>
      </c>
      <c r="I39" s="194"/>
      <c r="J39" s="194"/>
      <c r="K39" s="194">
        <v>11.2</v>
      </c>
      <c r="L39" s="194">
        <v>162.9</v>
      </c>
      <c r="M39" s="196">
        <v>96.3</v>
      </c>
      <c r="N39" s="197">
        <v>50.9</v>
      </c>
      <c r="O39" s="81">
        <v>71893</v>
      </c>
      <c r="P39" s="81">
        <v>1245579</v>
      </c>
      <c r="Q39" s="8">
        <v>33465</v>
      </c>
      <c r="R39" s="72">
        <v>13762</v>
      </c>
      <c r="S39" s="198">
        <v>28</v>
      </c>
      <c r="T39" s="199">
        <v>19675</v>
      </c>
      <c r="W39" s="229"/>
      <c r="X39" s="229"/>
      <c r="Y39" s="229"/>
      <c r="Z39" s="229"/>
      <c r="AA39" s="229"/>
      <c r="AB39" s="229"/>
      <c r="AC39" s="229"/>
      <c r="AD39" s="229"/>
      <c r="AE39" s="229"/>
      <c r="AF39" s="229"/>
      <c r="AG39" s="229"/>
      <c r="AH39" s="229"/>
      <c r="AI39" s="229"/>
      <c r="AJ39" s="229"/>
      <c r="AK39" s="229"/>
      <c r="AL39" s="229"/>
      <c r="AM39" s="229"/>
      <c r="AN39" s="229"/>
      <c r="AO39" s="229"/>
      <c r="AP39" s="229"/>
    </row>
    <row r="40" spans="1:42" ht="18.75" customHeight="1">
      <c r="A40" s="423" t="s">
        <v>25</v>
      </c>
      <c r="B40" s="52">
        <v>26</v>
      </c>
      <c r="C40" s="53">
        <v>13124</v>
      </c>
      <c r="D40" s="54">
        <v>6380</v>
      </c>
      <c r="E40" s="53">
        <v>3483</v>
      </c>
      <c r="F40" s="54">
        <v>16477</v>
      </c>
      <c r="G40" s="179">
        <v>1147840</v>
      </c>
      <c r="H40" s="180">
        <v>0.755</v>
      </c>
      <c r="I40" s="181"/>
      <c r="J40" s="181"/>
      <c r="K40" s="181">
        <v>12.3</v>
      </c>
      <c r="L40" s="181">
        <v>203.5</v>
      </c>
      <c r="M40" s="183">
        <v>94.6</v>
      </c>
      <c r="N40" s="184">
        <v>52</v>
      </c>
      <c r="O40" s="185">
        <v>37407</v>
      </c>
      <c r="P40" s="185">
        <v>3796255</v>
      </c>
      <c r="Q40" s="6">
        <v>182919</v>
      </c>
      <c r="R40" s="68">
        <v>12006</v>
      </c>
      <c r="S40" s="186">
        <v>68897</v>
      </c>
      <c r="T40" s="187">
        <v>102016</v>
      </c>
      <c r="U40" s="8"/>
    </row>
    <row r="41" spans="1:42" ht="18.75" customHeight="1">
      <c r="A41" s="424"/>
      <c r="B41" s="55">
        <v>27</v>
      </c>
      <c r="C41" s="56">
        <v>11298</v>
      </c>
      <c r="D41" s="57">
        <v>5553</v>
      </c>
      <c r="E41" s="58">
        <v>-827</v>
      </c>
      <c r="F41" s="57">
        <v>7233</v>
      </c>
      <c r="G41" s="192">
        <v>1183350</v>
      </c>
      <c r="H41" s="193">
        <v>0.76500000000000001</v>
      </c>
      <c r="I41" s="194"/>
      <c r="J41" s="194"/>
      <c r="K41" s="194">
        <v>12</v>
      </c>
      <c r="L41" s="194">
        <v>192.9</v>
      </c>
      <c r="M41" s="196">
        <v>94.9</v>
      </c>
      <c r="N41" s="197">
        <v>56.6</v>
      </c>
      <c r="O41" s="81">
        <v>32897</v>
      </c>
      <c r="P41" s="81">
        <v>3810146</v>
      </c>
      <c r="Q41" s="8">
        <v>174186</v>
      </c>
      <c r="R41" s="72">
        <v>12066</v>
      </c>
      <c r="S41" s="198">
        <v>69241</v>
      </c>
      <c r="T41" s="199">
        <v>92879</v>
      </c>
      <c r="U41" s="8"/>
    </row>
    <row r="42" spans="1:42" ht="18.75" customHeight="1">
      <c r="A42" s="424"/>
      <c r="B42" s="55">
        <v>28</v>
      </c>
      <c r="C42" s="56">
        <v>9898</v>
      </c>
      <c r="D42" s="57">
        <v>4521</v>
      </c>
      <c r="E42" s="57">
        <v>-1032</v>
      </c>
      <c r="F42" s="57">
        <v>-979</v>
      </c>
      <c r="G42" s="192">
        <v>1191190</v>
      </c>
      <c r="H42" s="193">
        <v>0.76600000000000001</v>
      </c>
      <c r="I42" s="194"/>
      <c r="J42" s="194"/>
      <c r="K42" s="194">
        <v>11.8</v>
      </c>
      <c r="L42" s="194">
        <v>192.3</v>
      </c>
      <c r="M42" s="196">
        <v>96.9</v>
      </c>
      <c r="N42" s="233">
        <v>58.4</v>
      </c>
      <c r="O42" s="81">
        <v>37001</v>
      </c>
      <c r="P42" s="81">
        <v>3821800</v>
      </c>
      <c r="Q42" s="8">
        <v>165289</v>
      </c>
      <c r="R42" s="72">
        <v>12119</v>
      </c>
      <c r="S42" s="198">
        <v>56305</v>
      </c>
      <c r="T42" s="199">
        <v>96865</v>
      </c>
      <c r="U42" s="8"/>
    </row>
    <row r="43" spans="1:42" ht="18.75" customHeight="1">
      <c r="A43" s="424"/>
      <c r="B43" s="55">
        <v>29</v>
      </c>
      <c r="C43" s="56">
        <v>9574</v>
      </c>
      <c r="D43" s="57">
        <v>4868</v>
      </c>
      <c r="E43" s="57">
        <v>348</v>
      </c>
      <c r="F43" s="57">
        <v>12398</v>
      </c>
      <c r="G43" s="192">
        <v>1175584</v>
      </c>
      <c r="H43" s="193">
        <v>0.7661</v>
      </c>
      <c r="I43" s="194"/>
      <c r="J43" s="194"/>
      <c r="K43" s="194">
        <v>11.7</v>
      </c>
      <c r="L43" s="194">
        <v>191</v>
      </c>
      <c r="M43" s="196">
        <v>96.8</v>
      </c>
      <c r="N43" s="197">
        <v>58.7</v>
      </c>
      <c r="O43" s="81">
        <v>30847</v>
      </c>
      <c r="P43" s="81">
        <v>3843783</v>
      </c>
      <c r="Q43" s="8">
        <v>169202</v>
      </c>
      <c r="R43" s="72">
        <v>12169</v>
      </c>
      <c r="S43" s="198">
        <v>50225</v>
      </c>
      <c r="T43" s="199">
        <v>106808</v>
      </c>
      <c r="U43" s="8"/>
    </row>
    <row r="44" spans="1:42" s="8" customFormat="1" ht="18.75" customHeight="1">
      <c r="A44" s="425"/>
      <c r="B44" s="55">
        <v>30</v>
      </c>
      <c r="C44" s="56">
        <v>10060</v>
      </c>
      <c r="D44" s="57">
        <v>5175</v>
      </c>
      <c r="E44" s="57">
        <v>307</v>
      </c>
      <c r="F44" s="57">
        <v>356</v>
      </c>
      <c r="G44" s="192">
        <v>1187033</v>
      </c>
      <c r="H44" s="193">
        <v>0.76600000000000001</v>
      </c>
      <c r="I44" s="194"/>
      <c r="J44" s="194"/>
      <c r="K44" s="261">
        <v>11.4</v>
      </c>
      <c r="L44" s="261">
        <v>187.9</v>
      </c>
      <c r="M44" s="196">
        <v>96.5</v>
      </c>
      <c r="N44" s="232">
        <v>59.8</v>
      </c>
      <c r="O44" s="81">
        <v>35938</v>
      </c>
      <c r="P44" s="81">
        <v>3841857</v>
      </c>
      <c r="Q44" s="8">
        <v>153575</v>
      </c>
      <c r="R44" s="72">
        <v>12217</v>
      </c>
      <c r="S44" s="198">
        <v>48424</v>
      </c>
      <c r="T44" s="199">
        <v>92934</v>
      </c>
      <c r="W44" s="229"/>
      <c r="X44" s="229"/>
      <c r="Y44" s="229"/>
      <c r="Z44" s="229"/>
      <c r="AA44" s="229"/>
      <c r="AB44" s="229"/>
      <c r="AC44" s="229"/>
      <c r="AD44" s="229"/>
      <c r="AE44" s="229"/>
      <c r="AF44" s="229"/>
      <c r="AG44" s="229"/>
      <c r="AH44" s="229"/>
      <c r="AI44" s="229"/>
      <c r="AJ44" s="229"/>
      <c r="AK44" s="229"/>
      <c r="AL44" s="229"/>
      <c r="AM44" s="229"/>
      <c r="AN44" s="229"/>
      <c r="AO44" s="229"/>
      <c r="AP44" s="229"/>
    </row>
    <row r="45" spans="1:42" ht="18.75" customHeight="1">
      <c r="A45" s="423" t="s">
        <v>26</v>
      </c>
      <c r="B45" s="52">
        <v>26</v>
      </c>
      <c r="C45" s="53">
        <v>27414</v>
      </c>
      <c r="D45" s="54">
        <v>9827</v>
      </c>
      <c r="E45" s="53">
        <v>-4552</v>
      </c>
      <c r="F45" s="54">
        <v>15574</v>
      </c>
      <c r="G45" s="179">
        <v>1020593</v>
      </c>
      <c r="H45" s="180">
        <v>0.76446999999999998</v>
      </c>
      <c r="I45" s="181"/>
      <c r="J45" s="181"/>
      <c r="K45" s="181">
        <v>11.2</v>
      </c>
      <c r="L45" s="181">
        <v>164.6</v>
      </c>
      <c r="M45" s="183">
        <v>92.7</v>
      </c>
      <c r="N45" s="231">
        <v>59.3</v>
      </c>
      <c r="O45" s="185">
        <v>90911</v>
      </c>
      <c r="P45" s="185">
        <v>3044061</v>
      </c>
      <c r="Q45" s="6">
        <v>189951</v>
      </c>
      <c r="R45" s="220">
        <v>38933</v>
      </c>
      <c r="S45" s="212">
        <v>35064</v>
      </c>
      <c r="T45" s="187">
        <v>115954</v>
      </c>
      <c r="U45" s="8"/>
    </row>
    <row r="46" spans="1:42" ht="18.75" customHeight="1">
      <c r="A46" s="424"/>
      <c r="B46" s="55">
        <v>27</v>
      </c>
      <c r="C46" s="56">
        <v>16532</v>
      </c>
      <c r="D46" s="57">
        <v>5429</v>
      </c>
      <c r="E46" s="56">
        <v>-4398</v>
      </c>
      <c r="F46" s="57">
        <v>3865</v>
      </c>
      <c r="G46" s="192">
        <v>1055846</v>
      </c>
      <c r="H46" s="193">
        <v>0.77700000000000002</v>
      </c>
      <c r="I46" s="194"/>
      <c r="J46" s="194"/>
      <c r="K46" s="194">
        <v>10.9</v>
      </c>
      <c r="L46" s="194">
        <v>155.69999999999999</v>
      </c>
      <c r="M46" s="196">
        <v>96.3</v>
      </c>
      <c r="N46" s="232">
        <v>62.4</v>
      </c>
      <c r="O46" s="81">
        <v>111797</v>
      </c>
      <c r="P46" s="81">
        <v>3077286</v>
      </c>
      <c r="Q46" s="8">
        <v>208775</v>
      </c>
      <c r="R46" s="219">
        <v>47155</v>
      </c>
      <c r="S46" s="150">
        <v>35289</v>
      </c>
      <c r="T46" s="199">
        <v>126331</v>
      </c>
      <c r="U46" s="8"/>
    </row>
    <row r="47" spans="1:42" ht="18.75" customHeight="1">
      <c r="A47" s="424"/>
      <c r="B47" s="55">
        <v>28</v>
      </c>
      <c r="C47" s="56">
        <v>25770</v>
      </c>
      <c r="D47" s="57">
        <v>14599</v>
      </c>
      <c r="E47" s="57">
        <v>9170</v>
      </c>
      <c r="F47" s="57">
        <v>8993</v>
      </c>
      <c r="G47" s="192">
        <v>1060922</v>
      </c>
      <c r="H47" s="193">
        <v>0.77800000000000002</v>
      </c>
      <c r="I47" s="194"/>
      <c r="J47" s="194"/>
      <c r="K47" s="194">
        <v>10.4</v>
      </c>
      <c r="L47" s="194">
        <v>154.19999999999999</v>
      </c>
      <c r="M47" s="196">
        <v>97.1</v>
      </c>
      <c r="N47" s="232">
        <v>63.1</v>
      </c>
      <c r="O47" s="81">
        <v>125328</v>
      </c>
      <c r="P47" s="81">
        <v>3082334</v>
      </c>
      <c r="Q47" s="8">
        <v>202228</v>
      </c>
      <c r="R47" s="219">
        <v>46964</v>
      </c>
      <c r="S47" s="150">
        <v>35517</v>
      </c>
      <c r="T47" s="199">
        <v>119747</v>
      </c>
      <c r="U47" s="8"/>
    </row>
    <row r="48" spans="1:42" ht="18.75" customHeight="1">
      <c r="A48" s="424"/>
      <c r="B48" s="55">
        <v>29</v>
      </c>
      <c r="C48" s="56">
        <v>25842</v>
      </c>
      <c r="D48" s="57">
        <v>15826</v>
      </c>
      <c r="E48" s="57">
        <v>1227</v>
      </c>
      <c r="F48" s="57">
        <v>1247</v>
      </c>
      <c r="G48" s="192">
        <v>1046376</v>
      </c>
      <c r="H48" s="193">
        <v>0.77900000000000003</v>
      </c>
      <c r="I48" s="194"/>
      <c r="J48" s="194"/>
      <c r="K48" s="194">
        <v>9.8000000000000007</v>
      </c>
      <c r="L48" s="194">
        <v>151.30000000000001</v>
      </c>
      <c r="M48" s="196">
        <v>96.3</v>
      </c>
      <c r="N48" s="232">
        <v>63.8</v>
      </c>
      <c r="O48" s="81">
        <v>124074</v>
      </c>
      <c r="P48" s="81">
        <v>3089149</v>
      </c>
      <c r="Q48" s="8">
        <v>212637</v>
      </c>
      <c r="R48" s="72">
        <v>46973</v>
      </c>
      <c r="S48" s="150">
        <v>35737</v>
      </c>
      <c r="T48" s="199">
        <v>129927</v>
      </c>
      <c r="U48" s="8"/>
    </row>
    <row r="49" spans="1:42" s="8" customFormat="1" ht="18.75" customHeight="1">
      <c r="A49" s="425"/>
      <c r="B49" s="59">
        <v>30</v>
      </c>
      <c r="C49" s="60">
        <v>23427</v>
      </c>
      <c r="D49" s="61">
        <v>9830</v>
      </c>
      <c r="E49" s="61">
        <v>-5995</v>
      </c>
      <c r="F49" s="61">
        <v>-5978</v>
      </c>
      <c r="G49" s="203">
        <v>1053814</v>
      </c>
      <c r="H49" s="204">
        <v>0.77700000000000002</v>
      </c>
      <c r="I49" s="205"/>
      <c r="J49" s="205"/>
      <c r="K49" s="205">
        <v>9.3000000000000007</v>
      </c>
      <c r="L49" s="205">
        <v>142.1</v>
      </c>
      <c r="M49" s="208">
        <v>95.8</v>
      </c>
      <c r="N49" s="237">
        <v>64.8</v>
      </c>
      <c r="O49" s="82">
        <v>138369</v>
      </c>
      <c r="P49" s="82">
        <v>3082918</v>
      </c>
      <c r="Q49" s="76">
        <v>261470</v>
      </c>
      <c r="R49" s="77">
        <v>46580</v>
      </c>
      <c r="S49" s="210">
        <v>35941</v>
      </c>
      <c r="T49" s="211">
        <v>178949</v>
      </c>
      <c r="W49" s="229"/>
      <c r="X49" s="229"/>
      <c r="Y49" s="229"/>
      <c r="Z49" s="229"/>
      <c r="AA49" s="229"/>
      <c r="AB49" s="229"/>
      <c r="AC49" s="229"/>
      <c r="AD49" s="229"/>
      <c r="AE49" s="229"/>
      <c r="AF49" s="229"/>
      <c r="AG49" s="229"/>
      <c r="AH49" s="229"/>
      <c r="AI49" s="229"/>
      <c r="AJ49" s="229"/>
      <c r="AK49" s="229"/>
      <c r="AL49" s="229"/>
      <c r="AM49" s="229"/>
      <c r="AN49" s="229"/>
      <c r="AO49" s="229"/>
      <c r="AP49" s="229"/>
    </row>
    <row r="50" spans="1:42" ht="18.75" customHeight="1">
      <c r="A50" s="423" t="s">
        <v>27</v>
      </c>
      <c r="B50" s="52">
        <v>26</v>
      </c>
      <c r="C50" s="53">
        <v>299411</v>
      </c>
      <c r="D50" s="54">
        <v>518</v>
      </c>
      <c r="E50" s="53">
        <v>-123</v>
      </c>
      <c r="F50" s="54">
        <v>111024</v>
      </c>
      <c r="G50" s="179">
        <v>3411288</v>
      </c>
      <c r="H50" s="180">
        <v>0.92500000000000004</v>
      </c>
      <c r="I50" s="181"/>
      <c r="J50" s="181"/>
      <c r="K50" s="181">
        <v>0.7</v>
      </c>
      <c r="L50" s="181">
        <v>49.7</v>
      </c>
      <c r="M50" s="183">
        <v>84.8</v>
      </c>
      <c r="N50" s="231">
        <v>86.5</v>
      </c>
      <c r="O50" s="185">
        <v>781096</v>
      </c>
      <c r="P50" s="185">
        <v>5185797</v>
      </c>
      <c r="Q50" s="6">
        <v>1805072</v>
      </c>
      <c r="R50" s="68">
        <v>566318</v>
      </c>
      <c r="S50" s="212" t="s">
        <v>21</v>
      </c>
      <c r="T50" s="187">
        <v>1238754</v>
      </c>
      <c r="U50" s="8"/>
    </row>
    <row r="51" spans="1:42" ht="18.75" customHeight="1">
      <c r="A51" s="424"/>
      <c r="B51" s="55">
        <v>27</v>
      </c>
      <c r="C51" s="56">
        <v>251542</v>
      </c>
      <c r="D51" s="57">
        <v>552</v>
      </c>
      <c r="E51" s="58">
        <v>34</v>
      </c>
      <c r="F51" s="57">
        <v>58490</v>
      </c>
      <c r="G51" s="192">
        <v>3642202</v>
      </c>
      <c r="H51" s="193">
        <v>1.0032099999999999</v>
      </c>
      <c r="I51" s="194"/>
      <c r="J51" s="194"/>
      <c r="K51" s="194">
        <v>1.3</v>
      </c>
      <c r="L51" s="194">
        <v>32.1</v>
      </c>
      <c r="M51" s="196">
        <v>81.5</v>
      </c>
      <c r="N51" s="232">
        <v>88.7</v>
      </c>
      <c r="O51" s="81">
        <v>987411</v>
      </c>
      <c r="P51" s="81">
        <v>4899832</v>
      </c>
      <c r="Q51" s="8">
        <v>2267333</v>
      </c>
      <c r="R51" s="72">
        <v>624774</v>
      </c>
      <c r="S51" s="150" t="s">
        <v>21</v>
      </c>
      <c r="T51" s="199">
        <v>1642559</v>
      </c>
      <c r="U51" s="8"/>
    </row>
    <row r="52" spans="1:42" ht="18.75" customHeight="1">
      <c r="A52" s="424"/>
      <c r="B52" s="55">
        <v>28</v>
      </c>
      <c r="C52" s="56">
        <v>378614</v>
      </c>
      <c r="D52" s="57">
        <v>129171</v>
      </c>
      <c r="E52" s="57">
        <v>128619</v>
      </c>
      <c r="F52" s="57">
        <v>131273</v>
      </c>
      <c r="G52" s="192">
        <v>3843487</v>
      </c>
      <c r="H52" s="193">
        <v>1.101</v>
      </c>
      <c r="I52" s="194"/>
      <c r="J52" s="194"/>
      <c r="K52" s="194">
        <v>1.5</v>
      </c>
      <c r="L52" s="194">
        <v>19.8</v>
      </c>
      <c r="M52" s="196">
        <v>79.599999999999994</v>
      </c>
      <c r="N52" s="232">
        <v>89.5</v>
      </c>
      <c r="O52" s="81">
        <v>1167704</v>
      </c>
      <c r="P52" s="81">
        <v>4654683</v>
      </c>
      <c r="Q52" s="8">
        <v>2577859</v>
      </c>
      <c r="R52" s="72">
        <v>627429</v>
      </c>
      <c r="S52" s="150" t="s">
        <v>21</v>
      </c>
      <c r="T52" s="199">
        <v>1950430</v>
      </c>
      <c r="U52" s="8"/>
    </row>
    <row r="53" spans="1:42" ht="18.75" customHeight="1">
      <c r="A53" s="424"/>
      <c r="B53" s="55">
        <v>29</v>
      </c>
      <c r="C53" s="56">
        <v>476886</v>
      </c>
      <c r="D53" s="57">
        <v>125270</v>
      </c>
      <c r="E53" s="57">
        <v>-3901</v>
      </c>
      <c r="F53" s="57">
        <v>85187</v>
      </c>
      <c r="G53" s="192">
        <v>3883591</v>
      </c>
      <c r="H53" s="193">
        <v>1.1619999999999999</v>
      </c>
      <c r="I53" s="194"/>
      <c r="J53" s="194"/>
      <c r="K53" s="194">
        <v>1.6</v>
      </c>
      <c r="L53" s="194">
        <v>12.5</v>
      </c>
      <c r="M53" s="196">
        <v>82.2</v>
      </c>
      <c r="N53" s="232">
        <v>89.3</v>
      </c>
      <c r="O53" s="81">
        <v>1192502</v>
      </c>
      <c r="P53" s="81">
        <v>4305024</v>
      </c>
      <c r="Q53" s="8">
        <v>2755649</v>
      </c>
      <c r="R53" s="72">
        <v>716516</v>
      </c>
      <c r="S53" s="150" t="s">
        <v>21</v>
      </c>
      <c r="T53" s="199">
        <v>2039132</v>
      </c>
      <c r="U53" s="8"/>
    </row>
    <row r="54" spans="1:42" s="8" customFormat="1" ht="18.75" customHeight="1">
      <c r="A54" s="425"/>
      <c r="B54" s="59">
        <v>30</v>
      </c>
      <c r="C54" s="60">
        <v>489747</v>
      </c>
      <c r="D54" s="61">
        <v>127333</v>
      </c>
      <c r="E54" s="61">
        <v>2063</v>
      </c>
      <c r="F54" s="61">
        <v>128346</v>
      </c>
      <c r="G54" s="203">
        <v>3824152</v>
      </c>
      <c r="H54" s="204">
        <v>1.1788400000000001</v>
      </c>
      <c r="I54" s="205"/>
      <c r="J54" s="205"/>
      <c r="K54" s="205">
        <v>1.5</v>
      </c>
      <c r="L54" s="205">
        <v>22.7</v>
      </c>
      <c r="M54" s="208">
        <v>77.5</v>
      </c>
      <c r="N54" s="237">
        <v>90.3</v>
      </c>
      <c r="O54" s="82">
        <v>1158525</v>
      </c>
      <c r="P54" s="82">
        <v>4039388</v>
      </c>
      <c r="Q54" s="76">
        <v>2499454.4050000003</v>
      </c>
      <c r="R54" s="77">
        <v>842799.68599999999</v>
      </c>
      <c r="S54" s="149" t="s">
        <v>21</v>
      </c>
      <c r="T54" s="211">
        <v>1656654.719</v>
      </c>
      <c r="W54" s="229"/>
      <c r="X54" s="229"/>
      <c r="Y54" s="229"/>
      <c r="Z54" s="229"/>
      <c r="AA54" s="229"/>
      <c r="AB54" s="229"/>
      <c r="AC54" s="229"/>
      <c r="AD54" s="229"/>
      <c r="AE54" s="229"/>
      <c r="AF54" s="229"/>
      <c r="AG54" s="229"/>
      <c r="AH54" s="229"/>
      <c r="AI54" s="229"/>
      <c r="AJ54" s="229"/>
      <c r="AK54" s="229"/>
      <c r="AL54" s="229"/>
      <c r="AM54" s="229"/>
      <c r="AN54" s="229"/>
      <c r="AO54" s="229"/>
      <c r="AP54" s="229"/>
    </row>
    <row r="55" spans="1:42" ht="18.75" customHeight="1">
      <c r="A55" s="423" t="s">
        <v>28</v>
      </c>
      <c r="B55" s="52">
        <v>26</v>
      </c>
      <c r="C55" s="53">
        <v>26725</v>
      </c>
      <c r="D55" s="54">
        <v>7548</v>
      </c>
      <c r="E55" s="53">
        <v>529</v>
      </c>
      <c r="F55" s="54">
        <v>4922</v>
      </c>
      <c r="G55" s="179">
        <v>1371079</v>
      </c>
      <c r="H55" s="180">
        <v>0.91700000000000004</v>
      </c>
      <c r="I55" s="181"/>
      <c r="J55" s="181"/>
      <c r="K55" s="181">
        <v>11.9</v>
      </c>
      <c r="L55" s="181">
        <v>142.9</v>
      </c>
      <c r="M55" s="183">
        <v>93.1</v>
      </c>
      <c r="N55" s="184">
        <v>64.7</v>
      </c>
      <c r="O55" s="185">
        <v>337414</v>
      </c>
      <c r="P55" s="185">
        <v>3753772</v>
      </c>
      <c r="Q55" s="6">
        <v>219617</v>
      </c>
      <c r="R55" s="68">
        <v>71921</v>
      </c>
      <c r="S55" s="186">
        <v>73271</v>
      </c>
      <c r="T55" s="187">
        <v>74425</v>
      </c>
      <c r="U55" s="8"/>
    </row>
    <row r="56" spans="1:42" ht="18.75" customHeight="1">
      <c r="A56" s="424"/>
      <c r="B56" s="55">
        <v>27</v>
      </c>
      <c r="C56" s="56">
        <v>20972</v>
      </c>
      <c r="D56" s="57">
        <v>7113</v>
      </c>
      <c r="E56" s="58">
        <v>-434</v>
      </c>
      <c r="F56" s="57">
        <v>149</v>
      </c>
      <c r="G56" s="192">
        <v>1418897</v>
      </c>
      <c r="H56" s="193">
        <v>0.91700000000000004</v>
      </c>
      <c r="I56" s="194"/>
      <c r="J56" s="194"/>
      <c r="K56" s="194">
        <v>12</v>
      </c>
      <c r="L56" s="194">
        <v>132.30000000000001</v>
      </c>
      <c r="M56" s="196">
        <v>97.1</v>
      </c>
      <c r="N56" s="197">
        <v>69.599999999999994</v>
      </c>
      <c r="O56" s="81">
        <v>355960</v>
      </c>
      <c r="P56" s="81">
        <v>3700173</v>
      </c>
      <c r="Q56" s="8">
        <v>221341</v>
      </c>
      <c r="R56" s="72">
        <v>72504</v>
      </c>
      <c r="S56" s="198">
        <v>72646</v>
      </c>
      <c r="T56" s="199">
        <v>76191</v>
      </c>
      <c r="U56" s="8"/>
    </row>
    <row r="57" spans="1:42" ht="18.75" customHeight="1">
      <c r="A57" s="424"/>
      <c r="B57" s="55">
        <v>28</v>
      </c>
      <c r="C57" s="56">
        <v>19649</v>
      </c>
      <c r="D57" s="57">
        <v>5176</v>
      </c>
      <c r="E57" s="57">
        <v>-1937</v>
      </c>
      <c r="F57" s="57">
        <v>-3631</v>
      </c>
      <c r="G57" s="192">
        <v>1433235</v>
      </c>
      <c r="H57" s="193">
        <v>0.90800000000000003</v>
      </c>
      <c r="I57" s="194"/>
      <c r="J57" s="194"/>
      <c r="K57" s="194">
        <v>11.4</v>
      </c>
      <c r="L57" s="194">
        <v>127</v>
      </c>
      <c r="M57" s="196">
        <v>98.7</v>
      </c>
      <c r="N57" s="197">
        <v>69.7</v>
      </c>
      <c r="O57" s="81">
        <v>339420</v>
      </c>
      <c r="P57" s="81">
        <v>3658645</v>
      </c>
      <c r="Q57" s="8">
        <v>194659</v>
      </c>
      <c r="R57" s="72">
        <v>70810</v>
      </c>
      <c r="S57" s="198">
        <v>50850</v>
      </c>
      <c r="T57" s="199">
        <v>72999</v>
      </c>
      <c r="U57" s="8"/>
    </row>
    <row r="58" spans="1:42" ht="18.75" customHeight="1">
      <c r="A58" s="424"/>
      <c r="B58" s="55">
        <v>29</v>
      </c>
      <c r="C58" s="56">
        <v>28387</v>
      </c>
      <c r="D58" s="57">
        <v>6399</v>
      </c>
      <c r="E58" s="57">
        <v>1222</v>
      </c>
      <c r="F58" s="57">
        <v>-13974</v>
      </c>
      <c r="G58" s="192">
        <v>1286649</v>
      </c>
      <c r="H58" s="193">
        <v>0.90200000000000002</v>
      </c>
      <c r="I58" s="194"/>
      <c r="J58" s="194"/>
      <c r="K58" s="194">
        <v>10.5</v>
      </c>
      <c r="L58" s="194">
        <v>126.2</v>
      </c>
      <c r="M58" s="196">
        <v>98.2</v>
      </c>
      <c r="N58" s="197">
        <v>73</v>
      </c>
      <c r="O58" s="81">
        <v>457851</v>
      </c>
      <c r="P58" s="81">
        <v>3589521</v>
      </c>
      <c r="Q58" s="8">
        <v>191199</v>
      </c>
      <c r="R58" s="72">
        <v>55614</v>
      </c>
      <c r="S58" s="198">
        <v>50853</v>
      </c>
      <c r="T58" s="199">
        <v>84732</v>
      </c>
      <c r="U58" s="8"/>
    </row>
    <row r="59" spans="1:42" s="8" customFormat="1" ht="18.75" customHeight="1">
      <c r="A59" s="425"/>
      <c r="B59" s="59">
        <v>30</v>
      </c>
      <c r="C59" s="60">
        <v>20219</v>
      </c>
      <c r="D59" s="61">
        <v>4952</v>
      </c>
      <c r="E59" s="61">
        <v>-1446</v>
      </c>
      <c r="F59" s="61">
        <v>2059</v>
      </c>
      <c r="G59" s="203">
        <v>1293019</v>
      </c>
      <c r="H59" s="204">
        <v>0.9</v>
      </c>
      <c r="I59" s="205"/>
      <c r="J59" s="205"/>
      <c r="K59" s="205">
        <v>10.3</v>
      </c>
      <c r="L59" s="205">
        <v>120.3</v>
      </c>
      <c r="M59" s="208">
        <v>98</v>
      </c>
      <c r="N59" s="209">
        <v>71.5</v>
      </c>
      <c r="O59" s="82">
        <v>321889</v>
      </c>
      <c r="P59" s="82">
        <v>3502957</v>
      </c>
      <c r="Q59" s="76">
        <v>161712</v>
      </c>
      <c r="R59" s="77">
        <v>59119</v>
      </c>
      <c r="S59" s="210">
        <v>36356</v>
      </c>
      <c r="T59" s="211">
        <v>66237</v>
      </c>
      <c r="W59" s="229"/>
      <c r="X59" s="229"/>
      <c r="Y59" s="229"/>
      <c r="Z59" s="229"/>
      <c r="AA59" s="229"/>
      <c r="AB59" s="229"/>
      <c r="AC59" s="229"/>
      <c r="AD59" s="229"/>
      <c r="AE59" s="229"/>
      <c r="AF59" s="229"/>
      <c r="AG59" s="229"/>
      <c r="AH59" s="229"/>
      <c r="AI59" s="229"/>
      <c r="AJ59" s="229"/>
      <c r="AK59" s="229"/>
      <c r="AL59" s="229"/>
      <c r="AM59" s="229"/>
      <c r="AN59" s="229"/>
      <c r="AO59" s="229"/>
      <c r="AP59" s="229"/>
    </row>
    <row r="60" spans="1:42" ht="18.75" customHeight="1">
      <c r="A60" s="423" t="s">
        <v>29</v>
      </c>
      <c r="B60" s="52">
        <v>26</v>
      </c>
      <c r="C60" s="53">
        <v>54730</v>
      </c>
      <c r="D60" s="54">
        <v>6332</v>
      </c>
      <c r="E60" s="53">
        <v>29</v>
      </c>
      <c r="F60" s="54">
        <v>442</v>
      </c>
      <c r="G60" s="179">
        <v>600543</v>
      </c>
      <c r="H60" s="180">
        <v>0.41310000000000002</v>
      </c>
      <c r="I60" s="181"/>
      <c r="J60" s="181"/>
      <c r="K60" s="181">
        <v>16.8</v>
      </c>
      <c r="L60" s="181">
        <v>288.60000000000002</v>
      </c>
      <c r="M60" s="183">
        <v>94</v>
      </c>
      <c r="N60" s="231">
        <v>54.6</v>
      </c>
      <c r="O60" s="185">
        <v>77025</v>
      </c>
      <c r="P60" s="185">
        <v>2447454</v>
      </c>
      <c r="Q60" s="6">
        <v>105153</v>
      </c>
      <c r="R60" s="68">
        <v>5818</v>
      </c>
      <c r="S60" s="186">
        <v>47788</v>
      </c>
      <c r="T60" s="187">
        <v>51547</v>
      </c>
      <c r="U60" s="8"/>
    </row>
    <row r="61" spans="1:42" ht="18.75" customHeight="1">
      <c r="A61" s="424"/>
      <c r="B61" s="55">
        <v>27</v>
      </c>
      <c r="C61" s="56">
        <v>36079</v>
      </c>
      <c r="D61" s="57">
        <v>6847</v>
      </c>
      <c r="E61" s="56">
        <v>515</v>
      </c>
      <c r="F61" s="57">
        <v>982</v>
      </c>
      <c r="G61" s="192">
        <v>609544</v>
      </c>
      <c r="H61" s="193">
        <v>0.435</v>
      </c>
      <c r="I61" s="194"/>
      <c r="J61" s="194"/>
      <c r="K61" s="194">
        <v>15.8</v>
      </c>
      <c r="L61" s="194">
        <v>286.5</v>
      </c>
      <c r="M61" s="196">
        <v>92.7</v>
      </c>
      <c r="N61" s="232">
        <v>43.5</v>
      </c>
      <c r="O61" s="81">
        <v>88951</v>
      </c>
      <c r="P61" s="81">
        <v>2446749</v>
      </c>
      <c r="Q61" s="8">
        <v>116632</v>
      </c>
      <c r="R61" s="72">
        <v>6285</v>
      </c>
      <c r="S61" s="198">
        <v>57657</v>
      </c>
      <c r="T61" s="199">
        <v>52690</v>
      </c>
      <c r="U61" s="8"/>
    </row>
    <row r="62" spans="1:42" ht="18.75" customHeight="1">
      <c r="A62" s="424"/>
      <c r="B62" s="55">
        <v>28</v>
      </c>
      <c r="C62" s="56">
        <v>36798</v>
      </c>
      <c r="D62" s="57">
        <v>5796</v>
      </c>
      <c r="E62" s="57">
        <v>-1052</v>
      </c>
      <c r="F62" s="57">
        <v>-939</v>
      </c>
      <c r="G62" s="192">
        <v>597362</v>
      </c>
      <c r="H62" s="193">
        <v>0.45100000000000001</v>
      </c>
      <c r="I62" s="194"/>
      <c r="J62" s="194"/>
      <c r="K62" s="194">
        <v>14.6</v>
      </c>
      <c r="L62" s="194">
        <v>298.10000000000002</v>
      </c>
      <c r="M62" s="196">
        <v>94.6</v>
      </c>
      <c r="N62" s="232">
        <v>42.1</v>
      </c>
      <c r="O62" s="81">
        <v>78426</v>
      </c>
      <c r="P62" s="81">
        <v>2450514</v>
      </c>
      <c r="Q62" s="8">
        <v>109381</v>
      </c>
      <c r="R62" s="72">
        <v>6398</v>
      </c>
      <c r="S62" s="198">
        <v>51330</v>
      </c>
      <c r="T62" s="199">
        <v>51653</v>
      </c>
      <c r="U62" s="8"/>
    </row>
    <row r="63" spans="1:42" ht="18.75" customHeight="1">
      <c r="A63" s="424"/>
      <c r="B63" s="55">
        <v>29</v>
      </c>
      <c r="C63" s="56">
        <v>36879</v>
      </c>
      <c r="D63" s="57">
        <v>5653</v>
      </c>
      <c r="E63" s="57">
        <v>-143</v>
      </c>
      <c r="F63" s="57">
        <v>339</v>
      </c>
      <c r="G63" s="192">
        <v>558840</v>
      </c>
      <c r="H63" s="193">
        <v>0.46100000000000002</v>
      </c>
      <c r="I63" s="194"/>
      <c r="J63" s="194"/>
      <c r="K63" s="194">
        <v>14.9</v>
      </c>
      <c r="L63" s="194">
        <v>315</v>
      </c>
      <c r="M63" s="196">
        <v>96.4</v>
      </c>
      <c r="N63" s="232">
        <v>42.8</v>
      </c>
      <c r="O63" s="81">
        <v>72268</v>
      </c>
      <c r="P63" s="81">
        <v>2450852</v>
      </c>
      <c r="Q63" s="8">
        <v>104882</v>
      </c>
      <c r="R63" s="72">
        <v>6880</v>
      </c>
      <c r="S63" s="198">
        <v>43581</v>
      </c>
      <c r="T63" s="199">
        <v>54421</v>
      </c>
      <c r="U63" s="8"/>
    </row>
    <row r="64" spans="1:42" s="8" customFormat="1" ht="18.75" customHeight="1">
      <c r="A64" s="425"/>
      <c r="B64" s="55">
        <v>30</v>
      </c>
      <c r="C64" s="56">
        <v>23832</v>
      </c>
      <c r="D64" s="57">
        <v>6283</v>
      </c>
      <c r="E64" s="57">
        <v>630</v>
      </c>
      <c r="F64" s="57">
        <v>61</v>
      </c>
      <c r="G64" s="192">
        <v>552829</v>
      </c>
      <c r="H64" s="193">
        <v>0.46300000000000002</v>
      </c>
      <c r="I64" s="194"/>
      <c r="J64" s="194"/>
      <c r="K64" s="194">
        <v>15.9</v>
      </c>
      <c r="L64" s="194">
        <v>321.39999999999998</v>
      </c>
      <c r="M64" s="196">
        <v>96.7</v>
      </c>
      <c r="N64" s="232">
        <v>43.3</v>
      </c>
      <c r="O64" s="81">
        <v>69070</v>
      </c>
      <c r="P64" s="81">
        <v>2446029</v>
      </c>
      <c r="Q64" s="8">
        <v>90877</v>
      </c>
      <c r="R64" s="72">
        <v>6311</v>
      </c>
      <c r="S64" s="198">
        <v>31812</v>
      </c>
      <c r="T64" s="199">
        <v>52754</v>
      </c>
      <c r="W64" s="229"/>
      <c r="X64" s="229"/>
      <c r="Y64" s="229"/>
      <c r="Z64" s="229"/>
      <c r="AA64" s="229"/>
      <c r="AB64" s="229"/>
      <c r="AC64" s="229"/>
      <c r="AD64" s="229"/>
      <c r="AE64" s="229"/>
      <c r="AF64" s="229"/>
      <c r="AG64" s="229"/>
      <c r="AH64" s="229"/>
      <c r="AI64" s="229"/>
      <c r="AJ64" s="229"/>
      <c r="AK64" s="229"/>
      <c r="AL64" s="229"/>
      <c r="AM64" s="229"/>
      <c r="AN64" s="229"/>
      <c r="AO64" s="229"/>
      <c r="AP64" s="229"/>
    </row>
    <row r="65" spans="1:42" ht="18.75" customHeight="1">
      <c r="A65" s="423" t="s">
        <v>135</v>
      </c>
      <c r="B65" s="52">
        <v>26</v>
      </c>
      <c r="C65" s="62">
        <v>9307</v>
      </c>
      <c r="D65" s="54">
        <v>3909</v>
      </c>
      <c r="E65" s="53">
        <v>176</v>
      </c>
      <c r="F65" s="54">
        <v>6967</v>
      </c>
      <c r="G65" s="179">
        <v>257270</v>
      </c>
      <c r="H65" s="180">
        <v>0.36929000000000001</v>
      </c>
      <c r="I65" s="181"/>
      <c r="J65" s="181"/>
      <c r="K65" s="181">
        <v>15.3</v>
      </c>
      <c r="L65" s="181">
        <v>171.1</v>
      </c>
      <c r="M65" s="183">
        <v>92.1</v>
      </c>
      <c r="N65" s="234">
        <v>35.799999999999997</v>
      </c>
      <c r="O65" s="185">
        <v>33237</v>
      </c>
      <c r="P65" s="185">
        <v>862692</v>
      </c>
      <c r="Q65" s="6">
        <v>57454</v>
      </c>
      <c r="R65" s="68">
        <v>15198</v>
      </c>
      <c r="S65" s="186">
        <v>2927</v>
      </c>
      <c r="T65" s="235">
        <v>39329</v>
      </c>
      <c r="U65" s="8"/>
    </row>
    <row r="66" spans="1:42" ht="18.75" customHeight="1">
      <c r="A66" s="424"/>
      <c r="B66" s="55">
        <v>27</v>
      </c>
      <c r="C66" s="63">
        <v>8853</v>
      </c>
      <c r="D66" s="57">
        <v>4102</v>
      </c>
      <c r="E66" s="56">
        <v>193</v>
      </c>
      <c r="F66" s="57">
        <v>5756</v>
      </c>
      <c r="G66" s="192">
        <v>260729</v>
      </c>
      <c r="H66" s="193">
        <v>0.378</v>
      </c>
      <c r="I66" s="194"/>
      <c r="J66" s="194"/>
      <c r="K66" s="194">
        <v>14.5</v>
      </c>
      <c r="L66" s="194">
        <v>163.4</v>
      </c>
      <c r="M66" s="196">
        <v>93</v>
      </c>
      <c r="N66" s="233">
        <v>37.9</v>
      </c>
      <c r="O66" s="81">
        <v>24934</v>
      </c>
      <c r="P66" s="81">
        <v>847408</v>
      </c>
      <c r="Q66" s="8">
        <v>54032</v>
      </c>
      <c r="R66" s="72">
        <v>15218</v>
      </c>
      <c r="S66" s="198">
        <v>2946</v>
      </c>
      <c r="T66" s="236">
        <v>35868</v>
      </c>
      <c r="U66" s="8"/>
    </row>
    <row r="67" spans="1:42" ht="18.75" customHeight="1">
      <c r="A67" s="424"/>
      <c r="B67" s="55">
        <v>28</v>
      </c>
      <c r="C67" s="63">
        <v>7827</v>
      </c>
      <c r="D67" s="57">
        <v>3756</v>
      </c>
      <c r="E67" s="57">
        <v>-346</v>
      </c>
      <c r="F67" s="57">
        <v>-2876</v>
      </c>
      <c r="G67" s="192">
        <v>259902</v>
      </c>
      <c r="H67" s="193">
        <v>0.39400000000000002</v>
      </c>
      <c r="I67" s="194"/>
      <c r="J67" s="194"/>
      <c r="K67" s="194">
        <v>13.8</v>
      </c>
      <c r="L67" s="194">
        <v>164.9</v>
      </c>
      <c r="M67" s="196">
        <v>95.7</v>
      </c>
      <c r="N67" s="232">
        <v>38.6</v>
      </c>
      <c r="O67" s="81">
        <v>23523</v>
      </c>
      <c r="P67" s="81">
        <v>834659</v>
      </c>
      <c r="Q67" s="8">
        <v>49845</v>
      </c>
      <c r="R67" s="72">
        <v>12688</v>
      </c>
      <c r="S67" s="198">
        <v>2950</v>
      </c>
      <c r="T67" s="199">
        <v>34207</v>
      </c>
      <c r="U67" s="8"/>
    </row>
    <row r="68" spans="1:42" ht="18.75" customHeight="1">
      <c r="A68" s="424"/>
      <c r="B68" s="55">
        <v>29</v>
      </c>
      <c r="C68" s="63">
        <v>10179</v>
      </c>
      <c r="D68" s="57">
        <v>3765</v>
      </c>
      <c r="E68" s="57">
        <v>9</v>
      </c>
      <c r="F68" s="57">
        <v>-4289</v>
      </c>
      <c r="G68" s="192">
        <v>256056</v>
      </c>
      <c r="H68" s="193">
        <v>0.40699999999999997</v>
      </c>
      <c r="I68" s="194"/>
      <c r="J68" s="194"/>
      <c r="K68" s="194">
        <v>13.3</v>
      </c>
      <c r="L68" s="194">
        <v>169.2</v>
      </c>
      <c r="M68" s="196">
        <v>96.1</v>
      </c>
      <c r="N68" s="194">
        <v>39.4</v>
      </c>
      <c r="O68" s="81">
        <v>23943</v>
      </c>
      <c r="P68" s="81">
        <v>819459</v>
      </c>
      <c r="Q68" s="8">
        <v>38701</v>
      </c>
      <c r="R68" s="72">
        <v>8390</v>
      </c>
      <c r="S68" s="198">
        <v>2964</v>
      </c>
      <c r="T68" s="199">
        <v>27347</v>
      </c>
      <c r="U68" s="8"/>
    </row>
    <row r="69" spans="1:42" s="8" customFormat="1" ht="18.75" customHeight="1">
      <c r="A69" s="425"/>
      <c r="B69" s="59">
        <v>30</v>
      </c>
      <c r="C69" s="60">
        <v>7000</v>
      </c>
      <c r="D69" s="61">
        <v>3875</v>
      </c>
      <c r="E69" s="61">
        <v>110</v>
      </c>
      <c r="F69" s="61">
        <v>911</v>
      </c>
      <c r="G69" s="203">
        <v>254078</v>
      </c>
      <c r="H69" s="204">
        <v>0.41</v>
      </c>
      <c r="I69" s="205"/>
      <c r="J69" s="205"/>
      <c r="K69" s="205">
        <v>13.3</v>
      </c>
      <c r="L69" s="205">
        <v>169.7</v>
      </c>
      <c r="M69" s="208">
        <v>94.1</v>
      </c>
      <c r="N69" s="237">
        <v>38.799999999999997</v>
      </c>
      <c r="O69" s="82">
        <v>18849</v>
      </c>
      <c r="P69" s="82">
        <v>817277</v>
      </c>
      <c r="Q69" s="76">
        <v>34363</v>
      </c>
      <c r="R69" s="77">
        <v>9191</v>
      </c>
      <c r="S69" s="210">
        <v>3004</v>
      </c>
      <c r="T69" s="211">
        <v>22168</v>
      </c>
      <c r="W69" s="229"/>
      <c r="X69" s="229"/>
      <c r="Y69" s="229"/>
      <c r="Z69" s="229"/>
      <c r="AA69" s="229"/>
      <c r="AB69" s="229"/>
      <c r="AC69" s="229"/>
      <c r="AD69" s="229"/>
      <c r="AE69" s="229"/>
      <c r="AF69" s="229"/>
      <c r="AG69" s="229"/>
      <c r="AH69" s="229"/>
      <c r="AI69" s="229"/>
      <c r="AJ69" s="229"/>
      <c r="AK69" s="229"/>
      <c r="AL69" s="229"/>
      <c r="AM69" s="229"/>
      <c r="AN69" s="229"/>
      <c r="AO69" s="229"/>
      <c r="AP69" s="229"/>
    </row>
    <row r="70" spans="1:42" ht="18.75" customHeight="1">
      <c r="A70" s="426" t="s">
        <v>30</v>
      </c>
      <c r="B70" s="55">
        <v>26</v>
      </c>
      <c r="C70" s="56">
        <v>20074</v>
      </c>
      <c r="D70" s="57">
        <v>5048</v>
      </c>
      <c r="E70" s="56">
        <v>832</v>
      </c>
      <c r="F70" s="57">
        <v>847</v>
      </c>
      <c r="G70" s="192">
        <v>260067</v>
      </c>
      <c r="H70" s="193">
        <v>0.372</v>
      </c>
      <c r="I70" s="194"/>
      <c r="J70" s="194"/>
      <c r="K70" s="194">
        <v>16.2</v>
      </c>
      <c r="L70" s="194">
        <v>213.2</v>
      </c>
      <c r="M70" s="196">
        <v>93.4</v>
      </c>
      <c r="N70" s="215">
        <v>42</v>
      </c>
      <c r="O70" s="81">
        <v>35694</v>
      </c>
      <c r="P70" s="81">
        <v>985390</v>
      </c>
      <c r="Q70" s="8">
        <v>80133</v>
      </c>
      <c r="R70" s="72">
        <v>26127</v>
      </c>
      <c r="S70" s="198">
        <v>17566</v>
      </c>
      <c r="T70" s="236">
        <v>36440</v>
      </c>
      <c r="U70" s="8"/>
    </row>
    <row r="71" spans="1:42" ht="18.75" customHeight="1">
      <c r="A71" s="424"/>
      <c r="B71" s="55">
        <v>27</v>
      </c>
      <c r="C71" s="56">
        <v>16356</v>
      </c>
      <c r="D71" s="57">
        <v>5651</v>
      </c>
      <c r="E71" s="56">
        <v>603</v>
      </c>
      <c r="F71" s="57">
        <v>631</v>
      </c>
      <c r="G71" s="192">
        <v>264906</v>
      </c>
      <c r="H71" s="193">
        <v>0.379</v>
      </c>
      <c r="I71" s="194"/>
      <c r="J71" s="194"/>
      <c r="K71" s="194">
        <v>15.9</v>
      </c>
      <c r="L71" s="194">
        <v>202.4</v>
      </c>
      <c r="M71" s="196">
        <v>92.3</v>
      </c>
      <c r="N71" s="215">
        <v>43.9</v>
      </c>
      <c r="O71" s="81">
        <v>30363</v>
      </c>
      <c r="P71" s="81">
        <v>970518</v>
      </c>
      <c r="Q71" s="8">
        <v>87223</v>
      </c>
      <c r="R71" s="72">
        <v>26155</v>
      </c>
      <c r="S71" s="198">
        <v>17694</v>
      </c>
      <c r="T71" s="236">
        <v>43374</v>
      </c>
      <c r="U71" s="8"/>
    </row>
    <row r="72" spans="1:42" ht="18.75" customHeight="1">
      <c r="A72" s="424"/>
      <c r="B72" s="55">
        <v>28</v>
      </c>
      <c r="C72" s="56">
        <v>15314</v>
      </c>
      <c r="D72" s="57">
        <v>4603</v>
      </c>
      <c r="E72" s="57">
        <v>-1048</v>
      </c>
      <c r="F72" s="57">
        <v>-4035</v>
      </c>
      <c r="G72" s="192">
        <v>263483</v>
      </c>
      <c r="H72" s="193">
        <v>0.39624999999999999</v>
      </c>
      <c r="I72" s="194"/>
      <c r="J72" s="194"/>
      <c r="K72" s="194">
        <v>15.5</v>
      </c>
      <c r="L72" s="194">
        <v>202.6</v>
      </c>
      <c r="M72" s="196">
        <v>96.7</v>
      </c>
      <c r="N72" s="238">
        <v>42.9</v>
      </c>
      <c r="O72" s="81">
        <v>31731</v>
      </c>
      <c r="P72" s="81">
        <v>962708</v>
      </c>
      <c r="Q72" s="8">
        <v>85058</v>
      </c>
      <c r="R72" s="72">
        <v>23168</v>
      </c>
      <c r="S72" s="198">
        <v>16815</v>
      </c>
      <c r="T72" s="199">
        <v>45075</v>
      </c>
      <c r="U72" s="8"/>
    </row>
    <row r="73" spans="1:42" ht="18.75" customHeight="1">
      <c r="A73" s="424"/>
      <c r="B73" s="55">
        <v>29</v>
      </c>
      <c r="C73" s="56">
        <v>16865</v>
      </c>
      <c r="D73" s="57">
        <v>4810</v>
      </c>
      <c r="E73" s="57">
        <v>207</v>
      </c>
      <c r="F73" s="57">
        <v>219</v>
      </c>
      <c r="G73" s="192">
        <v>261115</v>
      </c>
      <c r="H73" s="193">
        <v>0.41383999999999999</v>
      </c>
      <c r="I73" s="194"/>
      <c r="J73" s="194"/>
      <c r="K73" s="194">
        <v>15.2</v>
      </c>
      <c r="L73" s="194">
        <v>203.6</v>
      </c>
      <c r="M73" s="196">
        <v>96.5</v>
      </c>
      <c r="N73" s="238">
        <v>43.3</v>
      </c>
      <c r="O73" s="81">
        <v>25031</v>
      </c>
      <c r="P73" s="81">
        <v>952296</v>
      </c>
      <c r="Q73" s="8">
        <v>81009</v>
      </c>
      <c r="R73" s="72">
        <v>23180</v>
      </c>
      <c r="S73" s="198">
        <v>15824</v>
      </c>
      <c r="T73" s="199">
        <v>42005</v>
      </c>
      <c r="U73" s="8"/>
    </row>
    <row r="74" spans="1:42" s="8" customFormat="1" ht="18.75" customHeight="1">
      <c r="A74" s="425"/>
      <c r="B74" s="55">
        <v>30</v>
      </c>
      <c r="C74" s="56">
        <v>14718</v>
      </c>
      <c r="D74" s="57">
        <v>4502</v>
      </c>
      <c r="E74" s="57">
        <v>-308</v>
      </c>
      <c r="F74" s="57">
        <v>-2797</v>
      </c>
      <c r="G74" s="192">
        <v>258035</v>
      </c>
      <c r="H74" s="193">
        <v>0.41832999999999998</v>
      </c>
      <c r="I74" s="194"/>
      <c r="J74" s="194"/>
      <c r="K74" s="194">
        <v>14.8</v>
      </c>
      <c r="L74" s="194">
        <v>206</v>
      </c>
      <c r="M74" s="196">
        <v>94.9</v>
      </c>
      <c r="N74" s="232">
        <v>42.8</v>
      </c>
      <c r="O74" s="81">
        <v>29370</v>
      </c>
      <c r="P74" s="81">
        <v>939624</v>
      </c>
      <c r="Q74" s="8">
        <v>74465</v>
      </c>
      <c r="R74" s="72">
        <v>20691</v>
      </c>
      <c r="S74" s="198">
        <v>14832</v>
      </c>
      <c r="T74" s="199">
        <v>38942</v>
      </c>
      <c r="W74" s="229"/>
      <c r="X74" s="229"/>
      <c r="Y74" s="229"/>
      <c r="Z74" s="229"/>
      <c r="AA74" s="229"/>
      <c r="AB74" s="229"/>
      <c r="AC74" s="229"/>
      <c r="AD74" s="229"/>
      <c r="AE74" s="229"/>
      <c r="AF74" s="229"/>
      <c r="AG74" s="229"/>
      <c r="AH74" s="229"/>
      <c r="AI74" s="229"/>
      <c r="AJ74" s="229"/>
      <c r="AK74" s="229"/>
      <c r="AL74" s="229"/>
      <c r="AM74" s="229"/>
      <c r="AN74" s="229"/>
      <c r="AO74" s="229"/>
      <c r="AP74" s="229"/>
    </row>
    <row r="75" spans="1:42" ht="18.75" customHeight="1">
      <c r="A75" s="423" t="s">
        <v>31</v>
      </c>
      <c r="B75" s="52">
        <v>26</v>
      </c>
      <c r="C75" s="62">
        <v>18199.120999999999</v>
      </c>
      <c r="D75" s="54">
        <v>6336.1090000000004</v>
      </c>
      <c r="E75" s="53">
        <v>1570.78</v>
      </c>
      <c r="F75" s="54">
        <v>1623.777</v>
      </c>
      <c r="G75" s="179">
        <v>510776.10399999999</v>
      </c>
      <c r="H75" s="180">
        <v>0.45400000000000001</v>
      </c>
      <c r="I75" s="181"/>
      <c r="J75" s="181"/>
      <c r="K75" s="181">
        <v>13.5</v>
      </c>
      <c r="L75" s="181">
        <v>179.6</v>
      </c>
      <c r="M75" s="183">
        <v>92.1</v>
      </c>
      <c r="N75" s="231">
        <v>42.3</v>
      </c>
      <c r="O75" s="185">
        <v>45294</v>
      </c>
      <c r="P75" s="185">
        <v>1592163</v>
      </c>
      <c r="Q75" s="6">
        <v>100766</v>
      </c>
      <c r="R75" s="68">
        <v>29989</v>
      </c>
      <c r="S75" s="186">
        <v>23714</v>
      </c>
      <c r="T75" s="187">
        <v>47063</v>
      </c>
      <c r="U75" s="8"/>
    </row>
    <row r="76" spans="1:42" ht="18.75" customHeight="1">
      <c r="A76" s="424"/>
      <c r="B76" s="55">
        <v>27</v>
      </c>
      <c r="C76" s="63">
        <v>14950</v>
      </c>
      <c r="D76" s="57">
        <v>6947</v>
      </c>
      <c r="E76" s="56">
        <v>611</v>
      </c>
      <c r="F76" s="57">
        <v>636</v>
      </c>
      <c r="G76" s="192">
        <v>522947</v>
      </c>
      <c r="H76" s="193">
        <v>0.47599999999999998</v>
      </c>
      <c r="I76" s="194"/>
      <c r="J76" s="194"/>
      <c r="K76" s="194">
        <v>12.7</v>
      </c>
      <c r="L76" s="194">
        <v>170.1</v>
      </c>
      <c r="M76" s="196">
        <v>92.7</v>
      </c>
      <c r="N76" s="239">
        <v>45.2</v>
      </c>
      <c r="O76" s="81">
        <v>53530</v>
      </c>
      <c r="P76" s="81">
        <v>1576046</v>
      </c>
      <c r="Q76" s="8">
        <v>102188</v>
      </c>
      <c r="R76" s="72">
        <v>33062</v>
      </c>
      <c r="S76" s="198">
        <v>23781</v>
      </c>
      <c r="T76" s="199">
        <v>45345</v>
      </c>
      <c r="U76" s="8"/>
    </row>
    <row r="77" spans="1:42" ht="18.75" customHeight="1">
      <c r="A77" s="424"/>
      <c r="B77" s="55">
        <v>28</v>
      </c>
      <c r="C77" s="63">
        <v>10833</v>
      </c>
      <c r="D77" s="57">
        <v>4500</v>
      </c>
      <c r="E77" s="57">
        <v>-2447</v>
      </c>
      <c r="F77" s="57">
        <v>-5742</v>
      </c>
      <c r="G77" s="192">
        <v>514141</v>
      </c>
      <c r="H77" s="193">
        <v>0.49609999999999999</v>
      </c>
      <c r="I77" s="194"/>
      <c r="J77" s="194"/>
      <c r="K77" s="194">
        <v>12</v>
      </c>
      <c r="L77" s="194">
        <v>171</v>
      </c>
      <c r="M77" s="196">
        <v>95.4</v>
      </c>
      <c r="N77" s="240">
        <v>45.2</v>
      </c>
      <c r="O77" s="81">
        <v>46061</v>
      </c>
      <c r="P77" s="81">
        <v>1567518</v>
      </c>
      <c r="Q77" s="8">
        <v>99873</v>
      </c>
      <c r="R77" s="72">
        <v>33139</v>
      </c>
      <c r="S77" s="198">
        <v>23798</v>
      </c>
      <c r="T77" s="199">
        <v>42936</v>
      </c>
      <c r="U77" s="8"/>
    </row>
    <row r="78" spans="1:42" ht="18.75" customHeight="1">
      <c r="A78" s="424"/>
      <c r="B78" s="55">
        <v>29</v>
      </c>
      <c r="C78" s="63">
        <v>11051</v>
      </c>
      <c r="D78" s="57">
        <v>5081</v>
      </c>
      <c r="E78" s="57">
        <v>581</v>
      </c>
      <c r="F78" s="57">
        <v>-1514</v>
      </c>
      <c r="G78" s="192">
        <v>510604</v>
      </c>
      <c r="H78" s="193">
        <v>0.51476</v>
      </c>
      <c r="I78" s="194"/>
      <c r="J78" s="194"/>
      <c r="K78" s="194">
        <v>11.4</v>
      </c>
      <c r="L78" s="194">
        <v>172.4</v>
      </c>
      <c r="M78" s="196">
        <v>95.1</v>
      </c>
      <c r="N78" s="232">
        <v>44.7</v>
      </c>
      <c r="O78" s="81">
        <v>43552</v>
      </c>
      <c r="P78" s="81">
        <v>1564374</v>
      </c>
      <c r="Q78" s="8">
        <v>100222.61500000001</v>
      </c>
      <c r="R78" s="72">
        <v>33225.43</v>
      </c>
      <c r="S78" s="198">
        <v>23806.705000000002</v>
      </c>
      <c r="T78" s="199">
        <v>43190.48</v>
      </c>
      <c r="U78" s="8"/>
    </row>
    <row r="79" spans="1:42" s="8" customFormat="1" ht="18.75" customHeight="1">
      <c r="A79" s="425"/>
      <c r="B79" s="55">
        <v>30</v>
      </c>
      <c r="C79" s="56">
        <v>13913</v>
      </c>
      <c r="D79" s="57">
        <v>6556</v>
      </c>
      <c r="E79" s="57">
        <v>1474</v>
      </c>
      <c r="F79" s="57">
        <v>1479</v>
      </c>
      <c r="G79" s="192">
        <v>507363</v>
      </c>
      <c r="H79" s="193">
        <v>0.51800000000000002</v>
      </c>
      <c r="I79" s="194"/>
      <c r="J79" s="194"/>
      <c r="K79" s="194">
        <v>10.6</v>
      </c>
      <c r="L79" s="194">
        <v>169.4</v>
      </c>
      <c r="M79" s="196">
        <v>93.2</v>
      </c>
      <c r="N79" s="232">
        <v>44.5</v>
      </c>
      <c r="O79" s="81">
        <v>61011</v>
      </c>
      <c r="P79" s="81">
        <v>1558415</v>
      </c>
      <c r="Q79" s="8">
        <v>97955</v>
      </c>
      <c r="R79" s="72">
        <v>35748</v>
      </c>
      <c r="S79" s="198">
        <v>23814</v>
      </c>
      <c r="T79" s="199">
        <v>38393</v>
      </c>
      <c r="W79" s="229"/>
      <c r="X79" s="229"/>
      <c r="Y79" s="229"/>
      <c r="Z79" s="229"/>
      <c r="AA79" s="229"/>
      <c r="AB79" s="229"/>
      <c r="AC79" s="229"/>
      <c r="AD79" s="229"/>
      <c r="AE79" s="229"/>
      <c r="AF79" s="229"/>
      <c r="AG79" s="229"/>
      <c r="AH79" s="229"/>
      <c r="AI79" s="229"/>
      <c r="AJ79" s="229"/>
      <c r="AK79" s="229"/>
      <c r="AL79" s="229"/>
      <c r="AM79" s="229"/>
      <c r="AN79" s="229"/>
      <c r="AO79" s="229"/>
      <c r="AP79" s="229"/>
    </row>
    <row r="80" spans="1:42" ht="18.75" customHeight="1">
      <c r="A80" s="423" t="s">
        <v>32</v>
      </c>
      <c r="B80" s="52">
        <v>26</v>
      </c>
      <c r="C80" s="62">
        <v>16757</v>
      </c>
      <c r="D80" s="54">
        <v>6310</v>
      </c>
      <c r="E80" s="53">
        <v>539</v>
      </c>
      <c r="F80" s="54">
        <v>5428</v>
      </c>
      <c r="G80" s="179">
        <v>461080</v>
      </c>
      <c r="H80" s="180">
        <v>0.50988999999999995</v>
      </c>
      <c r="I80" s="181"/>
      <c r="J80" s="181"/>
      <c r="K80" s="181">
        <v>15.3</v>
      </c>
      <c r="L80" s="181">
        <v>195</v>
      </c>
      <c r="M80" s="183">
        <v>92.5</v>
      </c>
      <c r="N80" s="231">
        <v>43.7</v>
      </c>
      <c r="O80" s="185">
        <v>71648</v>
      </c>
      <c r="P80" s="185">
        <v>1496457</v>
      </c>
      <c r="Q80" s="6">
        <v>83160</v>
      </c>
      <c r="R80" s="68">
        <v>28236</v>
      </c>
      <c r="S80" s="186">
        <v>16379</v>
      </c>
      <c r="T80" s="187">
        <v>38545</v>
      </c>
      <c r="U80" s="8"/>
    </row>
    <row r="81" spans="1:42" ht="18.75" customHeight="1">
      <c r="A81" s="424"/>
      <c r="B81" s="55">
        <v>27</v>
      </c>
      <c r="C81" s="63">
        <v>13523</v>
      </c>
      <c r="D81" s="57">
        <v>6941</v>
      </c>
      <c r="E81" s="57">
        <v>630</v>
      </c>
      <c r="F81" s="57">
        <v>4657</v>
      </c>
      <c r="G81" s="192">
        <v>474455</v>
      </c>
      <c r="H81" s="193">
        <v>0.52400000000000002</v>
      </c>
      <c r="I81" s="194"/>
      <c r="J81" s="194"/>
      <c r="K81" s="194">
        <v>13.6</v>
      </c>
      <c r="L81" s="194">
        <v>189.7</v>
      </c>
      <c r="M81" s="196">
        <v>92.2</v>
      </c>
      <c r="N81" s="232">
        <v>45.2</v>
      </c>
      <c r="O81" s="81">
        <v>93726</v>
      </c>
      <c r="P81" s="81">
        <v>1515916</v>
      </c>
      <c r="Q81" s="8">
        <v>90573</v>
      </c>
      <c r="R81" s="72">
        <v>32263</v>
      </c>
      <c r="S81" s="198">
        <v>16197</v>
      </c>
      <c r="T81" s="199">
        <v>42113</v>
      </c>
      <c r="U81" s="8"/>
    </row>
    <row r="82" spans="1:42" ht="18.75" customHeight="1">
      <c r="A82" s="424"/>
      <c r="B82" s="55">
        <v>28</v>
      </c>
      <c r="C82" s="63">
        <v>15643</v>
      </c>
      <c r="D82" s="57">
        <v>6502</v>
      </c>
      <c r="E82" s="57">
        <v>-439</v>
      </c>
      <c r="F82" s="57">
        <v>-7316</v>
      </c>
      <c r="G82" s="192">
        <v>473251</v>
      </c>
      <c r="H82" s="193">
        <v>0.53400000000000003</v>
      </c>
      <c r="I82" s="194"/>
      <c r="J82" s="194"/>
      <c r="K82" s="194">
        <v>11.8</v>
      </c>
      <c r="L82" s="194">
        <v>195.8</v>
      </c>
      <c r="M82" s="196">
        <v>94.2</v>
      </c>
      <c r="N82" s="232">
        <v>45.3</v>
      </c>
      <c r="O82" s="81">
        <v>87967</v>
      </c>
      <c r="P82" s="81">
        <v>1536572</v>
      </c>
      <c r="Q82" s="8">
        <v>83740</v>
      </c>
      <c r="R82" s="72">
        <v>25386</v>
      </c>
      <c r="S82" s="198">
        <v>15121</v>
      </c>
      <c r="T82" s="199">
        <v>43233</v>
      </c>
      <c r="U82" s="8"/>
    </row>
    <row r="83" spans="1:42" ht="18.75" customHeight="1">
      <c r="A83" s="424"/>
      <c r="B83" s="55">
        <v>29</v>
      </c>
      <c r="C83" s="63">
        <v>13598</v>
      </c>
      <c r="D83" s="57">
        <v>5521</v>
      </c>
      <c r="E83" s="57">
        <v>-981</v>
      </c>
      <c r="F83" s="57">
        <v>-5312</v>
      </c>
      <c r="G83" s="192">
        <v>473567</v>
      </c>
      <c r="H83" s="193">
        <v>0.54400000000000004</v>
      </c>
      <c r="I83" s="194"/>
      <c r="J83" s="194"/>
      <c r="K83" s="194">
        <v>10</v>
      </c>
      <c r="L83" s="194">
        <v>199.1</v>
      </c>
      <c r="M83" s="196">
        <v>94</v>
      </c>
      <c r="N83" s="232">
        <v>45.6</v>
      </c>
      <c r="O83" s="81">
        <v>91465</v>
      </c>
      <c r="P83" s="81">
        <v>1556755</v>
      </c>
      <c r="Q83" s="8">
        <v>84136</v>
      </c>
      <c r="R83" s="72">
        <v>21054</v>
      </c>
      <c r="S83" s="198">
        <v>11638</v>
      </c>
      <c r="T83" s="199">
        <v>51444</v>
      </c>
      <c r="U83" s="8"/>
    </row>
    <row r="84" spans="1:42" s="8" customFormat="1" ht="18.75" customHeight="1">
      <c r="A84" s="425"/>
      <c r="B84" s="55">
        <v>30</v>
      </c>
      <c r="C84" s="56">
        <v>15435</v>
      </c>
      <c r="D84" s="57">
        <v>6847</v>
      </c>
      <c r="E84" s="57">
        <v>1326</v>
      </c>
      <c r="F84" s="57">
        <v>5945</v>
      </c>
      <c r="G84" s="192">
        <v>472985</v>
      </c>
      <c r="H84" s="193">
        <v>0.54900000000000004</v>
      </c>
      <c r="I84" s="194"/>
      <c r="J84" s="194"/>
      <c r="K84" s="194">
        <v>8.1999999999999993</v>
      </c>
      <c r="L84" s="194">
        <v>206.1</v>
      </c>
      <c r="M84" s="196">
        <v>93</v>
      </c>
      <c r="N84" s="197">
        <v>45</v>
      </c>
      <c r="O84" s="81">
        <v>85085</v>
      </c>
      <c r="P84" s="81">
        <v>1587705</v>
      </c>
      <c r="Q84" s="8">
        <v>82240</v>
      </c>
      <c r="R84" s="72">
        <v>21673</v>
      </c>
      <c r="S84" s="198">
        <v>11678</v>
      </c>
      <c r="T84" s="199">
        <v>48889</v>
      </c>
      <c r="W84" s="229"/>
      <c r="X84" s="229"/>
      <c r="Y84" s="229"/>
      <c r="Z84" s="229"/>
      <c r="AA84" s="229"/>
      <c r="AB84" s="229"/>
      <c r="AC84" s="229"/>
      <c r="AD84" s="229"/>
      <c r="AE84" s="229"/>
      <c r="AF84" s="229"/>
      <c r="AG84" s="229"/>
      <c r="AH84" s="229"/>
      <c r="AI84" s="229"/>
      <c r="AJ84" s="229"/>
      <c r="AK84" s="229"/>
      <c r="AL84" s="229"/>
      <c r="AM84" s="229"/>
      <c r="AN84" s="229"/>
      <c r="AO84" s="229"/>
      <c r="AP84" s="229"/>
    </row>
    <row r="85" spans="1:42" ht="18.75" customHeight="1">
      <c r="A85" s="423" t="s">
        <v>33</v>
      </c>
      <c r="B85" s="52">
        <v>26</v>
      </c>
      <c r="C85" s="53">
        <v>22368</v>
      </c>
      <c r="D85" s="54">
        <v>6614</v>
      </c>
      <c r="E85" s="53">
        <v>-5763</v>
      </c>
      <c r="F85" s="54">
        <v>-5753</v>
      </c>
      <c r="G85" s="179">
        <v>727836</v>
      </c>
      <c r="H85" s="180">
        <v>0.69084000000000001</v>
      </c>
      <c r="I85" s="181"/>
      <c r="J85" s="181"/>
      <c r="K85" s="181">
        <v>14.5</v>
      </c>
      <c r="L85" s="181">
        <v>229.8</v>
      </c>
      <c r="M85" s="183">
        <v>91</v>
      </c>
      <c r="N85" s="183">
        <v>51.6</v>
      </c>
      <c r="O85" s="185">
        <v>85945</v>
      </c>
      <c r="P85" s="185">
        <v>2725834</v>
      </c>
      <c r="Q85" s="6">
        <v>164441</v>
      </c>
      <c r="R85" s="68">
        <v>8911</v>
      </c>
      <c r="S85" s="186">
        <v>74247</v>
      </c>
      <c r="T85" s="187">
        <v>81283</v>
      </c>
      <c r="U85" s="8"/>
    </row>
    <row r="86" spans="1:42" ht="18.75" customHeight="1">
      <c r="A86" s="424"/>
      <c r="B86" s="55">
        <v>27</v>
      </c>
      <c r="C86" s="56">
        <v>19562</v>
      </c>
      <c r="D86" s="57">
        <v>6142</v>
      </c>
      <c r="E86" s="57">
        <v>-472</v>
      </c>
      <c r="F86" s="57">
        <v>-463</v>
      </c>
      <c r="G86" s="192">
        <v>754663</v>
      </c>
      <c r="H86" s="193">
        <v>0.70999000000000001</v>
      </c>
      <c r="I86" s="194"/>
      <c r="J86" s="194"/>
      <c r="K86" s="194">
        <v>14</v>
      </c>
      <c r="L86" s="194">
        <v>223.1</v>
      </c>
      <c r="M86" s="196">
        <v>94.9</v>
      </c>
      <c r="N86" s="196">
        <v>57.3</v>
      </c>
      <c r="O86" s="81">
        <v>82393</v>
      </c>
      <c r="P86" s="81">
        <v>2728101</v>
      </c>
      <c r="Q86" s="8">
        <v>145953</v>
      </c>
      <c r="R86" s="72">
        <v>8920</v>
      </c>
      <c r="S86" s="198">
        <v>72523</v>
      </c>
      <c r="T86" s="199">
        <v>64510</v>
      </c>
      <c r="U86" s="8"/>
    </row>
    <row r="87" spans="1:42" ht="18.75" customHeight="1">
      <c r="A87" s="424"/>
      <c r="B87" s="55">
        <v>28</v>
      </c>
      <c r="C87" s="56">
        <v>15352</v>
      </c>
      <c r="D87" s="57">
        <v>6562</v>
      </c>
      <c r="E87" s="57">
        <v>420</v>
      </c>
      <c r="F87" s="57">
        <v>422</v>
      </c>
      <c r="G87" s="192">
        <v>747215</v>
      </c>
      <c r="H87" s="193">
        <v>0.71953999999999996</v>
      </c>
      <c r="I87" s="194"/>
      <c r="J87" s="194"/>
      <c r="K87" s="194">
        <v>13.5</v>
      </c>
      <c r="L87" s="194">
        <v>228</v>
      </c>
      <c r="M87" s="196">
        <v>97.6</v>
      </c>
      <c r="N87" s="197">
        <v>57</v>
      </c>
      <c r="O87" s="81">
        <v>91121</v>
      </c>
      <c r="P87" s="81">
        <v>2723827</v>
      </c>
      <c r="Q87" s="8">
        <v>121133</v>
      </c>
      <c r="R87" s="72">
        <v>8921</v>
      </c>
      <c r="S87" s="198">
        <v>54903</v>
      </c>
      <c r="T87" s="199">
        <v>57309</v>
      </c>
      <c r="U87" s="8"/>
    </row>
    <row r="88" spans="1:42" ht="18.75" customHeight="1">
      <c r="A88" s="424"/>
      <c r="B88" s="55">
        <v>29</v>
      </c>
      <c r="C88" s="56">
        <v>15880</v>
      </c>
      <c r="D88" s="57">
        <v>6084</v>
      </c>
      <c r="E88" s="57">
        <v>-479</v>
      </c>
      <c r="F88" s="57">
        <v>-479</v>
      </c>
      <c r="G88" s="192">
        <v>707240</v>
      </c>
      <c r="H88" s="193">
        <v>0.72799999999999998</v>
      </c>
      <c r="I88" s="194"/>
      <c r="J88" s="194"/>
      <c r="K88" s="194">
        <v>13.4</v>
      </c>
      <c r="L88" s="194">
        <v>238.4</v>
      </c>
      <c r="M88" s="196">
        <v>94.5</v>
      </c>
      <c r="N88" s="197">
        <v>56.2</v>
      </c>
      <c r="O88" s="81">
        <v>90769</v>
      </c>
      <c r="P88" s="81">
        <v>2744422</v>
      </c>
      <c r="Q88" s="8">
        <v>125045</v>
      </c>
      <c r="R88" s="72">
        <v>8922</v>
      </c>
      <c r="S88" s="198">
        <v>42630</v>
      </c>
      <c r="T88" s="199">
        <v>73493</v>
      </c>
      <c r="U88" s="8"/>
    </row>
    <row r="89" spans="1:42" s="8" customFormat="1" ht="18.75" customHeight="1">
      <c r="A89" s="425"/>
      <c r="B89" s="55">
        <v>30</v>
      </c>
      <c r="C89" s="56">
        <v>14115</v>
      </c>
      <c r="D89" s="57">
        <v>5957</v>
      </c>
      <c r="E89" s="57">
        <v>-127</v>
      </c>
      <c r="F89" s="57">
        <v>-126</v>
      </c>
      <c r="G89" s="192">
        <v>708306</v>
      </c>
      <c r="H89" s="193">
        <v>0.72499999999999998</v>
      </c>
      <c r="I89" s="194"/>
      <c r="J89" s="194"/>
      <c r="K89" s="194">
        <v>13.4</v>
      </c>
      <c r="L89" s="194">
        <v>240.2</v>
      </c>
      <c r="M89" s="196">
        <v>95.2</v>
      </c>
      <c r="N89" s="232">
        <v>59.2</v>
      </c>
      <c r="O89" s="81">
        <v>82054</v>
      </c>
      <c r="P89" s="81">
        <v>2756161</v>
      </c>
      <c r="Q89" s="8">
        <v>127765</v>
      </c>
      <c r="R89" s="72">
        <v>8923</v>
      </c>
      <c r="S89" s="198">
        <v>48913</v>
      </c>
      <c r="T89" s="199">
        <v>69929</v>
      </c>
      <c r="W89" s="229"/>
      <c r="X89" s="229"/>
      <c r="Y89" s="229"/>
      <c r="Z89" s="229"/>
      <c r="AA89" s="229"/>
      <c r="AB89" s="229"/>
      <c r="AC89" s="229"/>
      <c r="AD89" s="229"/>
      <c r="AE89" s="229"/>
      <c r="AF89" s="229"/>
      <c r="AG89" s="229"/>
      <c r="AH89" s="229"/>
      <c r="AI89" s="229"/>
      <c r="AJ89" s="229"/>
      <c r="AK89" s="229"/>
      <c r="AL89" s="229"/>
      <c r="AM89" s="229"/>
      <c r="AN89" s="229"/>
      <c r="AO89" s="229"/>
      <c r="AP89" s="229"/>
    </row>
    <row r="90" spans="1:42" ht="18.75" customHeight="1">
      <c r="A90" s="423" t="s">
        <v>34</v>
      </c>
      <c r="B90" s="52">
        <v>26</v>
      </c>
      <c r="C90" s="53">
        <v>20841</v>
      </c>
      <c r="D90" s="54">
        <v>11743</v>
      </c>
      <c r="E90" s="53">
        <v>5572</v>
      </c>
      <c r="F90" s="54">
        <v>69575</v>
      </c>
      <c r="G90" s="179">
        <v>1340004</v>
      </c>
      <c r="H90" s="180">
        <v>0.92083000000000004</v>
      </c>
      <c r="I90" s="181"/>
      <c r="J90" s="181"/>
      <c r="K90" s="181">
        <v>15.1</v>
      </c>
      <c r="L90" s="181">
        <v>212.7</v>
      </c>
      <c r="M90" s="183">
        <v>93.4</v>
      </c>
      <c r="N90" s="231">
        <v>66.099999999999994</v>
      </c>
      <c r="O90" s="185">
        <v>296362</v>
      </c>
      <c r="P90" s="185">
        <v>4902266</v>
      </c>
      <c r="Q90" s="6">
        <v>243084</v>
      </c>
      <c r="R90" s="68">
        <v>70124</v>
      </c>
      <c r="S90" s="186">
        <v>88287</v>
      </c>
      <c r="T90" s="187">
        <v>84673</v>
      </c>
      <c r="U90" s="8"/>
    </row>
    <row r="91" spans="1:42" ht="18.75" customHeight="1">
      <c r="A91" s="424"/>
      <c r="B91" s="55">
        <v>27</v>
      </c>
      <c r="C91" s="56">
        <v>19774</v>
      </c>
      <c r="D91" s="57">
        <v>12749</v>
      </c>
      <c r="E91" s="56">
        <v>1006</v>
      </c>
      <c r="F91" s="57">
        <v>1030</v>
      </c>
      <c r="G91" s="192">
        <v>1407843</v>
      </c>
      <c r="H91" s="193">
        <v>0.92052</v>
      </c>
      <c r="I91" s="194"/>
      <c r="J91" s="194"/>
      <c r="K91" s="194">
        <v>14.3</v>
      </c>
      <c r="L91" s="194">
        <v>197.3</v>
      </c>
      <c r="M91" s="218">
        <v>98.8</v>
      </c>
      <c r="N91" s="197">
        <v>70</v>
      </c>
      <c r="O91" s="81">
        <v>254135</v>
      </c>
      <c r="P91" s="81">
        <v>4856520</v>
      </c>
      <c r="Q91" s="8">
        <v>246506</v>
      </c>
      <c r="R91" s="72">
        <v>70149</v>
      </c>
      <c r="S91" s="198">
        <v>88324</v>
      </c>
      <c r="T91" s="199">
        <v>88033</v>
      </c>
      <c r="U91" s="8"/>
    </row>
    <row r="92" spans="1:42" ht="18.75" customHeight="1">
      <c r="A92" s="424"/>
      <c r="B92" s="55">
        <v>28</v>
      </c>
      <c r="C92" s="56">
        <v>26799</v>
      </c>
      <c r="D92" s="57">
        <v>18860</v>
      </c>
      <c r="E92" s="57">
        <v>6112</v>
      </c>
      <c r="F92" s="57">
        <v>6136</v>
      </c>
      <c r="G92" s="192">
        <v>1412218</v>
      </c>
      <c r="H92" s="193">
        <v>0.92100000000000004</v>
      </c>
      <c r="I92" s="194"/>
      <c r="J92" s="194"/>
      <c r="K92" s="194">
        <v>13.8</v>
      </c>
      <c r="L92" s="194">
        <v>192.7</v>
      </c>
      <c r="M92" s="196">
        <v>99.6</v>
      </c>
      <c r="N92" s="197">
        <v>70.8</v>
      </c>
      <c r="O92" s="81">
        <v>307030</v>
      </c>
      <c r="P92" s="81">
        <v>4787056</v>
      </c>
      <c r="Q92" s="8">
        <v>248477</v>
      </c>
      <c r="R92" s="72">
        <v>70173</v>
      </c>
      <c r="S92" s="198">
        <v>88354</v>
      </c>
      <c r="T92" s="199">
        <v>89950</v>
      </c>
      <c r="U92" s="8"/>
    </row>
    <row r="93" spans="1:42" ht="18.75" customHeight="1">
      <c r="A93" s="424"/>
      <c r="B93" s="55">
        <v>29</v>
      </c>
      <c r="C93" s="56">
        <v>27825</v>
      </c>
      <c r="D93" s="57">
        <v>20563</v>
      </c>
      <c r="E93" s="57">
        <v>1703</v>
      </c>
      <c r="F93" s="57">
        <v>1719</v>
      </c>
      <c r="G93" s="192">
        <v>1360098</v>
      </c>
      <c r="H93" s="193">
        <v>0.92600000000000005</v>
      </c>
      <c r="I93" s="194"/>
      <c r="J93" s="194"/>
      <c r="K93" s="194">
        <v>13.6</v>
      </c>
      <c r="L93" s="194">
        <v>193</v>
      </c>
      <c r="M93" s="196">
        <v>99.1</v>
      </c>
      <c r="N93" s="232">
        <v>68.599999999999994</v>
      </c>
      <c r="O93" s="81">
        <v>295212</v>
      </c>
      <c r="P93" s="81">
        <v>4783148</v>
      </c>
      <c r="Q93" s="8">
        <v>256892</v>
      </c>
      <c r="R93" s="72">
        <v>70189</v>
      </c>
      <c r="S93" s="198">
        <v>88375</v>
      </c>
      <c r="T93" s="199">
        <v>98328</v>
      </c>
      <c r="U93" s="8"/>
    </row>
    <row r="94" spans="1:42" s="8" customFormat="1" ht="18.75" customHeight="1">
      <c r="A94" s="425"/>
      <c r="B94" s="59">
        <v>30</v>
      </c>
      <c r="C94" s="60">
        <v>30920</v>
      </c>
      <c r="D94" s="61">
        <v>21462</v>
      </c>
      <c r="E94" s="61">
        <v>899</v>
      </c>
      <c r="F94" s="61">
        <v>40916</v>
      </c>
      <c r="G94" s="203">
        <v>1345868</v>
      </c>
      <c r="H94" s="204">
        <v>0.91700000000000004</v>
      </c>
      <c r="I94" s="205"/>
      <c r="J94" s="205"/>
      <c r="K94" s="205">
        <v>13.7</v>
      </c>
      <c r="L94" s="205">
        <v>190.1</v>
      </c>
      <c r="M94" s="208">
        <v>95.7</v>
      </c>
      <c r="N94" s="237">
        <v>69.3</v>
      </c>
      <c r="O94" s="82">
        <v>237830</v>
      </c>
      <c r="P94" s="82">
        <v>4739333</v>
      </c>
      <c r="Q94" s="76">
        <v>283149</v>
      </c>
      <c r="R94" s="77">
        <v>110206</v>
      </c>
      <c r="S94" s="210">
        <v>88396</v>
      </c>
      <c r="T94" s="211">
        <v>84547</v>
      </c>
      <c r="W94" s="229"/>
      <c r="X94" s="229"/>
      <c r="Y94" s="229"/>
      <c r="Z94" s="229"/>
      <c r="AA94" s="229"/>
      <c r="AB94" s="229"/>
      <c r="AC94" s="229"/>
      <c r="AD94" s="229"/>
      <c r="AE94" s="229"/>
      <c r="AF94" s="229"/>
      <c r="AG94" s="229"/>
      <c r="AH94" s="229"/>
      <c r="AI94" s="229"/>
      <c r="AJ94" s="229"/>
      <c r="AK94" s="229"/>
      <c r="AL94" s="229"/>
      <c r="AM94" s="229"/>
      <c r="AN94" s="229"/>
      <c r="AO94" s="229"/>
      <c r="AP94" s="229"/>
    </row>
    <row r="95" spans="1:42" ht="18.75" customHeight="1">
      <c r="A95" s="423" t="s">
        <v>139</v>
      </c>
      <c r="B95" s="52">
        <v>26</v>
      </c>
      <c r="C95" s="62">
        <v>15297</v>
      </c>
      <c r="D95" s="54">
        <v>3697</v>
      </c>
      <c r="E95" s="53">
        <v>622</v>
      </c>
      <c r="F95" s="54">
        <v>1871</v>
      </c>
      <c r="G95" s="179">
        <v>419914</v>
      </c>
      <c r="H95" s="180">
        <v>0.56100000000000005</v>
      </c>
      <c r="I95" s="181"/>
      <c r="J95" s="181"/>
      <c r="K95" s="181">
        <v>14.7</v>
      </c>
      <c r="L95" s="181">
        <v>189.3</v>
      </c>
      <c r="M95" s="183">
        <v>95.8</v>
      </c>
      <c r="N95" s="184">
        <v>44</v>
      </c>
      <c r="O95" s="185">
        <v>83210</v>
      </c>
      <c r="P95" s="185">
        <v>1366016</v>
      </c>
      <c r="Q95" s="6">
        <v>61238</v>
      </c>
      <c r="R95" s="68">
        <v>24900</v>
      </c>
      <c r="S95" s="186">
        <v>10000</v>
      </c>
      <c r="T95" s="187">
        <v>26338</v>
      </c>
      <c r="U95" s="8"/>
    </row>
    <row r="96" spans="1:42" ht="18.75" customHeight="1">
      <c r="A96" s="424"/>
      <c r="B96" s="55">
        <v>27</v>
      </c>
      <c r="C96" s="63">
        <v>18637</v>
      </c>
      <c r="D96" s="57">
        <v>3490</v>
      </c>
      <c r="E96" s="56">
        <v>-207</v>
      </c>
      <c r="F96" s="57">
        <v>-9486</v>
      </c>
      <c r="G96" s="192">
        <v>432905</v>
      </c>
      <c r="H96" s="193">
        <v>0.57499999999999996</v>
      </c>
      <c r="I96" s="194"/>
      <c r="J96" s="194"/>
      <c r="K96" s="194">
        <v>14.4</v>
      </c>
      <c r="L96" s="194">
        <v>184.7</v>
      </c>
      <c r="M96" s="218">
        <v>97.9</v>
      </c>
      <c r="N96" s="197">
        <v>45.7</v>
      </c>
      <c r="O96" s="81">
        <v>93551</v>
      </c>
      <c r="P96" s="81">
        <v>1390607</v>
      </c>
      <c r="Q96" s="8">
        <v>52549</v>
      </c>
      <c r="R96" s="72">
        <v>17470</v>
      </c>
      <c r="S96" s="198">
        <v>14000</v>
      </c>
      <c r="T96" s="199">
        <v>21079</v>
      </c>
      <c r="U96" s="8"/>
    </row>
    <row r="97" spans="1:42" ht="18.75" customHeight="1">
      <c r="A97" s="424"/>
      <c r="B97" s="55">
        <v>28</v>
      </c>
      <c r="C97" s="63">
        <v>15539</v>
      </c>
      <c r="D97" s="57">
        <v>3276</v>
      </c>
      <c r="E97" s="57">
        <v>-213</v>
      </c>
      <c r="F97" s="57">
        <v>-9356</v>
      </c>
      <c r="G97" s="192">
        <v>430175</v>
      </c>
      <c r="H97" s="193">
        <v>0.58499999999999996</v>
      </c>
      <c r="I97" s="194"/>
      <c r="J97" s="194"/>
      <c r="K97" s="194">
        <v>14.3</v>
      </c>
      <c r="L97" s="194">
        <v>188.4</v>
      </c>
      <c r="M97" s="196">
        <v>99.8</v>
      </c>
      <c r="N97" s="232">
        <v>46.6</v>
      </c>
      <c r="O97" s="81">
        <v>71678</v>
      </c>
      <c r="P97" s="81">
        <v>1405530</v>
      </c>
      <c r="Q97" s="8">
        <v>47043</v>
      </c>
      <c r="R97" s="72">
        <v>10077</v>
      </c>
      <c r="S97" s="198">
        <v>18683</v>
      </c>
      <c r="T97" s="199">
        <v>18283</v>
      </c>
      <c r="U97" s="8"/>
    </row>
    <row r="98" spans="1:42" ht="18.75" customHeight="1">
      <c r="A98" s="424"/>
      <c r="B98" s="55">
        <v>29</v>
      </c>
      <c r="C98" s="63">
        <v>12753</v>
      </c>
      <c r="D98" s="57">
        <v>1882</v>
      </c>
      <c r="E98" s="57">
        <v>-1394</v>
      </c>
      <c r="F98" s="57">
        <v>-6532</v>
      </c>
      <c r="G98" s="192">
        <v>432574</v>
      </c>
      <c r="H98" s="193">
        <v>0.59399999999999997</v>
      </c>
      <c r="I98" s="194"/>
      <c r="J98" s="194"/>
      <c r="K98" s="194">
        <v>14.2</v>
      </c>
      <c r="L98" s="194">
        <v>189.4</v>
      </c>
      <c r="M98" s="196">
        <v>98</v>
      </c>
      <c r="N98" s="232">
        <v>46.3</v>
      </c>
      <c r="O98" s="81">
        <v>57756</v>
      </c>
      <c r="P98" s="81">
        <v>1413349</v>
      </c>
      <c r="Q98" s="8">
        <v>49127</v>
      </c>
      <c r="R98" s="72">
        <v>6580</v>
      </c>
      <c r="S98" s="150">
        <v>23367</v>
      </c>
      <c r="T98" s="199">
        <v>19180</v>
      </c>
      <c r="U98" s="8"/>
    </row>
    <row r="99" spans="1:42" s="8" customFormat="1" ht="18.75" customHeight="1">
      <c r="A99" s="425"/>
      <c r="B99" s="55">
        <v>30</v>
      </c>
      <c r="C99" s="56">
        <v>17865</v>
      </c>
      <c r="D99" s="57">
        <v>6352</v>
      </c>
      <c r="E99" s="57">
        <v>4470</v>
      </c>
      <c r="F99" s="57">
        <v>7103</v>
      </c>
      <c r="G99" s="192">
        <v>433108</v>
      </c>
      <c r="H99" s="193">
        <v>0.59404000000000001</v>
      </c>
      <c r="I99" s="194"/>
      <c r="J99" s="194"/>
      <c r="K99" s="194">
        <v>14.2</v>
      </c>
      <c r="L99" s="194">
        <v>186.2</v>
      </c>
      <c r="M99" s="196">
        <v>95.1</v>
      </c>
      <c r="N99" s="232">
        <v>48.4</v>
      </c>
      <c r="O99" s="81">
        <v>50940</v>
      </c>
      <c r="P99" s="81">
        <v>1405224</v>
      </c>
      <c r="Q99" s="8">
        <v>53091</v>
      </c>
      <c r="R99" s="72">
        <v>10163</v>
      </c>
      <c r="S99" s="198">
        <v>26758</v>
      </c>
      <c r="T99" s="199">
        <v>16170</v>
      </c>
      <c r="W99" s="229"/>
      <c r="X99" s="229"/>
      <c r="Y99" s="229"/>
      <c r="Z99" s="229"/>
      <c r="AA99" s="229"/>
      <c r="AB99" s="229"/>
      <c r="AC99" s="229"/>
      <c r="AD99" s="229"/>
      <c r="AE99" s="229"/>
      <c r="AF99" s="229"/>
      <c r="AG99" s="229"/>
      <c r="AH99" s="229"/>
      <c r="AI99" s="229"/>
      <c r="AJ99" s="229"/>
      <c r="AK99" s="229"/>
      <c r="AL99" s="229"/>
      <c r="AM99" s="229"/>
      <c r="AN99" s="229"/>
      <c r="AO99" s="229"/>
      <c r="AP99" s="229"/>
    </row>
    <row r="100" spans="1:42" ht="18.75" customHeight="1">
      <c r="A100" s="423" t="s">
        <v>145</v>
      </c>
      <c r="B100" s="52">
        <v>26</v>
      </c>
      <c r="C100" s="62">
        <v>6169</v>
      </c>
      <c r="D100" s="54">
        <v>1100</v>
      </c>
      <c r="E100" s="53">
        <v>-65</v>
      </c>
      <c r="F100" s="54">
        <v>804</v>
      </c>
      <c r="G100" s="179">
        <v>319583</v>
      </c>
      <c r="H100" s="180">
        <v>0.52900000000000003</v>
      </c>
      <c r="I100" s="181"/>
      <c r="J100" s="181"/>
      <c r="K100" s="181">
        <v>14.5</v>
      </c>
      <c r="L100" s="181">
        <v>198.7</v>
      </c>
      <c r="M100" s="183">
        <v>92.9</v>
      </c>
      <c r="N100" s="184">
        <v>44.1</v>
      </c>
      <c r="O100" s="185">
        <v>99598</v>
      </c>
      <c r="P100" s="185">
        <v>1059453</v>
      </c>
      <c r="Q100" s="6">
        <v>67610</v>
      </c>
      <c r="R100" s="68">
        <v>18996</v>
      </c>
      <c r="S100" s="186">
        <v>12345</v>
      </c>
      <c r="T100" s="187">
        <v>36269</v>
      </c>
      <c r="U100" s="8"/>
    </row>
    <row r="101" spans="1:42" ht="18.75" customHeight="1">
      <c r="A101" s="424"/>
      <c r="B101" s="55">
        <v>27</v>
      </c>
      <c r="C101" s="63">
        <v>4599</v>
      </c>
      <c r="D101" s="57">
        <v>1110</v>
      </c>
      <c r="E101" s="56">
        <v>10</v>
      </c>
      <c r="F101" s="57">
        <v>108</v>
      </c>
      <c r="G101" s="192">
        <v>328555</v>
      </c>
      <c r="H101" s="193">
        <v>0.53900000000000003</v>
      </c>
      <c r="I101" s="194"/>
      <c r="J101" s="194"/>
      <c r="K101" s="194">
        <v>14.1</v>
      </c>
      <c r="L101" s="194">
        <v>194.7</v>
      </c>
      <c r="M101" s="196">
        <v>95.1</v>
      </c>
      <c r="N101" s="232">
        <v>46.7</v>
      </c>
      <c r="O101" s="81">
        <v>107163</v>
      </c>
      <c r="P101" s="81">
        <v>1064689</v>
      </c>
      <c r="Q101" s="8">
        <v>63864</v>
      </c>
      <c r="R101" s="72">
        <v>19094</v>
      </c>
      <c r="S101" s="198">
        <v>12069</v>
      </c>
      <c r="T101" s="199">
        <v>32701</v>
      </c>
      <c r="U101" s="8"/>
    </row>
    <row r="102" spans="1:42" ht="18.75" customHeight="1">
      <c r="A102" s="424"/>
      <c r="B102" s="55">
        <v>28</v>
      </c>
      <c r="C102" s="63">
        <v>5587</v>
      </c>
      <c r="D102" s="57">
        <v>999</v>
      </c>
      <c r="E102" s="56">
        <v>-111</v>
      </c>
      <c r="F102" s="57">
        <v>-3527</v>
      </c>
      <c r="G102" s="192">
        <v>328458</v>
      </c>
      <c r="H102" s="193">
        <v>0.55000000000000004</v>
      </c>
      <c r="I102" s="194"/>
      <c r="J102" s="194"/>
      <c r="K102" s="194">
        <v>13.2</v>
      </c>
      <c r="L102" s="194">
        <v>199.6</v>
      </c>
      <c r="M102" s="218">
        <v>96</v>
      </c>
      <c r="N102" s="232">
        <v>47.4</v>
      </c>
      <c r="O102" s="81">
        <v>106319</v>
      </c>
      <c r="P102" s="81">
        <v>1065246</v>
      </c>
      <c r="Q102" s="8">
        <v>53695</v>
      </c>
      <c r="R102" s="72">
        <v>15678</v>
      </c>
      <c r="S102" s="198">
        <v>9082</v>
      </c>
      <c r="T102" s="199">
        <v>28935</v>
      </c>
      <c r="U102" s="8"/>
    </row>
    <row r="103" spans="1:42" ht="18.75" customHeight="1">
      <c r="A103" s="424"/>
      <c r="B103" s="55">
        <v>29</v>
      </c>
      <c r="C103" s="63">
        <v>4068</v>
      </c>
      <c r="D103" s="57">
        <v>1031</v>
      </c>
      <c r="E103" s="57">
        <v>32</v>
      </c>
      <c r="F103" s="57">
        <v>-52</v>
      </c>
      <c r="G103" s="192">
        <v>331724</v>
      </c>
      <c r="H103" s="193">
        <v>0.56399999999999995</v>
      </c>
      <c r="I103" s="194"/>
      <c r="J103" s="194"/>
      <c r="K103" s="194">
        <v>12.3</v>
      </c>
      <c r="L103" s="194">
        <v>200.2</v>
      </c>
      <c r="M103" s="196">
        <v>95.5</v>
      </c>
      <c r="N103" s="232">
        <v>46.1</v>
      </c>
      <c r="O103" s="81">
        <v>102785</v>
      </c>
      <c r="P103" s="81">
        <v>1072586</v>
      </c>
      <c r="Q103" s="8">
        <v>52823</v>
      </c>
      <c r="R103" s="72">
        <v>15595</v>
      </c>
      <c r="S103" s="198">
        <v>7989</v>
      </c>
      <c r="T103" s="199">
        <v>29239</v>
      </c>
      <c r="U103" s="8"/>
    </row>
    <row r="104" spans="1:42" s="8" customFormat="1" ht="18.75" customHeight="1">
      <c r="A104" s="425"/>
      <c r="B104" s="59">
        <v>30</v>
      </c>
      <c r="C104" s="60">
        <v>5580</v>
      </c>
      <c r="D104" s="61">
        <v>1090</v>
      </c>
      <c r="E104" s="61">
        <v>59</v>
      </c>
      <c r="F104" s="61">
        <v>4178</v>
      </c>
      <c r="G104" s="203">
        <v>332108</v>
      </c>
      <c r="H104" s="204">
        <v>0.56535000000000002</v>
      </c>
      <c r="I104" s="205"/>
      <c r="J104" s="205"/>
      <c r="K104" s="205">
        <v>11.6</v>
      </c>
      <c r="L104" s="205">
        <v>200.4</v>
      </c>
      <c r="M104" s="208">
        <v>92.3</v>
      </c>
      <c r="N104" s="237">
        <v>47.3</v>
      </c>
      <c r="O104" s="82">
        <v>110647</v>
      </c>
      <c r="P104" s="82">
        <v>1073166</v>
      </c>
      <c r="Q104" s="76">
        <v>56844</v>
      </c>
      <c r="R104" s="77">
        <v>19714</v>
      </c>
      <c r="S104" s="210">
        <v>9995</v>
      </c>
      <c r="T104" s="211">
        <v>27135</v>
      </c>
      <c r="W104" s="229"/>
      <c r="X104" s="229"/>
      <c r="Y104" s="229"/>
      <c r="Z104" s="229"/>
      <c r="AA104" s="229"/>
      <c r="AB104" s="229"/>
      <c r="AC104" s="229"/>
      <c r="AD104" s="229"/>
      <c r="AE104" s="229"/>
      <c r="AF104" s="229"/>
      <c r="AG104" s="229"/>
      <c r="AH104" s="229"/>
      <c r="AI104" s="229"/>
      <c r="AJ104" s="229"/>
      <c r="AK104" s="229"/>
      <c r="AL104" s="229"/>
      <c r="AM104" s="229"/>
      <c r="AN104" s="229"/>
      <c r="AO104" s="229"/>
      <c r="AP104" s="229"/>
    </row>
    <row r="105" spans="1:42" ht="18.75" customHeight="1">
      <c r="A105" s="423" t="s">
        <v>35</v>
      </c>
      <c r="B105" s="52">
        <v>26</v>
      </c>
      <c r="C105" s="53">
        <v>7450</v>
      </c>
      <c r="D105" s="54">
        <v>675</v>
      </c>
      <c r="E105" s="53">
        <v>5</v>
      </c>
      <c r="F105" s="54">
        <v>5</v>
      </c>
      <c r="G105" s="179">
        <v>522433</v>
      </c>
      <c r="H105" s="180">
        <v>0.55300000000000005</v>
      </c>
      <c r="I105" s="181"/>
      <c r="J105" s="181"/>
      <c r="K105" s="181">
        <v>15.7</v>
      </c>
      <c r="L105" s="181">
        <v>254.3</v>
      </c>
      <c r="M105" s="183">
        <v>94.2</v>
      </c>
      <c r="N105" s="184">
        <v>49</v>
      </c>
      <c r="O105" s="185">
        <v>119728</v>
      </c>
      <c r="P105" s="185">
        <v>1919825</v>
      </c>
      <c r="Q105" s="6">
        <v>30196</v>
      </c>
      <c r="R105" s="68">
        <v>21</v>
      </c>
      <c r="S105" s="212" t="s">
        <v>21</v>
      </c>
      <c r="T105" s="187">
        <v>30175</v>
      </c>
      <c r="U105" s="8"/>
    </row>
    <row r="106" spans="1:42" ht="18.75" customHeight="1">
      <c r="A106" s="424"/>
      <c r="B106" s="55">
        <v>27</v>
      </c>
      <c r="C106" s="56">
        <v>5100</v>
      </c>
      <c r="D106" s="57">
        <v>683</v>
      </c>
      <c r="E106" s="57">
        <v>8</v>
      </c>
      <c r="F106" s="57">
        <v>8</v>
      </c>
      <c r="G106" s="192">
        <v>542927</v>
      </c>
      <c r="H106" s="193">
        <v>0.56699999999999995</v>
      </c>
      <c r="I106" s="194"/>
      <c r="J106" s="194"/>
      <c r="K106" s="194">
        <v>16.2</v>
      </c>
      <c r="L106" s="194">
        <v>248.8</v>
      </c>
      <c r="M106" s="196">
        <v>95</v>
      </c>
      <c r="N106" s="215">
        <v>53.1</v>
      </c>
      <c r="O106" s="81">
        <v>78528</v>
      </c>
      <c r="P106" s="81">
        <v>1958692</v>
      </c>
      <c r="Q106" s="8">
        <v>21110</v>
      </c>
      <c r="R106" s="72">
        <v>21</v>
      </c>
      <c r="S106" s="150" t="s">
        <v>21</v>
      </c>
      <c r="T106" s="199">
        <v>21089</v>
      </c>
      <c r="U106" s="8"/>
    </row>
    <row r="107" spans="1:42" ht="18.75" customHeight="1">
      <c r="A107" s="424"/>
      <c r="B107" s="55">
        <v>28</v>
      </c>
      <c r="C107" s="56">
        <v>5156</v>
      </c>
      <c r="D107" s="57">
        <v>690</v>
      </c>
      <c r="E107" s="57">
        <v>7</v>
      </c>
      <c r="F107" s="57">
        <v>7</v>
      </c>
      <c r="G107" s="192">
        <v>542128</v>
      </c>
      <c r="H107" s="193">
        <v>0.58399999999999996</v>
      </c>
      <c r="I107" s="194"/>
      <c r="J107" s="194"/>
      <c r="K107" s="194">
        <v>14.9</v>
      </c>
      <c r="L107" s="194">
        <v>259.5</v>
      </c>
      <c r="M107" s="196">
        <v>94.7</v>
      </c>
      <c r="N107" s="241">
        <v>52.7</v>
      </c>
      <c r="O107" s="81">
        <v>88967</v>
      </c>
      <c r="P107" s="81">
        <v>2005069</v>
      </c>
      <c r="Q107" s="8">
        <v>20306</v>
      </c>
      <c r="R107" s="72">
        <v>21</v>
      </c>
      <c r="S107" s="150" t="s">
        <v>21</v>
      </c>
      <c r="T107" s="199">
        <v>20285</v>
      </c>
      <c r="U107" s="8"/>
    </row>
    <row r="108" spans="1:42" ht="18.75" customHeight="1">
      <c r="A108" s="424"/>
      <c r="B108" s="55">
        <v>29</v>
      </c>
      <c r="C108" s="56">
        <v>3774</v>
      </c>
      <c r="D108" s="57">
        <v>758</v>
      </c>
      <c r="E108" s="57">
        <v>68</v>
      </c>
      <c r="F108" s="57">
        <v>68</v>
      </c>
      <c r="G108" s="192">
        <v>499088</v>
      </c>
      <c r="H108" s="193">
        <v>0.58799999999999997</v>
      </c>
      <c r="I108" s="194"/>
      <c r="J108" s="194"/>
      <c r="K108" s="194">
        <v>14.2</v>
      </c>
      <c r="L108" s="194">
        <v>283.10000000000002</v>
      </c>
      <c r="M108" s="196">
        <v>94.6</v>
      </c>
      <c r="N108" s="241">
        <v>54.8</v>
      </c>
      <c r="O108" s="81">
        <v>112291</v>
      </c>
      <c r="P108" s="81">
        <v>2026646</v>
      </c>
      <c r="Q108" s="8">
        <v>21801</v>
      </c>
      <c r="R108" s="72">
        <v>21</v>
      </c>
      <c r="S108" s="150" t="s">
        <v>21</v>
      </c>
      <c r="T108" s="199">
        <v>21780</v>
      </c>
      <c r="U108" s="8"/>
    </row>
    <row r="109" spans="1:42" s="8" customFormat="1" ht="18.75" customHeight="1">
      <c r="A109" s="425"/>
      <c r="B109" s="55">
        <v>30</v>
      </c>
      <c r="C109" s="56">
        <v>4726</v>
      </c>
      <c r="D109" s="57">
        <v>917</v>
      </c>
      <c r="E109" s="57">
        <v>159</v>
      </c>
      <c r="F109" s="57">
        <v>159</v>
      </c>
      <c r="G109" s="192">
        <v>501947</v>
      </c>
      <c r="H109" s="193">
        <v>0.58399999999999996</v>
      </c>
      <c r="I109" s="194"/>
      <c r="J109" s="194"/>
      <c r="K109" s="194">
        <v>14.1</v>
      </c>
      <c r="L109" s="194">
        <v>287.89999999999998</v>
      </c>
      <c r="M109" s="196">
        <v>94.5</v>
      </c>
      <c r="N109" s="232">
        <v>52.3</v>
      </c>
      <c r="O109" s="81">
        <v>95940</v>
      </c>
      <c r="P109" s="81">
        <v>2046825</v>
      </c>
      <c r="Q109" s="8">
        <v>21284</v>
      </c>
      <c r="R109" s="72">
        <v>21</v>
      </c>
      <c r="S109" s="150" t="s">
        <v>21</v>
      </c>
      <c r="T109" s="199">
        <v>21263</v>
      </c>
      <c r="W109" s="229"/>
      <c r="X109" s="229"/>
      <c r="Y109" s="229"/>
      <c r="Z109" s="229"/>
      <c r="AA109" s="229"/>
      <c r="AB109" s="229"/>
      <c r="AC109" s="229"/>
      <c r="AD109" s="229"/>
      <c r="AE109" s="229"/>
      <c r="AF109" s="229"/>
      <c r="AG109" s="229"/>
      <c r="AH109" s="229"/>
      <c r="AI109" s="229"/>
      <c r="AJ109" s="229"/>
      <c r="AK109" s="229"/>
      <c r="AL109" s="229"/>
      <c r="AM109" s="229"/>
      <c r="AN109" s="229"/>
      <c r="AO109" s="229"/>
      <c r="AP109" s="229"/>
    </row>
    <row r="110" spans="1:42" ht="18.75" customHeight="1">
      <c r="A110" s="423" t="s">
        <v>36</v>
      </c>
      <c r="B110" s="52">
        <v>26</v>
      </c>
      <c r="C110" s="53">
        <v>22113</v>
      </c>
      <c r="D110" s="54">
        <v>6627</v>
      </c>
      <c r="E110" s="53">
        <v>-17643</v>
      </c>
      <c r="F110" s="54">
        <v>-25494</v>
      </c>
      <c r="G110" s="179">
        <v>1577204</v>
      </c>
      <c r="H110" s="180">
        <v>0.73799999999999999</v>
      </c>
      <c r="I110" s="181"/>
      <c r="J110" s="181"/>
      <c r="K110" s="181">
        <v>19</v>
      </c>
      <c r="L110" s="181">
        <v>208.4</v>
      </c>
      <c r="M110" s="183">
        <v>99.9</v>
      </c>
      <c r="N110" s="184">
        <v>62.5</v>
      </c>
      <c r="O110" s="185">
        <v>520540</v>
      </c>
      <c r="P110" s="185">
        <v>5596599</v>
      </c>
      <c r="Q110" s="6">
        <v>345032</v>
      </c>
      <c r="R110" s="68">
        <v>161270</v>
      </c>
      <c r="S110" s="186">
        <v>31552</v>
      </c>
      <c r="T110" s="187">
        <v>152211</v>
      </c>
      <c r="U110" s="8"/>
    </row>
    <row r="111" spans="1:42" ht="18.75" customHeight="1">
      <c r="A111" s="424"/>
      <c r="B111" s="55">
        <v>27</v>
      </c>
      <c r="C111" s="56">
        <v>23181</v>
      </c>
      <c r="D111" s="57">
        <v>9107</v>
      </c>
      <c r="E111" s="56">
        <v>2480</v>
      </c>
      <c r="F111" s="57">
        <v>-544</v>
      </c>
      <c r="G111" s="192">
        <v>1631292</v>
      </c>
      <c r="H111" s="193">
        <v>0.75</v>
      </c>
      <c r="I111" s="242"/>
      <c r="J111" s="194"/>
      <c r="K111" s="194">
        <v>19.399999999999999</v>
      </c>
      <c r="L111" s="194">
        <v>189</v>
      </c>
      <c r="M111" s="196">
        <v>99.8</v>
      </c>
      <c r="N111" s="232">
        <v>65.400000000000006</v>
      </c>
      <c r="O111" s="81">
        <v>416926</v>
      </c>
      <c r="P111" s="81">
        <v>5544846</v>
      </c>
      <c r="Q111" s="8">
        <v>337890</v>
      </c>
      <c r="R111" s="72">
        <v>160186</v>
      </c>
      <c r="S111" s="198">
        <v>28492</v>
      </c>
      <c r="T111" s="199">
        <v>149212</v>
      </c>
      <c r="U111" s="8"/>
    </row>
    <row r="112" spans="1:42" ht="18.75" customHeight="1">
      <c r="A112" s="424"/>
      <c r="B112" s="55">
        <v>28</v>
      </c>
      <c r="C112" s="56">
        <v>18795</v>
      </c>
      <c r="D112" s="57">
        <v>3765</v>
      </c>
      <c r="E112" s="57">
        <v>-5342</v>
      </c>
      <c r="F112" s="57">
        <v>-20340</v>
      </c>
      <c r="G112" s="192">
        <v>1641995</v>
      </c>
      <c r="H112" s="193">
        <v>0.76500000000000001</v>
      </c>
      <c r="I112" s="194"/>
      <c r="J112" s="194"/>
      <c r="K112" s="194">
        <v>18.399999999999999</v>
      </c>
      <c r="L112" s="194">
        <v>183.4</v>
      </c>
      <c r="M112" s="196">
        <v>101.1</v>
      </c>
      <c r="N112" s="232">
        <v>64.7</v>
      </c>
      <c r="O112" s="81">
        <v>349678</v>
      </c>
      <c r="P112" s="81">
        <v>5517030</v>
      </c>
      <c r="Q112" s="8">
        <v>325977</v>
      </c>
      <c r="R112" s="72">
        <v>147901</v>
      </c>
      <c r="S112" s="198">
        <v>22154</v>
      </c>
      <c r="T112" s="199">
        <v>155922</v>
      </c>
      <c r="U112" s="8"/>
    </row>
    <row r="113" spans="1:42" ht="18.75" customHeight="1">
      <c r="A113" s="424"/>
      <c r="B113" s="55">
        <v>29</v>
      </c>
      <c r="C113" s="56">
        <v>22452</v>
      </c>
      <c r="D113" s="57">
        <v>8084</v>
      </c>
      <c r="E113" s="57">
        <v>4319</v>
      </c>
      <c r="F113" s="57">
        <v>2821</v>
      </c>
      <c r="G113" s="192">
        <v>1555791</v>
      </c>
      <c r="H113" s="193">
        <v>0.77800000000000002</v>
      </c>
      <c r="I113" s="194"/>
      <c r="J113" s="194"/>
      <c r="K113" s="194">
        <v>17.899999999999999</v>
      </c>
      <c r="L113" s="194">
        <v>183.1</v>
      </c>
      <c r="M113" s="196">
        <v>100.5</v>
      </c>
      <c r="N113" s="232">
        <v>67.7</v>
      </c>
      <c r="O113" s="81">
        <v>348750</v>
      </c>
      <c r="P113" s="81">
        <v>5410018</v>
      </c>
      <c r="Q113" s="8">
        <v>330499</v>
      </c>
      <c r="R113" s="72">
        <v>147465</v>
      </c>
      <c r="S113" s="198">
        <v>17306</v>
      </c>
      <c r="T113" s="199">
        <v>165728</v>
      </c>
      <c r="U113" s="8"/>
    </row>
    <row r="114" spans="1:42" s="8" customFormat="1" ht="18.75" customHeight="1">
      <c r="A114" s="425"/>
      <c r="B114" s="55">
        <v>30</v>
      </c>
      <c r="C114" s="56">
        <v>25174</v>
      </c>
      <c r="D114" s="57">
        <v>5866</v>
      </c>
      <c r="E114" s="57">
        <v>-2219</v>
      </c>
      <c r="F114" s="57">
        <v>-2218</v>
      </c>
      <c r="G114" s="192">
        <v>1569476</v>
      </c>
      <c r="H114" s="193">
        <v>0.78800000000000003</v>
      </c>
      <c r="I114" s="194"/>
      <c r="J114" s="194"/>
      <c r="K114" s="194">
        <v>16.8</v>
      </c>
      <c r="L114" s="194">
        <v>173.8</v>
      </c>
      <c r="M114" s="196">
        <v>100.1</v>
      </c>
      <c r="N114" s="232">
        <v>66.599999999999994</v>
      </c>
      <c r="O114" s="81">
        <v>281360</v>
      </c>
      <c r="P114" s="81">
        <v>5328516</v>
      </c>
      <c r="Q114" s="8">
        <v>301910</v>
      </c>
      <c r="R114" s="72">
        <v>148890</v>
      </c>
      <c r="S114" s="198">
        <v>14738</v>
      </c>
      <c r="T114" s="199">
        <v>138282</v>
      </c>
      <c r="W114" s="229"/>
      <c r="X114" s="229"/>
      <c r="Y114" s="229"/>
      <c r="Z114" s="229"/>
      <c r="AA114" s="229"/>
      <c r="AB114" s="229"/>
      <c r="AC114" s="229"/>
      <c r="AD114" s="229"/>
      <c r="AE114" s="229"/>
      <c r="AF114" s="229"/>
      <c r="AG114" s="229"/>
      <c r="AH114" s="229"/>
      <c r="AI114" s="229"/>
      <c r="AJ114" s="229"/>
      <c r="AK114" s="229"/>
      <c r="AL114" s="229"/>
      <c r="AM114" s="229"/>
      <c r="AN114" s="229"/>
      <c r="AO114" s="229"/>
      <c r="AP114" s="229"/>
    </row>
    <row r="115" spans="1:42" ht="18.75" customHeight="1">
      <c r="A115" s="423" t="s">
        <v>37</v>
      </c>
      <c r="B115" s="52">
        <v>26</v>
      </c>
      <c r="C115" s="53">
        <v>13580</v>
      </c>
      <c r="D115" s="54">
        <v>2081</v>
      </c>
      <c r="E115" s="53">
        <v>1356</v>
      </c>
      <c r="F115" s="54">
        <v>14506</v>
      </c>
      <c r="G115" s="179">
        <v>1061225</v>
      </c>
      <c r="H115" s="180">
        <v>0.60399999999999998</v>
      </c>
      <c r="I115" s="181"/>
      <c r="J115" s="181"/>
      <c r="K115" s="181">
        <v>15.8</v>
      </c>
      <c r="L115" s="181">
        <v>333</v>
      </c>
      <c r="M115" s="183">
        <v>96</v>
      </c>
      <c r="N115" s="231">
        <v>53.9</v>
      </c>
      <c r="O115" s="185">
        <v>104887</v>
      </c>
      <c r="P115" s="185">
        <v>4394651</v>
      </c>
      <c r="Q115" s="6">
        <v>54871</v>
      </c>
      <c r="R115" s="68">
        <v>1237</v>
      </c>
      <c r="S115" s="212" t="s">
        <v>21</v>
      </c>
      <c r="T115" s="187">
        <v>53634</v>
      </c>
      <c r="U115" s="8"/>
    </row>
    <row r="116" spans="1:42" ht="18.75" customHeight="1">
      <c r="A116" s="424"/>
      <c r="B116" s="55">
        <v>27</v>
      </c>
      <c r="C116" s="56">
        <v>10744</v>
      </c>
      <c r="D116" s="57">
        <v>877</v>
      </c>
      <c r="E116" s="56">
        <v>-1204</v>
      </c>
      <c r="F116" s="57">
        <v>23146</v>
      </c>
      <c r="G116" s="192">
        <v>1094619</v>
      </c>
      <c r="H116" s="193">
        <v>0.62061999999999995</v>
      </c>
      <c r="I116" s="194"/>
      <c r="J116" s="194"/>
      <c r="K116" s="194">
        <v>16.8</v>
      </c>
      <c r="L116" s="194">
        <v>320.60000000000002</v>
      </c>
      <c r="M116" s="196">
        <v>96.1</v>
      </c>
      <c r="N116" s="232">
        <v>55.5</v>
      </c>
      <c r="O116" s="81">
        <v>105231</v>
      </c>
      <c r="P116" s="81">
        <v>4414460</v>
      </c>
      <c r="Q116" s="8">
        <v>46395</v>
      </c>
      <c r="R116" s="72">
        <v>1636</v>
      </c>
      <c r="S116" s="150" t="s">
        <v>21</v>
      </c>
      <c r="T116" s="199">
        <v>44759</v>
      </c>
      <c r="U116" s="8"/>
    </row>
    <row r="117" spans="1:42" ht="18.75" customHeight="1">
      <c r="A117" s="424"/>
      <c r="B117" s="55">
        <v>28</v>
      </c>
      <c r="C117" s="56">
        <v>40524</v>
      </c>
      <c r="D117" s="57">
        <v>1829</v>
      </c>
      <c r="E117" s="57">
        <v>952</v>
      </c>
      <c r="F117" s="57">
        <v>13286</v>
      </c>
      <c r="G117" s="192">
        <v>1097045</v>
      </c>
      <c r="H117" s="193">
        <v>0.63400000000000001</v>
      </c>
      <c r="I117" s="194"/>
      <c r="J117" s="194"/>
      <c r="K117" s="194">
        <v>16.100000000000001</v>
      </c>
      <c r="L117" s="194">
        <v>324.7</v>
      </c>
      <c r="M117" s="196">
        <v>96.7</v>
      </c>
      <c r="N117" s="232">
        <v>54.3</v>
      </c>
      <c r="O117" s="81">
        <v>95360</v>
      </c>
      <c r="P117" s="81">
        <v>4491397</v>
      </c>
      <c r="Q117" s="8">
        <v>43351</v>
      </c>
      <c r="R117" s="72">
        <v>2047</v>
      </c>
      <c r="S117" s="150" t="s">
        <v>21</v>
      </c>
      <c r="T117" s="199">
        <v>41304</v>
      </c>
      <c r="U117" s="8"/>
    </row>
    <row r="118" spans="1:42" ht="18.75" customHeight="1">
      <c r="A118" s="424"/>
      <c r="B118" s="55">
        <v>29</v>
      </c>
      <c r="C118" s="56">
        <v>10695</v>
      </c>
      <c r="D118" s="57">
        <v>1170</v>
      </c>
      <c r="E118" s="57">
        <v>-659</v>
      </c>
      <c r="F118" s="57">
        <v>8575</v>
      </c>
      <c r="G118" s="192">
        <v>1056014</v>
      </c>
      <c r="H118" s="193">
        <v>0.64100000000000001</v>
      </c>
      <c r="I118" s="194"/>
      <c r="J118" s="194"/>
      <c r="K118" s="194">
        <v>15.3</v>
      </c>
      <c r="L118" s="194">
        <v>335</v>
      </c>
      <c r="M118" s="196">
        <v>95.5</v>
      </c>
      <c r="N118" s="232">
        <v>58.4</v>
      </c>
      <c r="O118" s="81">
        <v>100070</v>
      </c>
      <c r="P118" s="81">
        <v>4472245</v>
      </c>
      <c r="Q118" s="8">
        <v>49697</v>
      </c>
      <c r="R118" s="72">
        <v>2473</v>
      </c>
      <c r="S118" s="150" t="s">
        <v>21</v>
      </c>
      <c r="T118" s="199">
        <v>47224</v>
      </c>
      <c r="U118" s="8"/>
    </row>
    <row r="119" spans="1:42" s="8" customFormat="1" ht="18.75" customHeight="1">
      <c r="A119" s="425"/>
      <c r="B119" s="59">
        <v>30</v>
      </c>
      <c r="C119" s="60">
        <v>9752</v>
      </c>
      <c r="D119" s="61">
        <v>1191</v>
      </c>
      <c r="E119" s="61">
        <v>22</v>
      </c>
      <c r="F119" s="61">
        <v>2991</v>
      </c>
      <c r="G119" s="203">
        <v>1055787</v>
      </c>
      <c r="H119" s="204">
        <v>0.64200000000000002</v>
      </c>
      <c r="I119" s="205"/>
      <c r="J119" s="205"/>
      <c r="K119" s="205">
        <v>13.8</v>
      </c>
      <c r="L119" s="205">
        <v>339.2</v>
      </c>
      <c r="M119" s="208">
        <v>95.3</v>
      </c>
      <c r="N119" s="237">
        <v>56.3</v>
      </c>
      <c r="O119" s="82">
        <v>110785</v>
      </c>
      <c r="P119" s="82">
        <v>4462702</v>
      </c>
      <c r="Q119" s="76">
        <v>41018</v>
      </c>
      <c r="R119" s="77">
        <v>2919</v>
      </c>
      <c r="S119" s="150" t="s">
        <v>21</v>
      </c>
      <c r="T119" s="211">
        <v>38099</v>
      </c>
      <c r="W119" s="229"/>
      <c r="X119" s="229"/>
      <c r="Y119" s="229"/>
      <c r="Z119" s="229"/>
      <c r="AA119" s="229"/>
      <c r="AB119" s="229"/>
      <c r="AC119" s="229"/>
      <c r="AD119" s="229"/>
      <c r="AE119" s="229"/>
      <c r="AF119" s="229"/>
      <c r="AG119" s="229"/>
      <c r="AH119" s="229"/>
      <c r="AI119" s="229"/>
      <c r="AJ119" s="229"/>
      <c r="AK119" s="229"/>
      <c r="AL119" s="229"/>
      <c r="AM119" s="229"/>
      <c r="AN119" s="229"/>
      <c r="AO119" s="229"/>
      <c r="AP119" s="229"/>
    </row>
    <row r="120" spans="1:42" ht="18.75" customHeight="1">
      <c r="A120" s="423" t="s">
        <v>134</v>
      </c>
      <c r="B120" s="52">
        <v>26</v>
      </c>
      <c r="C120" s="53">
        <v>11256</v>
      </c>
      <c r="D120" s="54">
        <v>2580</v>
      </c>
      <c r="E120" s="53">
        <v>-4970</v>
      </c>
      <c r="F120" s="54">
        <v>1375</v>
      </c>
      <c r="G120" s="179">
        <v>313443</v>
      </c>
      <c r="H120" s="180">
        <v>0.40100000000000002</v>
      </c>
      <c r="I120" s="181"/>
      <c r="J120" s="181"/>
      <c r="K120" s="181">
        <v>12</v>
      </c>
      <c r="L120" s="181">
        <v>171</v>
      </c>
      <c r="M120" s="183">
        <v>92</v>
      </c>
      <c r="N120" s="184">
        <v>36.799999999999997</v>
      </c>
      <c r="O120" s="185">
        <v>60266</v>
      </c>
      <c r="P120" s="185">
        <v>1104299</v>
      </c>
      <c r="Q120" s="6">
        <v>159366</v>
      </c>
      <c r="R120" s="68">
        <v>22466</v>
      </c>
      <c r="S120" s="186">
        <v>44217</v>
      </c>
      <c r="T120" s="187">
        <v>92683</v>
      </c>
      <c r="U120" s="8"/>
    </row>
    <row r="121" spans="1:42" ht="18.75" customHeight="1">
      <c r="A121" s="424"/>
      <c r="B121" s="55">
        <v>27</v>
      </c>
      <c r="C121" s="56">
        <v>8866</v>
      </c>
      <c r="D121" s="57">
        <v>2973</v>
      </c>
      <c r="E121" s="56">
        <v>393</v>
      </c>
      <c r="F121" s="57">
        <v>3831</v>
      </c>
      <c r="G121" s="192">
        <v>323123</v>
      </c>
      <c r="H121" s="193">
        <v>0.41299999999999998</v>
      </c>
      <c r="I121" s="194"/>
      <c r="J121" s="194"/>
      <c r="K121" s="194">
        <v>11.7</v>
      </c>
      <c r="L121" s="194">
        <v>159.80000000000001</v>
      </c>
      <c r="M121" s="196">
        <v>92.1</v>
      </c>
      <c r="N121" s="196">
        <v>37.9</v>
      </c>
      <c r="O121" s="81">
        <v>98020</v>
      </c>
      <c r="P121" s="81">
        <v>1108930</v>
      </c>
      <c r="Q121" s="8">
        <v>165820</v>
      </c>
      <c r="R121" s="72">
        <v>23933</v>
      </c>
      <c r="S121" s="198">
        <v>48094</v>
      </c>
      <c r="T121" s="199">
        <v>93793</v>
      </c>
      <c r="U121" s="8"/>
    </row>
    <row r="122" spans="1:42" ht="18.75" customHeight="1">
      <c r="A122" s="424"/>
      <c r="B122" s="55">
        <v>28</v>
      </c>
      <c r="C122" s="56">
        <v>7243</v>
      </c>
      <c r="D122" s="57">
        <v>1804</v>
      </c>
      <c r="E122" s="57">
        <v>-1168</v>
      </c>
      <c r="F122" s="57">
        <v>2900</v>
      </c>
      <c r="G122" s="192">
        <v>321627</v>
      </c>
      <c r="H122" s="193">
        <v>0.42099999999999999</v>
      </c>
      <c r="I122" s="194"/>
      <c r="J122" s="194"/>
      <c r="K122" s="194">
        <v>11.3</v>
      </c>
      <c r="L122" s="194">
        <v>160.6</v>
      </c>
      <c r="M122" s="196">
        <v>95.4</v>
      </c>
      <c r="N122" s="196">
        <v>37.4</v>
      </c>
      <c r="O122" s="81">
        <v>92917</v>
      </c>
      <c r="P122" s="81">
        <v>1111794</v>
      </c>
      <c r="Q122" s="8">
        <v>165074</v>
      </c>
      <c r="R122" s="72">
        <v>25501</v>
      </c>
      <c r="S122" s="198">
        <v>48537</v>
      </c>
      <c r="T122" s="199">
        <v>91036</v>
      </c>
      <c r="U122" s="8"/>
    </row>
    <row r="123" spans="1:42" ht="18.75" customHeight="1">
      <c r="A123" s="424"/>
      <c r="B123" s="55">
        <v>29</v>
      </c>
      <c r="C123" s="56">
        <v>6542</v>
      </c>
      <c r="D123" s="57">
        <v>1817</v>
      </c>
      <c r="E123" s="57">
        <v>13</v>
      </c>
      <c r="F123" s="57">
        <v>7034</v>
      </c>
      <c r="G123" s="192">
        <v>320981</v>
      </c>
      <c r="H123" s="193">
        <v>0.42599999999999999</v>
      </c>
      <c r="I123" s="194"/>
      <c r="J123" s="194"/>
      <c r="K123" s="194">
        <v>10.5</v>
      </c>
      <c r="L123" s="194">
        <v>157.6</v>
      </c>
      <c r="M123" s="196">
        <v>94.6</v>
      </c>
      <c r="N123" s="232">
        <v>37.4</v>
      </c>
      <c r="O123" s="81">
        <v>82051</v>
      </c>
      <c r="P123" s="81">
        <v>1113856</v>
      </c>
      <c r="Q123" s="8">
        <v>173273</v>
      </c>
      <c r="R123" s="72">
        <v>26472</v>
      </c>
      <c r="S123" s="198">
        <v>48700</v>
      </c>
      <c r="T123" s="199">
        <v>98101</v>
      </c>
      <c r="U123" s="8"/>
    </row>
    <row r="124" spans="1:42" s="8" customFormat="1" ht="18.75" customHeight="1">
      <c r="A124" s="425"/>
      <c r="B124" s="55">
        <v>30</v>
      </c>
      <c r="C124" s="56">
        <v>5498</v>
      </c>
      <c r="D124" s="57">
        <v>1268</v>
      </c>
      <c r="E124" s="57">
        <v>-549</v>
      </c>
      <c r="F124" s="57">
        <v>14198</v>
      </c>
      <c r="G124" s="192">
        <v>322166</v>
      </c>
      <c r="H124" s="193">
        <v>0.42799999999999999</v>
      </c>
      <c r="I124" s="194"/>
      <c r="J124" s="194"/>
      <c r="K124" s="194">
        <v>9.6999999999999993</v>
      </c>
      <c r="L124" s="194">
        <v>152.69999999999999</v>
      </c>
      <c r="M124" s="196">
        <v>92.8</v>
      </c>
      <c r="N124" s="232">
        <v>40.9</v>
      </c>
      <c r="O124" s="81">
        <v>91823</v>
      </c>
      <c r="P124" s="81">
        <v>1088719</v>
      </c>
      <c r="Q124" s="8">
        <v>162449</v>
      </c>
      <c r="R124" s="72">
        <v>25420</v>
      </c>
      <c r="S124" s="198">
        <v>38785</v>
      </c>
      <c r="T124" s="199">
        <v>98244</v>
      </c>
      <c r="W124" s="229"/>
      <c r="X124" s="229"/>
      <c r="Y124" s="229"/>
      <c r="Z124" s="229"/>
      <c r="AA124" s="229"/>
      <c r="AB124" s="229"/>
      <c r="AC124" s="229"/>
      <c r="AD124" s="229"/>
      <c r="AE124" s="229"/>
      <c r="AF124" s="229"/>
      <c r="AG124" s="229"/>
      <c r="AH124" s="229"/>
      <c r="AI124" s="229"/>
      <c r="AJ124" s="229"/>
      <c r="AK124" s="229"/>
      <c r="AL124" s="229"/>
      <c r="AM124" s="229"/>
      <c r="AN124" s="229"/>
      <c r="AO124" s="229"/>
      <c r="AP124" s="229"/>
    </row>
    <row r="125" spans="1:42" ht="18.75" customHeight="1">
      <c r="A125" s="423" t="s">
        <v>38</v>
      </c>
      <c r="B125" s="52">
        <v>26</v>
      </c>
      <c r="C125" s="53">
        <v>17928</v>
      </c>
      <c r="D125" s="54">
        <v>5040</v>
      </c>
      <c r="E125" s="53">
        <v>-244</v>
      </c>
      <c r="F125" s="54">
        <v>4678</v>
      </c>
      <c r="G125" s="179">
        <v>283523</v>
      </c>
      <c r="H125" s="180">
        <v>0.22900000000000001</v>
      </c>
      <c r="I125" s="181"/>
      <c r="J125" s="181"/>
      <c r="K125" s="181">
        <v>12.6</v>
      </c>
      <c r="L125" s="181">
        <v>177.3</v>
      </c>
      <c r="M125" s="183">
        <v>90.5</v>
      </c>
      <c r="N125" s="231">
        <v>33.700000000000003</v>
      </c>
      <c r="O125" s="185">
        <v>87561</v>
      </c>
      <c r="P125" s="185">
        <v>978608</v>
      </c>
      <c r="Q125" s="6">
        <v>38281</v>
      </c>
      <c r="R125" s="68">
        <v>4652</v>
      </c>
      <c r="S125" s="186">
        <v>13109</v>
      </c>
      <c r="T125" s="187">
        <v>20520</v>
      </c>
      <c r="U125" s="8"/>
    </row>
    <row r="126" spans="1:42" ht="18.75" customHeight="1">
      <c r="A126" s="424"/>
      <c r="B126" s="55">
        <v>27</v>
      </c>
      <c r="C126" s="56">
        <v>17224</v>
      </c>
      <c r="D126" s="57">
        <v>8386</v>
      </c>
      <c r="E126" s="56">
        <v>3346</v>
      </c>
      <c r="F126" s="57">
        <v>19411</v>
      </c>
      <c r="G126" s="192">
        <v>289303</v>
      </c>
      <c r="H126" s="193">
        <v>0.24199999999999999</v>
      </c>
      <c r="I126" s="194"/>
      <c r="J126" s="194"/>
      <c r="K126" s="194">
        <v>10.5</v>
      </c>
      <c r="L126" s="194">
        <v>168.8</v>
      </c>
      <c r="M126" s="196">
        <v>85.8</v>
      </c>
      <c r="N126" s="232">
        <v>34.9</v>
      </c>
      <c r="O126" s="81">
        <v>82256</v>
      </c>
      <c r="P126" s="81">
        <v>984709</v>
      </c>
      <c r="Q126" s="8">
        <v>55660</v>
      </c>
      <c r="R126" s="72">
        <v>10830</v>
      </c>
      <c r="S126" s="198">
        <v>25767</v>
      </c>
      <c r="T126" s="199">
        <v>19063</v>
      </c>
      <c r="U126" s="8"/>
    </row>
    <row r="127" spans="1:42" ht="18.75" customHeight="1">
      <c r="A127" s="424"/>
      <c r="B127" s="55">
        <v>28</v>
      </c>
      <c r="C127" s="56">
        <v>19910</v>
      </c>
      <c r="D127" s="57">
        <v>7947</v>
      </c>
      <c r="E127" s="57">
        <v>-440</v>
      </c>
      <c r="F127" s="57">
        <v>6759</v>
      </c>
      <c r="G127" s="192">
        <v>283771</v>
      </c>
      <c r="H127" s="193">
        <v>0.25198999999999999</v>
      </c>
      <c r="I127" s="194"/>
      <c r="J127" s="194"/>
      <c r="K127" s="194">
        <v>7.6</v>
      </c>
      <c r="L127" s="194">
        <v>174.4</v>
      </c>
      <c r="M127" s="196">
        <v>87.3</v>
      </c>
      <c r="N127" s="232">
        <v>34.6</v>
      </c>
      <c r="O127" s="81">
        <v>73271</v>
      </c>
      <c r="P127" s="81">
        <v>977401</v>
      </c>
      <c r="Q127" s="8">
        <v>57612</v>
      </c>
      <c r="R127" s="72">
        <v>15888</v>
      </c>
      <c r="S127" s="198">
        <v>24678</v>
      </c>
      <c r="T127" s="199">
        <v>17046</v>
      </c>
      <c r="U127" s="8"/>
    </row>
    <row r="128" spans="1:42" ht="18.75" customHeight="1">
      <c r="A128" s="424"/>
      <c r="B128" s="55">
        <v>29</v>
      </c>
      <c r="C128" s="56">
        <v>19625</v>
      </c>
      <c r="D128" s="57">
        <v>8486</v>
      </c>
      <c r="E128" s="57">
        <v>539</v>
      </c>
      <c r="F128" s="57">
        <v>6491</v>
      </c>
      <c r="G128" s="192">
        <v>279070</v>
      </c>
      <c r="H128" s="193">
        <v>0.25957000000000002</v>
      </c>
      <c r="I128" s="194"/>
      <c r="J128" s="194"/>
      <c r="K128" s="194">
        <v>6.2</v>
      </c>
      <c r="L128" s="194">
        <v>178.8</v>
      </c>
      <c r="M128" s="196">
        <v>91</v>
      </c>
      <c r="N128" s="232">
        <v>34.200000000000003</v>
      </c>
      <c r="O128" s="81">
        <v>69539</v>
      </c>
      <c r="P128" s="81">
        <v>955381</v>
      </c>
      <c r="Q128" s="8">
        <v>53097</v>
      </c>
      <c r="R128" s="72">
        <v>15967</v>
      </c>
      <c r="S128" s="198">
        <v>19493</v>
      </c>
      <c r="T128" s="199">
        <v>17637</v>
      </c>
      <c r="U128" s="8"/>
    </row>
    <row r="129" spans="1:42" s="8" customFormat="1" ht="18.75" customHeight="1">
      <c r="A129" s="425"/>
      <c r="B129" s="59">
        <v>30</v>
      </c>
      <c r="C129" s="60">
        <v>20678</v>
      </c>
      <c r="D129" s="61">
        <v>7928</v>
      </c>
      <c r="E129" s="61">
        <v>-558</v>
      </c>
      <c r="F129" s="61">
        <v>4769</v>
      </c>
      <c r="G129" s="203">
        <v>276921</v>
      </c>
      <c r="H129" s="204">
        <v>0.26</v>
      </c>
      <c r="I129" s="205"/>
      <c r="J129" s="205"/>
      <c r="K129" s="205">
        <v>6.1</v>
      </c>
      <c r="L129" s="205">
        <v>179.2</v>
      </c>
      <c r="M129" s="208">
        <v>90.3</v>
      </c>
      <c r="N129" s="237">
        <v>32.6</v>
      </c>
      <c r="O129" s="82">
        <v>68438</v>
      </c>
      <c r="P129" s="82">
        <v>940198</v>
      </c>
      <c r="Q129" s="76">
        <v>49433</v>
      </c>
      <c r="R129" s="77">
        <v>16548</v>
      </c>
      <c r="S129" s="210">
        <v>16671</v>
      </c>
      <c r="T129" s="211">
        <v>16214</v>
      </c>
      <c r="W129" s="229"/>
      <c r="X129" s="229"/>
      <c r="Y129" s="229"/>
      <c r="Z129" s="229"/>
      <c r="AA129" s="229"/>
      <c r="AB129" s="229"/>
      <c r="AC129" s="229"/>
      <c r="AD129" s="229"/>
      <c r="AE129" s="229"/>
      <c r="AF129" s="229"/>
      <c r="AG129" s="229"/>
      <c r="AH129" s="229"/>
      <c r="AI129" s="229"/>
      <c r="AJ129" s="229"/>
      <c r="AK129" s="229"/>
      <c r="AL129" s="229"/>
      <c r="AM129" s="229"/>
      <c r="AN129" s="229"/>
      <c r="AO129" s="229"/>
      <c r="AP129" s="229"/>
    </row>
    <row r="130" spans="1:42" ht="18.75" customHeight="1">
      <c r="A130" s="426" t="s">
        <v>77</v>
      </c>
      <c r="B130" s="55">
        <v>26</v>
      </c>
      <c r="C130" s="56">
        <v>10229</v>
      </c>
      <c r="D130" s="57">
        <v>1688</v>
      </c>
      <c r="E130" s="56">
        <v>49</v>
      </c>
      <c r="F130" s="57">
        <v>4852</v>
      </c>
      <c r="G130" s="192">
        <v>427245</v>
      </c>
      <c r="H130" s="193">
        <v>0.48399999999999999</v>
      </c>
      <c r="I130" s="194"/>
      <c r="J130" s="194"/>
      <c r="K130" s="194">
        <v>12.8</v>
      </c>
      <c r="L130" s="194">
        <v>203</v>
      </c>
      <c r="M130" s="196">
        <v>92.7</v>
      </c>
      <c r="N130" s="233">
        <v>47.5</v>
      </c>
      <c r="O130" s="81">
        <v>57169</v>
      </c>
      <c r="P130" s="81">
        <v>1383985</v>
      </c>
      <c r="Q130" s="8">
        <v>98821</v>
      </c>
      <c r="R130" s="72">
        <v>26343</v>
      </c>
      <c r="S130" s="198">
        <v>12510</v>
      </c>
      <c r="T130" s="236">
        <v>59968</v>
      </c>
      <c r="U130" s="8"/>
    </row>
    <row r="131" spans="1:42" ht="18.75" customHeight="1">
      <c r="A131" s="424"/>
      <c r="B131" s="55">
        <v>27</v>
      </c>
      <c r="C131" s="56">
        <v>9193</v>
      </c>
      <c r="D131" s="57">
        <v>1618</v>
      </c>
      <c r="E131" s="56">
        <v>-70</v>
      </c>
      <c r="F131" s="57">
        <v>-2526</v>
      </c>
      <c r="G131" s="192">
        <v>440117</v>
      </c>
      <c r="H131" s="193">
        <v>0.501</v>
      </c>
      <c r="I131" s="194"/>
      <c r="J131" s="194"/>
      <c r="K131" s="194">
        <v>12.1</v>
      </c>
      <c r="L131" s="194">
        <v>197.5</v>
      </c>
      <c r="M131" s="196">
        <v>93.2</v>
      </c>
      <c r="N131" s="233">
        <v>50.3</v>
      </c>
      <c r="O131" s="81">
        <v>61577</v>
      </c>
      <c r="P131" s="81">
        <v>1384461</v>
      </c>
      <c r="Q131" s="8">
        <v>88410</v>
      </c>
      <c r="R131" s="72">
        <v>23887</v>
      </c>
      <c r="S131" s="198">
        <v>14299</v>
      </c>
      <c r="T131" s="236">
        <v>50224</v>
      </c>
      <c r="U131" s="8"/>
    </row>
    <row r="132" spans="1:42" ht="18.75" customHeight="1">
      <c r="A132" s="424"/>
      <c r="B132" s="55">
        <v>28</v>
      </c>
      <c r="C132" s="56">
        <v>8150</v>
      </c>
      <c r="D132" s="57">
        <v>1661</v>
      </c>
      <c r="E132" s="57">
        <v>43</v>
      </c>
      <c r="F132" s="57">
        <v>-4753</v>
      </c>
      <c r="G132" s="192">
        <v>438006</v>
      </c>
      <c r="H132" s="193">
        <v>0.51800000000000002</v>
      </c>
      <c r="I132" s="194"/>
      <c r="J132" s="194"/>
      <c r="K132" s="194">
        <v>11.4</v>
      </c>
      <c r="L132" s="194">
        <v>200</v>
      </c>
      <c r="M132" s="196">
        <v>96.4</v>
      </c>
      <c r="N132" s="232">
        <v>49.5</v>
      </c>
      <c r="O132" s="81">
        <v>64851</v>
      </c>
      <c r="P132" s="81">
        <v>1370792</v>
      </c>
      <c r="Q132" s="8">
        <v>81981</v>
      </c>
      <c r="R132" s="72">
        <v>19091</v>
      </c>
      <c r="S132" s="198">
        <v>14465</v>
      </c>
      <c r="T132" s="199">
        <v>48425</v>
      </c>
      <c r="U132" s="8"/>
    </row>
    <row r="133" spans="1:42" ht="18.75" customHeight="1">
      <c r="A133" s="424"/>
      <c r="B133" s="55">
        <v>29</v>
      </c>
      <c r="C133" s="56">
        <v>7275</v>
      </c>
      <c r="D133" s="57">
        <v>1652</v>
      </c>
      <c r="E133" s="57">
        <v>-9</v>
      </c>
      <c r="F133" s="57">
        <v>-1411</v>
      </c>
      <c r="G133" s="192">
        <v>414943</v>
      </c>
      <c r="H133" s="193">
        <v>0.52700000000000002</v>
      </c>
      <c r="I133" s="194"/>
      <c r="J133" s="194"/>
      <c r="K133" s="194">
        <v>11.3</v>
      </c>
      <c r="L133" s="194">
        <v>203.1</v>
      </c>
      <c r="M133" s="196">
        <v>96.3</v>
      </c>
      <c r="N133" s="232">
        <v>51.3</v>
      </c>
      <c r="O133" s="81">
        <v>88539</v>
      </c>
      <c r="P133" s="81">
        <v>1348084</v>
      </c>
      <c r="Q133" s="8">
        <v>85547</v>
      </c>
      <c r="R133" s="72">
        <v>17689</v>
      </c>
      <c r="S133" s="198">
        <v>12776</v>
      </c>
      <c r="T133" s="199">
        <v>55082</v>
      </c>
      <c r="U133" s="8"/>
    </row>
    <row r="134" spans="1:42" s="8" customFormat="1" ht="18.75" customHeight="1">
      <c r="A134" s="425"/>
      <c r="B134" s="55">
        <v>30</v>
      </c>
      <c r="C134" s="56">
        <v>9076</v>
      </c>
      <c r="D134" s="57">
        <v>1429</v>
      </c>
      <c r="E134" s="57">
        <v>-223</v>
      </c>
      <c r="F134" s="57">
        <v>-3243</v>
      </c>
      <c r="G134" s="192">
        <v>414574</v>
      </c>
      <c r="H134" s="193">
        <v>0.52800000000000002</v>
      </c>
      <c r="I134" s="194"/>
      <c r="J134" s="194"/>
      <c r="K134" s="194">
        <v>11.2</v>
      </c>
      <c r="L134" s="194">
        <v>200.3</v>
      </c>
      <c r="M134" s="196">
        <v>96.8</v>
      </c>
      <c r="N134" s="232">
        <v>48.1</v>
      </c>
      <c r="O134" s="81">
        <v>85279</v>
      </c>
      <c r="P134" s="81">
        <v>1341430</v>
      </c>
      <c r="Q134" s="8">
        <v>78163</v>
      </c>
      <c r="R134" s="72">
        <v>14669</v>
      </c>
      <c r="S134" s="198">
        <v>13103</v>
      </c>
      <c r="T134" s="199">
        <v>50391</v>
      </c>
      <c r="W134" s="229"/>
      <c r="X134" s="229"/>
      <c r="Y134" s="229"/>
      <c r="Z134" s="229"/>
      <c r="AA134" s="229"/>
      <c r="AB134" s="229"/>
      <c r="AC134" s="229"/>
      <c r="AD134" s="229"/>
      <c r="AE134" s="229"/>
      <c r="AF134" s="229"/>
      <c r="AG134" s="229"/>
      <c r="AH134" s="229"/>
      <c r="AI134" s="229"/>
      <c r="AJ134" s="229"/>
      <c r="AK134" s="229"/>
      <c r="AL134" s="229"/>
      <c r="AM134" s="229"/>
      <c r="AN134" s="229"/>
      <c r="AO134" s="229"/>
      <c r="AP134" s="229"/>
    </row>
    <row r="135" spans="1:42" ht="18.75" customHeight="1">
      <c r="A135" s="423" t="s">
        <v>40</v>
      </c>
      <c r="B135" s="52">
        <v>26</v>
      </c>
      <c r="C135" s="53">
        <v>14215</v>
      </c>
      <c r="D135" s="54">
        <v>4576</v>
      </c>
      <c r="E135" s="53">
        <v>481</v>
      </c>
      <c r="F135" s="54">
        <v>7169</v>
      </c>
      <c r="G135" s="179">
        <v>589041</v>
      </c>
      <c r="H135" s="180">
        <v>0.56599999999999995</v>
      </c>
      <c r="I135" s="181"/>
      <c r="J135" s="181"/>
      <c r="K135" s="181">
        <v>14.6</v>
      </c>
      <c r="L135" s="181">
        <v>241.8</v>
      </c>
      <c r="M135" s="183">
        <v>91.2</v>
      </c>
      <c r="N135" s="184">
        <v>46</v>
      </c>
      <c r="O135" s="185">
        <v>84610</v>
      </c>
      <c r="P135" s="185">
        <v>2153988</v>
      </c>
      <c r="Q135" s="6">
        <v>153844</v>
      </c>
      <c r="R135" s="68">
        <v>24586</v>
      </c>
      <c r="S135" s="186">
        <v>18562</v>
      </c>
      <c r="T135" s="187">
        <v>110696</v>
      </c>
      <c r="U135" s="8"/>
    </row>
    <row r="136" spans="1:42" ht="18.75" customHeight="1">
      <c r="A136" s="424"/>
      <c r="B136" s="55">
        <v>27</v>
      </c>
      <c r="C136" s="56">
        <v>11637</v>
      </c>
      <c r="D136" s="57">
        <v>2631</v>
      </c>
      <c r="E136" s="56">
        <v>-1945</v>
      </c>
      <c r="F136" s="57">
        <v>1060</v>
      </c>
      <c r="G136" s="192">
        <v>608404.64399999997</v>
      </c>
      <c r="H136" s="193">
        <v>0.58599999999999997</v>
      </c>
      <c r="I136" s="194"/>
      <c r="J136" s="194"/>
      <c r="K136" s="194">
        <v>14.9</v>
      </c>
      <c r="L136" s="194">
        <v>226.2</v>
      </c>
      <c r="M136" s="196">
        <v>94.4</v>
      </c>
      <c r="N136" s="197">
        <v>50.3</v>
      </c>
      <c r="O136" s="81">
        <v>63460</v>
      </c>
      <c r="P136" s="81">
        <v>2142806</v>
      </c>
      <c r="Q136" s="8">
        <v>156205</v>
      </c>
      <c r="R136" s="72">
        <v>27591</v>
      </c>
      <c r="S136" s="198">
        <v>18771</v>
      </c>
      <c r="T136" s="199">
        <v>109843</v>
      </c>
      <c r="U136" s="8"/>
    </row>
    <row r="137" spans="1:42" ht="18.75" customHeight="1">
      <c r="A137" s="424"/>
      <c r="B137" s="55">
        <v>28</v>
      </c>
      <c r="C137" s="56">
        <v>12234</v>
      </c>
      <c r="D137" s="57">
        <v>2739</v>
      </c>
      <c r="E137" s="57">
        <v>108</v>
      </c>
      <c r="F137" s="57">
        <v>-413</v>
      </c>
      <c r="G137" s="192">
        <v>607029</v>
      </c>
      <c r="H137" s="193">
        <v>0.60199999999999998</v>
      </c>
      <c r="I137" s="194"/>
      <c r="J137" s="194"/>
      <c r="K137" s="194">
        <v>14.8</v>
      </c>
      <c r="L137" s="194">
        <v>224.7</v>
      </c>
      <c r="M137" s="196">
        <v>95.9</v>
      </c>
      <c r="N137" s="232">
        <v>52.3</v>
      </c>
      <c r="O137" s="81">
        <v>67504</v>
      </c>
      <c r="P137" s="81">
        <v>2123019</v>
      </c>
      <c r="Q137" s="8">
        <v>149358</v>
      </c>
      <c r="R137" s="72">
        <v>27070</v>
      </c>
      <c r="S137" s="198">
        <v>18921</v>
      </c>
      <c r="T137" s="199">
        <v>103367</v>
      </c>
      <c r="U137" s="8"/>
    </row>
    <row r="138" spans="1:42" ht="18.75" customHeight="1">
      <c r="A138" s="424"/>
      <c r="B138" s="55">
        <v>29</v>
      </c>
      <c r="C138" s="56">
        <v>11885</v>
      </c>
      <c r="D138" s="57">
        <v>1953</v>
      </c>
      <c r="E138" s="57">
        <v>-786</v>
      </c>
      <c r="F138" s="57">
        <v>-1173</v>
      </c>
      <c r="G138" s="192">
        <v>569978</v>
      </c>
      <c r="H138" s="193">
        <v>0.61499999999999999</v>
      </c>
      <c r="I138" s="194"/>
      <c r="J138" s="194"/>
      <c r="K138" s="194">
        <v>14.2</v>
      </c>
      <c r="L138" s="194">
        <v>228.5</v>
      </c>
      <c r="M138" s="196">
        <v>96.3</v>
      </c>
      <c r="N138" s="197">
        <v>54</v>
      </c>
      <c r="O138" s="81">
        <v>64937</v>
      </c>
      <c r="P138" s="81">
        <v>2089220</v>
      </c>
      <c r="Q138" s="8">
        <v>143058</v>
      </c>
      <c r="R138" s="72">
        <v>26683</v>
      </c>
      <c r="S138" s="198">
        <v>19019</v>
      </c>
      <c r="T138" s="199">
        <v>97356</v>
      </c>
      <c r="U138" s="8"/>
    </row>
    <row r="139" spans="1:42" s="8" customFormat="1" ht="18.75" customHeight="1">
      <c r="A139" s="425"/>
      <c r="B139" s="59">
        <v>30</v>
      </c>
      <c r="C139" s="60">
        <v>21862</v>
      </c>
      <c r="D139" s="61">
        <v>4893</v>
      </c>
      <c r="E139" s="61">
        <v>2940</v>
      </c>
      <c r="F139" s="61">
        <v>953</v>
      </c>
      <c r="G139" s="203">
        <v>565879</v>
      </c>
      <c r="H139" s="204">
        <v>0.61399999999999999</v>
      </c>
      <c r="I139" s="205"/>
      <c r="J139" s="205"/>
      <c r="K139" s="205">
        <v>13.6</v>
      </c>
      <c r="L139" s="205">
        <v>220.3</v>
      </c>
      <c r="M139" s="208">
        <v>93.9</v>
      </c>
      <c r="N139" s="209">
        <v>51.6</v>
      </c>
      <c r="O139" s="82">
        <v>76474</v>
      </c>
      <c r="P139" s="82">
        <v>2078989</v>
      </c>
      <c r="Q139" s="76">
        <v>134494</v>
      </c>
      <c r="R139" s="77">
        <v>22790</v>
      </c>
      <c r="S139" s="210">
        <v>19089</v>
      </c>
      <c r="T139" s="211">
        <v>92615</v>
      </c>
      <c r="W139" s="229"/>
      <c r="X139" s="229"/>
      <c r="Y139" s="229"/>
      <c r="Z139" s="229"/>
      <c r="AA139" s="229"/>
      <c r="AB139" s="229"/>
      <c r="AC139" s="229"/>
      <c r="AD139" s="229"/>
      <c r="AE139" s="229"/>
      <c r="AF139" s="229"/>
      <c r="AG139" s="229"/>
      <c r="AH139" s="229"/>
      <c r="AI139" s="229"/>
      <c r="AJ139" s="229"/>
      <c r="AK139" s="229"/>
      <c r="AL139" s="229"/>
      <c r="AM139" s="229"/>
      <c r="AN139" s="229"/>
      <c r="AO139" s="229"/>
      <c r="AP139" s="229"/>
    </row>
    <row r="140" spans="1:42" ht="18.75" customHeight="1">
      <c r="A140" s="423" t="s">
        <v>83</v>
      </c>
      <c r="B140" s="52">
        <v>26</v>
      </c>
      <c r="C140" s="53">
        <v>32642</v>
      </c>
      <c r="D140" s="54">
        <v>9013</v>
      </c>
      <c r="E140" s="53">
        <v>207</v>
      </c>
      <c r="F140" s="54">
        <v>227</v>
      </c>
      <c r="G140" s="179">
        <v>258260</v>
      </c>
      <c r="H140" s="180">
        <v>0.3</v>
      </c>
      <c r="I140" s="181"/>
      <c r="J140" s="181"/>
      <c r="K140" s="181">
        <v>18.899999999999999</v>
      </c>
      <c r="L140" s="181">
        <v>187.6</v>
      </c>
      <c r="M140" s="183">
        <v>92.8</v>
      </c>
      <c r="N140" s="231">
        <v>44.9</v>
      </c>
      <c r="O140" s="185">
        <v>35049</v>
      </c>
      <c r="P140" s="185">
        <v>895817</v>
      </c>
      <c r="Q140" s="6">
        <v>69983</v>
      </c>
      <c r="R140" s="68">
        <v>14093</v>
      </c>
      <c r="S140" s="186">
        <v>10316</v>
      </c>
      <c r="T140" s="187">
        <v>45574</v>
      </c>
      <c r="U140" s="8"/>
    </row>
    <row r="141" spans="1:42" ht="18.75" customHeight="1">
      <c r="A141" s="424"/>
      <c r="B141" s="55">
        <v>27</v>
      </c>
      <c r="C141" s="56">
        <v>26350</v>
      </c>
      <c r="D141" s="57">
        <v>6819</v>
      </c>
      <c r="E141" s="56">
        <v>-2194</v>
      </c>
      <c r="F141" s="57">
        <v>-2175</v>
      </c>
      <c r="G141" s="192">
        <v>264348</v>
      </c>
      <c r="H141" s="193">
        <v>0.32</v>
      </c>
      <c r="I141" s="194"/>
      <c r="J141" s="194"/>
      <c r="K141" s="194">
        <v>16.7</v>
      </c>
      <c r="L141" s="194">
        <v>180.4</v>
      </c>
      <c r="M141" s="196">
        <v>94.3</v>
      </c>
      <c r="N141" s="232">
        <v>45.8</v>
      </c>
      <c r="O141" s="81">
        <v>33566</v>
      </c>
      <c r="P141" s="81">
        <v>877952</v>
      </c>
      <c r="Q141" s="8">
        <v>66838</v>
      </c>
      <c r="R141" s="72">
        <v>14112</v>
      </c>
      <c r="S141" s="198">
        <v>12447</v>
      </c>
      <c r="T141" s="199">
        <v>40279</v>
      </c>
      <c r="U141" s="8"/>
    </row>
    <row r="142" spans="1:42" ht="18.75" customHeight="1">
      <c r="A142" s="424"/>
      <c r="B142" s="55">
        <v>28</v>
      </c>
      <c r="C142" s="56">
        <v>22392</v>
      </c>
      <c r="D142" s="57">
        <v>7604</v>
      </c>
      <c r="E142" s="57">
        <v>785</v>
      </c>
      <c r="F142" s="57">
        <v>798</v>
      </c>
      <c r="G142" s="192">
        <v>257382</v>
      </c>
      <c r="H142" s="193">
        <v>0.32900000000000001</v>
      </c>
      <c r="I142" s="194"/>
      <c r="J142" s="194"/>
      <c r="K142" s="194">
        <v>14.6</v>
      </c>
      <c r="L142" s="194">
        <v>182.1</v>
      </c>
      <c r="M142" s="196">
        <v>94.2</v>
      </c>
      <c r="N142" s="232">
        <v>44.7</v>
      </c>
      <c r="O142" s="81">
        <v>27959</v>
      </c>
      <c r="P142" s="81">
        <v>858721</v>
      </c>
      <c r="Q142" s="8">
        <v>69306</v>
      </c>
      <c r="R142" s="72">
        <v>14124</v>
      </c>
      <c r="S142" s="198">
        <v>12607</v>
      </c>
      <c r="T142" s="199">
        <v>42575</v>
      </c>
      <c r="U142" s="8"/>
    </row>
    <row r="143" spans="1:42" ht="18.75" customHeight="1">
      <c r="A143" s="424"/>
      <c r="B143" s="55">
        <v>29</v>
      </c>
      <c r="C143" s="56">
        <v>22190</v>
      </c>
      <c r="D143" s="57">
        <v>8661</v>
      </c>
      <c r="E143" s="57">
        <v>1057</v>
      </c>
      <c r="F143" s="57">
        <v>1065</v>
      </c>
      <c r="G143" s="192">
        <v>254140</v>
      </c>
      <c r="H143" s="193">
        <v>0.33400000000000002</v>
      </c>
      <c r="I143" s="194"/>
      <c r="J143" s="194"/>
      <c r="K143" s="194">
        <v>12.8</v>
      </c>
      <c r="L143" s="194">
        <v>181.8</v>
      </c>
      <c r="M143" s="196">
        <v>93.1</v>
      </c>
      <c r="N143" s="232">
        <v>44.4</v>
      </c>
      <c r="O143" s="81">
        <v>35078</v>
      </c>
      <c r="P143" s="81">
        <v>842964</v>
      </c>
      <c r="Q143" s="8">
        <v>69046</v>
      </c>
      <c r="R143" s="72">
        <v>14132</v>
      </c>
      <c r="S143" s="198">
        <v>12792</v>
      </c>
      <c r="T143" s="199">
        <v>42122</v>
      </c>
      <c r="U143" s="8"/>
    </row>
    <row r="144" spans="1:42" s="8" customFormat="1" ht="18.75" customHeight="1">
      <c r="A144" s="425"/>
      <c r="B144" s="55">
        <v>30</v>
      </c>
      <c r="C144" s="56">
        <v>23866</v>
      </c>
      <c r="D144" s="57">
        <v>9839</v>
      </c>
      <c r="E144" s="57">
        <v>1178</v>
      </c>
      <c r="F144" s="57">
        <v>1182</v>
      </c>
      <c r="G144" s="192">
        <v>249329</v>
      </c>
      <c r="H144" s="193">
        <v>0.32600000000000001</v>
      </c>
      <c r="I144" s="194"/>
      <c r="J144" s="194"/>
      <c r="K144" s="194">
        <v>12.1</v>
      </c>
      <c r="L144" s="194">
        <v>184.4</v>
      </c>
      <c r="M144" s="196">
        <v>93.1</v>
      </c>
      <c r="N144" s="232">
        <v>44.8</v>
      </c>
      <c r="O144" s="81">
        <v>31493</v>
      </c>
      <c r="P144" s="81">
        <v>832655</v>
      </c>
      <c r="Q144" s="8">
        <v>66400</v>
      </c>
      <c r="R144" s="72">
        <v>14136</v>
      </c>
      <c r="S144" s="198">
        <v>12996</v>
      </c>
      <c r="T144" s="199">
        <v>39268</v>
      </c>
      <c r="W144" s="229"/>
      <c r="X144" s="229"/>
      <c r="Y144" s="229"/>
      <c r="Z144" s="229"/>
      <c r="AA144" s="229"/>
      <c r="AB144" s="229"/>
      <c r="AC144" s="229"/>
      <c r="AD144" s="229"/>
      <c r="AE144" s="229"/>
      <c r="AF144" s="229"/>
      <c r="AG144" s="229"/>
      <c r="AH144" s="229"/>
      <c r="AI144" s="229"/>
      <c r="AJ144" s="229"/>
      <c r="AK144" s="229"/>
      <c r="AL144" s="229"/>
      <c r="AM144" s="229"/>
      <c r="AN144" s="229"/>
      <c r="AO144" s="229"/>
      <c r="AP144" s="229"/>
    </row>
    <row r="145" spans="1:42" ht="18.75" customHeight="1">
      <c r="A145" s="423" t="s">
        <v>184</v>
      </c>
      <c r="B145" s="52">
        <v>26</v>
      </c>
      <c r="C145" s="53">
        <v>20016</v>
      </c>
      <c r="D145" s="54">
        <v>2351</v>
      </c>
      <c r="E145" s="53">
        <v>-414</v>
      </c>
      <c r="F145" s="54">
        <v>-1597</v>
      </c>
      <c r="G145" s="179">
        <v>268921</v>
      </c>
      <c r="H145" s="180">
        <v>0.23299</v>
      </c>
      <c r="I145" s="181"/>
      <c r="J145" s="181"/>
      <c r="K145" s="181">
        <v>12</v>
      </c>
      <c r="L145" s="181">
        <v>158</v>
      </c>
      <c r="M145" s="183">
        <v>94.5</v>
      </c>
      <c r="N145" s="231">
        <v>28.6</v>
      </c>
      <c r="O145" s="185">
        <v>50526</v>
      </c>
      <c r="P145" s="185">
        <v>837859</v>
      </c>
      <c r="Q145" s="6">
        <v>48702</v>
      </c>
      <c r="R145" s="68">
        <v>8006</v>
      </c>
      <c r="S145" s="186">
        <v>23623</v>
      </c>
      <c r="T145" s="187">
        <v>17073</v>
      </c>
      <c r="U145" s="8"/>
    </row>
    <row r="146" spans="1:42" ht="18.75" customHeight="1">
      <c r="A146" s="424"/>
      <c r="B146" s="55">
        <v>27</v>
      </c>
      <c r="C146" s="56">
        <v>16956</v>
      </c>
      <c r="D146" s="57">
        <v>2634</v>
      </c>
      <c r="E146" s="56">
        <v>283</v>
      </c>
      <c r="F146" s="57">
        <v>246</v>
      </c>
      <c r="G146" s="192">
        <v>275394</v>
      </c>
      <c r="H146" s="193">
        <v>0.24471999999999999</v>
      </c>
      <c r="I146" s="194"/>
      <c r="J146" s="194"/>
      <c r="K146" s="194">
        <v>10.8</v>
      </c>
      <c r="L146" s="194">
        <v>157.19999999999999</v>
      </c>
      <c r="M146" s="196">
        <v>93.8</v>
      </c>
      <c r="N146" s="232">
        <v>28.1</v>
      </c>
      <c r="O146" s="81">
        <v>53404</v>
      </c>
      <c r="P146" s="81">
        <v>842425</v>
      </c>
      <c r="Q146" s="8">
        <v>47416</v>
      </c>
      <c r="R146" s="72">
        <v>9122</v>
      </c>
      <c r="S146" s="198">
        <v>23757</v>
      </c>
      <c r="T146" s="199">
        <v>14537</v>
      </c>
      <c r="U146" s="8"/>
    </row>
    <row r="147" spans="1:42" ht="18.75" customHeight="1">
      <c r="A147" s="424"/>
      <c r="B147" s="55">
        <v>28</v>
      </c>
      <c r="C147" s="56">
        <v>12217</v>
      </c>
      <c r="D147" s="57">
        <v>990</v>
      </c>
      <c r="E147" s="57">
        <v>-1643</v>
      </c>
      <c r="F147" s="57">
        <v>-3673</v>
      </c>
      <c r="G147" s="192">
        <v>270593</v>
      </c>
      <c r="H147" s="193">
        <v>0.25800000000000001</v>
      </c>
      <c r="I147" s="194"/>
      <c r="J147" s="194"/>
      <c r="K147" s="194">
        <v>10.199999999999999</v>
      </c>
      <c r="L147" s="194">
        <v>161.30000000000001</v>
      </c>
      <c r="M147" s="196">
        <v>96.1</v>
      </c>
      <c r="N147" s="232">
        <v>28.1</v>
      </c>
      <c r="O147" s="81">
        <v>53936</v>
      </c>
      <c r="P147" s="81">
        <v>848434</v>
      </c>
      <c r="Q147" s="8">
        <v>42996</v>
      </c>
      <c r="R147" s="72">
        <v>8393</v>
      </c>
      <c r="S147" s="198">
        <v>21141</v>
      </c>
      <c r="T147" s="199">
        <v>13462</v>
      </c>
      <c r="U147" s="8"/>
    </row>
    <row r="148" spans="1:42" ht="18.75" customHeight="1">
      <c r="A148" s="424"/>
      <c r="B148" s="55">
        <v>29</v>
      </c>
      <c r="C148" s="56">
        <v>11675</v>
      </c>
      <c r="D148" s="57">
        <v>2016</v>
      </c>
      <c r="E148" s="57">
        <v>1026</v>
      </c>
      <c r="F148" s="57">
        <v>-836</v>
      </c>
      <c r="G148" s="192">
        <v>266413</v>
      </c>
      <c r="H148" s="193">
        <v>0.26846999999999999</v>
      </c>
      <c r="I148" s="194"/>
      <c r="J148" s="194"/>
      <c r="K148" s="194">
        <v>10.3</v>
      </c>
      <c r="L148" s="194">
        <v>171</v>
      </c>
      <c r="M148" s="196">
        <v>97.3</v>
      </c>
      <c r="N148" s="232">
        <v>28.5</v>
      </c>
      <c r="O148" s="81">
        <v>57974</v>
      </c>
      <c r="P148" s="81">
        <v>857575</v>
      </c>
      <c r="Q148" s="8">
        <v>38442</v>
      </c>
      <c r="R148" s="72">
        <v>7015</v>
      </c>
      <c r="S148" s="198">
        <v>17442</v>
      </c>
      <c r="T148" s="199">
        <v>13985</v>
      </c>
      <c r="U148" s="8"/>
    </row>
    <row r="149" spans="1:42" s="8" customFormat="1" ht="18.75" customHeight="1">
      <c r="A149" s="425"/>
      <c r="B149" s="55">
        <v>30</v>
      </c>
      <c r="C149" s="56">
        <v>10111</v>
      </c>
      <c r="D149" s="57">
        <v>1302</v>
      </c>
      <c r="E149" s="57">
        <v>-715</v>
      </c>
      <c r="F149" s="57">
        <v>-1333</v>
      </c>
      <c r="G149" s="192">
        <v>266360</v>
      </c>
      <c r="H149" s="193">
        <v>0.27045000000000002</v>
      </c>
      <c r="I149" s="194"/>
      <c r="J149" s="194"/>
      <c r="K149" s="194">
        <v>10.5</v>
      </c>
      <c r="L149" s="194">
        <v>177.8</v>
      </c>
      <c r="M149" s="196">
        <v>96.9</v>
      </c>
      <c r="N149" s="232">
        <v>26.9</v>
      </c>
      <c r="O149" s="81">
        <v>83712</v>
      </c>
      <c r="P149" s="81">
        <v>864200</v>
      </c>
      <c r="Q149" s="8">
        <v>38417</v>
      </c>
      <c r="R149" s="72">
        <v>7400</v>
      </c>
      <c r="S149" s="198">
        <v>15281</v>
      </c>
      <c r="T149" s="199">
        <v>15736</v>
      </c>
      <c r="W149" s="229"/>
      <c r="X149" s="229"/>
      <c r="Y149" s="229"/>
      <c r="Z149" s="229"/>
      <c r="AA149" s="229"/>
      <c r="AB149" s="229"/>
      <c r="AC149" s="229"/>
      <c r="AD149" s="229"/>
      <c r="AE149" s="229"/>
      <c r="AF149" s="229"/>
      <c r="AG149" s="229"/>
      <c r="AH149" s="229"/>
      <c r="AI149" s="229"/>
      <c r="AJ149" s="229"/>
      <c r="AK149" s="229"/>
      <c r="AL149" s="229"/>
      <c r="AM149" s="229"/>
      <c r="AN149" s="229"/>
      <c r="AO149" s="229"/>
      <c r="AP149" s="229"/>
    </row>
    <row r="150" spans="1:42" ht="18.75" customHeight="1">
      <c r="A150" s="423" t="s">
        <v>41</v>
      </c>
      <c r="B150" s="52">
        <v>26</v>
      </c>
      <c r="C150" s="53">
        <v>41237</v>
      </c>
      <c r="D150" s="54">
        <v>4190</v>
      </c>
      <c r="E150" s="53">
        <v>2254</v>
      </c>
      <c r="F150" s="54">
        <v>2304</v>
      </c>
      <c r="G150" s="243">
        <v>949248</v>
      </c>
      <c r="H150" s="180">
        <v>0.59599999999999997</v>
      </c>
      <c r="I150" s="181"/>
      <c r="J150" s="181"/>
      <c r="K150" s="181">
        <v>14.2</v>
      </c>
      <c r="L150" s="181">
        <v>247.7</v>
      </c>
      <c r="M150" s="183">
        <v>95.5</v>
      </c>
      <c r="N150" s="231">
        <v>49.6</v>
      </c>
      <c r="O150" s="185">
        <v>61543</v>
      </c>
      <c r="P150" s="185">
        <v>3382699</v>
      </c>
      <c r="Q150" s="6">
        <v>110408</v>
      </c>
      <c r="R150" s="68">
        <v>9598</v>
      </c>
      <c r="S150" s="186">
        <v>34307</v>
      </c>
      <c r="T150" s="187">
        <v>66503</v>
      </c>
      <c r="U150" s="8"/>
    </row>
    <row r="151" spans="1:42" ht="18.75" customHeight="1">
      <c r="A151" s="424"/>
      <c r="B151" s="55">
        <v>27</v>
      </c>
      <c r="C151" s="56">
        <v>35480</v>
      </c>
      <c r="D151" s="57">
        <v>4121</v>
      </c>
      <c r="E151" s="56">
        <v>-69</v>
      </c>
      <c r="F151" s="57">
        <v>-2098</v>
      </c>
      <c r="G151" s="192">
        <v>982964</v>
      </c>
      <c r="H151" s="193">
        <v>0.61799999999999999</v>
      </c>
      <c r="I151" s="194"/>
      <c r="J151" s="194"/>
      <c r="K151" s="194">
        <v>13.1</v>
      </c>
      <c r="L151" s="194">
        <v>240</v>
      </c>
      <c r="M151" s="196">
        <v>96.6</v>
      </c>
      <c r="N151" s="232">
        <v>52.5</v>
      </c>
      <c r="O151" s="81">
        <v>62761</v>
      </c>
      <c r="P151" s="81">
        <v>3450720</v>
      </c>
      <c r="Q151" s="8">
        <v>98087</v>
      </c>
      <c r="R151" s="72">
        <v>9664</v>
      </c>
      <c r="S151" s="198">
        <v>31978</v>
      </c>
      <c r="T151" s="199">
        <v>56445</v>
      </c>
      <c r="U151" s="8"/>
    </row>
    <row r="152" spans="1:42" ht="18.75" customHeight="1">
      <c r="A152" s="424"/>
      <c r="B152" s="55">
        <v>28</v>
      </c>
      <c r="C152" s="56">
        <v>35480</v>
      </c>
      <c r="D152" s="57">
        <v>3367</v>
      </c>
      <c r="E152" s="57">
        <v>-754</v>
      </c>
      <c r="F152" s="57">
        <v>-719</v>
      </c>
      <c r="G152" s="192">
        <v>983175</v>
      </c>
      <c r="H152" s="193">
        <v>0.63400000000000001</v>
      </c>
      <c r="I152" s="194"/>
      <c r="J152" s="194"/>
      <c r="K152" s="194">
        <v>12.1</v>
      </c>
      <c r="L152" s="194">
        <v>243.8</v>
      </c>
      <c r="M152" s="196">
        <v>98.4</v>
      </c>
      <c r="N152" s="232">
        <v>52.7</v>
      </c>
      <c r="O152" s="81">
        <v>55744</v>
      </c>
      <c r="P152" s="81">
        <v>3507146</v>
      </c>
      <c r="Q152" s="8">
        <v>91842</v>
      </c>
      <c r="R152" s="72">
        <v>11759</v>
      </c>
      <c r="S152" s="198">
        <v>21324</v>
      </c>
      <c r="T152" s="199">
        <v>58759</v>
      </c>
      <c r="U152" s="8"/>
    </row>
    <row r="153" spans="1:42" ht="18.75" customHeight="1">
      <c r="A153" s="424"/>
      <c r="B153" s="55">
        <v>29</v>
      </c>
      <c r="C153" s="56">
        <v>45883</v>
      </c>
      <c r="D153" s="57">
        <v>7605</v>
      </c>
      <c r="E153" s="57">
        <v>4238</v>
      </c>
      <c r="F153" s="57">
        <v>1950</v>
      </c>
      <c r="G153" s="192">
        <v>916594</v>
      </c>
      <c r="H153" s="193">
        <v>0.64300000000000002</v>
      </c>
      <c r="I153" s="194"/>
      <c r="J153" s="194"/>
      <c r="K153" s="194">
        <v>11.8</v>
      </c>
      <c r="L153" s="194">
        <v>257.8</v>
      </c>
      <c r="M153" s="196">
        <v>96.8</v>
      </c>
      <c r="N153" s="232">
        <v>53.2</v>
      </c>
      <c r="O153" s="81">
        <v>41761</v>
      </c>
      <c r="P153" s="81">
        <v>3574555</v>
      </c>
      <c r="Q153" s="8">
        <v>94874</v>
      </c>
      <c r="R153" s="72">
        <v>11154</v>
      </c>
      <c r="S153" s="198">
        <v>21345</v>
      </c>
      <c r="T153" s="199">
        <v>62375</v>
      </c>
      <c r="U153" s="8"/>
    </row>
    <row r="154" spans="1:42" s="8" customFormat="1" ht="18.75" customHeight="1">
      <c r="A154" s="425"/>
      <c r="B154" s="59">
        <v>30</v>
      </c>
      <c r="C154" s="60">
        <v>41769</v>
      </c>
      <c r="D154" s="61">
        <v>4230</v>
      </c>
      <c r="E154" s="61">
        <v>-3374</v>
      </c>
      <c r="F154" s="61">
        <v>-5504</v>
      </c>
      <c r="G154" s="203">
        <v>922373</v>
      </c>
      <c r="H154" s="204">
        <v>0.64600000000000002</v>
      </c>
      <c r="I154" s="205"/>
      <c r="J154" s="205"/>
      <c r="K154" s="205">
        <v>11.8</v>
      </c>
      <c r="L154" s="205">
        <v>260.89999999999998</v>
      </c>
      <c r="M154" s="208">
        <v>97.5</v>
      </c>
      <c r="N154" s="237">
        <v>52.9</v>
      </c>
      <c r="O154" s="82">
        <v>49564</v>
      </c>
      <c r="P154" s="82">
        <v>3630828</v>
      </c>
      <c r="Q154" s="76">
        <v>83107</v>
      </c>
      <c r="R154" s="77">
        <v>12827</v>
      </c>
      <c r="S154" s="210">
        <v>22039</v>
      </c>
      <c r="T154" s="211">
        <v>48241</v>
      </c>
      <c r="W154" s="229"/>
      <c r="X154" s="229"/>
      <c r="Y154" s="229"/>
      <c r="Z154" s="229"/>
      <c r="AA154" s="229"/>
      <c r="AB154" s="229"/>
      <c r="AC154" s="229"/>
      <c r="AD154" s="229"/>
      <c r="AE154" s="229"/>
      <c r="AF154" s="229"/>
      <c r="AG154" s="229"/>
      <c r="AH154" s="229"/>
      <c r="AI154" s="229"/>
      <c r="AJ154" s="229"/>
      <c r="AK154" s="229"/>
      <c r="AL154" s="229"/>
      <c r="AM154" s="229"/>
      <c r="AN154" s="229"/>
      <c r="AO154" s="229"/>
      <c r="AP154" s="229"/>
    </row>
    <row r="155" spans="1:42" ht="18.75" customHeight="1">
      <c r="A155" s="423" t="s">
        <v>183</v>
      </c>
      <c r="B155" s="52">
        <v>26</v>
      </c>
      <c r="C155" s="53">
        <v>16915</v>
      </c>
      <c r="D155" s="54">
        <v>5369</v>
      </c>
      <c r="E155" s="53">
        <v>1263</v>
      </c>
      <c r="F155" s="54">
        <v>1222</v>
      </c>
      <c r="G155" s="243">
        <v>258435</v>
      </c>
      <c r="H155" s="180">
        <v>0.312</v>
      </c>
      <c r="I155" s="181"/>
      <c r="J155" s="181"/>
      <c r="K155" s="181">
        <v>12.1</v>
      </c>
      <c r="L155" s="181">
        <v>108.2</v>
      </c>
      <c r="M155" s="183">
        <v>91.6</v>
      </c>
      <c r="N155" s="231">
        <v>36.200000000000003</v>
      </c>
      <c r="O155" s="185">
        <v>51064</v>
      </c>
      <c r="P155" s="185">
        <v>721170</v>
      </c>
      <c r="Q155" s="6">
        <v>59148</v>
      </c>
      <c r="R155" s="68">
        <v>16488</v>
      </c>
      <c r="S155" s="186">
        <v>10730</v>
      </c>
      <c r="T155" s="187">
        <v>31930</v>
      </c>
      <c r="U155" s="8"/>
    </row>
    <row r="156" spans="1:42" ht="18.75" customHeight="1">
      <c r="A156" s="424"/>
      <c r="B156" s="55">
        <v>27</v>
      </c>
      <c r="C156" s="56">
        <v>14273</v>
      </c>
      <c r="D156" s="57">
        <v>5631</v>
      </c>
      <c r="E156" s="56">
        <v>262</v>
      </c>
      <c r="F156" s="57">
        <v>-1547</v>
      </c>
      <c r="G156" s="192">
        <v>262947</v>
      </c>
      <c r="H156" s="193">
        <v>0.32900000000000001</v>
      </c>
      <c r="I156" s="194"/>
      <c r="J156" s="194"/>
      <c r="K156" s="194">
        <v>11.2</v>
      </c>
      <c r="L156" s="194">
        <v>106.6</v>
      </c>
      <c r="M156" s="196">
        <v>92.2</v>
      </c>
      <c r="N156" s="232">
        <v>40.299999999999997</v>
      </c>
      <c r="O156" s="81">
        <v>46104</v>
      </c>
      <c r="P156" s="81">
        <v>716467</v>
      </c>
      <c r="Q156" s="8">
        <v>55081</v>
      </c>
      <c r="R156" s="72">
        <v>14679</v>
      </c>
      <c r="S156" s="198">
        <v>9525</v>
      </c>
      <c r="T156" s="199">
        <v>30877</v>
      </c>
      <c r="U156" s="8"/>
    </row>
    <row r="157" spans="1:42" ht="18.75" customHeight="1">
      <c r="A157" s="424"/>
      <c r="B157" s="55">
        <v>28</v>
      </c>
      <c r="C157" s="56">
        <v>9907</v>
      </c>
      <c r="D157" s="57">
        <v>4027</v>
      </c>
      <c r="E157" s="57">
        <v>-1604</v>
      </c>
      <c r="F157" s="57">
        <v>1175</v>
      </c>
      <c r="G157" s="192">
        <v>259856</v>
      </c>
      <c r="H157" s="193">
        <v>0.34100000000000003</v>
      </c>
      <c r="I157" s="194"/>
      <c r="J157" s="194"/>
      <c r="K157" s="194">
        <v>10</v>
      </c>
      <c r="L157" s="194">
        <v>107.1</v>
      </c>
      <c r="M157" s="196">
        <v>93.4</v>
      </c>
      <c r="N157" s="232">
        <v>37.5</v>
      </c>
      <c r="O157" s="81">
        <v>40184</v>
      </c>
      <c r="P157" s="81">
        <v>710696</v>
      </c>
      <c r="Q157" s="8">
        <v>55739</v>
      </c>
      <c r="R157" s="72">
        <v>17458</v>
      </c>
      <c r="S157" s="198">
        <v>8330</v>
      </c>
      <c r="T157" s="199">
        <v>29951</v>
      </c>
      <c r="U157" s="8"/>
    </row>
    <row r="158" spans="1:42" ht="18.75" customHeight="1">
      <c r="A158" s="424"/>
      <c r="B158" s="55">
        <v>29</v>
      </c>
      <c r="C158" s="56">
        <v>9470</v>
      </c>
      <c r="D158" s="57">
        <v>4746</v>
      </c>
      <c r="E158" s="57">
        <v>719</v>
      </c>
      <c r="F158" s="57">
        <v>-1881</v>
      </c>
      <c r="G158" s="192">
        <v>257991</v>
      </c>
      <c r="H158" s="193">
        <v>0.34776000000000001</v>
      </c>
      <c r="I158" s="194"/>
      <c r="J158" s="194"/>
      <c r="K158" s="194">
        <v>9.6</v>
      </c>
      <c r="L158" s="194">
        <v>112.2</v>
      </c>
      <c r="M158" s="196">
        <v>93.3</v>
      </c>
      <c r="N158" s="232">
        <v>37.5</v>
      </c>
      <c r="O158" s="81">
        <v>38332</v>
      </c>
      <c r="P158" s="81">
        <v>704014</v>
      </c>
      <c r="Q158" s="8">
        <v>50750</v>
      </c>
      <c r="R158" s="72">
        <v>14858</v>
      </c>
      <c r="S158" s="198">
        <v>7507</v>
      </c>
      <c r="T158" s="199">
        <v>28385</v>
      </c>
      <c r="U158" s="8"/>
    </row>
    <row r="159" spans="1:42" s="8" customFormat="1" ht="18.75" customHeight="1">
      <c r="A159" s="425"/>
      <c r="B159" s="55">
        <v>30</v>
      </c>
      <c r="C159" s="56">
        <v>9900</v>
      </c>
      <c r="D159" s="57">
        <v>5398</v>
      </c>
      <c r="E159" s="57">
        <v>652</v>
      </c>
      <c r="F159" s="57">
        <v>677</v>
      </c>
      <c r="G159" s="192">
        <v>256812</v>
      </c>
      <c r="H159" s="193">
        <v>0.34647</v>
      </c>
      <c r="I159" s="194"/>
      <c r="J159" s="194"/>
      <c r="K159" s="194">
        <v>9.4</v>
      </c>
      <c r="L159" s="194">
        <v>111.6</v>
      </c>
      <c r="M159" s="196">
        <v>93.5</v>
      </c>
      <c r="N159" s="232">
        <v>37.6</v>
      </c>
      <c r="O159" s="81">
        <v>29111</v>
      </c>
      <c r="P159" s="81">
        <v>698339</v>
      </c>
      <c r="Q159" s="8">
        <v>46708</v>
      </c>
      <c r="R159" s="72">
        <v>14882</v>
      </c>
      <c r="S159" s="198">
        <v>6735</v>
      </c>
      <c r="T159" s="199">
        <v>25091</v>
      </c>
      <c r="W159" s="229"/>
      <c r="X159" s="229"/>
      <c r="Y159" s="229"/>
      <c r="Z159" s="229"/>
      <c r="AA159" s="229"/>
      <c r="AB159" s="229"/>
      <c r="AC159" s="229"/>
      <c r="AD159" s="229"/>
      <c r="AE159" s="229"/>
      <c r="AF159" s="229"/>
      <c r="AG159" s="229"/>
      <c r="AH159" s="229"/>
      <c r="AI159" s="229"/>
      <c r="AJ159" s="229"/>
      <c r="AK159" s="229"/>
      <c r="AL159" s="229"/>
      <c r="AM159" s="229"/>
      <c r="AN159" s="229"/>
      <c r="AO159" s="229"/>
      <c r="AP159" s="229"/>
    </row>
    <row r="160" spans="1:42" ht="18.75" customHeight="1">
      <c r="A160" s="423" t="s">
        <v>144</v>
      </c>
      <c r="B160" s="52">
        <v>26</v>
      </c>
      <c r="C160" s="62">
        <v>21445</v>
      </c>
      <c r="D160" s="54">
        <v>849</v>
      </c>
      <c r="E160" s="53">
        <v>341</v>
      </c>
      <c r="F160" s="54">
        <v>308</v>
      </c>
      <c r="G160" s="179">
        <v>382915</v>
      </c>
      <c r="H160" s="180">
        <v>0.30081999999999998</v>
      </c>
      <c r="I160" s="181"/>
      <c r="J160" s="181"/>
      <c r="K160" s="181">
        <v>14</v>
      </c>
      <c r="L160" s="181">
        <v>179.8</v>
      </c>
      <c r="M160" s="183">
        <v>96.9</v>
      </c>
      <c r="N160" s="184">
        <v>33.9</v>
      </c>
      <c r="O160" s="185">
        <v>96650</v>
      </c>
      <c r="P160" s="185">
        <v>1228351</v>
      </c>
      <c r="Q160" s="6">
        <v>106210</v>
      </c>
      <c r="R160" s="68">
        <v>7439</v>
      </c>
      <c r="S160" s="186">
        <v>11027</v>
      </c>
      <c r="T160" s="187">
        <v>87744</v>
      </c>
      <c r="U160" s="8"/>
    </row>
    <row r="161" spans="1:42" ht="18.75" customHeight="1">
      <c r="A161" s="424"/>
      <c r="B161" s="55">
        <v>27</v>
      </c>
      <c r="C161" s="63">
        <v>20773</v>
      </c>
      <c r="D161" s="57">
        <v>1101</v>
      </c>
      <c r="E161" s="56">
        <v>253</v>
      </c>
      <c r="F161" s="57">
        <v>290</v>
      </c>
      <c r="G161" s="192">
        <v>391982</v>
      </c>
      <c r="H161" s="193">
        <v>0.31562000000000001</v>
      </c>
      <c r="I161" s="194"/>
      <c r="J161" s="194"/>
      <c r="K161" s="194">
        <v>13.8</v>
      </c>
      <c r="L161" s="194">
        <v>179.4</v>
      </c>
      <c r="M161" s="196">
        <v>97.4</v>
      </c>
      <c r="N161" s="196">
        <v>34</v>
      </c>
      <c r="O161" s="81">
        <v>80365</v>
      </c>
      <c r="P161" s="81">
        <v>1228635</v>
      </c>
      <c r="Q161" s="8">
        <v>98367</v>
      </c>
      <c r="R161" s="72">
        <v>7476</v>
      </c>
      <c r="S161" s="198">
        <v>11549</v>
      </c>
      <c r="T161" s="199">
        <v>79342</v>
      </c>
      <c r="U161" s="8"/>
    </row>
    <row r="162" spans="1:42" ht="18.75" customHeight="1">
      <c r="A162" s="424"/>
      <c r="B162" s="55">
        <v>28</v>
      </c>
      <c r="C162" s="63">
        <v>20140</v>
      </c>
      <c r="D162" s="57">
        <v>637</v>
      </c>
      <c r="E162" s="56">
        <v>-465</v>
      </c>
      <c r="F162" s="57">
        <v>-606</v>
      </c>
      <c r="G162" s="192">
        <v>387938</v>
      </c>
      <c r="H162" s="193">
        <v>0.32607000000000003</v>
      </c>
      <c r="I162" s="194"/>
      <c r="J162" s="194"/>
      <c r="K162" s="194">
        <v>12.8</v>
      </c>
      <c r="L162" s="194">
        <v>186.3</v>
      </c>
      <c r="M162" s="218">
        <v>97.9</v>
      </c>
      <c r="N162" s="197">
        <v>34.5</v>
      </c>
      <c r="O162" s="81">
        <v>101552</v>
      </c>
      <c r="P162" s="81">
        <v>1231999</v>
      </c>
      <c r="Q162" s="8">
        <v>82287</v>
      </c>
      <c r="R162" s="72">
        <v>7334</v>
      </c>
      <c r="S162" s="198">
        <v>9515</v>
      </c>
      <c r="T162" s="199">
        <v>65438</v>
      </c>
      <c r="U162" s="8"/>
    </row>
    <row r="163" spans="1:42" ht="18.75" customHeight="1">
      <c r="A163" s="424"/>
      <c r="B163" s="55">
        <v>29</v>
      </c>
      <c r="C163" s="63">
        <v>22206</v>
      </c>
      <c r="D163" s="57">
        <v>908</v>
      </c>
      <c r="E163" s="57">
        <v>271</v>
      </c>
      <c r="F163" s="57">
        <v>192</v>
      </c>
      <c r="G163" s="192">
        <v>386812</v>
      </c>
      <c r="H163" s="193">
        <v>0.33600000000000002</v>
      </c>
      <c r="I163" s="194"/>
      <c r="J163" s="194"/>
      <c r="K163" s="194">
        <v>12.3</v>
      </c>
      <c r="L163" s="194">
        <v>193.9</v>
      </c>
      <c r="M163" s="196">
        <v>97.8</v>
      </c>
      <c r="N163" s="232">
        <v>34.700000000000003</v>
      </c>
      <c r="O163" s="81">
        <v>98302</v>
      </c>
      <c r="P163" s="81">
        <v>1243498</v>
      </c>
      <c r="Q163" s="8">
        <v>61214</v>
      </c>
      <c r="R163" s="72">
        <v>7256</v>
      </c>
      <c r="S163" s="198">
        <v>8718</v>
      </c>
      <c r="T163" s="199">
        <v>45240</v>
      </c>
      <c r="U163" s="8"/>
    </row>
    <row r="164" spans="1:42" s="8" customFormat="1" ht="18.75" customHeight="1">
      <c r="A164" s="425"/>
      <c r="B164" s="55">
        <v>30</v>
      </c>
      <c r="C164" s="56">
        <v>18474</v>
      </c>
      <c r="D164" s="57">
        <v>609</v>
      </c>
      <c r="E164" s="57">
        <v>-299</v>
      </c>
      <c r="F164" s="57">
        <v>-343</v>
      </c>
      <c r="G164" s="192">
        <v>384476</v>
      </c>
      <c r="H164" s="193">
        <v>0.33751999999999999</v>
      </c>
      <c r="I164" s="194"/>
      <c r="J164" s="194"/>
      <c r="K164" s="194">
        <v>11.9</v>
      </c>
      <c r="L164" s="194">
        <v>196.8</v>
      </c>
      <c r="M164" s="196">
        <v>98.1</v>
      </c>
      <c r="N164" s="197">
        <v>34</v>
      </c>
      <c r="O164" s="81">
        <v>88998</v>
      </c>
      <c r="P164" s="81">
        <v>1240586</v>
      </c>
      <c r="Q164" s="8">
        <v>55172</v>
      </c>
      <c r="R164" s="72">
        <v>7212</v>
      </c>
      <c r="S164" s="198">
        <v>7521</v>
      </c>
      <c r="T164" s="199">
        <v>40439</v>
      </c>
      <c r="W164" s="229"/>
      <c r="X164" s="229"/>
      <c r="Y164" s="229"/>
      <c r="Z164" s="229"/>
      <c r="AA164" s="229"/>
      <c r="AB164" s="229"/>
      <c r="AC164" s="229"/>
      <c r="AD164" s="229"/>
      <c r="AE164" s="229"/>
      <c r="AF164" s="229"/>
      <c r="AG164" s="229"/>
      <c r="AH164" s="229"/>
      <c r="AI164" s="229"/>
      <c r="AJ164" s="229"/>
      <c r="AK164" s="229"/>
      <c r="AL164" s="229"/>
      <c r="AM164" s="229"/>
      <c r="AN164" s="229"/>
      <c r="AO164" s="229"/>
      <c r="AP164" s="229"/>
    </row>
    <row r="165" spans="1:42" ht="18.75" customHeight="1">
      <c r="A165" s="423" t="s">
        <v>42</v>
      </c>
      <c r="B165" s="52">
        <v>26</v>
      </c>
      <c r="C165" s="53">
        <v>28491</v>
      </c>
      <c r="D165" s="54">
        <v>16027</v>
      </c>
      <c r="E165" s="53">
        <v>772</v>
      </c>
      <c r="F165" s="54">
        <v>813</v>
      </c>
      <c r="G165" s="179">
        <v>432367</v>
      </c>
      <c r="H165" s="180">
        <v>0.36899999999999999</v>
      </c>
      <c r="I165" s="181"/>
      <c r="J165" s="181"/>
      <c r="K165" s="181">
        <v>13</v>
      </c>
      <c r="L165" s="181">
        <v>194.2</v>
      </c>
      <c r="M165" s="183">
        <v>94.2</v>
      </c>
      <c r="N165" s="231">
        <v>38.1</v>
      </c>
      <c r="O165" s="185">
        <v>52679</v>
      </c>
      <c r="P165" s="185">
        <v>1462248</v>
      </c>
      <c r="Q165" s="6">
        <v>67464</v>
      </c>
      <c r="R165" s="68">
        <v>1743</v>
      </c>
      <c r="S165" s="186">
        <v>37334</v>
      </c>
      <c r="T165" s="187">
        <v>28387</v>
      </c>
      <c r="U165" s="8"/>
    </row>
    <row r="166" spans="1:42" ht="18.75" customHeight="1">
      <c r="A166" s="426"/>
      <c r="B166" s="55">
        <v>27</v>
      </c>
      <c r="C166" s="56">
        <v>24521</v>
      </c>
      <c r="D166" s="57">
        <v>13090</v>
      </c>
      <c r="E166" s="56">
        <v>-2937</v>
      </c>
      <c r="F166" s="57">
        <v>-2935</v>
      </c>
      <c r="G166" s="192">
        <v>444531</v>
      </c>
      <c r="H166" s="193">
        <v>0.38700000000000001</v>
      </c>
      <c r="I166" s="194"/>
      <c r="J166" s="194"/>
      <c r="K166" s="194">
        <v>12.3</v>
      </c>
      <c r="L166" s="194">
        <v>189</v>
      </c>
      <c r="M166" s="196">
        <v>94.5</v>
      </c>
      <c r="N166" s="232">
        <v>38.9</v>
      </c>
      <c r="O166" s="81">
        <v>57009</v>
      </c>
      <c r="P166" s="81">
        <v>1457013</v>
      </c>
      <c r="Q166" s="8">
        <v>65921</v>
      </c>
      <c r="R166" s="72">
        <v>1745</v>
      </c>
      <c r="S166" s="198">
        <v>36668</v>
      </c>
      <c r="T166" s="199">
        <v>27508</v>
      </c>
      <c r="U166" s="8"/>
    </row>
    <row r="167" spans="1:42" ht="18.75" customHeight="1">
      <c r="A167" s="426"/>
      <c r="B167" s="55">
        <v>28</v>
      </c>
      <c r="C167" s="56">
        <v>34513</v>
      </c>
      <c r="D167" s="57">
        <v>16247</v>
      </c>
      <c r="E167" s="57">
        <v>3157</v>
      </c>
      <c r="F167" s="57">
        <v>3154</v>
      </c>
      <c r="G167" s="192">
        <v>441806</v>
      </c>
      <c r="H167" s="193">
        <v>0.39900000000000002</v>
      </c>
      <c r="I167" s="194"/>
      <c r="J167" s="194"/>
      <c r="K167" s="194">
        <v>11.3</v>
      </c>
      <c r="L167" s="194">
        <v>175.2</v>
      </c>
      <c r="M167" s="196">
        <v>95.1</v>
      </c>
      <c r="N167" s="232">
        <v>34.6</v>
      </c>
      <c r="O167" s="81">
        <v>59179</v>
      </c>
      <c r="P167" s="81">
        <v>1492427</v>
      </c>
      <c r="Q167" s="8">
        <v>136214</v>
      </c>
      <c r="R167" s="72">
        <v>1742</v>
      </c>
      <c r="S167" s="198">
        <v>36927</v>
      </c>
      <c r="T167" s="199">
        <v>97545</v>
      </c>
      <c r="U167" s="8"/>
    </row>
    <row r="168" spans="1:42" ht="18.75" customHeight="1">
      <c r="A168" s="426"/>
      <c r="B168" s="55">
        <v>29</v>
      </c>
      <c r="C168" s="56">
        <v>34575</v>
      </c>
      <c r="D168" s="57">
        <v>19478</v>
      </c>
      <c r="E168" s="57">
        <v>3232</v>
      </c>
      <c r="F168" s="57">
        <v>3239</v>
      </c>
      <c r="G168" s="192">
        <v>417803</v>
      </c>
      <c r="H168" s="193">
        <v>0.40699000000000002</v>
      </c>
      <c r="I168" s="194"/>
      <c r="J168" s="194"/>
      <c r="K168" s="194">
        <v>10.4</v>
      </c>
      <c r="L168" s="194">
        <v>185</v>
      </c>
      <c r="M168" s="196">
        <v>93.1</v>
      </c>
      <c r="N168" s="232">
        <v>40.5</v>
      </c>
      <c r="O168" s="81">
        <v>50628</v>
      </c>
      <c r="P168" s="81">
        <v>1526058</v>
      </c>
      <c r="Q168" s="8">
        <v>113123</v>
      </c>
      <c r="R168" s="72">
        <v>1749</v>
      </c>
      <c r="S168" s="198">
        <v>36782</v>
      </c>
      <c r="T168" s="199">
        <v>74592</v>
      </c>
      <c r="U168" s="8"/>
    </row>
    <row r="169" spans="1:42" s="8" customFormat="1" ht="18.75" customHeight="1">
      <c r="A169" s="427"/>
      <c r="B169" s="55">
        <v>30</v>
      </c>
      <c r="C169" s="56">
        <v>29269</v>
      </c>
      <c r="D169" s="57">
        <v>14544</v>
      </c>
      <c r="E169" s="57">
        <v>-4935</v>
      </c>
      <c r="F169" s="57">
        <v>-2474</v>
      </c>
      <c r="G169" s="192">
        <v>417143</v>
      </c>
      <c r="H169" s="193">
        <v>0.41148000000000001</v>
      </c>
      <c r="I169" s="194"/>
      <c r="J169" s="194"/>
      <c r="K169" s="194">
        <v>9.4</v>
      </c>
      <c r="L169" s="194">
        <v>194.9</v>
      </c>
      <c r="M169" s="196">
        <v>93.6</v>
      </c>
      <c r="N169" s="232">
        <v>37.6</v>
      </c>
      <c r="O169" s="81">
        <v>57612</v>
      </c>
      <c r="P169" s="81">
        <v>1567987</v>
      </c>
      <c r="Q169" s="8">
        <v>100845</v>
      </c>
      <c r="R169" s="72">
        <v>1755</v>
      </c>
      <c r="S169" s="198">
        <v>38342</v>
      </c>
      <c r="T169" s="199">
        <v>60748</v>
      </c>
      <c r="W169" s="229"/>
      <c r="X169" s="229"/>
      <c r="Y169" s="229"/>
      <c r="Z169" s="229"/>
      <c r="AA169" s="229"/>
      <c r="AB169" s="229"/>
      <c r="AC169" s="229"/>
      <c r="AD169" s="229"/>
      <c r="AE169" s="229"/>
      <c r="AF169" s="229"/>
      <c r="AG169" s="229"/>
      <c r="AH169" s="229"/>
      <c r="AI169" s="229"/>
      <c r="AJ169" s="229"/>
      <c r="AK169" s="229"/>
      <c r="AL169" s="229"/>
      <c r="AM169" s="229"/>
      <c r="AN169" s="229"/>
      <c r="AO169" s="229"/>
      <c r="AP169" s="229"/>
    </row>
    <row r="170" spans="1:42" ht="18.75" customHeight="1">
      <c r="A170" s="426" t="s">
        <v>43</v>
      </c>
      <c r="B170" s="52">
        <v>26</v>
      </c>
      <c r="C170" s="53">
        <v>17281</v>
      </c>
      <c r="D170" s="54">
        <v>2760</v>
      </c>
      <c r="E170" s="53">
        <v>224</v>
      </c>
      <c r="F170" s="54">
        <v>-1067</v>
      </c>
      <c r="G170" s="179">
        <v>324296</v>
      </c>
      <c r="H170" s="180">
        <v>0.34300000000000003</v>
      </c>
      <c r="I170" s="181"/>
      <c r="J170" s="181"/>
      <c r="K170" s="181">
        <v>14.4</v>
      </c>
      <c r="L170" s="181">
        <v>165.7</v>
      </c>
      <c r="M170" s="183">
        <v>93.2</v>
      </c>
      <c r="N170" s="231">
        <v>36.700000000000003</v>
      </c>
      <c r="O170" s="185">
        <v>58735</v>
      </c>
      <c r="P170" s="185">
        <v>1048713</v>
      </c>
      <c r="Q170" s="6">
        <v>90166</v>
      </c>
      <c r="R170" s="68">
        <v>9957</v>
      </c>
      <c r="S170" s="186">
        <v>34083</v>
      </c>
      <c r="T170" s="187">
        <v>46126</v>
      </c>
      <c r="U170" s="8"/>
    </row>
    <row r="171" spans="1:42" ht="18.75" customHeight="1">
      <c r="A171" s="424"/>
      <c r="B171" s="55">
        <v>27</v>
      </c>
      <c r="C171" s="56">
        <v>12655</v>
      </c>
      <c r="D171" s="57">
        <v>2846</v>
      </c>
      <c r="E171" s="56">
        <v>86</v>
      </c>
      <c r="F171" s="57">
        <v>2062</v>
      </c>
      <c r="G171" s="192">
        <v>330745</v>
      </c>
      <c r="H171" s="193">
        <v>0.35827999999999999</v>
      </c>
      <c r="I171" s="194"/>
      <c r="J171" s="194"/>
      <c r="K171" s="194">
        <v>12.7</v>
      </c>
      <c r="L171" s="194">
        <v>157</v>
      </c>
      <c r="M171" s="196">
        <v>93.6</v>
      </c>
      <c r="N171" s="232">
        <v>38.4</v>
      </c>
      <c r="O171" s="81">
        <v>58011</v>
      </c>
      <c r="P171" s="81">
        <v>1040509</v>
      </c>
      <c r="Q171" s="8">
        <v>88592</v>
      </c>
      <c r="R171" s="72">
        <v>9960</v>
      </c>
      <c r="S171" s="198">
        <v>33886</v>
      </c>
      <c r="T171" s="199">
        <v>44746</v>
      </c>
      <c r="U171" s="8"/>
    </row>
    <row r="172" spans="1:42" ht="18.75" customHeight="1">
      <c r="A172" s="424"/>
      <c r="B172" s="55">
        <v>28</v>
      </c>
      <c r="C172" s="56">
        <v>17566</v>
      </c>
      <c r="D172" s="57">
        <v>2769</v>
      </c>
      <c r="E172" s="57">
        <v>-77</v>
      </c>
      <c r="F172" s="57">
        <v>1866</v>
      </c>
      <c r="G172" s="192">
        <v>327942</v>
      </c>
      <c r="H172" s="193">
        <v>0.37070999999999998</v>
      </c>
      <c r="I172" s="194"/>
      <c r="J172" s="194"/>
      <c r="K172" s="194">
        <v>11.3</v>
      </c>
      <c r="L172" s="194">
        <v>159.30000000000001</v>
      </c>
      <c r="M172" s="196">
        <v>94.3</v>
      </c>
      <c r="N172" s="232">
        <v>37.700000000000003</v>
      </c>
      <c r="O172" s="81">
        <v>73122</v>
      </c>
      <c r="P172" s="81">
        <v>1034680</v>
      </c>
      <c r="Q172" s="8">
        <v>87124</v>
      </c>
      <c r="R172" s="72">
        <v>9138</v>
      </c>
      <c r="S172" s="198">
        <v>32946</v>
      </c>
      <c r="T172" s="199">
        <v>45040</v>
      </c>
      <c r="U172" s="8"/>
    </row>
    <row r="173" spans="1:42" ht="18.75" customHeight="1">
      <c r="A173" s="424"/>
      <c r="B173" s="55">
        <v>29</v>
      </c>
      <c r="C173" s="56">
        <v>22308</v>
      </c>
      <c r="D173" s="57">
        <v>3150</v>
      </c>
      <c r="E173" s="57">
        <v>381</v>
      </c>
      <c r="F173" s="57">
        <v>4490</v>
      </c>
      <c r="G173" s="192">
        <v>327998</v>
      </c>
      <c r="H173" s="193">
        <v>0.38300000000000001</v>
      </c>
      <c r="I173" s="194"/>
      <c r="J173" s="194"/>
      <c r="K173" s="194">
        <v>10</v>
      </c>
      <c r="L173" s="194">
        <v>162</v>
      </c>
      <c r="M173" s="196">
        <v>93.9</v>
      </c>
      <c r="N173" s="232">
        <v>38.9</v>
      </c>
      <c r="O173" s="81">
        <v>87739</v>
      </c>
      <c r="P173" s="81">
        <v>1030003</v>
      </c>
      <c r="Q173" s="8">
        <v>82448</v>
      </c>
      <c r="R173" s="72">
        <v>6806</v>
      </c>
      <c r="S173" s="198">
        <v>30272</v>
      </c>
      <c r="T173" s="199">
        <v>45370</v>
      </c>
      <c r="U173" s="8"/>
    </row>
    <row r="174" spans="1:42" s="8" customFormat="1" ht="18.75" customHeight="1">
      <c r="A174" s="425"/>
      <c r="B174" s="55">
        <v>30</v>
      </c>
      <c r="C174" s="56">
        <v>18315</v>
      </c>
      <c r="D174" s="57">
        <v>3054</v>
      </c>
      <c r="E174" s="57">
        <v>-95</v>
      </c>
      <c r="F174" s="57">
        <v>3804</v>
      </c>
      <c r="G174" s="192">
        <v>323526</v>
      </c>
      <c r="H174" s="193">
        <v>0.38700000000000001</v>
      </c>
      <c r="I174" s="194"/>
      <c r="J174" s="194"/>
      <c r="K174" s="194">
        <v>9.4</v>
      </c>
      <c r="L174" s="194">
        <v>167.4</v>
      </c>
      <c r="M174" s="196">
        <v>94.8</v>
      </c>
      <c r="N174" s="197">
        <v>40</v>
      </c>
      <c r="O174" s="81">
        <v>80996</v>
      </c>
      <c r="P174" s="81">
        <v>1026932</v>
      </c>
      <c r="Q174" s="8">
        <v>70811</v>
      </c>
      <c r="R174" s="72">
        <v>10706</v>
      </c>
      <c r="S174" s="198">
        <v>25672</v>
      </c>
      <c r="T174" s="199">
        <v>34433</v>
      </c>
      <c r="W174" s="229"/>
      <c r="X174" s="229"/>
      <c r="Y174" s="229"/>
      <c r="Z174" s="229"/>
      <c r="AA174" s="229"/>
      <c r="AB174" s="229"/>
      <c r="AC174" s="229"/>
      <c r="AD174" s="229"/>
      <c r="AE174" s="229"/>
      <c r="AF174" s="229"/>
      <c r="AG174" s="229"/>
      <c r="AH174" s="229"/>
      <c r="AI174" s="229"/>
      <c r="AJ174" s="229"/>
      <c r="AK174" s="229"/>
      <c r="AL174" s="229"/>
      <c r="AM174" s="229"/>
      <c r="AN174" s="229"/>
      <c r="AO174" s="229"/>
      <c r="AP174" s="229"/>
    </row>
    <row r="175" spans="1:42" ht="18.75" customHeight="1">
      <c r="A175" s="426" t="s">
        <v>244</v>
      </c>
      <c r="B175" s="52">
        <v>26</v>
      </c>
      <c r="C175" s="53">
        <v>13991</v>
      </c>
      <c r="D175" s="54">
        <v>6382</v>
      </c>
      <c r="E175" s="53">
        <v>3798</v>
      </c>
      <c r="F175" s="54">
        <v>3131</v>
      </c>
      <c r="G175" s="179">
        <v>324786</v>
      </c>
      <c r="H175" s="180">
        <v>0.30399999999999999</v>
      </c>
      <c r="I175" s="181"/>
      <c r="J175" s="181"/>
      <c r="K175" s="181">
        <v>16.7</v>
      </c>
      <c r="L175" s="181">
        <v>132.1</v>
      </c>
      <c r="M175" s="183">
        <v>91</v>
      </c>
      <c r="N175" s="231">
        <v>38.200000000000003</v>
      </c>
      <c r="O175" s="185">
        <v>54349</v>
      </c>
      <c r="P175" s="185">
        <v>1026328</v>
      </c>
      <c r="Q175" s="6">
        <v>90816</v>
      </c>
      <c r="R175" s="68">
        <v>11035</v>
      </c>
      <c r="S175" s="186">
        <v>35237</v>
      </c>
      <c r="T175" s="187">
        <v>44544</v>
      </c>
      <c r="U175" s="8"/>
    </row>
    <row r="176" spans="1:42" ht="18.75" customHeight="1">
      <c r="A176" s="424"/>
      <c r="B176" s="55">
        <v>27</v>
      </c>
      <c r="C176" s="56">
        <v>14770</v>
      </c>
      <c r="D176" s="57">
        <v>7431</v>
      </c>
      <c r="E176" s="56">
        <v>1049</v>
      </c>
      <c r="F176" s="57">
        <v>1716</v>
      </c>
      <c r="G176" s="192">
        <v>330593</v>
      </c>
      <c r="H176" s="193">
        <v>0.32</v>
      </c>
      <c r="I176" s="194"/>
      <c r="J176" s="194"/>
      <c r="K176" s="194">
        <v>15.5</v>
      </c>
      <c r="L176" s="194">
        <v>126.4</v>
      </c>
      <c r="M176" s="196">
        <v>91.3</v>
      </c>
      <c r="N176" s="232">
        <v>50.2</v>
      </c>
      <c r="O176" s="81">
        <v>76278</v>
      </c>
      <c r="P176" s="81">
        <v>889452</v>
      </c>
      <c r="Q176" s="8">
        <v>90714</v>
      </c>
      <c r="R176" s="72">
        <v>11702</v>
      </c>
      <c r="S176" s="198">
        <v>35141</v>
      </c>
      <c r="T176" s="199">
        <v>43871</v>
      </c>
      <c r="U176" s="8"/>
    </row>
    <row r="177" spans="1:42" ht="18.75" customHeight="1">
      <c r="A177" s="424"/>
      <c r="B177" s="55">
        <v>28</v>
      </c>
      <c r="C177" s="56">
        <v>14564</v>
      </c>
      <c r="D177" s="57">
        <v>7812</v>
      </c>
      <c r="E177" s="57">
        <v>381</v>
      </c>
      <c r="F177" s="57">
        <v>393</v>
      </c>
      <c r="G177" s="192">
        <v>327322</v>
      </c>
      <c r="H177" s="193">
        <v>0.33300000000000002</v>
      </c>
      <c r="I177" s="194"/>
      <c r="J177" s="194"/>
      <c r="K177" s="194">
        <v>14.2</v>
      </c>
      <c r="L177" s="194">
        <v>122.9</v>
      </c>
      <c r="M177" s="196">
        <v>92.2</v>
      </c>
      <c r="N177" s="232">
        <v>38.700000000000003</v>
      </c>
      <c r="O177" s="81">
        <v>72452</v>
      </c>
      <c r="P177" s="81">
        <v>871126</v>
      </c>
      <c r="Q177" s="8">
        <v>90094</v>
      </c>
      <c r="R177" s="72">
        <v>11715</v>
      </c>
      <c r="S177" s="198">
        <v>33291</v>
      </c>
      <c r="T177" s="199">
        <v>45088</v>
      </c>
      <c r="U177" s="8"/>
    </row>
    <row r="178" spans="1:42" ht="18.75" customHeight="1">
      <c r="A178" s="424"/>
      <c r="B178" s="55">
        <v>29</v>
      </c>
      <c r="C178" s="56">
        <v>14478</v>
      </c>
      <c r="D178" s="57">
        <v>6662</v>
      </c>
      <c r="E178" s="57">
        <v>-1150</v>
      </c>
      <c r="F178" s="57">
        <v>-1150</v>
      </c>
      <c r="G178" s="192">
        <v>326457</v>
      </c>
      <c r="H178" s="193">
        <v>0.34300000000000003</v>
      </c>
      <c r="I178" s="194"/>
      <c r="J178" s="194"/>
      <c r="K178" s="194">
        <v>12.9</v>
      </c>
      <c r="L178" s="194">
        <v>113.6</v>
      </c>
      <c r="M178" s="196">
        <v>92.7</v>
      </c>
      <c r="N178" s="232">
        <v>37.5</v>
      </c>
      <c r="O178" s="81">
        <v>78956</v>
      </c>
      <c r="P178" s="81">
        <v>857334</v>
      </c>
      <c r="Q178" s="8">
        <v>92152</v>
      </c>
      <c r="R178" s="72">
        <v>11715</v>
      </c>
      <c r="S178" s="198">
        <v>32767</v>
      </c>
      <c r="T178" s="199">
        <v>47670</v>
      </c>
      <c r="U178" s="8"/>
    </row>
    <row r="179" spans="1:42" s="8" customFormat="1" ht="18.75" customHeight="1">
      <c r="A179" s="425"/>
      <c r="B179" s="55">
        <v>30</v>
      </c>
      <c r="C179" s="56">
        <v>14882</v>
      </c>
      <c r="D179" s="57">
        <v>6251</v>
      </c>
      <c r="E179" s="57">
        <v>-411</v>
      </c>
      <c r="F179" s="57">
        <v>-406</v>
      </c>
      <c r="G179" s="192">
        <v>323805</v>
      </c>
      <c r="H179" s="193">
        <v>0.34699999999999998</v>
      </c>
      <c r="I179" s="194"/>
      <c r="J179" s="194"/>
      <c r="K179" s="194">
        <v>11.9</v>
      </c>
      <c r="L179" s="194">
        <v>113.7</v>
      </c>
      <c r="M179" s="196">
        <v>91.6</v>
      </c>
      <c r="N179" s="232">
        <v>38.299999999999997</v>
      </c>
      <c r="O179" s="81">
        <v>47183</v>
      </c>
      <c r="P179" s="81">
        <v>844800</v>
      </c>
      <c r="Q179" s="8">
        <v>94485</v>
      </c>
      <c r="R179" s="72">
        <v>11719</v>
      </c>
      <c r="S179" s="198">
        <v>32754</v>
      </c>
      <c r="T179" s="199">
        <v>50012</v>
      </c>
      <c r="W179" s="229"/>
      <c r="X179" s="229"/>
      <c r="Y179" s="229"/>
      <c r="Z179" s="229"/>
      <c r="AA179" s="229"/>
      <c r="AB179" s="229"/>
      <c r="AC179" s="229"/>
      <c r="AD179" s="229"/>
      <c r="AE179" s="229"/>
      <c r="AF179" s="229"/>
      <c r="AG179" s="229"/>
      <c r="AH179" s="229"/>
      <c r="AI179" s="229"/>
      <c r="AJ179" s="229"/>
      <c r="AK179" s="229"/>
      <c r="AL179" s="229"/>
      <c r="AM179" s="229"/>
      <c r="AN179" s="229"/>
      <c r="AO179" s="229"/>
      <c r="AP179" s="229"/>
    </row>
    <row r="180" spans="1:42" ht="18.75" customHeight="1">
      <c r="A180" s="426" t="s">
        <v>85</v>
      </c>
      <c r="B180" s="52">
        <v>26</v>
      </c>
      <c r="C180" s="53">
        <v>21240</v>
      </c>
      <c r="D180" s="54">
        <v>4100</v>
      </c>
      <c r="E180" s="53">
        <v>270</v>
      </c>
      <c r="F180" s="54">
        <v>296</v>
      </c>
      <c r="G180" s="179">
        <v>472408</v>
      </c>
      <c r="H180" s="180">
        <v>0.30599999999999999</v>
      </c>
      <c r="I180" s="181"/>
      <c r="J180" s="181"/>
      <c r="K180" s="181">
        <v>15.6</v>
      </c>
      <c r="L180" s="181">
        <v>226.4</v>
      </c>
      <c r="M180" s="183">
        <v>97.1</v>
      </c>
      <c r="N180" s="184">
        <v>30</v>
      </c>
      <c r="O180" s="185">
        <v>48882</v>
      </c>
      <c r="P180" s="185">
        <v>1672861</v>
      </c>
      <c r="Q180" s="6">
        <v>85683</v>
      </c>
      <c r="R180" s="68">
        <v>17497</v>
      </c>
      <c r="S180" s="186">
        <v>7412</v>
      </c>
      <c r="T180" s="187">
        <v>60774</v>
      </c>
      <c r="U180" s="8"/>
    </row>
    <row r="181" spans="1:42" ht="18.75" customHeight="1">
      <c r="A181" s="424"/>
      <c r="B181" s="55">
        <v>27</v>
      </c>
      <c r="C181" s="56">
        <v>20628</v>
      </c>
      <c r="D181" s="57">
        <v>4594</v>
      </c>
      <c r="E181" s="56">
        <v>494</v>
      </c>
      <c r="F181" s="57">
        <v>526</v>
      </c>
      <c r="G181" s="192">
        <v>481038</v>
      </c>
      <c r="H181" s="193">
        <v>0.32100000000000001</v>
      </c>
      <c r="I181" s="194"/>
      <c r="J181" s="194"/>
      <c r="K181" s="194">
        <v>14.7</v>
      </c>
      <c r="L181" s="194">
        <v>216.2</v>
      </c>
      <c r="M181" s="196">
        <v>96.8</v>
      </c>
      <c r="N181" s="197">
        <v>32.799999999999997</v>
      </c>
      <c r="O181" s="81">
        <v>64585</v>
      </c>
      <c r="P181" s="81">
        <v>1648629</v>
      </c>
      <c r="Q181" s="8">
        <v>81296</v>
      </c>
      <c r="R181" s="72">
        <v>17528</v>
      </c>
      <c r="S181" s="198">
        <v>7425</v>
      </c>
      <c r="T181" s="199">
        <v>56343</v>
      </c>
      <c r="U181" s="8"/>
    </row>
    <row r="182" spans="1:42" ht="18.75" customHeight="1">
      <c r="A182" s="424"/>
      <c r="B182" s="55">
        <v>28</v>
      </c>
      <c r="C182" s="56">
        <v>26695</v>
      </c>
      <c r="D182" s="57">
        <v>5343</v>
      </c>
      <c r="E182" s="57">
        <v>748</v>
      </c>
      <c r="F182" s="57">
        <v>764</v>
      </c>
      <c r="G182" s="192">
        <v>476564</v>
      </c>
      <c r="H182" s="193">
        <v>0.33300000000000002</v>
      </c>
      <c r="I182" s="194"/>
      <c r="J182" s="194"/>
      <c r="K182" s="194">
        <v>13.8</v>
      </c>
      <c r="L182" s="194">
        <v>220.5</v>
      </c>
      <c r="M182" s="196">
        <v>97</v>
      </c>
      <c r="N182" s="232">
        <v>31.3</v>
      </c>
      <c r="O182" s="81">
        <v>59750</v>
      </c>
      <c r="P182" s="81">
        <v>1636543</v>
      </c>
      <c r="Q182" s="8">
        <v>75833</v>
      </c>
      <c r="R182" s="72">
        <v>17545</v>
      </c>
      <c r="S182" s="198">
        <v>7432</v>
      </c>
      <c r="T182" s="199">
        <v>50856</v>
      </c>
      <c r="U182" s="8"/>
    </row>
    <row r="183" spans="1:42" ht="18.75" customHeight="1">
      <c r="A183" s="424"/>
      <c r="B183" s="55">
        <v>29</v>
      </c>
      <c r="C183" s="56">
        <v>18955</v>
      </c>
      <c r="D183" s="57">
        <v>3470</v>
      </c>
      <c r="E183" s="57">
        <v>-1873</v>
      </c>
      <c r="F183" s="57">
        <v>-1861</v>
      </c>
      <c r="G183" s="192">
        <v>475495</v>
      </c>
      <c r="H183" s="193">
        <v>0.34300000000000003</v>
      </c>
      <c r="I183" s="194"/>
      <c r="J183" s="194"/>
      <c r="K183" s="194">
        <v>12.8</v>
      </c>
      <c r="L183" s="194">
        <v>219.9</v>
      </c>
      <c r="M183" s="196">
        <v>97.6</v>
      </c>
      <c r="N183" s="232">
        <v>31.5</v>
      </c>
      <c r="O183" s="81">
        <v>53223</v>
      </c>
      <c r="P183" s="81">
        <v>1622294</v>
      </c>
      <c r="Q183" s="8">
        <v>79928</v>
      </c>
      <c r="R183" s="72">
        <v>17556</v>
      </c>
      <c r="S183" s="198">
        <v>7437</v>
      </c>
      <c r="T183" s="199">
        <v>54935</v>
      </c>
      <c r="U183" s="8"/>
    </row>
    <row r="184" spans="1:42" s="8" customFormat="1" ht="18.75" customHeight="1">
      <c r="A184" s="425"/>
      <c r="B184" s="59">
        <v>30</v>
      </c>
      <c r="C184" s="60">
        <v>23045</v>
      </c>
      <c r="D184" s="61">
        <v>4690</v>
      </c>
      <c r="E184" s="61">
        <v>1220</v>
      </c>
      <c r="F184" s="61">
        <v>1223</v>
      </c>
      <c r="G184" s="203">
        <v>475587</v>
      </c>
      <c r="H184" s="204">
        <v>0.34665000000000001</v>
      </c>
      <c r="I184" s="205"/>
      <c r="J184" s="205"/>
      <c r="K184" s="205">
        <v>12.2</v>
      </c>
      <c r="L184" s="205">
        <v>216.8</v>
      </c>
      <c r="M184" s="208">
        <v>98.2</v>
      </c>
      <c r="N184" s="209">
        <v>32</v>
      </c>
      <c r="O184" s="82">
        <v>38760</v>
      </c>
      <c r="P184" s="82">
        <v>1603161</v>
      </c>
      <c r="Q184" s="76">
        <v>72660</v>
      </c>
      <c r="R184" s="77">
        <v>17559</v>
      </c>
      <c r="S184" s="210">
        <v>7438</v>
      </c>
      <c r="T184" s="211">
        <v>47663</v>
      </c>
      <c r="W184" s="229"/>
      <c r="X184" s="229"/>
      <c r="Y184" s="229"/>
      <c r="Z184" s="229"/>
      <c r="AA184" s="229"/>
      <c r="AB184" s="229"/>
      <c r="AC184" s="229"/>
      <c r="AD184" s="229"/>
      <c r="AE184" s="229"/>
      <c r="AF184" s="229"/>
      <c r="AG184" s="229"/>
      <c r="AH184" s="229"/>
      <c r="AI184" s="229"/>
      <c r="AJ184" s="229"/>
      <c r="AK184" s="229"/>
      <c r="AL184" s="229"/>
      <c r="AM184" s="229"/>
      <c r="AN184" s="229"/>
      <c r="AO184" s="229"/>
      <c r="AP184" s="229"/>
    </row>
    <row r="185" spans="1:42">
      <c r="A185" s="51"/>
      <c r="T185" s="229"/>
      <c r="U185" s="229"/>
    </row>
    <row r="224" spans="1:1">
      <c r="A224" s="64" t="s">
        <v>45</v>
      </c>
    </row>
    <row r="225" spans="1:1">
      <c r="A225" s="65" t="s">
        <v>46</v>
      </c>
    </row>
    <row r="226" spans="1:1">
      <c r="A226" s="66" t="s">
        <v>47</v>
      </c>
    </row>
    <row r="227" spans="1:1">
      <c r="A227" s="65" t="s">
        <v>48</v>
      </c>
    </row>
    <row r="228" spans="1:1">
      <c r="A228" s="65" t="s">
        <v>49</v>
      </c>
    </row>
    <row r="229" spans="1:1">
      <c r="A229" s="65" t="s">
        <v>50</v>
      </c>
    </row>
    <row r="230" spans="1:1">
      <c r="A230" s="65" t="s">
        <v>54</v>
      </c>
    </row>
    <row r="231" spans="1:1">
      <c r="A231" s="65" t="s">
        <v>55</v>
      </c>
    </row>
    <row r="232" spans="1:1">
      <c r="A232" s="65" t="s">
        <v>56</v>
      </c>
    </row>
    <row r="233" spans="1:1">
      <c r="A233" s="65" t="s">
        <v>58</v>
      </c>
    </row>
    <row r="234" spans="1:1">
      <c r="A234" s="65" t="s">
        <v>59</v>
      </c>
    </row>
    <row r="235" spans="1:1">
      <c r="A235" s="65" t="s">
        <v>60</v>
      </c>
    </row>
    <row r="236" spans="1:1">
      <c r="A236" s="67" t="s">
        <v>61</v>
      </c>
    </row>
    <row r="237" spans="1:1">
      <c r="A237" s="2" t="s">
        <v>62</v>
      </c>
    </row>
  </sheetData>
  <customSheetViews>
    <customSheetView guid="{9CD6CDFB-0526-4987-BB9B-F12261C08409}" showPageBreaks="1" showGridLines="0" view="pageBreakPreview">
      <pane xSplit="2" ySplit="4" topLeftCell="C164" activePane="bottomRight" state="frozen"/>
      <selection pane="bottomRight" activeCell="H184" sqref="H184"/>
      <rowBreaks count="3" manualBreakCount="3">
        <brk id="64" max="19" man="1"/>
        <brk id="124" max="19" man="1"/>
        <brk id="195" max="38" man="1"/>
      </rowBreaks>
      <pageMargins left="0.59055118110236227" right="0.59055118110236227" top="0.6692913385826772" bottom="0.31496062992125984" header="0.51181102362204722" footer="0.51181102362204722"/>
      <pageSetup paperSize="9" scale="46" orientation="landscape" r:id="rId1"/>
      <headerFooter alignWithMargins="0"/>
    </customSheetView>
    <customSheetView guid="{47FE580C-1B40-484B-A27C-9C582BD9B048}" scale="85" showPageBreaks="1" showGridLines="0" printArea="1" view="pageBreakPreview">
      <pane xSplit="2" ySplit="4" topLeftCell="C137" activePane="bottomRight" state="frozen"/>
      <selection pane="bottomRight" activeCell="B150" sqref="A150:IV154"/>
      <rowBreaks count="2" manualBreakCount="2">
        <brk id="64" max="19" man="1"/>
        <brk id="124" max="19" man="1"/>
      </rowBreaks>
      <pageMargins left="0.59055118110236227" right="0.59055118110236227" top="0.6692913385826772" bottom="0.31496062992125984" header="0.51181102362204722" footer="0.51181102362204722"/>
      <pageSetup paperSize="9" scale="46" orientation="landscape" r:id="rId2"/>
      <headerFooter alignWithMargins="0"/>
    </customSheetView>
    <customSheetView guid="{B07D689D-A88D-4FD6-A5A1-1BAAB5F2B100}" scale="85" showPageBreaks="1" showGridLines="0" printArea="1" view="pageBreakPreview">
      <pane xSplit="2" ySplit="4" topLeftCell="H173" activePane="bottomRight" state="frozen"/>
      <selection pane="bottomRight" activeCell="U139" sqref="U139"/>
      <rowBreaks count="2" manualBreakCount="2">
        <brk id="59" max="19" man="1"/>
        <brk id="119" max="19" man="1"/>
      </rowBreaks>
      <pageMargins left="0.59055118110236227" right="0.59055118110236227" top="0.6692913385826772" bottom="0.31496062992125984" header="0.51181102362204722" footer="0.51181102362204722"/>
      <pageSetup paperSize="9" scale="46" orientation="landscape" r:id="rId3"/>
      <headerFooter alignWithMargins="0"/>
    </customSheetView>
  </customSheetViews>
  <mergeCells count="54">
    <mergeCell ref="A170:A174"/>
    <mergeCell ref="I3:I4"/>
    <mergeCell ref="A20:A24"/>
    <mergeCell ref="A110:A114"/>
    <mergeCell ref="F3:F4"/>
    <mergeCell ref="A40:A44"/>
    <mergeCell ref="A60:A64"/>
    <mergeCell ref="A100:A104"/>
    <mergeCell ref="A80:A84"/>
    <mergeCell ref="A25:A29"/>
    <mergeCell ref="A50:A54"/>
    <mergeCell ref="A55:A59"/>
    <mergeCell ref="A85:A89"/>
    <mergeCell ref="A90:A94"/>
    <mergeCell ref="A70:A74"/>
    <mergeCell ref="A75:A79"/>
    <mergeCell ref="J3:J4"/>
    <mergeCell ref="A3:A4"/>
    <mergeCell ref="H3:H4"/>
    <mergeCell ref="D3:D4"/>
    <mergeCell ref="A15:A19"/>
    <mergeCell ref="C3:C4"/>
    <mergeCell ref="A45:A49"/>
    <mergeCell ref="S2:T2"/>
    <mergeCell ref="M3:M4"/>
    <mergeCell ref="N3:N4"/>
    <mergeCell ref="O3:O4"/>
    <mergeCell ref="P3:P4"/>
    <mergeCell ref="Q3:Q4"/>
    <mergeCell ref="L3:L4"/>
    <mergeCell ref="A35:A39"/>
    <mergeCell ref="A30:A34"/>
    <mergeCell ref="B3:B4"/>
    <mergeCell ref="A10:A14"/>
    <mergeCell ref="K3:K4"/>
    <mergeCell ref="G3:G4"/>
    <mergeCell ref="E3:E4"/>
    <mergeCell ref="A5:A9"/>
    <mergeCell ref="A160:A164"/>
    <mergeCell ref="A180:A184"/>
    <mergeCell ref="A65:A69"/>
    <mergeCell ref="A120:A124"/>
    <mergeCell ref="A140:A144"/>
    <mergeCell ref="A95:A99"/>
    <mergeCell ref="A130:A134"/>
    <mergeCell ref="A175:A179"/>
    <mergeCell ref="A165:A169"/>
    <mergeCell ref="A155:A159"/>
    <mergeCell ref="A150:A154"/>
    <mergeCell ref="A145:A149"/>
    <mergeCell ref="A115:A119"/>
    <mergeCell ref="A105:A109"/>
    <mergeCell ref="A135:A139"/>
    <mergeCell ref="A125:A129"/>
  </mergeCells>
  <phoneticPr fontId="2"/>
  <printOptions horizontalCentered="1"/>
  <pageMargins left="0.39370078740157483" right="0.39370078740157483" top="0.39370078740157483" bottom="0.39370078740157483" header="0.51181102362204722" footer="0.51181102362204722"/>
  <pageSetup paperSize="9" scale="59" fitToHeight="4" orientation="landscape" r:id="rId4"/>
  <headerFooter alignWithMargins="0"/>
  <rowBreaks count="2" manualBreakCount="2">
    <brk id="104" max="19" man="1"/>
    <brk id="154"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21</vt:i4>
      </vt:variant>
    </vt:vector>
  </HeadingPairs>
  <TitlesOfParts>
    <vt:vector size="34" baseType="lpstr">
      <vt:lpstr>表紙</vt:lpstr>
      <vt:lpstr>目次</vt:lpstr>
      <vt:lpstr>R1予算（歳入）</vt:lpstr>
      <vt:lpstr>R1予算 (歳出)</vt:lpstr>
      <vt:lpstr>決算歳入（都道府県）</vt:lpstr>
      <vt:lpstr>決算歳出（都道府県）</vt:lpstr>
      <vt:lpstr>決算歳入 (政令市)</vt:lpstr>
      <vt:lpstr>決算歳出（政令市）</vt:lpstr>
      <vt:lpstr>財政指標（都道府県）</vt:lpstr>
      <vt:lpstr>財政指標 (政令市)</vt:lpstr>
      <vt:lpstr>発行実績 （都道府県)</vt:lpstr>
      <vt:lpstr>発行実績 (政令市)</vt:lpstr>
      <vt:lpstr>共同発行債</vt:lpstr>
      <vt:lpstr>'R1予算 (歳出)'!Print_Area</vt:lpstr>
      <vt:lpstr>'R1予算（歳入）'!Print_Area</vt:lpstr>
      <vt:lpstr>'決算歳出（政令市）'!Print_Area</vt:lpstr>
      <vt:lpstr>'決算歳出（都道府県）'!Print_Area</vt:lpstr>
      <vt:lpstr>'決算歳入 (政令市)'!Print_Area</vt:lpstr>
      <vt:lpstr>'決算歳入（都道府県）'!Print_Area</vt:lpstr>
      <vt:lpstr>'財政指標 (政令市)'!Print_Area</vt:lpstr>
      <vt:lpstr>'財政指標（都道府県）'!Print_Area</vt:lpstr>
      <vt:lpstr>'発行実績 (政令市)'!Print_Area</vt:lpstr>
      <vt:lpstr>'発行実績 （都道府県)'!Print_Area</vt:lpstr>
      <vt:lpstr>目次!Print_Area</vt:lpstr>
      <vt:lpstr>'R1予算 (歳出)'!Print_Titles</vt:lpstr>
      <vt:lpstr>'R1予算（歳入）'!Print_Titles</vt:lpstr>
      <vt:lpstr>'決算歳出（政令市）'!Print_Titles</vt:lpstr>
      <vt:lpstr>'決算歳出（都道府県）'!Print_Titles</vt:lpstr>
      <vt:lpstr>'決算歳入 (政令市)'!Print_Titles</vt:lpstr>
      <vt:lpstr>'決算歳入（都道府県）'!Print_Titles</vt:lpstr>
      <vt:lpstr>'財政指標 (政令市)'!Print_Titles</vt:lpstr>
      <vt:lpstr>'財政指標（都道府県）'!Print_Titles</vt:lpstr>
      <vt:lpstr>'発行実績 (政令市)'!Print_Titles</vt:lpstr>
      <vt:lpstr>'発行実績 （都道府県)'!Print_Titles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2019-10-06T01:46:44Z</cp:lastPrinted>
  <dcterms:created xsi:type="dcterms:W3CDTF">2008-09-26T01:13:55Z</dcterms:created>
  <dcterms:modified xsi:type="dcterms:W3CDTF">2019-10-11T08:17:37Z</dcterms:modified>
</cp:coreProperties>
</file>