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財務課\040_１年未満文書フォルダ\013_起債\R5年度\【地方債協会】\02都道府県及び指定都市の財政状況について\"/>
    </mc:Choice>
  </mc:AlternateContent>
  <bookViews>
    <workbookView xWindow="-120" yWindow="-120" windowWidth="29040" windowHeight="15840" tabRatio="830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8" l="1"/>
  <c r="I20" i="8"/>
  <c r="I16" i="2"/>
  <c r="H40" i="7"/>
  <c r="F40" i="7"/>
  <c r="F22" i="7"/>
  <c r="G9" i="7" s="1"/>
  <c r="H40" i="2"/>
  <c r="F40" i="2"/>
  <c r="G38" i="2" s="1"/>
  <c r="H22" i="2"/>
  <c r="F22" i="2"/>
  <c r="G20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H31" i="10"/>
  <c r="H34" i="10" s="1"/>
  <c r="G31" i="10"/>
  <c r="G34" i="10" s="1"/>
  <c r="F31" i="10"/>
  <c r="F34" i="10" s="1"/>
  <c r="F37" i="10" s="1"/>
  <c r="F42" i="10" s="1"/>
  <c r="E31" i="10"/>
  <c r="E34" i="10" s="1"/>
  <c r="E37" i="10" s="1"/>
  <c r="E42" i="10" s="1"/>
  <c r="O44" i="9"/>
  <c r="N44" i="9"/>
  <c r="M44" i="9"/>
  <c r="L44" i="9"/>
  <c r="K44" i="9"/>
  <c r="K45" i="9" s="1"/>
  <c r="J44" i="9"/>
  <c r="I44" i="9"/>
  <c r="H44" i="9"/>
  <c r="G44" i="9"/>
  <c r="G45" i="9" s="1"/>
  <c r="F44" i="9"/>
  <c r="O39" i="9"/>
  <c r="N39" i="9"/>
  <c r="M39" i="9"/>
  <c r="M45" i="9" s="1"/>
  <c r="L39" i="9"/>
  <c r="K39" i="9"/>
  <c r="J39" i="9"/>
  <c r="I39" i="9"/>
  <c r="I45" i="9" s="1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I39" i="6"/>
  <c r="H39" i="6"/>
  <c r="H45" i="6" s="1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L45" i="6" l="1"/>
  <c r="G31" i="2"/>
  <c r="G34" i="2"/>
  <c r="O45" i="9"/>
  <c r="I23" i="8"/>
  <c r="I21" i="8"/>
  <c r="G40" i="2"/>
  <c r="G21" i="2"/>
  <c r="F45" i="6"/>
  <c r="N45" i="6"/>
  <c r="I40" i="7"/>
  <c r="K37" i="10"/>
  <c r="K42" i="10" s="1"/>
  <c r="G13" i="2"/>
  <c r="I45" i="6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I22" i="2"/>
  <c r="G22" i="2"/>
  <c r="G10" i="2"/>
  <c r="L45" i="9"/>
  <c r="G16" i="2"/>
  <c r="G14" i="2"/>
  <c r="F41" i="10"/>
  <c r="F44" i="10" s="1"/>
  <c r="G45" i="6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<sst xmlns="http://schemas.openxmlformats.org/spreadsheetml/2006/main" count="420" uniqueCount="254">
  <si>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</si>
  <si>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</si>
  <si>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</si>
  <si>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</si>
  <si>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</si>
  <si>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</si>
  <si>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</si>
  <si>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</si>
  <si>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</si>
  <si>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</si>
  <si>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</si>
  <si>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</si>
  <si>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</si>
  <si>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</si>
  <si>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</si>
  <si>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</si>
  <si>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</si>
  <si>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</si>
  <si>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</si>
  <si>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</si>
  <si>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</si>
  <si>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</si>
  <si>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</si>
  <si>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</si>
  <si>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</si>
  <si>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</si>
  <si>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</si>
  <si>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</si>
  <si>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</si>
  <si>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</si>
  <si>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</si>
  <si>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</si>
  <si>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</si>
  <si>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</si>
  <si>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</si>
  <si>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</si>
  <si>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</si>
  <si>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</si>
  <si>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</si>
  <si>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</si>
  <si>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</si>
  <si>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</si>
  <si>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</si>
  <si>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</si>
  <si>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</si>
  <si>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</si>
  <si>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</si>
  <si>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</si>
  <si>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</si>
  <si>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</si>
  <si>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</si>
  <si>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</si>
  <si>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</si>
  <si>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</si>
  <si>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</si>
  <si>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</si>
  <si>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</si>
  <si>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</si>
  <si>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</si>
  <si>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</si>
  <si>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</si>
  <si>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</si>
  <si>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</si>
  <si>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</si>
  <si>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</si>
  <si>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</si>
  <si>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</si>
  <si>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</si>
  <si>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</si>
  <si>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</si>
  <si>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</si>
  <si>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</si>
  <si>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</si>
  <si>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</si>
  <si>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</si>
  <si>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</si>
  <si>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</si>
  <si>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</si>
  <si>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</si>
  <si>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</si>
  <si>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</si>
  <si>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</si>
  <si>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</si>
  <si>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</si>
  <si>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</si>
  <si>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</si>
  <si>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</si>
  <si>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</si>
  <si>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</si>
  <si>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</si>
  <si>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</si>
  <si>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</si>
  <si>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</si>
  <si>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</si>
  <si>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</si>
  <si>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</si>
  <si>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</si>
  <si>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</si>
  <si>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</si>
  <si>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</si>
  <si>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</si>
  <si>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</si>
  <si>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</si>
  <si>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</si>
  <si>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</si>
  <si>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</si>
  <si>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</si>
  <si>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</si>
  <si>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</si>
  <si>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</si>
  <si>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</si>
  <si>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</si>
  <si>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</si>
  <si>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</si>
  <si>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</si>
  <si>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</si>
  <si>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</si>
  <si>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</si>
  <si>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</si>
  <si>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</si>
  <si>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</si>
  <si>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</si>
  <si>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</si>
  <si>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</si>
  <si>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</si>
  <si>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</si>
  <si>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</si>
  <si>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</si>
  <si>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</si>
  <si>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</si>
  <si>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</si>
  <si>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</si>
  <si>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</si>
  <si>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</si>
  <si>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</si>
  <si>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</si>
  <si>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</si>
  <si>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</si>
  <si>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</si>
  <si>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</si>
  <si>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</si>
  <si>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</si>
  <si>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</si>
  <si>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</si>
  <si>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</si>
  <si>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</si>
  <si>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</si>
  <si>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</si>
  <si>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</si>
  <si>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</si>
  <si>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</si>
  <si>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</si>
  <si>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</si>
  <si>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</si>
  <si>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</si>
  <si>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</si>
  <si>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</si>
  <si>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</si>
  <si>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</si>
  <si>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</si>
  <si>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</si>
  <si>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</si>
  <si>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</si>
  <si>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</si>
  <si>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</si>
  <si>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</si>
  <si>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</si>
  <si>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</si>
  <si>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</si>
  <si>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</si>
  <si>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</si>
  <si>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</si>
  <si>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</si>
  <si>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</si>
  <si>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</si>
  <si>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</si>
  <si>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</si>
  <si>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</si>
  <si>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</si>
  <si>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</si>
  <si>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</si>
  <si>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</si>
  <si>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</si>
  <si>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</si>
  <si>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</si>
  <si>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</si>
  <si>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</si>
  <si>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</si>
  <si>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</si>
  <si>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</si>
  <si>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</si>
  <si>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</si>
  <si>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</si>
  <si>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</si>
  <si>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</si>
  <si>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</si>
  <si>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</si>
  <si>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</si>
  <si>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</si>
  <si>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</si>
  <si>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</si>
  <si>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</si>
  <si>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</si>
  <si>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</si>
  <si>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</si>
  <si>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</si>
  <si>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</si>
  <si>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</si>
  <si>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</si>
  <si>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</si>
  <si>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</si>
  <si>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</si>
  <si>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</si>
  <si>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</si>
  <si>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</si>
  <si>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</si>
  <si>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</si>
  <si>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</si>
  <si>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</si>
  <si>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</si>
  <si>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</si>
  <si>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</si>
  <si>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</si>
  <si>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</si>
  <si>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</si>
  <si>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</si>
  <si>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</si>
  <si>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</si>
  <si>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</si>
  <si>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</si>
  <si>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</si>
  <si>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</si>
  <si>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</si>
  <si>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</si>
  <si>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</si>
  <si>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</si>
  <si>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</si>
  <si>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</si>
  <si>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</si>
  <si>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</si>
  <si>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</si>
  <si>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</si>
  <si>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</si>
  <si>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</si>
  <si>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相模原市</t>
    <rPh sb="0" eb="4">
      <t>サガミハラシ</t>
    </rPh>
    <phoneticPr fontId="7"/>
  </si>
  <si>
    <t>相模原市</t>
    <rPh sb="0" eb="4">
      <t>サガミハラシ</t>
    </rPh>
    <phoneticPr fontId="7"/>
  </si>
  <si>
    <t>相模原市</t>
    <rPh sb="0" eb="4">
      <t>サガミハラシ</t>
    </rPh>
    <phoneticPr fontId="15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</si>
  <si>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</si>
  <si>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7"/>
  </si>
  <si>
    <t>自動車駐車場事業会計</t>
    <rPh sb="0" eb="3">
      <t>ジドウシャ</t>
    </rPh>
    <rPh sb="3" eb="6">
      <t>チュウシャジョウ</t>
    </rPh>
    <rPh sb="6" eb="8">
      <t>ジギョウ</t>
    </rPh>
    <rPh sb="8" eb="10">
      <t>カイケイ</t>
    </rPh>
    <phoneticPr fontId="7"/>
  </si>
  <si>
    <t>下水道事業会計</t>
    <rPh sb="0" eb="3">
      <t>ゲスイドウ</t>
    </rPh>
    <rPh sb="3" eb="5">
      <t>ジギョウ</t>
    </rPh>
    <rPh sb="5" eb="7">
      <t>カイケイ</t>
    </rPh>
    <phoneticPr fontId="15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</si>
  <si>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15"/>
  </si>
  <si>
    <t>自動車駐車場事業会計</t>
    <rPh sb="0" eb="3">
      <t>ジドウシャ</t>
    </rPh>
    <rPh sb="3" eb="6">
      <t>チュウシャジョウ</t>
    </rPh>
    <rPh sb="6" eb="8">
      <t>ジギョウ</t>
    </rPh>
    <rPh sb="8" eb="10">
      <t>カイケイ</t>
    </rPh>
    <phoneticPr fontId="15"/>
  </si>
  <si>
    <t>土地開発公社</t>
    <rPh sb="0" eb="2">
      <t>トチ</t>
    </rPh>
    <rPh sb="2" eb="4">
      <t>カイハツ</t>
    </rPh>
    <rPh sb="4" eb="6">
      <t>コウシャ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</si>
</sst>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12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0" fillId="0" borderId="8" xfId="1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95" t="s">
        <v>0</v>
      </c>
      <c r="B1" s="95"/>
      <c r="C1" s="95"/>
      <c r="D1" s="95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97" t="s">
        <v>104</v>
      </c>
      <c r="H6" s="98"/>
      <c r="I6" s="98"/>
    </row>
    <row r="7" spans="1:9" ht="27" customHeight="1">
      <c r="A7" s="8"/>
      <c r="B7" s="4"/>
      <c r="C7" s="4"/>
      <c r="D7" s="4"/>
      <c r="E7" s="60"/>
      <c r="F7" s="52" t="s">
        <v>233</v>
      </c>
      <c r="G7" s="52"/>
      <c r="H7" s="52" t="s">
        <v>243</v>
      </c>
      <c r="I7" s="53" t="s">
        <v>20</v>
      </c>
    </row>
    <row r="8" spans="1:9" ht="17.100000000000001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230</v>
      </c>
      <c r="I8" s="55"/>
    </row>
    <row r="9" spans="1:9" ht="18" customHeight="1">
      <c r="A9" s="96" t="s">
        <v>79</v>
      </c>
      <c r="B9" s="96" t="s">
        <v>80</v>
      </c>
      <c r="C9" s="62" t="s">
        <v>2</v>
      </c>
      <c r="D9" s="56"/>
      <c r="E9" s="56"/>
      <c r="F9" s="57">
        <v>134300</v>
      </c>
      <c r="G9" s="58">
        <f t="shared" ref="G9:G22" si="0">F9/$F$22*100</f>
        <v>40.473262934567721</v>
      </c>
      <c r="H9" s="57">
        <v>130700</v>
      </c>
      <c r="I9" s="58">
        <f t="shared" ref="I9:I21" si="1">(F9/H9-1)*100</f>
        <v>2.7543993879112438</v>
      </c>
    </row>
    <row r="10" spans="1:9" ht="18" customHeight="1">
      <c r="A10" s="96"/>
      <c r="B10" s="96"/>
      <c r="C10" s="64"/>
      <c r="D10" s="62" t="s">
        <v>21</v>
      </c>
      <c r="E10" s="56"/>
      <c r="F10" s="57">
        <v>67400</v>
      </c>
      <c r="G10" s="58">
        <f t="shared" si="0"/>
        <v>20.311972611987077</v>
      </c>
      <c r="H10" s="57">
        <v>65392</v>
      </c>
      <c r="I10" s="58">
        <f t="shared" si="1"/>
        <v>3.0707120137019928</v>
      </c>
    </row>
    <row r="11" spans="1:9" ht="18" customHeight="1">
      <c r="A11" s="96"/>
      <c r="B11" s="96"/>
      <c r="C11" s="51"/>
      <c r="D11" s="51"/>
      <c r="E11" s="30" t="s">
        <v>22</v>
      </c>
      <c r="F11" s="57">
        <v>60365</v>
      </c>
      <c r="G11" s="58">
        <f t="shared" si="0"/>
        <v>18.191872800038574</v>
      </c>
      <c r="H11" s="57">
        <v>58866</v>
      </c>
      <c r="I11" s="58">
        <f t="shared" si="1"/>
        <v>2.5464614548296183</v>
      </c>
    </row>
    <row r="12" spans="1:9" ht="18" customHeight="1">
      <c r="A12" s="96"/>
      <c r="B12" s="96"/>
      <c r="C12" s="51"/>
      <c r="D12" s="29"/>
      <c r="E12" s="30" t="s">
        <v>23</v>
      </c>
      <c r="F12" s="57">
        <v>3367</v>
      </c>
      <c r="G12" s="58">
        <f>F12/$F$22*100</f>
        <v>1.0146945368629152</v>
      </c>
      <c r="H12" s="57">
        <v>2964</v>
      </c>
      <c r="I12" s="58">
        <f t="shared" si="1"/>
        <v>13.596491228070185</v>
      </c>
    </row>
    <row r="13" spans="1:9" ht="18" customHeight="1">
      <c r="A13" s="96"/>
      <c r="B13" s="96"/>
      <c r="C13" s="63"/>
      <c r="D13" s="56" t="s">
        <v>24</v>
      </c>
      <c r="E13" s="56"/>
      <c r="F13" s="57">
        <v>48044</v>
      </c>
      <c r="G13" s="58">
        <f t="shared" si="0"/>
        <v>14.478759824485268</v>
      </c>
      <c r="H13" s="57">
        <v>47073</v>
      </c>
      <c r="I13" s="58">
        <f t="shared" si="1"/>
        <v>2.0627535954793608</v>
      </c>
    </row>
    <row r="14" spans="1:9" ht="18" customHeight="1">
      <c r="A14" s="96"/>
      <c r="B14" s="96"/>
      <c r="C14" s="56" t="s">
        <v>3</v>
      </c>
      <c r="D14" s="56"/>
      <c r="E14" s="56"/>
      <c r="F14" s="57">
        <v>1713</v>
      </c>
      <c r="G14" s="58">
        <f t="shared" si="0"/>
        <v>0.51623752350643715</v>
      </c>
      <c r="H14" s="57">
        <v>1713</v>
      </c>
      <c r="I14" s="58">
        <f t="shared" si="1"/>
        <v>0</v>
      </c>
    </row>
    <row r="15" spans="1:9" ht="18" customHeight="1">
      <c r="A15" s="96"/>
      <c r="B15" s="96"/>
      <c r="C15" s="56" t="s">
        <v>4</v>
      </c>
      <c r="D15" s="56"/>
      <c r="E15" s="56"/>
      <c r="F15" s="57">
        <v>24200</v>
      </c>
      <c r="G15" s="58">
        <f t="shared" si="0"/>
        <v>7.293022807271325</v>
      </c>
      <c r="H15" s="57">
        <v>19000</v>
      </c>
      <c r="I15" s="58">
        <f t="shared" si="1"/>
        <v>27.368421052631575</v>
      </c>
    </row>
    <row r="16" spans="1:9" ht="18" customHeight="1">
      <c r="A16" s="96"/>
      <c r="B16" s="96"/>
      <c r="C16" s="56" t="s">
        <v>25</v>
      </c>
      <c r="D16" s="56"/>
      <c r="E16" s="56"/>
      <c r="F16" s="57">
        <v>4916</v>
      </c>
      <c r="G16" s="58">
        <f t="shared" si="0"/>
        <v>1.4815082694440425</v>
      </c>
      <c r="H16" s="57">
        <v>5461</v>
      </c>
      <c r="I16" s="58">
        <f>(F16/H16-1)*100</f>
        <v>-9.9798571690166593</v>
      </c>
    </row>
    <row r="17" spans="1:9" ht="18" customHeight="1">
      <c r="A17" s="96"/>
      <c r="B17" s="96"/>
      <c r="C17" s="56" t="s">
        <v>5</v>
      </c>
      <c r="D17" s="56"/>
      <c r="E17" s="56"/>
      <c r="F17" s="57">
        <v>67411</v>
      </c>
      <c r="G17" s="58">
        <f t="shared" si="0"/>
        <v>20.31528762235402</v>
      </c>
      <c r="H17" s="57">
        <v>69240</v>
      </c>
      <c r="I17" s="58">
        <f t="shared" si="1"/>
        <v>-2.6415366839976917</v>
      </c>
    </row>
    <row r="18" spans="1:9" ht="18" customHeight="1">
      <c r="A18" s="96"/>
      <c r="B18" s="96"/>
      <c r="C18" s="56" t="s">
        <v>26</v>
      </c>
      <c r="D18" s="56"/>
      <c r="E18" s="56"/>
      <c r="F18" s="57">
        <v>21833</v>
      </c>
      <c r="G18" s="58">
        <f t="shared" si="0"/>
        <v>6.5796928492212734</v>
      </c>
      <c r="H18" s="57">
        <v>19536</v>
      </c>
      <c r="I18" s="58">
        <f t="shared" si="1"/>
        <v>11.757780507780513</v>
      </c>
    </row>
    <row r="19" spans="1:9" ht="18" customHeight="1">
      <c r="A19" s="96"/>
      <c r="B19" s="96"/>
      <c r="C19" s="56" t="s">
        <v>27</v>
      </c>
      <c r="D19" s="56"/>
      <c r="E19" s="56"/>
      <c r="F19" s="57">
        <v>300</v>
      </c>
      <c r="G19" s="58">
        <f t="shared" si="0"/>
        <v>9.0409373643859398E-2</v>
      </c>
      <c r="H19" s="57">
        <v>236</v>
      </c>
      <c r="I19" s="58">
        <f t="shared" si="1"/>
        <v>27.118644067796605</v>
      </c>
    </row>
    <row r="20" spans="1:9" ht="18" customHeight="1">
      <c r="A20" s="96"/>
      <c r="B20" s="96"/>
      <c r="C20" s="56" t="s">
        <v>6</v>
      </c>
      <c r="D20" s="56"/>
      <c r="E20" s="56"/>
      <c r="F20" s="57">
        <v>22596</v>
      </c>
      <c r="G20" s="58">
        <f t="shared" si="0"/>
        <v>6.8096340228554899</v>
      </c>
      <c r="H20" s="57">
        <v>26999</v>
      </c>
      <c r="I20" s="58">
        <f t="shared" si="1"/>
        <v>-16.308011407829916</v>
      </c>
    </row>
    <row r="21" spans="1:9" ht="18" customHeight="1">
      <c r="A21" s="96"/>
      <c r="B21" s="96"/>
      <c r="C21" s="56" t="s">
        <v>7</v>
      </c>
      <c r="D21" s="56"/>
      <c r="E21" s="56"/>
      <c r="F21" s="57">
        <v>54555</v>
      </c>
      <c r="G21" s="58">
        <f t="shared" si="0"/>
        <v>16.440944597135832</v>
      </c>
      <c r="H21" s="57">
        <v>41926</v>
      </c>
      <c r="I21" s="58">
        <f t="shared" si="1"/>
        <v>30.122119925583178</v>
      </c>
    </row>
    <row r="22" spans="1:9" ht="18" customHeight="1">
      <c r="A22" s="96"/>
      <c r="B22" s="96"/>
      <c r="C22" s="56" t="s">
        <v>8</v>
      </c>
      <c r="D22" s="56"/>
      <c r="E22" s="56"/>
      <c r="F22" s="57">
        <f>SUM(F9,F14:F21)</f>
        <v>331824</v>
      </c>
      <c r="G22" s="58">
        <f t="shared" si="0"/>
        <v>100</v>
      </c>
      <c r="H22" s="57">
        <f>SUM(H9,H14:H21)</f>
        <v>314811</v>
      </c>
      <c r="I22" s="58">
        <f t="shared" ref="I22:I40" si="2">(F22/H22-1)*100</f>
        <v>5.4041948978911236</v>
      </c>
    </row>
    <row r="23" spans="1:9" ht="18" customHeight="1">
      <c r="A23" s="96"/>
      <c r="B23" s="96" t="s">
        <v>81</v>
      </c>
      <c r="C23" s="65" t="s">
        <v>9</v>
      </c>
      <c r="D23" s="30"/>
      <c r="E23" s="30"/>
      <c r="F23" s="57">
        <v>203626</v>
      </c>
      <c r="G23" s="58">
        <f t="shared" ref="G23:G37" si="3">F23/$F$40*100</f>
        <v>61.365663725348377</v>
      </c>
      <c r="H23" s="57">
        <v>202078</v>
      </c>
      <c r="I23" s="58">
        <f t="shared" si="2"/>
        <v>0.76604083571689685</v>
      </c>
    </row>
    <row r="24" spans="1:9" ht="18" customHeight="1">
      <c r="A24" s="96"/>
      <c r="B24" s="96"/>
      <c r="C24" s="64"/>
      <c r="D24" s="30" t="s">
        <v>10</v>
      </c>
      <c r="E24" s="30"/>
      <c r="F24" s="57">
        <v>75213</v>
      </c>
      <c r="G24" s="58">
        <f t="shared" si="3"/>
        <v>22.666534066251991</v>
      </c>
      <c r="H24" s="57">
        <v>76005</v>
      </c>
      <c r="I24" s="58">
        <f t="shared" si="2"/>
        <v>-1.0420367081113047</v>
      </c>
    </row>
    <row r="25" spans="1:9" ht="18" customHeight="1">
      <c r="A25" s="96"/>
      <c r="B25" s="96"/>
      <c r="C25" s="64"/>
      <c r="D25" s="30" t="s">
        <v>28</v>
      </c>
      <c r="E25" s="30"/>
      <c r="F25" s="57">
        <v>101843</v>
      </c>
      <c r="G25" s="58">
        <f t="shared" si="3"/>
        <v>30.691872800038571</v>
      </c>
      <c r="H25" s="57">
        <v>99004</v>
      </c>
      <c r="I25" s="58">
        <f t="shared" si="2"/>
        <v>2.8675609066300289</v>
      </c>
    </row>
    <row r="26" spans="1:9" ht="18" customHeight="1">
      <c r="A26" s="96"/>
      <c r="B26" s="96"/>
      <c r="C26" s="63"/>
      <c r="D26" s="30" t="s">
        <v>11</v>
      </c>
      <c r="E26" s="30"/>
      <c r="F26" s="57">
        <v>26570</v>
      </c>
      <c r="G26" s="58">
        <f t="shared" si="3"/>
        <v>8.0072568590578133</v>
      </c>
      <c r="H26" s="57">
        <v>27069</v>
      </c>
      <c r="I26" s="58">
        <f t="shared" si="2"/>
        <v>-1.8434371421182871</v>
      </c>
    </row>
    <row r="27" spans="1:9" ht="18" customHeight="1">
      <c r="A27" s="96"/>
      <c r="B27" s="96"/>
      <c r="C27" s="65" t="s">
        <v>12</v>
      </c>
      <c r="D27" s="30"/>
      <c r="E27" s="30"/>
      <c r="F27" s="57">
        <v>106274</v>
      </c>
      <c r="G27" s="58">
        <f t="shared" si="3"/>
        <v>32.027219248758378</v>
      </c>
      <c r="H27" s="57">
        <v>93623</v>
      </c>
      <c r="I27" s="58">
        <f t="shared" si="2"/>
        <v>13.512705211326281</v>
      </c>
    </row>
    <row r="28" spans="1:9" ht="18" customHeight="1">
      <c r="A28" s="96"/>
      <c r="B28" s="96"/>
      <c r="C28" s="64"/>
      <c r="D28" s="30" t="s">
        <v>13</v>
      </c>
      <c r="E28" s="30"/>
      <c r="F28" s="57">
        <v>49988</v>
      </c>
      <c r="G28" s="58">
        <f t="shared" si="3"/>
        <v>15.064612565697477</v>
      </c>
      <c r="H28" s="57">
        <v>45196</v>
      </c>
      <c r="I28" s="58">
        <f t="shared" si="2"/>
        <v>10.602708204265854</v>
      </c>
    </row>
    <row r="29" spans="1:9" ht="18" customHeight="1">
      <c r="A29" s="96"/>
      <c r="B29" s="96"/>
      <c r="C29" s="64"/>
      <c r="D29" s="30" t="s">
        <v>29</v>
      </c>
      <c r="E29" s="30"/>
      <c r="F29" s="57">
        <v>4434</v>
      </c>
      <c r="G29" s="58">
        <f t="shared" si="3"/>
        <v>1.3362505424562419</v>
      </c>
      <c r="H29" s="57">
        <v>3931</v>
      </c>
      <c r="I29" s="58">
        <f t="shared" si="2"/>
        <v>12.795726278300679</v>
      </c>
    </row>
    <row r="30" spans="1:9" ht="18" customHeight="1">
      <c r="A30" s="96"/>
      <c r="B30" s="96"/>
      <c r="C30" s="64"/>
      <c r="D30" s="30" t="s">
        <v>30</v>
      </c>
      <c r="E30" s="30"/>
      <c r="F30" s="57">
        <v>18577</v>
      </c>
      <c r="G30" s="58">
        <f t="shared" si="3"/>
        <v>5.5984497806065869</v>
      </c>
      <c r="H30" s="57">
        <v>15446</v>
      </c>
      <c r="I30" s="58">
        <f t="shared" si="2"/>
        <v>20.270620225301037</v>
      </c>
    </row>
    <row r="31" spans="1:9" ht="18" customHeight="1">
      <c r="A31" s="96"/>
      <c r="B31" s="96"/>
      <c r="C31" s="64"/>
      <c r="D31" s="30" t="s">
        <v>31</v>
      </c>
      <c r="E31" s="30"/>
      <c r="F31" s="57">
        <v>20887</v>
      </c>
      <c r="G31" s="58">
        <f t="shared" si="3"/>
        <v>6.2946019576643044</v>
      </c>
      <c r="H31" s="57">
        <v>20821</v>
      </c>
      <c r="I31" s="58">
        <f t="shared" si="2"/>
        <v>0.31698765669276874</v>
      </c>
    </row>
    <row r="32" spans="1:9" ht="18" customHeight="1">
      <c r="A32" s="96"/>
      <c r="B32" s="96"/>
      <c r="C32" s="64"/>
      <c r="D32" s="30" t="s">
        <v>14</v>
      </c>
      <c r="E32" s="30"/>
      <c r="F32" s="57">
        <v>1750</v>
      </c>
      <c r="G32" s="58">
        <f t="shared" si="3"/>
        <v>0.52738801292251314</v>
      </c>
      <c r="H32" s="57">
        <v>774</v>
      </c>
      <c r="I32" s="58">
        <f t="shared" si="2"/>
        <v>126.0981912144703</v>
      </c>
    </row>
    <row r="33" spans="1:9" ht="18" customHeight="1">
      <c r="A33" s="96"/>
      <c r="B33" s="96"/>
      <c r="C33" s="63"/>
      <c r="D33" s="30" t="s">
        <v>32</v>
      </c>
      <c r="E33" s="30"/>
      <c r="F33" s="57">
        <v>10239</v>
      </c>
      <c r="G33" s="58">
        <f t="shared" si="3"/>
        <v>3.0856719224649209</v>
      </c>
      <c r="H33" s="57">
        <v>7054</v>
      </c>
      <c r="I33" s="58">
        <f t="shared" si="2"/>
        <v>45.151686986107165</v>
      </c>
    </row>
    <row r="34" spans="1:9" ht="18" customHeight="1">
      <c r="A34" s="96"/>
      <c r="B34" s="96"/>
      <c r="C34" s="65" t="s">
        <v>15</v>
      </c>
      <c r="D34" s="30"/>
      <c r="E34" s="30"/>
      <c r="F34" s="57">
        <v>21924</v>
      </c>
      <c r="G34" s="58">
        <f t="shared" si="3"/>
        <v>6.6071170258932446</v>
      </c>
      <c r="H34" s="57">
        <v>19110</v>
      </c>
      <c r="I34" s="58">
        <f t="shared" si="2"/>
        <v>14.725274725274717</v>
      </c>
    </row>
    <row r="35" spans="1:9" ht="18" customHeight="1">
      <c r="A35" s="96"/>
      <c r="B35" s="96"/>
      <c r="C35" s="64"/>
      <c r="D35" s="65" t="s">
        <v>16</v>
      </c>
      <c r="E35" s="30"/>
      <c r="F35" s="57">
        <v>20917</v>
      </c>
      <c r="G35" s="58">
        <f t="shared" si="3"/>
        <v>6.3036428950286894</v>
      </c>
      <c r="H35" s="57">
        <v>18099</v>
      </c>
      <c r="I35" s="58">
        <f t="shared" si="2"/>
        <v>15.569920990109942</v>
      </c>
    </row>
    <row r="36" spans="1:9" ht="18" customHeight="1">
      <c r="A36" s="96"/>
      <c r="B36" s="96"/>
      <c r="C36" s="64"/>
      <c r="D36" s="64"/>
      <c r="E36" s="59" t="s">
        <v>102</v>
      </c>
      <c r="F36" s="57">
        <v>4906</v>
      </c>
      <c r="G36" s="58">
        <f t="shared" si="3"/>
        <v>1.478494623655914</v>
      </c>
      <c r="H36" s="57">
        <v>4629</v>
      </c>
      <c r="I36" s="58">
        <f>(F36/H36-1)*100</f>
        <v>5.9840138258803188</v>
      </c>
    </row>
    <row r="37" spans="1:9" ht="18" customHeight="1">
      <c r="A37" s="96"/>
      <c r="B37" s="96"/>
      <c r="C37" s="64"/>
      <c r="D37" s="63"/>
      <c r="E37" s="30" t="s">
        <v>33</v>
      </c>
      <c r="F37" s="57">
        <v>16011</v>
      </c>
      <c r="G37" s="58">
        <f t="shared" si="3"/>
        <v>4.8251482713727762</v>
      </c>
      <c r="H37" s="57">
        <v>13471</v>
      </c>
      <c r="I37" s="58">
        <f t="shared" si="2"/>
        <v>18.855318833048763</v>
      </c>
    </row>
    <row r="38" spans="1:9" ht="18" customHeight="1">
      <c r="A38" s="96"/>
      <c r="B38" s="96"/>
      <c r="C38" s="64"/>
      <c r="D38" s="56" t="s">
        <v>34</v>
      </c>
      <c r="E38" s="56"/>
      <c r="F38" s="57">
        <v>1006</v>
      </c>
      <c r="G38" s="58">
        <f>F38/$F$40*100</f>
        <v>0.30317276628574186</v>
      </c>
      <c r="H38" s="57">
        <v>1011</v>
      </c>
      <c r="I38" s="58">
        <f t="shared" si="2"/>
        <v>-0.49455984174084922</v>
      </c>
    </row>
    <row r="39" spans="1:9" ht="18" customHeight="1">
      <c r="A39" s="96"/>
      <c r="B39" s="96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96"/>
      <c r="B40" s="96"/>
      <c r="C40" s="30" t="s">
        <v>17</v>
      </c>
      <c r="D40" s="30"/>
      <c r="E40" s="30"/>
      <c r="F40" s="57">
        <f>SUM(F23,F27,F34)</f>
        <v>331824</v>
      </c>
      <c r="G40" s="58">
        <f>F40/$F$40*100</f>
        <v>100</v>
      </c>
      <c r="H40" s="57">
        <f>SUM(H23,H27,H34)</f>
        <v>314811</v>
      </c>
      <c r="I40" s="58">
        <f t="shared" si="2"/>
        <v>5.4041948978911236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245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06" t="s">
        <v>44</v>
      </c>
      <c r="B6" s="105"/>
      <c r="C6" s="105"/>
      <c r="D6" s="105"/>
      <c r="E6" s="105"/>
      <c r="F6" s="99" t="s">
        <v>247</v>
      </c>
      <c r="G6" s="99"/>
      <c r="H6" s="99" t="s">
        <v>248</v>
      </c>
      <c r="I6" s="99"/>
      <c r="J6" s="99"/>
      <c r="K6" s="99"/>
      <c r="L6" s="99"/>
      <c r="M6" s="99"/>
      <c r="N6" s="99"/>
      <c r="O6" s="99"/>
    </row>
    <row r="7" spans="1:25" ht="15.95" customHeight="1">
      <c r="A7" s="105"/>
      <c r="B7" s="105"/>
      <c r="C7" s="105"/>
      <c r="D7" s="105"/>
      <c r="E7" s="105"/>
      <c r="F7" s="54" t="s">
        <v>235</v>
      </c>
      <c r="G7" s="54" t="s">
        <v>243</v>
      </c>
      <c r="H7" s="54" t="s">
        <v>235</v>
      </c>
      <c r="I7" s="54" t="s">
        <v>243</v>
      </c>
      <c r="J7" s="54" t="s">
        <v>235</v>
      </c>
      <c r="K7" s="54" t="s">
        <v>243</v>
      </c>
      <c r="L7" s="54" t="s">
        <v>235</v>
      </c>
      <c r="M7" s="54" t="s">
        <v>243</v>
      </c>
      <c r="N7" s="54" t="s">
        <v>235</v>
      </c>
      <c r="O7" s="54" t="s">
        <v>243</v>
      </c>
    </row>
    <row r="8" spans="1:25" ht="15.95" customHeight="1">
      <c r="A8" s="103" t="s">
        <v>83</v>
      </c>
      <c r="B8" s="62" t="s">
        <v>45</v>
      </c>
      <c r="C8" s="56"/>
      <c r="D8" s="56"/>
      <c r="E8" s="66" t="s">
        <v>36</v>
      </c>
      <c r="F8" s="67">
        <v>15641</v>
      </c>
      <c r="G8" s="67">
        <v>15761</v>
      </c>
      <c r="H8" s="67">
        <v>329</v>
      </c>
      <c r="I8" s="67">
        <v>345</v>
      </c>
      <c r="J8" s="67"/>
      <c r="K8" s="67"/>
      <c r="L8" s="67"/>
      <c r="M8" s="67"/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3"/>
      <c r="B9" s="64"/>
      <c r="C9" s="56" t="s">
        <v>46</v>
      </c>
      <c r="D9" s="56"/>
      <c r="E9" s="66" t="s">
        <v>37</v>
      </c>
      <c r="F9" s="67">
        <v>15641</v>
      </c>
      <c r="G9" s="67">
        <v>15759</v>
      </c>
      <c r="H9" s="67">
        <v>329</v>
      </c>
      <c r="I9" s="67">
        <v>345</v>
      </c>
      <c r="J9" s="67"/>
      <c r="K9" s="67"/>
      <c r="L9" s="67"/>
      <c r="M9" s="67"/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3"/>
      <c r="B10" s="63"/>
      <c r="C10" s="56" t="s">
        <v>47</v>
      </c>
      <c r="D10" s="56"/>
      <c r="E10" s="66" t="s">
        <v>38</v>
      </c>
      <c r="F10" s="67">
        <v>0</v>
      </c>
      <c r="G10" s="67">
        <v>2</v>
      </c>
      <c r="H10" s="67">
        <v>0</v>
      </c>
      <c r="I10" s="67">
        <v>0</v>
      </c>
      <c r="J10" s="68"/>
      <c r="K10" s="68"/>
      <c r="L10" s="67"/>
      <c r="M10" s="67"/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3"/>
      <c r="B11" s="62" t="s">
        <v>48</v>
      </c>
      <c r="C11" s="56"/>
      <c r="D11" s="56"/>
      <c r="E11" s="66" t="s">
        <v>39</v>
      </c>
      <c r="F11" s="67">
        <v>16505</v>
      </c>
      <c r="G11" s="67">
        <v>15716</v>
      </c>
      <c r="H11" s="67">
        <v>358</v>
      </c>
      <c r="I11" s="67">
        <v>333</v>
      </c>
      <c r="J11" s="67"/>
      <c r="K11" s="67"/>
      <c r="L11" s="67"/>
      <c r="M11" s="67"/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3"/>
      <c r="B12" s="64"/>
      <c r="C12" s="56" t="s">
        <v>49</v>
      </c>
      <c r="D12" s="56"/>
      <c r="E12" s="66" t="s">
        <v>40</v>
      </c>
      <c r="F12" s="67">
        <v>16505</v>
      </c>
      <c r="G12" s="67">
        <v>15716</v>
      </c>
      <c r="H12" s="67">
        <v>358</v>
      </c>
      <c r="I12" s="67">
        <v>333</v>
      </c>
      <c r="J12" s="67"/>
      <c r="K12" s="67"/>
      <c r="L12" s="67"/>
      <c r="M12" s="67"/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3"/>
      <c r="B13" s="63"/>
      <c r="C13" s="56" t="s">
        <v>50</v>
      </c>
      <c r="D13" s="56"/>
      <c r="E13" s="66" t="s">
        <v>41</v>
      </c>
      <c r="F13" s="67">
        <v>0</v>
      </c>
      <c r="G13" s="67">
        <v>0</v>
      </c>
      <c r="H13" s="68">
        <v>0</v>
      </c>
      <c r="I13" s="68">
        <v>0</v>
      </c>
      <c r="J13" s="68"/>
      <c r="K13" s="68"/>
      <c r="L13" s="67"/>
      <c r="M13" s="67"/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3"/>
      <c r="B14" s="56" t="s">
        <v>51</v>
      </c>
      <c r="C14" s="56"/>
      <c r="D14" s="56"/>
      <c r="E14" s="66" t="s">
        <v>87</v>
      </c>
      <c r="F14" s="67">
        <f t="shared" ref="F14:O14" si="0">F9-F12</f>
        <v>-864</v>
      </c>
      <c r="G14" s="67">
        <f t="shared" si="0"/>
        <v>43</v>
      </c>
      <c r="H14" s="67">
        <f t="shared" si="0"/>
        <v>-29</v>
      </c>
      <c r="I14" s="67">
        <f t="shared" si="0"/>
        <v>12</v>
      </c>
      <c r="J14" s="67">
        <f t="shared" si="0"/>
        <v>0</v>
      </c>
      <c r="K14" s="67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3"/>
      <c r="B15" s="56" t="s">
        <v>52</v>
      </c>
      <c r="C15" s="56"/>
      <c r="D15" s="56"/>
      <c r="E15" s="66" t="s">
        <v>88</v>
      </c>
      <c r="F15" s="67">
        <f t="shared" ref="F15:O15" si="1">F10-F13</f>
        <v>0</v>
      </c>
      <c r="G15" s="67">
        <f t="shared" si="1"/>
        <v>2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3"/>
      <c r="B16" s="56" t="s">
        <v>53</v>
      </c>
      <c r="C16" s="56"/>
      <c r="D16" s="56"/>
      <c r="E16" s="66" t="s">
        <v>89</v>
      </c>
      <c r="F16" s="67">
        <f t="shared" ref="F16:O16" si="2">F8-F11</f>
        <v>-864</v>
      </c>
      <c r="G16" s="67">
        <f t="shared" si="2"/>
        <v>45</v>
      </c>
      <c r="H16" s="67">
        <f t="shared" si="2"/>
        <v>-29</v>
      </c>
      <c r="I16" s="67">
        <f t="shared" si="2"/>
        <v>12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3"/>
      <c r="B17" s="56" t="s">
        <v>54</v>
      </c>
      <c r="C17" s="56"/>
      <c r="D17" s="56"/>
      <c r="E17" s="54"/>
      <c r="F17" s="67">
        <v>0</v>
      </c>
      <c r="G17" s="67">
        <v>0</v>
      </c>
      <c r="H17" s="68">
        <v>-63</v>
      </c>
      <c r="I17" s="68">
        <v>-18</v>
      </c>
      <c r="J17" s="67"/>
      <c r="K17" s="67"/>
      <c r="L17" s="67"/>
      <c r="M17" s="67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3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3" t="s">
        <v>84</v>
      </c>
      <c r="B19" s="62" t="s">
        <v>56</v>
      </c>
      <c r="C19" s="56"/>
      <c r="D19" s="56"/>
      <c r="E19" s="66"/>
      <c r="F19" s="67">
        <v>8689</v>
      </c>
      <c r="G19" s="67">
        <v>9152</v>
      </c>
      <c r="H19" s="67">
        <v>163</v>
      </c>
      <c r="I19" s="67">
        <v>142</v>
      </c>
      <c r="J19" s="67"/>
      <c r="K19" s="67"/>
      <c r="L19" s="67"/>
      <c r="M19" s="67"/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3"/>
      <c r="B20" s="63"/>
      <c r="C20" s="56" t="s">
        <v>57</v>
      </c>
      <c r="D20" s="56"/>
      <c r="E20" s="66"/>
      <c r="F20" s="67">
        <v>6407</v>
      </c>
      <c r="G20" s="67">
        <v>6828</v>
      </c>
      <c r="H20" s="67">
        <v>163</v>
      </c>
      <c r="I20" s="67">
        <v>142</v>
      </c>
      <c r="J20" s="67"/>
      <c r="K20" s="68"/>
      <c r="L20" s="67"/>
      <c r="M20" s="67"/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3"/>
      <c r="B21" s="56" t="s">
        <v>58</v>
      </c>
      <c r="C21" s="56"/>
      <c r="D21" s="56"/>
      <c r="E21" s="66" t="s">
        <v>90</v>
      </c>
      <c r="F21" s="67">
        <v>8689</v>
      </c>
      <c r="G21" s="67">
        <v>9152</v>
      </c>
      <c r="H21" s="67">
        <v>163</v>
      </c>
      <c r="I21" s="67">
        <v>142</v>
      </c>
      <c r="J21" s="67"/>
      <c r="K21" s="67"/>
      <c r="L21" s="67"/>
      <c r="M21" s="67"/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3"/>
      <c r="B22" s="62" t="s">
        <v>59</v>
      </c>
      <c r="C22" s="56"/>
      <c r="D22" s="56"/>
      <c r="E22" s="66" t="s">
        <v>91</v>
      </c>
      <c r="F22" s="67">
        <v>14864</v>
      </c>
      <c r="G22" s="67">
        <v>15460</v>
      </c>
      <c r="H22" s="67">
        <v>215</v>
      </c>
      <c r="I22" s="67">
        <v>173</v>
      </c>
      <c r="J22" s="67"/>
      <c r="K22" s="67"/>
      <c r="L22" s="67"/>
      <c r="M22" s="67"/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3"/>
      <c r="B23" s="63" t="s">
        <v>60</v>
      </c>
      <c r="C23" s="56" t="s">
        <v>61</v>
      </c>
      <c r="D23" s="56"/>
      <c r="E23" s="66"/>
      <c r="F23" s="67">
        <v>6463</v>
      </c>
      <c r="G23" s="67">
        <v>6708</v>
      </c>
      <c r="H23" s="67">
        <v>46</v>
      </c>
      <c r="I23" s="67">
        <v>31</v>
      </c>
      <c r="J23" s="67"/>
      <c r="K23" s="67"/>
      <c r="L23" s="67"/>
      <c r="M23" s="67"/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3"/>
      <c r="B24" s="56" t="s">
        <v>92</v>
      </c>
      <c r="C24" s="56"/>
      <c r="D24" s="56"/>
      <c r="E24" s="66" t="s">
        <v>93</v>
      </c>
      <c r="F24" s="67">
        <f t="shared" ref="F24:O24" si="3">F21-F22</f>
        <v>-6175</v>
      </c>
      <c r="G24" s="67">
        <f t="shared" si="3"/>
        <v>-6308</v>
      </c>
      <c r="H24" s="67">
        <f t="shared" si="3"/>
        <v>-52</v>
      </c>
      <c r="I24" s="67">
        <f t="shared" si="3"/>
        <v>-31</v>
      </c>
      <c r="J24" s="67">
        <f t="shared" si="3"/>
        <v>0</v>
      </c>
      <c r="K24" s="67">
        <f t="shared" si="3"/>
        <v>0</v>
      </c>
      <c r="L24" s="67">
        <f t="shared" si="3"/>
        <v>0</v>
      </c>
      <c r="M24" s="67">
        <f t="shared" si="3"/>
        <v>0</v>
      </c>
      <c r="N24" s="67">
        <f t="shared" si="3"/>
        <v>0</v>
      </c>
      <c r="O24" s="67">
        <f t="shared" si="3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3"/>
      <c r="B25" s="62" t="s">
        <v>62</v>
      </c>
      <c r="C25" s="62"/>
      <c r="D25" s="62"/>
      <c r="E25" s="107" t="s">
        <v>94</v>
      </c>
      <c r="F25" s="101">
        <v>6175</v>
      </c>
      <c r="G25" s="101">
        <v>6308</v>
      </c>
      <c r="H25" s="101">
        <v>52</v>
      </c>
      <c r="I25" s="101">
        <v>31</v>
      </c>
      <c r="J25" s="101"/>
      <c r="K25" s="101"/>
      <c r="L25" s="101"/>
      <c r="M25" s="101"/>
      <c r="N25" s="101"/>
      <c r="O25" s="101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3"/>
      <c r="B26" s="83" t="s">
        <v>63</v>
      </c>
      <c r="C26" s="83"/>
      <c r="D26" s="83"/>
      <c r="E26" s="108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3"/>
      <c r="B27" s="56" t="s">
        <v>95</v>
      </c>
      <c r="C27" s="56"/>
      <c r="D27" s="56"/>
      <c r="E27" s="66" t="s">
        <v>96</v>
      </c>
      <c r="F27" s="67">
        <f t="shared" ref="F27:O27" si="4">F24+F25</f>
        <v>0</v>
      </c>
      <c r="G27" s="67">
        <f t="shared" si="4"/>
        <v>0</v>
      </c>
      <c r="H27" s="67">
        <f t="shared" si="4"/>
        <v>0</v>
      </c>
      <c r="I27" s="67">
        <f t="shared" si="4"/>
        <v>0</v>
      </c>
      <c r="J27" s="67">
        <f t="shared" si="4"/>
        <v>0</v>
      </c>
      <c r="K27" s="67">
        <f t="shared" si="4"/>
        <v>0</v>
      </c>
      <c r="L27" s="67">
        <f t="shared" si="4"/>
        <v>0</v>
      </c>
      <c r="M27" s="67">
        <f t="shared" si="4"/>
        <v>0</v>
      </c>
      <c r="N27" s="67">
        <f t="shared" si="4"/>
        <v>0</v>
      </c>
      <c r="O27" s="67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5" t="s">
        <v>64</v>
      </c>
      <c r="B30" s="105"/>
      <c r="C30" s="105"/>
      <c r="D30" s="105"/>
      <c r="E30" s="105"/>
      <c r="F30" s="100" t="s">
        <v>249</v>
      </c>
      <c r="G30" s="100"/>
      <c r="H30" s="100"/>
      <c r="I30" s="100"/>
      <c r="J30" s="100"/>
      <c r="K30" s="100"/>
      <c r="L30" s="100"/>
      <c r="M30" s="100"/>
      <c r="N30" s="100"/>
      <c r="O30" s="100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5"/>
      <c r="B31" s="105"/>
      <c r="C31" s="105"/>
      <c r="D31" s="105"/>
      <c r="E31" s="105"/>
      <c r="F31" s="54" t="s">
        <v>235</v>
      </c>
      <c r="G31" s="54" t="s">
        <v>243</v>
      </c>
      <c r="H31" s="54" t="s">
        <v>235</v>
      </c>
      <c r="I31" s="54" t="s">
        <v>243</v>
      </c>
      <c r="J31" s="54" t="s">
        <v>235</v>
      </c>
      <c r="K31" s="54" t="s">
        <v>243</v>
      </c>
      <c r="L31" s="54" t="s">
        <v>235</v>
      </c>
      <c r="M31" s="54" t="s">
        <v>243</v>
      </c>
      <c r="N31" s="54" t="s">
        <v>235</v>
      </c>
      <c r="O31" s="54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3" t="s">
        <v>85</v>
      </c>
      <c r="B32" s="62" t="s">
        <v>45</v>
      </c>
      <c r="C32" s="56"/>
      <c r="D32" s="56"/>
      <c r="E32" s="66" t="s">
        <v>36</v>
      </c>
      <c r="F32" s="67">
        <v>432</v>
      </c>
      <c r="G32" s="67">
        <v>780</v>
      </c>
      <c r="H32" s="67"/>
      <c r="I32" s="67"/>
      <c r="J32" s="67"/>
      <c r="K32" s="67"/>
      <c r="L32" s="67"/>
      <c r="M32" s="67"/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9"/>
      <c r="B33" s="64"/>
      <c r="C33" s="62" t="s">
        <v>65</v>
      </c>
      <c r="D33" s="56"/>
      <c r="E33" s="66"/>
      <c r="F33" s="67">
        <v>430</v>
      </c>
      <c r="G33" s="67">
        <v>778</v>
      </c>
      <c r="H33" s="67"/>
      <c r="I33" s="67"/>
      <c r="J33" s="67"/>
      <c r="K33" s="67"/>
      <c r="L33" s="67"/>
      <c r="M33" s="67"/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9"/>
      <c r="B34" s="64"/>
      <c r="C34" s="63"/>
      <c r="D34" s="56" t="s">
        <v>66</v>
      </c>
      <c r="E34" s="66"/>
      <c r="F34" s="67">
        <v>0</v>
      </c>
      <c r="G34" s="67">
        <v>778</v>
      </c>
      <c r="H34" s="67"/>
      <c r="I34" s="67"/>
      <c r="J34" s="67"/>
      <c r="K34" s="67"/>
      <c r="L34" s="67"/>
      <c r="M34" s="67"/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9"/>
      <c r="B35" s="63"/>
      <c r="C35" s="56" t="s">
        <v>67</v>
      </c>
      <c r="D35" s="56"/>
      <c r="E35" s="66"/>
      <c r="F35" s="67">
        <v>2</v>
      </c>
      <c r="G35" s="67">
        <v>2</v>
      </c>
      <c r="H35" s="67"/>
      <c r="I35" s="67"/>
      <c r="J35" s="69"/>
      <c r="K35" s="69"/>
      <c r="L35" s="67"/>
      <c r="M35" s="67"/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9"/>
      <c r="B36" s="62" t="s">
        <v>48</v>
      </c>
      <c r="C36" s="56"/>
      <c r="D36" s="56"/>
      <c r="E36" s="66" t="s">
        <v>37</v>
      </c>
      <c r="F36" s="67">
        <v>448</v>
      </c>
      <c r="G36" s="67">
        <v>789</v>
      </c>
      <c r="H36" s="67"/>
      <c r="I36" s="67"/>
      <c r="J36" s="67"/>
      <c r="K36" s="67"/>
      <c r="L36" s="67"/>
      <c r="M36" s="67"/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9"/>
      <c r="B37" s="64"/>
      <c r="C37" s="56" t="s">
        <v>68</v>
      </c>
      <c r="D37" s="56"/>
      <c r="E37" s="66"/>
      <c r="F37" s="67">
        <v>396</v>
      </c>
      <c r="G37" s="67">
        <v>729</v>
      </c>
      <c r="H37" s="67"/>
      <c r="I37" s="67"/>
      <c r="J37" s="67"/>
      <c r="K37" s="67"/>
      <c r="L37" s="67"/>
      <c r="M37" s="67"/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9"/>
      <c r="B38" s="63"/>
      <c r="C38" s="56" t="s">
        <v>69</v>
      </c>
      <c r="D38" s="56"/>
      <c r="E38" s="66"/>
      <c r="F38" s="67">
        <v>52</v>
      </c>
      <c r="G38" s="67">
        <v>60</v>
      </c>
      <c r="H38" s="67"/>
      <c r="I38" s="67"/>
      <c r="J38" s="67"/>
      <c r="K38" s="69"/>
      <c r="L38" s="67"/>
      <c r="M38" s="67"/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9"/>
      <c r="B39" s="30" t="s">
        <v>70</v>
      </c>
      <c r="C39" s="30"/>
      <c r="D39" s="30"/>
      <c r="E39" s="66" t="s">
        <v>97</v>
      </c>
      <c r="F39" s="67">
        <f t="shared" ref="F39:O39" si="5">F32-F36</f>
        <v>-16</v>
      </c>
      <c r="G39" s="67">
        <f t="shared" si="5"/>
        <v>-9</v>
      </c>
      <c r="H39" s="67">
        <f t="shared" si="5"/>
        <v>0</v>
      </c>
      <c r="I39" s="67">
        <f t="shared" si="5"/>
        <v>0</v>
      </c>
      <c r="J39" s="67">
        <f t="shared" si="5"/>
        <v>0</v>
      </c>
      <c r="K39" s="67">
        <f t="shared" si="5"/>
        <v>0</v>
      </c>
      <c r="L39" s="67">
        <f t="shared" si="5"/>
        <v>0</v>
      </c>
      <c r="M39" s="67">
        <f t="shared" si="5"/>
        <v>0</v>
      </c>
      <c r="N39" s="67">
        <f t="shared" si="5"/>
        <v>0</v>
      </c>
      <c r="O39" s="67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3" t="s">
        <v>86</v>
      </c>
      <c r="B40" s="62" t="s">
        <v>71</v>
      </c>
      <c r="C40" s="56"/>
      <c r="D40" s="56"/>
      <c r="E40" s="66" t="s">
        <v>39</v>
      </c>
      <c r="F40" s="67">
        <v>642</v>
      </c>
      <c r="G40" s="67">
        <v>609</v>
      </c>
      <c r="H40" s="67"/>
      <c r="I40" s="67"/>
      <c r="J40" s="67"/>
      <c r="K40" s="67"/>
      <c r="L40" s="67"/>
      <c r="M40" s="67"/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4"/>
      <c r="B41" s="63"/>
      <c r="C41" s="56" t="s">
        <v>72</v>
      </c>
      <c r="D41" s="56"/>
      <c r="E41" s="66"/>
      <c r="F41" s="69">
        <v>79</v>
      </c>
      <c r="G41" s="69">
        <v>35</v>
      </c>
      <c r="H41" s="69"/>
      <c r="I41" s="69"/>
      <c r="J41" s="67"/>
      <c r="K41" s="67"/>
      <c r="L41" s="67"/>
      <c r="M41" s="67"/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4"/>
      <c r="B42" s="62" t="s">
        <v>59</v>
      </c>
      <c r="C42" s="56"/>
      <c r="D42" s="56"/>
      <c r="E42" s="66" t="s">
        <v>40</v>
      </c>
      <c r="F42" s="67">
        <v>631</v>
      </c>
      <c r="G42" s="67">
        <v>605</v>
      </c>
      <c r="H42" s="67"/>
      <c r="I42" s="67"/>
      <c r="J42" s="67"/>
      <c r="K42" s="67"/>
      <c r="L42" s="67"/>
      <c r="M42" s="67"/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4"/>
      <c r="B43" s="63"/>
      <c r="C43" s="56" t="s">
        <v>73</v>
      </c>
      <c r="D43" s="56"/>
      <c r="E43" s="66"/>
      <c r="F43" s="67">
        <v>551</v>
      </c>
      <c r="G43" s="67">
        <v>566</v>
      </c>
      <c r="H43" s="67"/>
      <c r="I43" s="67"/>
      <c r="J43" s="69"/>
      <c r="K43" s="69"/>
      <c r="L43" s="67"/>
      <c r="M43" s="67"/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4"/>
      <c r="B44" s="56" t="s">
        <v>70</v>
      </c>
      <c r="C44" s="56"/>
      <c r="D44" s="56"/>
      <c r="E44" s="66" t="s">
        <v>98</v>
      </c>
      <c r="F44" s="69">
        <f t="shared" ref="F44:O44" si="6">F40-F42</f>
        <v>11</v>
      </c>
      <c r="G44" s="69">
        <f t="shared" si="6"/>
        <v>4</v>
      </c>
      <c r="H44" s="69">
        <f t="shared" si="6"/>
        <v>0</v>
      </c>
      <c r="I44" s="69">
        <f t="shared" si="6"/>
        <v>0</v>
      </c>
      <c r="J44" s="69">
        <f t="shared" si="6"/>
        <v>0</v>
      </c>
      <c r="K44" s="69">
        <f t="shared" si="6"/>
        <v>0</v>
      </c>
      <c r="L44" s="69">
        <f t="shared" si="6"/>
        <v>0</v>
      </c>
      <c r="M44" s="69">
        <f t="shared" si="6"/>
        <v>0</v>
      </c>
      <c r="N44" s="69">
        <f t="shared" si="6"/>
        <v>0</v>
      </c>
      <c r="O44" s="69">
        <f t="shared" si="6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3" t="s">
        <v>78</v>
      </c>
      <c r="B45" s="30" t="s">
        <v>74</v>
      </c>
      <c r="C45" s="30"/>
      <c r="D45" s="30"/>
      <c r="E45" s="66" t="s">
        <v>99</v>
      </c>
      <c r="F45" s="67">
        <f t="shared" ref="F45:O45" si="7">F39+F44</f>
        <v>-5</v>
      </c>
      <c r="G45" s="67">
        <f t="shared" si="7"/>
        <v>-5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4"/>
      <c r="B46" s="56" t="s">
        <v>75</v>
      </c>
      <c r="C46" s="56"/>
      <c r="D46" s="56"/>
      <c r="E46" s="56"/>
      <c r="F46" s="69"/>
      <c r="G46" s="69"/>
      <c r="H46" s="69"/>
      <c r="I46" s="69"/>
      <c r="J46" s="69"/>
      <c r="K46" s="69"/>
      <c r="L46" s="67"/>
      <c r="M46" s="67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4"/>
      <c r="B47" s="56" t="s">
        <v>76</v>
      </c>
      <c r="C47" s="56"/>
      <c r="D47" s="56"/>
      <c r="E47" s="56"/>
      <c r="F47" s="67">
        <v>0</v>
      </c>
      <c r="G47" s="67">
        <v>0</v>
      </c>
      <c r="H47" s="67"/>
      <c r="I47" s="67"/>
      <c r="J47" s="67"/>
      <c r="K47" s="67"/>
      <c r="L47" s="67"/>
      <c r="M47" s="67"/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4"/>
      <c r="B48" s="56" t="s">
        <v>77</v>
      </c>
      <c r="C48" s="56"/>
      <c r="D48" s="56"/>
      <c r="E48" s="56"/>
      <c r="F48" s="67">
        <v>0</v>
      </c>
      <c r="G48" s="67">
        <v>0</v>
      </c>
      <c r="H48" s="67"/>
      <c r="I48" s="67"/>
      <c r="J48" s="67"/>
      <c r="K48" s="67"/>
      <c r="L48" s="67"/>
      <c r="M48" s="67"/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5" t="s">
        <v>0</v>
      </c>
      <c r="B1" s="95"/>
      <c r="C1" s="95"/>
      <c r="D1" s="95"/>
      <c r="E1" s="20" t="s">
        <v>246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97" t="s">
        <v>106</v>
      </c>
      <c r="H6" s="98"/>
      <c r="I6" s="98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237</v>
      </c>
      <c r="G7" s="52"/>
      <c r="H7" s="52" t="s">
        <v>240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00000000000001" customHeight="1">
      <c r="A8" s="5"/>
      <c r="B8" s="6"/>
      <c r="C8" s="6"/>
      <c r="D8" s="6"/>
      <c r="E8" s="61"/>
      <c r="F8" s="54" t="s">
        <v>231</v>
      </c>
      <c r="G8" s="54" t="s">
        <v>1</v>
      </c>
      <c r="H8" s="54" t="s">
        <v>231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96" t="s">
        <v>79</v>
      </c>
      <c r="B9" s="96" t="s">
        <v>80</v>
      </c>
      <c r="C9" s="62" t="s">
        <v>2</v>
      </c>
      <c r="D9" s="56"/>
      <c r="E9" s="56"/>
      <c r="F9" s="57">
        <v>129575</v>
      </c>
      <c r="G9" s="58">
        <f t="shared" ref="G9:G22" si="0">F9/$F$22*100</f>
        <v>37.750443565891025</v>
      </c>
      <c r="H9" s="57">
        <v>131083</v>
      </c>
      <c r="I9" s="58">
        <f t="shared" ref="I9:I40" si="1">(F9/H9-1)*100</f>
        <v>-1.1504161485471065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96"/>
      <c r="B10" s="96"/>
      <c r="C10" s="64"/>
      <c r="D10" s="62" t="s">
        <v>21</v>
      </c>
      <c r="E10" s="56"/>
      <c r="F10" s="57">
        <v>65965</v>
      </c>
      <c r="G10" s="58">
        <f t="shared" si="0"/>
        <v>19.21827520605056</v>
      </c>
      <c r="H10" s="57">
        <v>66898</v>
      </c>
      <c r="I10" s="58">
        <f t="shared" si="1"/>
        <v>-1.3946605279679503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96"/>
      <c r="B11" s="96"/>
      <c r="C11" s="51"/>
      <c r="D11" s="51"/>
      <c r="E11" s="30" t="s">
        <v>22</v>
      </c>
      <c r="F11" s="57">
        <v>59774</v>
      </c>
      <c r="G11" s="58">
        <f t="shared" si="0"/>
        <v>17.414586252807794</v>
      </c>
      <c r="H11" s="57">
        <v>60184</v>
      </c>
      <c r="I11" s="58">
        <f t="shared" si="1"/>
        <v>-0.6812441845008621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96"/>
      <c r="B12" s="96"/>
      <c r="C12" s="51"/>
      <c r="D12" s="29"/>
      <c r="E12" s="30" t="s">
        <v>23</v>
      </c>
      <c r="F12" s="57">
        <v>3108</v>
      </c>
      <c r="G12" s="58">
        <f t="shared" si="0"/>
        <v>0.90548623270530026</v>
      </c>
      <c r="H12" s="57">
        <v>3680</v>
      </c>
      <c r="I12" s="58">
        <f t="shared" si="1"/>
        <v>-15.54347826086957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96"/>
      <c r="B13" s="96"/>
      <c r="C13" s="63"/>
      <c r="D13" s="56" t="s">
        <v>24</v>
      </c>
      <c r="E13" s="56"/>
      <c r="F13" s="57">
        <v>45519</v>
      </c>
      <c r="G13" s="58">
        <f t="shared" si="0"/>
        <v>13.261527614708033</v>
      </c>
      <c r="H13" s="57">
        <v>46380</v>
      </c>
      <c r="I13" s="58">
        <f t="shared" si="1"/>
        <v>-1.8564036222509683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96"/>
      <c r="B14" s="96"/>
      <c r="C14" s="56" t="s">
        <v>3</v>
      </c>
      <c r="D14" s="56"/>
      <c r="E14" s="56"/>
      <c r="F14" s="57">
        <v>1742</v>
      </c>
      <c r="G14" s="58">
        <f t="shared" si="0"/>
        <v>0.5075151278547726</v>
      </c>
      <c r="H14" s="57">
        <v>1709</v>
      </c>
      <c r="I14" s="58">
        <f t="shared" si="1"/>
        <v>1.9309537741369232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96"/>
      <c r="B15" s="96"/>
      <c r="C15" s="56" t="s">
        <v>4</v>
      </c>
      <c r="D15" s="56"/>
      <c r="E15" s="56"/>
      <c r="F15" s="57">
        <v>24545</v>
      </c>
      <c r="G15" s="58">
        <f t="shared" si="0"/>
        <v>7.1509522463808235</v>
      </c>
      <c r="H15" s="57">
        <v>16778</v>
      </c>
      <c r="I15" s="58">
        <f t="shared" si="1"/>
        <v>46.292764334247224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96"/>
      <c r="B16" s="96"/>
      <c r="C16" s="56" t="s">
        <v>25</v>
      </c>
      <c r="D16" s="56"/>
      <c r="E16" s="56"/>
      <c r="F16" s="57">
        <v>5115</v>
      </c>
      <c r="G16" s="58">
        <f t="shared" si="0"/>
        <v>1.4902065895391285</v>
      </c>
      <c r="H16" s="57">
        <v>4911</v>
      </c>
      <c r="I16" s="58">
        <f t="shared" si="1"/>
        <v>4.1539401343921867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96"/>
      <c r="B17" s="96"/>
      <c r="C17" s="56" t="s">
        <v>5</v>
      </c>
      <c r="D17" s="56"/>
      <c r="E17" s="56"/>
      <c r="F17" s="57">
        <v>89621</v>
      </c>
      <c r="G17" s="58">
        <f t="shared" si="0"/>
        <v>26.110225759743155</v>
      </c>
      <c r="H17" s="57">
        <v>144130</v>
      </c>
      <c r="I17" s="58">
        <f t="shared" si="1"/>
        <v>-37.819329771733855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96"/>
      <c r="B18" s="96"/>
      <c r="C18" s="56" t="s">
        <v>26</v>
      </c>
      <c r="D18" s="56"/>
      <c r="E18" s="56"/>
      <c r="F18" s="57">
        <v>18902</v>
      </c>
      <c r="G18" s="58">
        <f t="shared" si="0"/>
        <v>5.50691787985701</v>
      </c>
      <c r="H18" s="57">
        <v>17810</v>
      </c>
      <c r="I18" s="58">
        <f t="shared" si="1"/>
        <v>6.13138686131387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96"/>
      <c r="B19" s="96"/>
      <c r="C19" s="56" t="s">
        <v>27</v>
      </c>
      <c r="D19" s="56"/>
      <c r="E19" s="56"/>
      <c r="F19" s="57">
        <v>1005</v>
      </c>
      <c r="G19" s="58">
        <f t="shared" si="0"/>
        <v>0.29279718914698422</v>
      </c>
      <c r="H19" s="57">
        <v>281</v>
      </c>
      <c r="I19" s="58">
        <f t="shared" si="1"/>
        <v>257.65124555160145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96"/>
      <c r="B20" s="96"/>
      <c r="C20" s="56" t="s">
        <v>6</v>
      </c>
      <c r="D20" s="56"/>
      <c r="E20" s="56"/>
      <c r="F20" s="57">
        <v>26522</v>
      </c>
      <c r="G20" s="58">
        <f t="shared" si="0"/>
        <v>7.7269323886132488</v>
      </c>
      <c r="H20" s="57">
        <v>26750</v>
      </c>
      <c r="I20" s="58">
        <f t="shared" si="1"/>
        <v>-0.8523364485981344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96"/>
      <c r="B21" s="96"/>
      <c r="C21" s="56" t="s">
        <v>7</v>
      </c>
      <c r="D21" s="56"/>
      <c r="E21" s="56"/>
      <c r="F21" s="57">
        <v>46214</v>
      </c>
      <c r="G21" s="58">
        <f t="shared" si="0"/>
        <v>13.464009252973858</v>
      </c>
      <c r="H21" s="57">
        <v>48012</v>
      </c>
      <c r="I21" s="58">
        <f t="shared" si="1"/>
        <v>-3.7448971090560668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96"/>
      <c r="B22" s="96"/>
      <c r="C22" s="56" t="s">
        <v>8</v>
      </c>
      <c r="D22" s="56"/>
      <c r="E22" s="56"/>
      <c r="F22" s="57">
        <f>SUM(F9,F14:F21)</f>
        <v>343241</v>
      </c>
      <c r="G22" s="58">
        <f t="shared" si="0"/>
        <v>100</v>
      </c>
      <c r="H22" s="57">
        <v>391464</v>
      </c>
      <c r="I22" s="58">
        <f t="shared" si="1"/>
        <v>-12.318629554697235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96"/>
      <c r="B23" s="96" t="s">
        <v>81</v>
      </c>
      <c r="C23" s="65" t="s">
        <v>9</v>
      </c>
      <c r="D23" s="30"/>
      <c r="E23" s="30"/>
      <c r="F23" s="57">
        <v>208135</v>
      </c>
      <c r="G23" s="58">
        <f t="shared" ref="G23:G40" si="2">F23/$F$40*100</f>
        <v>65.548550049129531</v>
      </c>
      <c r="H23" s="57">
        <v>191466</v>
      </c>
      <c r="I23" s="58">
        <f t="shared" si="1"/>
        <v>8.7059843523132017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96"/>
      <c r="B24" s="96"/>
      <c r="C24" s="64"/>
      <c r="D24" s="30" t="s">
        <v>10</v>
      </c>
      <c r="E24" s="30"/>
      <c r="F24" s="57">
        <v>71490</v>
      </c>
      <c r="G24" s="58">
        <f t="shared" si="2"/>
        <v>22.514549897961757</v>
      </c>
      <c r="H24" s="57">
        <v>72437</v>
      </c>
      <c r="I24" s="58">
        <f t="shared" si="1"/>
        <v>-1.3073429324792607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96"/>
      <c r="B25" s="96"/>
      <c r="C25" s="64"/>
      <c r="D25" s="30" t="s">
        <v>28</v>
      </c>
      <c r="E25" s="30"/>
      <c r="F25" s="57">
        <v>109372</v>
      </c>
      <c r="G25" s="58">
        <f t="shared" si="2"/>
        <v>34.444836360887862</v>
      </c>
      <c r="H25" s="57">
        <v>92215</v>
      </c>
      <c r="I25" s="58">
        <f t="shared" si="1"/>
        <v>18.605432955592917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96"/>
      <c r="B26" s="96"/>
      <c r="C26" s="63"/>
      <c r="D26" s="30" t="s">
        <v>11</v>
      </c>
      <c r="E26" s="30"/>
      <c r="F26" s="57">
        <v>27273</v>
      </c>
      <c r="G26" s="58">
        <f t="shared" si="2"/>
        <v>8.5891637902799118</v>
      </c>
      <c r="H26" s="57">
        <v>26814</v>
      </c>
      <c r="I26" s="58">
        <f t="shared" si="1"/>
        <v>1.7117923472812713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96"/>
      <c r="B27" s="96"/>
      <c r="C27" s="65" t="s">
        <v>12</v>
      </c>
      <c r="D27" s="30"/>
      <c r="E27" s="30"/>
      <c r="F27" s="57">
        <v>90526</v>
      </c>
      <c r="G27" s="58">
        <f t="shared" si="2"/>
        <v>28.509611750774731</v>
      </c>
      <c r="H27" s="57">
        <v>176713</v>
      </c>
      <c r="I27" s="58">
        <f t="shared" si="1"/>
        <v>-48.772303112957175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96"/>
      <c r="B28" s="96"/>
      <c r="C28" s="64"/>
      <c r="D28" s="30" t="s">
        <v>13</v>
      </c>
      <c r="E28" s="30"/>
      <c r="F28" s="57">
        <v>41621</v>
      </c>
      <c r="G28" s="58">
        <f t="shared" si="2"/>
        <v>13.107820412688016</v>
      </c>
      <c r="H28" s="57">
        <v>39736</v>
      </c>
      <c r="I28" s="58">
        <f t="shared" si="1"/>
        <v>4.7438091403261495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96"/>
      <c r="B29" s="96"/>
      <c r="C29" s="64"/>
      <c r="D29" s="30" t="s">
        <v>29</v>
      </c>
      <c r="E29" s="30"/>
      <c r="F29" s="57">
        <v>3520</v>
      </c>
      <c r="G29" s="58">
        <f t="shared" si="2"/>
        <v>1.1085636542289183</v>
      </c>
      <c r="H29" s="57">
        <v>3837</v>
      </c>
      <c r="I29" s="58">
        <f t="shared" si="1"/>
        <v>-8.2616627573625205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96"/>
      <c r="B30" s="96"/>
      <c r="C30" s="64"/>
      <c r="D30" s="30" t="s">
        <v>30</v>
      </c>
      <c r="E30" s="30"/>
      <c r="F30" s="57">
        <v>16443</v>
      </c>
      <c r="G30" s="58">
        <f t="shared" si="2"/>
        <v>5.1784409563880978</v>
      </c>
      <c r="H30" s="57">
        <v>87425</v>
      </c>
      <c r="I30" s="58">
        <f t="shared" si="1"/>
        <v>-81.19187875321704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96"/>
      <c r="B31" s="96"/>
      <c r="C31" s="64"/>
      <c r="D31" s="30" t="s">
        <v>31</v>
      </c>
      <c r="E31" s="30"/>
      <c r="F31" s="57">
        <v>20367</v>
      </c>
      <c r="G31" s="58">
        <f t="shared" si="2"/>
        <v>6.4142374845682903</v>
      </c>
      <c r="H31" s="57">
        <v>20299</v>
      </c>
      <c r="I31" s="58">
        <f t="shared" si="1"/>
        <v>0.33499187152077337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96"/>
      <c r="B32" s="96"/>
      <c r="C32" s="64"/>
      <c r="D32" s="30" t="s">
        <v>14</v>
      </c>
      <c r="E32" s="30"/>
      <c r="F32" s="57">
        <v>1480</v>
      </c>
      <c r="G32" s="58">
        <f t="shared" si="2"/>
        <v>0.4661006273462498</v>
      </c>
      <c r="H32" s="57">
        <v>576</v>
      </c>
      <c r="I32" s="58">
        <f t="shared" si="1"/>
        <v>156.94444444444446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96"/>
      <c r="B33" s="96"/>
      <c r="C33" s="63"/>
      <c r="D33" s="30" t="s">
        <v>32</v>
      </c>
      <c r="E33" s="30"/>
      <c r="F33" s="57">
        <v>7096</v>
      </c>
      <c r="G33" s="58">
        <f t="shared" si="2"/>
        <v>2.234763548411479</v>
      </c>
      <c r="H33" s="57">
        <v>13577</v>
      </c>
      <c r="I33" s="58">
        <f t="shared" si="1"/>
        <v>-47.735140310819766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96"/>
      <c r="B34" s="96"/>
      <c r="C34" s="65" t="s">
        <v>15</v>
      </c>
      <c r="D34" s="30"/>
      <c r="E34" s="30"/>
      <c r="F34" s="57">
        <v>18867</v>
      </c>
      <c r="G34" s="58">
        <f t="shared" si="2"/>
        <v>5.9418382000957397</v>
      </c>
      <c r="H34" s="57">
        <v>23285</v>
      </c>
      <c r="I34" s="58">
        <f t="shared" si="1"/>
        <v>-18.973588146875674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96"/>
      <c r="B35" s="96"/>
      <c r="C35" s="64"/>
      <c r="D35" s="65" t="s">
        <v>16</v>
      </c>
      <c r="E35" s="30"/>
      <c r="F35" s="57">
        <v>17497</v>
      </c>
      <c r="G35" s="58">
        <f t="shared" si="2"/>
        <v>5.5103801869441433</v>
      </c>
      <c r="H35" s="57">
        <v>21212</v>
      </c>
      <c r="I35" s="58">
        <f t="shared" si="1"/>
        <v>-17.51367150669433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96"/>
      <c r="B36" s="96"/>
      <c r="C36" s="64"/>
      <c r="D36" s="64"/>
      <c r="E36" s="59" t="s">
        <v>102</v>
      </c>
      <c r="F36" s="57">
        <v>5607</v>
      </c>
      <c r="G36" s="58">
        <f t="shared" si="2"/>
        <v>1.7658285253583934</v>
      </c>
      <c r="H36" s="57">
        <v>10766</v>
      </c>
      <c r="I36" s="58">
        <f t="shared" si="1"/>
        <v>-47.919375812743823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96"/>
      <c r="B37" s="96"/>
      <c r="C37" s="64"/>
      <c r="D37" s="63"/>
      <c r="E37" s="30" t="s">
        <v>33</v>
      </c>
      <c r="F37" s="57">
        <v>11890</v>
      </c>
      <c r="G37" s="58">
        <f t="shared" si="2"/>
        <v>3.7445516615857501</v>
      </c>
      <c r="H37" s="57">
        <v>10446</v>
      </c>
      <c r="I37" s="58">
        <f t="shared" si="1"/>
        <v>13.823473099751094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96"/>
      <c r="B38" s="96"/>
      <c r="C38" s="64"/>
      <c r="D38" s="56" t="s">
        <v>34</v>
      </c>
      <c r="E38" s="56"/>
      <c r="F38" s="57">
        <v>1370</v>
      </c>
      <c r="G38" s="58">
        <f t="shared" si="2"/>
        <v>0.43145801315159604</v>
      </c>
      <c r="H38" s="57">
        <v>2072</v>
      </c>
      <c r="I38" s="58">
        <f t="shared" si="1"/>
        <v>-33.880308880308888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96"/>
      <c r="B39" s="96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96"/>
      <c r="B40" s="96"/>
      <c r="C40" s="30" t="s">
        <v>17</v>
      </c>
      <c r="D40" s="30"/>
      <c r="E40" s="30"/>
      <c r="F40" s="57">
        <f>SUM(F23,F27,F34)</f>
        <v>317528</v>
      </c>
      <c r="G40" s="58">
        <f t="shared" si="2"/>
        <v>100</v>
      </c>
      <c r="H40" s="57">
        <f>SUM(H23,H27,H34)</f>
        <v>391464</v>
      </c>
      <c r="I40" s="58">
        <f t="shared" si="1"/>
        <v>-18.887049639302724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7" t="s">
        <v>0</v>
      </c>
      <c r="B1" s="37"/>
      <c r="C1" s="20" t="s">
        <v>246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96" t="s">
        <v>110</v>
      </c>
      <c r="B7" s="62" t="s">
        <v>111</v>
      </c>
      <c r="C7" s="56"/>
      <c r="D7" s="66" t="s">
        <v>112</v>
      </c>
      <c r="E7" s="32">
        <v>292559</v>
      </c>
      <c r="F7" s="28">
        <v>297262</v>
      </c>
      <c r="G7" s="28">
        <v>306647</v>
      </c>
      <c r="H7" s="28">
        <v>391464</v>
      </c>
      <c r="I7" s="28">
        <v>343241</v>
      </c>
    </row>
    <row r="8" spans="1:9" ht="27" customHeight="1">
      <c r="A8" s="96"/>
      <c r="B8" s="83"/>
      <c r="C8" s="56" t="s">
        <v>113</v>
      </c>
      <c r="D8" s="66" t="s">
        <v>37</v>
      </c>
      <c r="E8" s="72">
        <v>192078</v>
      </c>
      <c r="F8" s="72">
        <v>194225</v>
      </c>
      <c r="G8" s="72">
        <v>199448</v>
      </c>
      <c r="H8" s="72">
        <v>201956</v>
      </c>
      <c r="I8" s="73">
        <v>212432</v>
      </c>
    </row>
    <row r="9" spans="1:9" ht="27" customHeight="1">
      <c r="A9" s="96"/>
      <c r="B9" s="56" t="s">
        <v>114</v>
      </c>
      <c r="C9" s="56"/>
      <c r="D9" s="66"/>
      <c r="E9" s="72">
        <v>283548</v>
      </c>
      <c r="F9" s="72">
        <v>288040</v>
      </c>
      <c r="G9" s="72">
        <v>296379</v>
      </c>
      <c r="H9" s="72">
        <v>380200</v>
      </c>
      <c r="I9" s="74">
        <v>317528</v>
      </c>
    </row>
    <row r="10" spans="1:9" ht="27" customHeight="1">
      <c r="A10" s="96"/>
      <c r="B10" s="56" t="s">
        <v>115</v>
      </c>
      <c r="C10" s="56"/>
      <c r="D10" s="66"/>
      <c r="E10" s="72">
        <v>9011</v>
      </c>
      <c r="F10" s="72">
        <v>9221</v>
      </c>
      <c r="G10" s="72">
        <v>10268</v>
      </c>
      <c r="H10" s="72">
        <v>11264</v>
      </c>
      <c r="I10" s="74">
        <v>25713</v>
      </c>
    </row>
    <row r="11" spans="1:9" ht="27" customHeight="1">
      <c r="A11" s="96"/>
      <c r="B11" s="56" t="s">
        <v>116</v>
      </c>
      <c r="C11" s="56"/>
      <c r="D11" s="66"/>
      <c r="E11" s="72">
        <v>1172</v>
      </c>
      <c r="F11" s="72">
        <v>1058</v>
      </c>
      <c r="G11" s="72">
        <v>1165</v>
      </c>
      <c r="H11" s="72">
        <v>1175</v>
      </c>
      <c r="I11" s="74">
        <v>1103</v>
      </c>
    </row>
    <row r="12" spans="1:9" ht="27" customHeight="1">
      <c r="A12" s="96"/>
      <c r="B12" s="56" t="s">
        <v>117</v>
      </c>
      <c r="C12" s="56"/>
      <c r="D12" s="66"/>
      <c r="E12" s="72">
        <v>7839</v>
      </c>
      <c r="F12" s="72">
        <v>8164</v>
      </c>
      <c r="G12" s="72">
        <v>9103</v>
      </c>
      <c r="H12" s="72">
        <v>10089</v>
      </c>
      <c r="I12" s="74">
        <v>24611</v>
      </c>
    </row>
    <row r="13" spans="1:9" ht="27" customHeight="1">
      <c r="A13" s="96"/>
      <c r="B13" s="56" t="s">
        <v>118</v>
      </c>
      <c r="C13" s="56"/>
      <c r="D13" s="66"/>
      <c r="E13" s="72">
        <v>1507</v>
      </c>
      <c r="F13" s="72">
        <v>325</v>
      </c>
      <c r="G13" s="72">
        <v>939</v>
      </c>
      <c r="H13" s="72">
        <v>986</v>
      </c>
      <c r="I13" s="74">
        <v>14521</v>
      </c>
    </row>
    <row r="14" spans="1:9" ht="27" customHeight="1">
      <c r="A14" s="96"/>
      <c r="B14" s="56" t="s">
        <v>119</v>
      </c>
      <c r="C14" s="56"/>
      <c r="D14" s="66"/>
      <c r="E14" s="72">
        <v>0</v>
      </c>
      <c r="F14" s="72">
        <v>0</v>
      </c>
      <c r="G14" s="72">
        <v>0</v>
      </c>
      <c r="H14" s="72">
        <v>0</v>
      </c>
      <c r="I14" s="74">
        <v>0</v>
      </c>
    </row>
    <row r="15" spans="1:9" ht="27" customHeight="1">
      <c r="A15" s="96"/>
      <c r="B15" s="56" t="s">
        <v>120</v>
      </c>
      <c r="C15" s="56"/>
      <c r="D15" s="66"/>
      <c r="E15" s="72">
        <v>-3188</v>
      </c>
      <c r="F15" s="72">
        <v>-2671</v>
      </c>
      <c r="G15" s="72">
        <v>-3807</v>
      </c>
      <c r="H15" s="72">
        <v>620</v>
      </c>
      <c r="I15" s="74">
        <v>14526</v>
      </c>
    </row>
    <row r="16" spans="1:9" ht="27" customHeight="1">
      <c r="A16" s="96"/>
      <c r="B16" s="56" t="s">
        <v>121</v>
      </c>
      <c r="C16" s="56"/>
      <c r="D16" s="66" t="s">
        <v>38</v>
      </c>
      <c r="E16" s="72">
        <v>12772</v>
      </c>
      <c r="F16" s="72">
        <v>15069</v>
      </c>
      <c r="G16" s="72">
        <v>14443</v>
      </c>
      <c r="H16" s="72">
        <v>18549</v>
      </c>
      <c r="I16" s="74">
        <v>24065</v>
      </c>
    </row>
    <row r="17" spans="1:9" ht="27" customHeight="1">
      <c r="A17" s="96"/>
      <c r="B17" s="56" t="s">
        <v>122</v>
      </c>
      <c r="C17" s="56"/>
      <c r="D17" s="66" t="s">
        <v>39</v>
      </c>
      <c r="E17" s="72">
        <v>50468</v>
      </c>
      <c r="F17" s="72">
        <v>58551</v>
      </c>
      <c r="G17" s="72">
        <v>59420</v>
      </c>
      <c r="H17" s="72">
        <v>46785</v>
      </c>
      <c r="I17" s="74">
        <v>37546</v>
      </c>
    </row>
    <row r="18" spans="1:9" ht="27" customHeight="1">
      <c r="A18" s="96"/>
      <c r="B18" s="56" t="s">
        <v>123</v>
      </c>
      <c r="C18" s="56"/>
      <c r="D18" s="66" t="s">
        <v>40</v>
      </c>
      <c r="E18" s="72">
        <v>264169</v>
      </c>
      <c r="F18" s="72">
        <v>269917</v>
      </c>
      <c r="G18" s="72">
        <v>272240</v>
      </c>
      <c r="H18" s="72">
        <v>273802</v>
      </c>
      <c r="I18" s="74">
        <v>274386</v>
      </c>
    </row>
    <row r="19" spans="1:9" ht="27" customHeight="1">
      <c r="A19" s="96"/>
      <c r="B19" s="56" t="s">
        <v>124</v>
      </c>
      <c r="C19" s="56"/>
      <c r="D19" s="66" t="s">
        <v>125</v>
      </c>
      <c r="E19" s="72">
        <v>301865</v>
      </c>
      <c r="F19" s="72">
        <v>313399</v>
      </c>
      <c r="G19" s="72">
        <v>317217</v>
      </c>
      <c r="H19" s="72">
        <v>302038</v>
      </c>
      <c r="I19" s="72">
        <f>I17+I18-I16</f>
        <v>287867</v>
      </c>
    </row>
    <row r="20" spans="1:9" ht="27" customHeight="1">
      <c r="A20" s="96"/>
      <c r="B20" s="56" t="s">
        <v>126</v>
      </c>
      <c r="C20" s="56"/>
      <c r="D20" s="66" t="s">
        <v>127</v>
      </c>
      <c r="E20" s="75">
        <v>1.3753214839804662</v>
      </c>
      <c r="F20" s="75">
        <v>1.3897129617711417</v>
      </c>
      <c r="G20" s="75">
        <v>1.364967309774979</v>
      </c>
      <c r="H20" s="75">
        <v>1.3557507575907624</v>
      </c>
      <c r="I20" s="75">
        <f>I18/I8</f>
        <v>1.2916415605935077</v>
      </c>
    </row>
    <row r="21" spans="1:9" ht="27" customHeight="1">
      <c r="A21" s="96"/>
      <c r="B21" s="56" t="s">
        <v>128</v>
      </c>
      <c r="C21" s="56"/>
      <c r="D21" s="66" t="s">
        <v>129</v>
      </c>
      <c r="E21" s="75">
        <v>1.571575089286644</v>
      </c>
      <c r="F21" s="75">
        <v>1.6135873342772558</v>
      </c>
      <c r="G21" s="75">
        <v>1.5904747102001524</v>
      </c>
      <c r="H21" s="75">
        <v>1.4955633900453564</v>
      </c>
      <c r="I21" s="75">
        <f>I19/I8</f>
        <v>1.3551018678918429</v>
      </c>
    </row>
    <row r="22" spans="1:9" ht="27" customHeight="1">
      <c r="A22" s="96"/>
      <c r="B22" s="56" t="s">
        <v>130</v>
      </c>
      <c r="C22" s="56"/>
      <c r="D22" s="66" t="s">
        <v>131</v>
      </c>
      <c r="E22" s="72">
        <v>366504.34251782793</v>
      </c>
      <c r="F22" s="72">
        <v>374479.03659923968</v>
      </c>
      <c r="G22" s="72">
        <v>377701.93401592714</v>
      </c>
      <c r="H22" s="72">
        <v>379869.030772219</v>
      </c>
      <c r="I22" s="72">
        <f>I18/I24*1000000</f>
        <v>378206.26801361277</v>
      </c>
    </row>
    <row r="23" spans="1:9" ht="27" customHeight="1">
      <c r="A23" s="96"/>
      <c r="B23" s="56" t="s">
        <v>132</v>
      </c>
      <c r="C23" s="56"/>
      <c r="D23" s="66" t="s">
        <v>133</v>
      </c>
      <c r="E23" s="72">
        <v>418803.24093343323</v>
      </c>
      <c r="F23" s="72">
        <v>434805.34975998226</v>
      </c>
      <c r="G23" s="72">
        <v>440102.38907849829</v>
      </c>
      <c r="H23" s="72">
        <v>419043.25869197259</v>
      </c>
      <c r="I23" s="72">
        <f>I19/I24*1000000</f>
        <v>396788.11511620379</v>
      </c>
    </row>
    <row r="24" spans="1:9" ht="27" customHeight="1">
      <c r="A24" s="96"/>
      <c r="B24" s="76" t="s">
        <v>134</v>
      </c>
      <c r="C24" s="77"/>
      <c r="D24" s="66" t="s">
        <v>135</v>
      </c>
      <c r="E24" s="72">
        <v>720780</v>
      </c>
      <c r="F24" s="72">
        <v>720780</v>
      </c>
      <c r="G24" s="72">
        <v>720780</v>
      </c>
      <c r="H24" s="72">
        <v>725493</v>
      </c>
      <c r="I24" s="74">
        <v>725493</v>
      </c>
    </row>
    <row r="25" spans="1:9" ht="27" customHeight="1">
      <c r="A25" s="96"/>
      <c r="B25" s="30" t="s">
        <v>136</v>
      </c>
      <c r="C25" s="30"/>
      <c r="D25" s="30"/>
      <c r="E25" s="72">
        <v>170359</v>
      </c>
      <c r="F25" s="72">
        <v>170359</v>
      </c>
      <c r="G25" s="72">
        <v>172010</v>
      </c>
      <c r="H25" s="72">
        <v>175892</v>
      </c>
      <c r="I25" s="67">
        <v>185704</v>
      </c>
    </row>
    <row r="26" spans="1:9" ht="27" customHeight="1">
      <c r="A26" s="96"/>
      <c r="B26" s="30" t="s">
        <v>137</v>
      </c>
      <c r="C26" s="30"/>
      <c r="D26" s="30"/>
      <c r="E26" s="78">
        <v>0.91300000000000003</v>
      </c>
      <c r="F26" s="78">
        <v>0.90300000000000002</v>
      </c>
      <c r="G26" s="78">
        <v>0.88900000000000001</v>
      </c>
      <c r="H26" s="78">
        <v>0.88400000000000001</v>
      </c>
      <c r="I26" s="79">
        <v>0.86299999999999999</v>
      </c>
    </row>
    <row r="27" spans="1:9" ht="27" customHeight="1">
      <c r="A27" s="96"/>
      <c r="B27" s="30" t="s">
        <v>138</v>
      </c>
      <c r="C27" s="30"/>
      <c r="D27" s="30"/>
      <c r="E27" s="80">
        <v>4.7</v>
      </c>
      <c r="F27" s="80">
        <v>4.8</v>
      </c>
      <c r="G27" s="80">
        <v>5.3</v>
      </c>
      <c r="H27" s="80">
        <v>5.7</v>
      </c>
      <c r="I27" s="81">
        <v>13.3</v>
      </c>
    </row>
    <row r="28" spans="1:9" ht="27" customHeight="1">
      <c r="A28" s="96"/>
      <c r="B28" s="30" t="s">
        <v>139</v>
      </c>
      <c r="C28" s="30"/>
      <c r="D28" s="30"/>
      <c r="E28" s="80">
        <v>98.4</v>
      </c>
      <c r="F28" s="80">
        <v>98.1</v>
      </c>
      <c r="G28" s="80">
        <v>99.8</v>
      </c>
      <c r="H28" s="80">
        <v>98.2</v>
      </c>
      <c r="I28" s="81">
        <v>93.3</v>
      </c>
    </row>
    <row r="29" spans="1:9" ht="27" customHeight="1">
      <c r="A29" s="96"/>
      <c r="B29" s="30" t="s">
        <v>140</v>
      </c>
      <c r="C29" s="30"/>
      <c r="D29" s="30"/>
      <c r="E29" s="80">
        <v>50.6</v>
      </c>
      <c r="F29" s="80">
        <v>54</v>
      </c>
      <c r="G29" s="80">
        <v>53.4</v>
      </c>
      <c r="H29" s="80">
        <v>41.4</v>
      </c>
      <c r="I29" s="81">
        <v>45.5</v>
      </c>
    </row>
    <row r="30" spans="1:9" ht="27" customHeight="1">
      <c r="A30" s="96"/>
      <c r="B30" s="96" t="s">
        <v>141</v>
      </c>
      <c r="C30" s="30" t="s">
        <v>142</v>
      </c>
      <c r="D30" s="30"/>
      <c r="E30" s="80">
        <v>0</v>
      </c>
      <c r="F30" s="80">
        <v>0</v>
      </c>
      <c r="G30" s="80">
        <v>0</v>
      </c>
      <c r="H30" s="80">
        <v>0</v>
      </c>
      <c r="I30" s="81">
        <v>0</v>
      </c>
    </row>
    <row r="31" spans="1:9" ht="27" customHeight="1">
      <c r="A31" s="96"/>
      <c r="B31" s="96"/>
      <c r="C31" s="30" t="s">
        <v>143</v>
      </c>
      <c r="D31" s="30"/>
      <c r="E31" s="80">
        <v>0</v>
      </c>
      <c r="F31" s="80">
        <v>0</v>
      </c>
      <c r="G31" s="80">
        <v>0</v>
      </c>
      <c r="H31" s="80">
        <v>0</v>
      </c>
      <c r="I31" s="81">
        <v>0</v>
      </c>
    </row>
    <row r="32" spans="1:9" ht="27" customHeight="1">
      <c r="A32" s="96"/>
      <c r="B32" s="96"/>
      <c r="C32" s="30" t="s">
        <v>144</v>
      </c>
      <c r="D32" s="30"/>
      <c r="E32" s="80">
        <v>2.9</v>
      </c>
      <c r="F32" s="80">
        <v>2.7</v>
      </c>
      <c r="G32" s="80">
        <v>2.7</v>
      </c>
      <c r="H32" s="80">
        <v>2.6</v>
      </c>
      <c r="I32" s="81">
        <v>2.7</v>
      </c>
    </row>
    <row r="33" spans="1:9" ht="27" customHeight="1">
      <c r="A33" s="96"/>
      <c r="B33" s="96"/>
      <c r="C33" s="30" t="s">
        <v>145</v>
      </c>
      <c r="D33" s="30"/>
      <c r="E33" s="80">
        <v>39</v>
      </c>
      <c r="F33" s="80">
        <v>33.299999999999997</v>
      </c>
      <c r="G33" s="80">
        <v>31.3</v>
      </c>
      <c r="H33" s="80">
        <v>23.9</v>
      </c>
      <c r="I33" s="82">
        <v>14.2</v>
      </c>
    </row>
    <row r="34" spans="1:9" ht="27" customHeight="1">
      <c r="A34" s="1" t="s">
        <v>242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246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06" t="s">
        <v>44</v>
      </c>
      <c r="B6" s="105"/>
      <c r="C6" s="105"/>
      <c r="D6" s="105"/>
      <c r="E6" s="105"/>
      <c r="F6" s="99" t="s">
        <v>250</v>
      </c>
      <c r="G6" s="99"/>
      <c r="H6" s="99" t="s">
        <v>251</v>
      </c>
      <c r="I6" s="99"/>
      <c r="J6" s="99"/>
      <c r="K6" s="99"/>
      <c r="L6" s="99"/>
      <c r="M6" s="99"/>
      <c r="N6" s="99"/>
      <c r="O6" s="99"/>
    </row>
    <row r="7" spans="1:25" ht="15.95" customHeight="1">
      <c r="A7" s="105"/>
      <c r="B7" s="105"/>
      <c r="C7" s="105"/>
      <c r="D7" s="105"/>
      <c r="E7" s="105"/>
      <c r="F7" s="54" t="s">
        <v>237</v>
      </c>
      <c r="G7" s="84" t="s">
        <v>240</v>
      </c>
      <c r="H7" s="54" t="s">
        <v>237</v>
      </c>
      <c r="I7" s="85" t="s">
        <v>240</v>
      </c>
      <c r="J7" s="54" t="s">
        <v>237</v>
      </c>
      <c r="K7" s="85" t="s">
        <v>240</v>
      </c>
      <c r="L7" s="54" t="s">
        <v>237</v>
      </c>
      <c r="M7" s="85" t="s">
        <v>240</v>
      </c>
      <c r="N7" s="54" t="s">
        <v>237</v>
      </c>
      <c r="O7" s="85" t="s">
        <v>240</v>
      </c>
    </row>
    <row r="8" spans="1:25" ht="15.95" customHeight="1">
      <c r="A8" s="103" t="s">
        <v>83</v>
      </c>
      <c r="B8" s="62" t="s">
        <v>45</v>
      </c>
      <c r="C8" s="56"/>
      <c r="D8" s="56"/>
      <c r="E8" s="66" t="s">
        <v>36</v>
      </c>
      <c r="F8" s="67">
        <v>15167</v>
      </c>
      <c r="G8" s="67">
        <v>15346</v>
      </c>
      <c r="H8" s="67">
        <v>358</v>
      </c>
      <c r="I8" s="67">
        <v>325</v>
      </c>
      <c r="J8" s="67"/>
      <c r="K8" s="67"/>
      <c r="L8" s="67"/>
      <c r="M8" s="67"/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3"/>
      <c r="B9" s="64"/>
      <c r="C9" s="56" t="s">
        <v>46</v>
      </c>
      <c r="D9" s="56"/>
      <c r="E9" s="66" t="s">
        <v>37</v>
      </c>
      <c r="F9" s="67">
        <v>15167</v>
      </c>
      <c r="G9" s="67">
        <v>15346</v>
      </c>
      <c r="H9" s="67">
        <v>358</v>
      </c>
      <c r="I9" s="67">
        <v>308</v>
      </c>
      <c r="J9" s="67"/>
      <c r="K9" s="67"/>
      <c r="L9" s="67"/>
      <c r="M9" s="67"/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3"/>
      <c r="B10" s="63"/>
      <c r="C10" s="56" t="s">
        <v>47</v>
      </c>
      <c r="D10" s="56"/>
      <c r="E10" s="66" t="s">
        <v>38</v>
      </c>
      <c r="F10" s="67">
        <v>0</v>
      </c>
      <c r="G10" s="67">
        <v>0</v>
      </c>
      <c r="H10" s="67">
        <v>0</v>
      </c>
      <c r="I10" s="67">
        <v>17</v>
      </c>
      <c r="J10" s="68"/>
      <c r="K10" s="68"/>
      <c r="L10" s="67"/>
      <c r="M10" s="67"/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3"/>
      <c r="B11" s="62" t="s">
        <v>48</v>
      </c>
      <c r="C11" s="56"/>
      <c r="D11" s="56"/>
      <c r="E11" s="66" t="s">
        <v>39</v>
      </c>
      <c r="F11" s="67">
        <v>14294</v>
      </c>
      <c r="G11" s="67">
        <v>14337</v>
      </c>
      <c r="H11" s="67">
        <v>351</v>
      </c>
      <c r="I11" s="67">
        <v>367</v>
      </c>
      <c r="J11" s="67"/>
      <c r="K11" s="67"/>
      <c r="L11" s="67"/>
      <c r="M11" s="67"/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3"/>
      <c r="B12" s="64"/>
      <c r="C12" s="56" t="s">
        <v>49</v>
      </c>
      <c r="D12" s="56"/>
      <c r="E12" s="66" t="s">
        <v>40</v>
      </c>
      <c r="F12" s="67">
        <v>14294</v>
      </c>
      <c r="G12" s="67">
        <v>14337</v>
      </c>
      <c r="H12" s="67">
        <v>351</v>
      </c>
      <c r="I12" s="67">
        <v>359</v>
      </c>
      <c r="J12" s="67"/>
      <c r="K12" s="67"/>
      <c r="L12" s="67"/>
      <c r="M12" s="67"/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3"/>
      <c r="B13" s="63"/>
      <c r="C13" s="56" t="s">
        <v>50</v>
      </c>
      <c r="D13" s="56"/>
      <c r="E13" s="66" t="s">
        <v>41</v>
      </c>
      <c r="F13" s="67">
        <v>0</v>
      </c>
      <c r="G13" s="67">
        <v>0</v>
      </c>
      <c r="H13" s="68">
        <v>0</v>
      </c>
      <c r="I13" s="68">
        <v>8</v>
      </c>
      <c r="J13" s="68"/>
      <c r="K13" s="68"/>
      <c r="L13" s="67"/>
      <c r="M13" s="67"/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3"/>
      <c r="B14" s="56" t="s">
        <v>51</v>
      </c>
      <c r="C14" s="56"/>
      <c r="D14" s="56"/>
      <c r="E14" s="66" t="s">
        <v>148</v>
      </c>
      <c r="F14" s="67">
        <f>F9-F12</f>
        <v>873</v>
      </c>
      <c r="G14" s="67">
        <f t="shared" ref="F14:O15" si="0">G9-G12</f>
        <v>1009</v>
      </c>
      <c r="H14" s="67">
        <f t="shared" si="0"/>
        <v>7</v>
      </c>
      <c r="I14" s="67">
        <f t="shared" si="0"/>
        <v>-51</v>
      </c>
      <c r="J14" s="67">
        <f t="shared" si="0"/>
        <v>0</v>
      </c>
      <c r="K14" s="67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3"/>
      <c r="B15" s="56" t="s">
        <v>52</v>
      </c>
      <c r="C15" s="56"/>
      <c r="D15" s="56"/>
      <c r="E15" s="66" t="s">
        <v>149</v>
      </c>
      <c r="F15" s="67">
        <f t="shared" si="0"/>
        <v>0</v>
      </c>
      <c r="G15" s="67">
        <f t="shared" si="0"/>
        <v>0</v>
      </c>
      <c r="H15" s="67">
        <f t="shared" si="0"/>
        <v>0</v>
      </c>
      <c r="I15" s="67">
        <f t="shared" si="0"/>
        <v>9</v>
      </c>
      <c r="J15" s="67">
        <f t="shared" si="0"/>
        <v>0</v>
      </c>
      <c r="K15" s="67">
        <f t="shared" si="0"/>
        <v>0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3"/>
      <c r="B16" s="56" t="s">
        <v>53</v>
      </c>
      <c r="C16" s="56"/>
      <c r="D16" s="56"/>
      <c r="E16" s="66" t="s">
        <v>150</v>
      </c>
      <c r="F16" s="67">
        <f t="shared" ref="F16:O16" si="1">F8-F11</f>
        <v>873</v>
      </c>
      <c r="G16" s="67">
        <f t="shared" si="1"/>
        <v>1009</v>
      </c>
      <c r="H16" s="67">
        <f t="shared" si="1"/>
        <v>7</v>
      </c>
      <c r="I16" s="67">
        <f t="shared" si="1"/>
        <v>-42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0</v>
      </c>
      <c r="N16" s="67">
        <f t="shared" si="1"/>
        <v>0</v>
      </c>
      <c r="O16" s="67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3"/>
      <c r="B17" s="56" t="s">
        <v>54</v>
      </c>
      <c r="C17" s="56"/>
      <c r="D17" s="56"/>
      <c r="E17" s="54"/>
      <c r="F17" s="68">
        <v>0</v>
      </c>
      <c r="G17" s="68">
        <v>0</v>
      </c>
      <c r="H17" s="68">
        <v>-35</v>
      </c>
      <c r="I17" s="68">
        <v>-42</v>
      </c>
      <c r="J17" s="67"/>
      <c r="K17" s="67"/>
      <c r="L17" s="67"/>
      <c r="M17" s="67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3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3" t="s">
        <v>84</v>
      </c>
      <c r="B19" s="62" t="s">
        <v>56</v>
      </c>
      <c r="C19" s="56"/>
      <c r="D19" s="56"/>
      <c r="E19" s="66"/>
      <c r="F19" s="67">
        <v>8313</v>
      </c>
      <c r="G19" s="67">
        <v>7242</v>
      </c>
      <c r="H19" s="67">
        <v>0</v>
      </c>
      <c r="I19" s="67">
        <v>72</v>
      </c>
      <c r="J19" s="67"/>
      <c r="K19" s="67"/>
      <c r="L19" s="67"/>
      <c r="M19" s="67"/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3"/>
      <c r="B20" s="63"/>
      <c r="C20" s="56" t="s">
        <v>57</v>
      </c>
      <c r="D20" s="56"/>
      <c r="E20" s="66"/>
      <c r="F20" s="67">
        <v>5584</v>
      </c>
      <c r="G20" s="67">
        <v>4595</v>
      </c>
      <c r="H20" s="67">
        <v>0</v>
      </c>
      <c r="I20" s="67">
        <v>65</v>
      </c>
      <c r="J20" s="67"/>
      <c r="K20" s="68"/>
      <c r="L20" s="67"/>
      <c r="M20" s="67"/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3"/>
      <c r="B21" s="56" t="s">
        <v>58</v>
      </c>
      <c r="C21" s="56"/>
      <c r="D21" s="56"/>
      <c r="E21" s="66" t="s">
        <v>151</v>
      </c>
      <c r="F21" s="67">
        <v>6602</v>
      </c>
      <c r="G21" s="67">
        <v>6427</v>
      </c>
      <c r="H21" s="67">
        <v>0</v>
      </c>
      <c r="I21" s="67">
        <v>72</v>
      </c>
      <c r="J21" s="67"/>
      <c r="K21" s="67"/>
      <c r="L21" s="67"/>
      <c r="M21" s="67"/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3"/>
      <c r="B22" s="62" t="s">
        <v>59</v>
      </c>
      <c r="C22" s="56"/>
      <c r="D22" s="56"/>
      <c r="E22" s="66" t="s">
        <v>152</v>
      </c>
      <c r="F22" s="67">
        <v>13879</v>
      </c>
      <c r="G22" s="67">
        <v>13924</v>
      </c>
      <c r="H22" s="67">
        <v>29</v>
      </c>
      <c r="I22" s="67">
        <v>93</v>
      </c>
      <c r="J22" s="67"/>
      <c r="K22" s="67"/>
      <c r="L22" s="67"/>
      <c r="M22" s="67"/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3"/>
      <c r="B23" s="63" t="s">
        <v>60</v>
      </c>
      <c r="C23" s="56" t="s">
        <v>61</v>
      </c>
      <c r="D23" s="56"/>
      <c r="E23" s="66"/>
      <c r="F23" s="67">
        <v>6982</v>
      </c>
      <c r="G23" s="67">
        <v>7131</v>
      </c>
      <c r="H23" s="67">
        <v>29</v>
      </c>
      <c r="I23" s="67">
        <v>23</v>
      </c>
      <c r="J23" s="67"/>
      <c r="K23" s="67"/>
      <c r="L23" s="67"/>
      <c r="M23" s="67"/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3"/>
      <c r="B24" s="56" t="s">
        <v>153</v>
      </c>
      <c r="C24" s="56"/>
      <c r="D24" s="56"/>
      <c r="E24" s="66" t="s">
        <v>154</v>
      </c>
      <c r="F24" s="67">
        <f>F21-F22</f>
        <v>-7277</v>
      </c>
      <c r="G24" s="67">
        <f t="shared" ref="G24:O24" si="2">G21-G22</f>
        <v>-7497</v>
      </c>
      <c r="H24" s="67">
        <f t="shared" si="2"/>
        <v>-29</v>
      </c>
      <c r="I24" s="67">
        <f t="shared" si="2"/>
        <v>-21</v>
      </c>
      <c r="J24" s="67">
        <f t="shared" si="2"/>
        <v>0</v>
      </c>
      <c r="K24" s="67">
        <f t="shared" si="2"/>
        <v>0</v>
      </c>
      <c r="L24" s="67">
        <f t="shared" si="2"/>
        <v>0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3"/>
      <c r="B25" s="62" t="s">
        <v>62</v>
      </c>
      <c r="C25" s="62"/>
      <c r="D25" s="62"/>
      <c r="E25" s="107" t="s">
        <v>155</v>
      </c>
      <c r="F25" s="101">
        <v>7030</v>
      </c>
      <c r="G25" s="101">
        <v>6941</v>
      </c>
      <c r="H25" s="101">
        <v>29</v>
      </c>
      <c r="I25" s="101">
        <v>21</v>
      </c>
      <c r="J25" s="101"/>
      <c r="K25" s="101"/>
      <c r="L25" s="101"/>
      <c r="M25" s="101"/>
      <c r="N25" s="101"/>
      <c r="O25" s="101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3"/>
      <c r="B26" s="83" t="s">
        <v>63</v>
      </c>
      <c r="C26" s="83"/>
      <c r="D26" s="83"/>
      <c r="E26" s="108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3"/>
      <c r="B27" s="56" t="s">
        <v>156</v>
      </c>
      <c r="C27" s="56"/>
      <c r="D27" s="56"/>
      <c r="E27" s="66" t="s">
        <v>157</v>
      </c>
      <c r="F27" s="67">
        <f t="shared" ref="F27:O27" si="3">F24+F25</f>
        <v>-247</v>
      </c>
      <c r="G27" s="67">
        <f t="shared" si="3"/>
        <v>-556</v>
      </c>
      <c r="H27" s="67">
        <f t="shared" si="3"/>
        <v>0</v>
      </c>
      <c r="I27" s="67">
        <f t="shared" si="3"/>
        <v>0</v>
      </c>
      <c r="J27" s="67">
        <f t="shared" si="3"/>
        <v>0</v>
      </c>
      <c r="K27" s="67">
        <f t="shared" si="3"/>
        <v>0</v>
      </c>
      <c r="L27" s="67">
        <f t="shared" si="3"/>
        <v>0</v>
      </c>
      <c r="M27" s="67">
        <f t="shared" si="3"/>
        <v>0</v>
      </c>
      <c r="N27" s="67">
        <f t="shared" si="3"/>
        <v>0</v>
      </c>
      <c r="O27" s="67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5" t="s">
        <v>64</v>
      </c>
      <c r="B30" s="105"/>
      <c r="C30" s="105"/>
      <c r="D30" s="105"/>
      <c r="E30" s="105"/>
      <c r="F30" s="100" t="s">
        <v>252</v>
      </c>
      <c r="G30" s="100"/>
      <c r="H30" s="100"/>
      <c r="I30" s="100"/>
      <c r="J30" s="100"/>
      <c r="K30" s="100"/>
      <c r="L30" s="100"/>
      <c r="M30" s="100"/>
      <c r="N30" s="100"/>
      <c r="O30" s="100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5"/>
      <c r="B31" s="105"/>
      <c r="C31" s="105"/>
      <c r="D31" s="105"/>
      <c r="E31" s="105"/>
      <c r="F31" s="54" t="s">
        <v>237</v>
      </c>
      <c r="G31" s="85" t="s">
        <v>240</v>
      </c>
      <c r="H31" s="54" t="s">
        <v>237</v>
      </c>
      <c r="I31" s="85" t="s">
        <v>240</v>
      </c>
      <c r="J31" s="54" t="s">
        <v>237</v>
      </c>
      <c r="K31" s="85" t="s">
        <v>240</v>
      </c>
      <c r="L31" s="54" t="s">
        <v>237</v>
      </c>
      <c r="M31" s="85" t="s">
        <v>240</v>
      </c>
      <c r="N31" s="54" t="s">
        <v>237</v>
      </c>
      <c r="O31" s="85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3" t="s">
        <v>85</v>
      </c>
      <c r="B32" s="62" t="s">
        <v>45</v>
      </c>
      <c r="C32" s="56"/>
      <c r="D32" s="56"/>
      <c r="E32" s="66" t="s">
        <v>36</v>
      </c>
      <c r="F32" s="67">
        <v>763</v>
      </c>
      <c r="G32" s="67">
        <v>824</v>
      </c>
      <c r="H32" s="67"/>
      <c r="I32" s="67"/>
      <c r="J32" s="67"/>
      <c r="K32" s="67"/>
      <c r="L32" s="67"/>
      <c r="M32" s="67"/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9"/>
      <c r="B33" s="64"/>
      <c r="C33" s="62" t="s">
        <v>65</v>
      </c>
      <c r="D33" s="56"/>
      <c r="E33" s="66"/>
      <c r="F33" s="67">
        <v>728</v>
      </c>
      <c r="G33" s="67">
        <v>654</v>
      </c>
      <c r="H33" s="67"/>
      <c r="I33" s="67"/>
      <c r="J33" s="67"/>
      <c r="K33" s="67"/>
      <c r="L33" s="67"/>
      <c r="M33" s="67"/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9"/>
      <c r="B34" s="64"/>
      <c r="C34" s="63"/>
      <c r="D34" s="56" t="s">
        <v>66</v>
      </c>
      <c r="E34" s="66"/>
      <c r="F34" s="67">
        <v>728</v>
      </c>
      <c r="G34" s="67">
        <v>654</v>
      </c>
      <c r="H34" s="67"/>
      <c r="I34" s="67"/>
      <c r="J34" s="67"/>
      <c r="K34" s="67"/>
      <c r="L34" s="67"/>
      <c r="M34" s="67"/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9"/>
      <c r="B35" s="63"/>
      <c r="C35" s="56" t="s">
        <v>67</v>
      </c>
      <c r="D35" s="56"/>
      <c r="E35" s="66"/>
      <c r="F35" s="67">
        <v>35</v>
      </c>
      <c r="G35" s="67">
        <v>170</v>
      </c>
      <c r="H35" s="67"/>
      <c r="I35" s="67"/>
      <c r="J35" s="69"/>
      <c r="K35" s="69"/>
      <c r="L35" s="67"/>
      <c r="M35" s="67"/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9"/>
      <c r="B36" s="62" t="s">
        <v>48</v>
      </c>
      <c r="C36" s="56"/>
      <c r="D36" s="56"/>
      <c r="E36" s="66" t="s">
        <v>37</v>
      </c>
      <c r="F36" s="67">
        <v>707</v>
      </c>
      <c r="G36" s="67">
        <v>795</v>
      </c>
      <c r="H36" s="67"/>
      <c r="I36" s="67"/>
      <c r="J36" s="67"/>
      <c r="K36" s="67"/>
      <c r="L36" s="67"/>
      <c r="M36" s="67"/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9"/>
      <c r="B37" s="64"/>
      <c r="C37" s="56" t="s">
        <v>68</v>
      </c>
      <c r="D37" s="56"/>
      <c r="E37" s="66"/>
      <c r="F37" s="67">
        <v>638</v>
      </c>
      <c r="G37" s="67">
        <v>716</v>
      </c>
      <c r="H37" s="67"/>
      <c r="I37" s="67"/>
      <c r="J37" s="67"/>
      <c r="K37" s="67"/>
      <c r="L37" s="67"/>
      <c r="M37" s="67"/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9"/>
      <c r="B38" s="63"/>
      <c r="C38" s="56" t="s">
        <v>69</v>
      </c>
      <c r="D38" s="56"/>
      <c r="E38" s="66"/>
      <c r="F38" s="67">
        <v>69</v>
      </c>
      <c r="G38" s="67">
        <v>79</v>
      </c>
      <c r="H38" s="67"/>
      <c r="I38" s="67"/>
      <c r="J38" s="67"/>
      <c r="K38" s="69"/>
      <c r="L38" s="67"/>
      <c r="M38" s="67"/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9"/>
      <c r="B39" s="30" t="s">
        <v>70</v>
      </c>
      <c r="C39" s="30"/>
      <c r="D39" s="30"/>
      <c r="E39" s="66" t="s">
        <v>159</v>
      </c>
      <c r="F39" s="67">
        <f t="shared" ref="F39:O39" si="4">F32-F36</f>
        <v>56</v>
      </c>
      <c r="G39" s="67">
        <f t="shared" si="4"/>
        <v>29</v>
      </c>
      <c r="H39" s="67">
        <f t="shared" si="4"/>
        <v>0</v>
      </c>
      <c r="I39" s="67">
        <f t="shared" si="4"/>
        <v>0</v>
      </c>
      <c r="J39" s="67">
        <f t="shared" si="4"/>
        <v>0</v>
      </c>
      <c r="K39" s="67">
        <f t="shared" si="4"/>
        <v>0</v>
      </c>
      <c r="L39" s="67">
        <f t="shared" si="4"/>
        <v>0</v>
      </c>
      <c r="M39" s="67">
        <f t="shared" si="4"/>
        <v>0</v>
      </c>
      <c r="N39" s="67">
        <f t="shared" si="4"/>
        <v>0</v>
      </c>
      <c r="O39" s="67">
        <f t="shared" si="4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3" t="s">
        <v>86</v>
      </c>
      <c r="B40" s="62" t="s">
        <v>71</v>
      </c>
      <c r="C40" s="56"/>
      <c r="D40" s="56"/>
      <c r="E40" s="66" t="s">
        <v>39</v>
      </c>
      <c r="F40" s="67">
        <v>594</v>
      </c>
      <c r="G40" s="67">
        <v>668</v>
      </c>
      <c r="H40" s="67"/>
      <c r="I40" s="67"/>
      <c r="J40" s="67"/>
      <c r="K40" s="67"/>
      <c r="L40" s="67"/>
      <c r="M40" s="67"/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4"/>
      <c r="B41" s="63"/>
      <c r="C41" s="56" t="s">
        <v>72</v>
      </c>
      <c r="D41" s="56"/>
      <c r="E41" s="66"/>
      <c r="F41" s="69">
        <v>0</v>
      </c>
      <c r="G41" s="69">
        <v>0</v>
      </c>
      <c r="H41" s="69"/>
      <c r="I41" s="69"/>
      <c r="J41" s="67"/>
      <c r="K41" s="67"/>
      <c r="L41" s="67"/>
      <c r="M41" s="67"/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4"/>
      <c r="B42" s="62" t="s">
        <v>59</v>
      </c>
      <c r="C42" s="56"/>
      <c r="D42" s="56"/>
      <c r="E42" s="66" t="s">
        <v>40</v>
      </c>
      <c r="F42" s="67">
        <v>594</v>
      </c>
      <c r="G42" s="67">
        <v>668</v>
      </c>
      <c r="H42" s="67"/>
      <c r="I42" s="67"/>
      <c r="J42" s="67"/>
      <c r="K42" s="67"/>
      <c r="L42" s="67"/>
      <c r="M42" s="67"/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4"/>
      <c r="B43" s="63"/>
      <c r="C43" s="56" t="s">
        <v>73</v>
      </c>
      <c r="D43" s="56"/>
      <c r="E43" s="66"/>
      <c r="F43" s="67">
        <v>594</v>
      </c>
      <c r="G43" s="67">
        <v>668</v>
      </c>
      <c r="H43" s="67"/>
      <c r="I43" s="67"/>
      <c r="J43" s="69"/>
      <c r="K43" s="69"/>
      <c r="L43" s="67"/>
      <c r="M43" s="67"/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4"/>
      <c r="B44" s="56" t="s">
        <v>70</v>
      </c>
      <c r="C44" s="56"/>
      <c r="D44" s="56"/>
      <c r="E44" s="66" t="s">
        <v>160</v>
      </c>
      <c r="F44" s="69">
        <f t="shared" ref="F44:O44" si="5">F40-F42</f>
        <v>0</v>
      </c>
      <c r="G44" s="69">
        <f t="shared" si="5"/>
        <v>0</v>
      </c>
      <c r="H44" s="69">
        <f t="shared" si="5"/>
        <v>0</v>
      </c>
      <c r="I44" s="69">
        <f t="shared" si="5"/>
        <v>0</v>
      </c>
      <c r="J44" s="69">
        <f t="shared" si="5"/>
        <v>0</v>
      </c>
      <c r="K44" s="69">
        <f t="shared" si="5"/>
        <v>0</v>
      </c>
      <c r="L44" s="69">
        <f t="shared" si="5"/>
        <v>0</v>
      </c>
      <c r="M44" s="69">
        <f t="shared" si="5"/>
        <v>0</v>
      </c>
      <c r="N44" s="69">
        <f t="shared" si="5"/>
        <v>0</v>
      </c>
      <c r="O44" s="69">
        <f t="shared" si="5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3" t="s">
        <v>78</v>
      </c>
      <c r="B45" s="30" t="s">
        <v>74</v>
      </c>
      <c r="C45" s="30"/>
      <c r="D45" s="30"/>
      <c r="E45" s="66" t="s">
        <v>161</v>
      </c>
      <c r="F45" s="67">
        <f t="shared" ref="F45:O45" si="6">F39+F44</f>
        <v>56</v>
      </c>
      <c r="G45" s="67">
        <f t="shared" si="6"/>
        <v>29</v>
      </c>
      <c r="H45" s="67">
        <f t="shared" si="6"/>
        <v>0</v>
      </c>
      <c r="I45" s="67">
        <f t="shared" si="6"/>
        <v>0</v>
      </c>
      <c r="J45" s="67">
        <f t="shared" si="6"/>
        <v>0</v>
      </c>
      <c r="K45" s="67">
        <f t="shared" si="6"/>
        <v>0</v>
      </c>
      <c r="L45" s="67">
        <f t="shared" si="6"/>
        <v>0</v>
      </c>
      <c r="M45" s="67">
        <f t="shared" si="6"/>
        <v>0</v>
      </c>
      <c r="N45" s="67">
        <f t="shared" si="6"/>
        <v>0</v>
      </c>
      <c r="O45" s="67">
        <f t="shared" si="6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4"/>
      <c r="B46" s="56" t="s">
        <v>75</v>
      </c>
      <c r="C46" s="56"/>
      <c r="D46" s="56"/>
      <c r="E46" s="56"/>
      <c r="F46" s="69">
        <v>0</v>
      </c>
      <c r="G46" s="69">
        <v>0</v>
      </c>
      <c r="H46" s="69"/>
      <c r="I46" s="69"/>
      <c r="J46" s="69"/>
      <c r="K46" s="69"/>
      <c r="L46" s="67"/>
      <c r="M46" s="67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4"/>
      <c r="B47" s="56" t="s">
        <v>76</v>
      </c>
      <c r="C47" s="56"/>
      <c r="D47" s="56"/>
      <c r="E47" s="56"/>
      <c r="F47" s="67">
        <v>39</v>
      </c>
      <c r="G47" s="67">
        <v>42</v>
      </c>
      <c r="H47" s="67"/>
      <c r="I47" s="67"/>
      <c r="J47" s="67"/>
      <c r="K47" s="67"/>
      <c r="L47" s="67"/>
      <c r="M47" s="67"/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4"/>
      <c r="B48" s="56" t="s">
        <v>77</v>
      </c>
      <c r="C48" s="56"/>
      <c r="D48" s="56"/>
      <c r="E48" s="56"/>
      <c r="F48" s="67">
        <v>39</v>
      </c>
      <c r="G48" s="67">
        <v>42</v>
      </c>
      <c r="H48" s="67"/>
      <c r="I48" s="67"/>
      <c r="J48" s="67"/>
      <c r="K48" s="67"/>
      <c r="L48" s="67"/>
      <c r="M48" s="67"/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7" t="s">
        <v>0</v>
      </c>
      <c r="B1" s="37"/>
      <c r="C1" s="43" t="s">
        <v>246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239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2"/>
      <c r="E6" s="111" t="s">
        <v>253</v>
      </c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" customHeight="1">
      <c r="A7" s="48"/>
      <c r="B7" s="49"/>
      <c r="C7" s="49"/>
      <c r="D7" s="93"/>
      <c r="E7" s="28" t="s">
        <v>237</v>
      </c>
      <c r="F7" s="86" t="s">
        <v>240</v>
      </c>
      <c r="G7" s="28" t="s">
        <v>237</v>
      </c>
      <c r="H7" s="28" t="s">
        <v>240</v>
      </c>
      <c r="I7" s="28" t="s">
        <v>237</v>
      </c>
      <c r="J7" s="28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96" t="s">
        <v>165</v>
      </c>
      <c r="B8" s="87" t="s">
        <v>166</v>
      </c>
      <c r="C8" s="88"/>
      <c r="D8" s="88"/>
      <c r="E8" s="89">
        <v>1</v>
      </c>
      <c r="F8" s="89">
        <v>1</v>
      </c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96"/>
      <c r="B9" s="96" t="s">
        <v>167</v>
      </c>
      <c r="C9" s="56" t="s">
        <v>168</v>
      </c>
      <c r="D9" s="56"/>
      <c r="E9" s="89">
        <v>10</v>
      </c>
      <c r="F9" s="89">
        <v>10</v>
      </c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96"/>
      <c r="B10" s="96"/>
      <c r="C10" s="56" t="s">
        <v>169</v>
      </c>
      <c r="D10" s="56"/>
      <c r="E10" s="89">
        <v>10</v>
      </c>
      <c r="F10" s="89">
        <v>10</v>
      </c>
      <c r="G10" s="89"/>
      <c r="H10" s="89"/>
      <c r="I10" s="89"/>
      <c r="J10" s="89"/>
      <c r="K10" s="89"/>
      <c r="L10" s="89"/>
      <c r="M10" s="89"/>
      <c r="N10" s="89"/>
    </row>
    <row r="11" spans="1:14" ht="18" customHeight="1">
      <c r="A11" s="96"/>
      <c r="B11" s="96"/>
      <c r="C11" s="56" t="s">
        <v>170</v>
      </c>
      <c r="D11" s="56"/>
      <c r="E11" s="94">
        <v>0</v>
      </c>
      <c r="F11" s="89">
        <v>0</v>
      </c>
      <c r="G11" s="89"/>
      <c r="H11" s="89"/>
      <c r="I11" s="89"/>
      <c r="J11" s="89"/>
      <c r="K11" s="89"/>
      <c r="L11" s="89"/>
      <c r="M11" s="89"/>
      <c r="N11" s="89"/>
    </row>
    <row r="12" spans="1:14" ht="18" customHeight="1">
      <c r="A12" s="96"/>
      <c r="B12" s="96"/>
      <c r="C12" s="56" t="s">
        <v>171</v>
      </c>
      <c r="D12" s="56"/>
      <c r="E12" s="94">
        <v>0</v>
      </c>
      <c r="F12" s="89">
        <v>0</v>
      </c>
      <c r="G12" s="89"/>
      <c r="H12" s="89"/>
      <c r="I12" s="89"/>
      <c r="J12" s="89"/>
      <c r="K12" s="89"/>
      <c r="L12" s="89"/>
      <c r="M12" s="89"/>
      <c r="N12" s="89"/>
    </row>
    <row r="13" spans="1:14" ht="18" customHeight="1">
      <c r="A13" s="96"/>
      <c r="B13" s="96"/>
      <c r="C13" s="56" t="s">
        <v>172</v>
      </c>
      <c r="D13" s="56"/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</row>
    <row r="14" spans="1:14" ht="18" customHeight="1">
      <c r="A14" s="96"/>
      <c r="B14" s="96"/>
      <c r="C14" s="56" t="s">
        <v>78</v>
      </c>
      <c r="D14" s="56"/>
      <c r="E14" s="89">
        <v>0</v>
      </c>
      <c r="F14" s="89">
        <v>0</v>
      </c>
      <c r="G14" s="89"/>
      <c r="H14" s="89"/>
      <c r="I14" s="89"/>
      <c r="J14" s="89"/>
      <c r="K14" s="89"/>
      <c r="L14" s="89"/>
      <c r="M14" s="89"/>
      <c r="N14" s="89"/>
    </row>
    <row r="15" spans="1:14" ht="18" customHeight="1">
      <c r="A15" s="96" t="s">
        <v>173</v>
      </c>
      <c r="B15" s="96" t="s">
        <v>174</v>
      </c>
      <c r="C15" s="56" t="s">
        <v>175</v>
      </c>
      <c r="D15" s="56"/>
      <c r="E15" s="67">
        <v>189</v>
      </c>
      <c r="F15" s="67">
        <v>2036</v>
      </c>
      <c r="G15" s="67"/>
      <c r="H15" s="67"/>
      <c r="I15" s="67"/>
      <c r="J15" s="67"/>
      <c r="K15" s="67"/>
      <c r="L15" s="67"/>
      <c r="M15" s="67"/>
      <c r="N15" s="67"/>
    </row>
    <row r="16" spans="1:14" ht="18" customHeight="1">
      <c r="A16" s="96"/>
      <c r="B16" s="96"/>
      <c r="C16" s="56" t="s">
        <v>176</v>
      </c>
      <c r="D16" s="56"/>
      <c r="E16" s="67">
        <v>0</v>
      </c>
      <c r="F16" s="67">
        <v>0</v>
      </c>
      <c r="G16" s="67"/>
      <c r="H16" s="67"/>
      <c r="I16" s="67"/>
      <c r="J16" s="67"/>
      <c r="K16" s="67"/>
      <c r="L16" s="67"/>
      <c r="M16" s="67"/>
      <c r="N16" s="67"/>
    </row>
    <row r="17" spans="1:15" ht="18" customHeight="1">
      <c r="A17" s="96"/>
      <c r="B17" s="96"/>
      <c r="C17" s="56" t="s">
        <v>177</v>
      </c>
      <c r="D17" s="56"/>
      <c r="E17" s="67">
        <v>0</v>
      </c>
      <c r="F17" s="67">
        <v>0</v>
      </c>
      <c r="G17" s="67"/>
      <c r="H17" s="67"/>
      <c r="I17" s="67"/>
      <c r="J17" s="67"/>
      <c r="K17" s="67"/>
      <c r="L17" s="67"/>
      <c r="M17" s="67"/>
      <c r="N17" s="67"/>
    </row>
    <row r="18" spans="1:15" ht="18" customHeight="1">
      <c r="A18" s="96"/>
      <c r="B18" s="96"/>
      <c r="C18" s="56" t="s">
        <v>178</v>
      </c>
      <c r="D18" s="56"/>
      <c r="E18" s="67">
        <v>189</v>
      </c>
      <c r="F18" s="67">
        <v>2036</v>
      </c>
      <c r="G18" s="67"/>
      <c r="H18" s="67"/>
      <c r="I18" s="67"/>
      <c r="J18" s="67"/>
      <c r="K18" s="67"/>
      <c r="L18" s="67"/>
      <c r="M18" s="67"/>
      <c r="N18" s="67"/>
    </row>
    <row r="19" spans="1:15" ht="18" customHeight="1">
      <c r="A19" s="96"/>
      <c r="B19" s="96" t="s">
        <v>179</v>
      </c>
      <c r="C19" s="56" t="s">
        <v>180</v>
      </c>
      <c r="D19" s="56"/>
      <c r="E19" s="67">
        <v>0</v>
      </c>
      <c r="F19" s="67">
        <v>1847</v>
      </c>
      <c r="G19" s="67"/>
      <c r="H19" s="67"/>
      <c r="I19" s="67"/>
      <c r="J19" s="67"/>
      <c r="K19" s="67"/>
      <c r="L19" s="67"/>
      <c r="M19" s="67"/>
      <c r="N19" s="67"/>
    </row>
    <row r="20" spans="1:15" ht="18" customHeight="1">
      <c r="A20" s="96"/>
      <c r="B20" s="96"/>
      <c r="C20" s="56" t="s">
        <v>181</v>
      </c>
      <c r="D20" s="56"/>
      <c r="E20" s="67">
        <v>0</v>
      </c>
      <c r="F20" s="67">
        <v>0</v>
      </c>
      <c r="G20" s="67"/>
      <c r="H20" s="67"/>
      <c r="I20" s="67"/>
      <c r="J20" s="67"/>
      <c r="K20" s="67"/>
      <c r="L20" s="67"/>
      <c r="M20" s="67"/>
      <c r="N20" s="67"/>
    </row>
    <row r="21" spans="1:15" ht="18" customHeight="1">
      <c r="A21" s="96"/>
      <c r="B21" s="96"/>
      <c r="C21" s="56" t="s">
        <v>182</v>
      </c>
      <c r="D21" s="56"/>
      <c r="E21" s="90"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</row>
    <row r="22" spans="1:15" ht="18" customHeight="1">
      <c r="A22" s="96"/>
      <c r="B22" s="96"/>
      <c r="C22" s="30" t="s">
        <v>183</v>
      </c>
      <c r="D22" s="30"/>
      <c r="E22" s="67">
        <v>0</v>
      </c>
      <c r="F22" s="67">
        <v>1847</v>
      </c>
      <c r="G22" s="67"/>
      <c r="H22" s="67"/>
      <c r="I22" s="67"/>
      <c r="J22" s="67"/>
      <c r="K22" s="67"/>
      <c r="L22" s="67"/>
      <c r="M22" s="67"/>
      <c r="N22" s="67"/>
    </row>
    <row r="23" spans="1:15" ht="18" customHeight="1">
      <c r="A23" s="96"/>
      <c r="B23" s="96" t="s">
        <v>184</v>
      </c>
      <c r="C23" s="56" t="s">
        <v>185</v>
      </c>
      <c r="D23" s="56"/>
      <c r="E23" s="67">
        <v>10</v>
      </c>
      <c r="F23" s="67">
        <v>10</v>
      </c>
      <c r="G23" s="67"/>
      <c r="H23" s="67"/>
      <c r="I23" s="67"/>
      <c r="J23" s="67"/>
      <c r="K23" s="67"/>
      <c r="L23" s="67"/>
      <c r="M23" s="67"/>
      <c r="N23" s="67"/>
    </row>
    <row r="24" spans="1:15" ht="18" customHeight="1">
      <c r="A24" s="96"/>
      <c r="B24" s="96"/>
      <c r="C24" s="56" t="s">
        <v>186</v>
      </c>
      <c r="D24" s="56"/>
      <c r="E24" s="67">
        <v>0</v>
      </c>
      <c r="F24" s="67">
        <v>0</v>
      </c>
      <c r="G24" s="67"/>
      <c r="H24" s="67"/>
      <c r="I24" s="67"/>
      <c r="J24" s="67"/>
      <c r="K24" s="67"/>
      <c r="L24" s="67"/>
      <c r="M24" s="67"/>
      <c r="N24" s="67"/>
    </row>
    <row r="25" spans="1:15" ht="18" customHeight="1">
      <c r="A25" s="96"/>
      <c r="B25" s="96"/>
      <c r="C25" s="56" t="s">
        <v>187</v>
      </c>
      <c r="D25" s="56"/>
      <c r="E25" s="90">
        <v>179</v>
      </c>
      <c r="F25" s="67">
        <v>179</v>
      </c>
      <c r="G25" s="67"/>
      <c r="H25" s="67"/>
      <c r="I25" s="67"/>
      <c r="J25" s="67"/>
      <c r="K25" s="67"/>
      <c r="L25" s="67"/>
      <c r="M25" s="67"/>
      <c r="N25" s="67"/>
    </row>
    <row r="26" spans="1:15" ht="18" customHeight="1">
      <c r="A26" s="96"/>
      <c r="B26" s="96"/>
      <c r="C26" s="56" t="s">
        <v>188</v>
      </c>
      <c r="D26" s="56"/>
      <c r="E26" s="67">
        <v>189</v>
      </c>
      <c r="F26" s="67">
        <v>189</v>
      </c>
      <c r="G26" s="67"/>
      <c r="H26" s="67"/>
      <c r="I26" s="67"/>
      <c r="J26" s="67"/>
      <c r="K26" s="67"/>
      <c r="L26" s="67"/>
      <c r="M26" s="67"/>
      <c r="N26" s="67"/>
    </row>
    <row r="27" spans="1:15" ht="18" customHeight="1">
      <c r="A27" s="96"/>
      <c r="B27" s="56" t="s">
        <v>189</v>
      </c>
      <c r="C27" s="56"/>
      <c r="D27" s="56"/>
      <c r="E27" s="67">
        <v>189</v>
      </c>
      <c r="F27" s="67">
        <v>2036</v>
      </c>
      <c r="G27" s="67"/>
      <c r="H27" s="67"/>
      <c r="I27" s="67"/>
      <c r="J27" s="67"/>
      <c r="K27" s="67"/>
      <c r="L27" s="67"/>
      <c r="M27" s="67"/>
      <c r="N27" s="67"/>
    </row>
    <row r="28" spans="1:15" ht="18" customHeight="1">
      <c r="A28" s="96" t="s">
        <v>190</v>
      </c>
      <c r="B28" s="96" t="s">
        <v>191</v>
      </c>
      <c r="C28" s="56" t="s">
        <v>192</v>
      </c>
      <c r="D28" s="91" t="s">
        <v>36</v>
      </c>
      <c r="E28" s="67">
        <v>1221</v>
      </c>
      <c r="F28" s="67">
        <v>792</v>
      </c>
      <c r="G28" s="67"/>
      <c r="H28" s="67"/>
      <c r="I28" s="67"/>
      <c r="J28" s="67"/>
      <c r="K28" s="67"/>
      <c r="L28" s="67"/>
      <c r="M28" s="67"/>
      <c r="N28" s="67"/>
    </row>
    <row r="29" spans="1:15" ht="18" customHeight="1">
      <c r="A29" s="96"/>
      <c r="B29" s="96"/>
      <c r="C29" s="56" t="s">
        <v>193</v>
      </c>
      <c r="D29" s="91" t="s">
        <v>37</v>
      </c>
      <c r="E29" s="67">
        <v>1219</v>
      </c>
      <c r="F29" s="67">
        <v>790</v>
      </c>
      <c r="G29" s="67"/>
      <c r="H29" s="67"/>
      <c r="I29" s="67"/>
      <c r="J29" s="67"/>
      <c r="K29" s="67"/>
      <c r="L29" s="67"/>
      <c r="M29" s="67"/>
      <c r="N29" s="67"/>
    </row>
    <row r="30" spans="1:15" ht="18" customHeight="1">
      <c r="A30" s="96"/>
      <c r="B30" s="96"/>
      <c r="C30" s="56" t="s">
        <v>194</v>
      </c>
      <c r="D30" s="91" t="s">
        <v>195</v>
      </c>
      <c r="E30" s="67">
        <v>1</v>
      </c>
      <c r="F30" s="67">
        <v>1</v>
      </c>
      <c r="G30" s="67"/>
      <c r="H30" s="67"/>
      <c r="I30" s="67"/>
      <c r="J30" s="67"/>
      <c r="K30" s="67"/>
      <c r="L30" s="67"/>
      <c r="M30" s="67"/>
      <c r="N30" s="67"/>
    </row>
    <row r="31" spans="1:15" ht="18" customHeight="1">
      <c r="A31" s="96"/>
      <c r="B31" s="96"/>
      <c r="C31" s="30" t="s">
        <v>196</v>
      </c>
      <c r="D31" s="91" t="s">
        <v>197</v>
      </c>
      <c r="E31" s="67">
        <f t="shared" ref="E31:N31" si="0">E28-E29-E30</f>
        <v>1</v>
      </c>
      <c r="F31" s="67">
        <f t="shared" si="0"/>
        <v>1</v>
      </c>
      <c r="G31" s="67">
        <f t="shared" si="0"/>
        <v>0</v>
      </c>
      <c r="H31" s="67">
        <f t="shared" si="0"/>
        <v>0</v>
      </c>
      <c r="I31" s="67">
        <f t="shared" si="0"/>
        <v>0</v>
      </c>
      <c r="J31" s="67">
        <f t="shared" si="0"/>
        <v>0</v>
      </c>
      <c r="K31" s="67">
        <f t="shared" si="0"/>
        <v>0</v>
      </c>
      <c r="L31" s="67">
        <f t="shared" si="0"/>
        <v>0</v>
      </c>
      <c r="M31" s="67">
        <f t="shared" si="0"/>
        <v>0</v>
      </c>
      <c r="N31" s="67">
        <f t="shared" si="0"/>
        <v>0</v>
      </c>
      <c r="O31" s="7"/>
    </row>
    <row r="32" spans="1:15" ht="18" customHeight="1">
      <c r="A32" s="96"/>
      <c r="B32" s="96"/>
      <c r="C32" s="56" t="s">
        <v>198</v>
      </c>
      <c r="D32" s="91" t="s">
        <v>199</v>
      </c>
      <c r="E32" s="67">
        <v>0</v>
      </c>
      <c r="F32" s="67">
        <v>0</v>
      </c>
      <c r="G32" s="67"/>
      <c r="H32" s="67"/>
      <c r="I32" s="67"/>
      <c r="J32" s="67"/>
      <c r="K32" s="67"/>
      <c r="L32" s="67"/>
      <c r="M32" s="67"/>
      <c r="N32" s="67"/>
    </row>
    <row r="33" spans="1:14" ht="18" customHeight="1">
      <c r="A33" s="96"/>
      <c r="B33" s="96"/>
      <c r="C33" s="56" t="s">
        <v>200</v>
      </c>
      <c r="D33" s="91" t="s">
        <v>201</v>
      </c>
      <c r="E33" s="67">
        <v>0</v>
      </c>
      <c r="F33" s="67">
        <v>0</v>
      </c>
      <c r="G33" s="67"/>
      <c r="H33" s="67"/>
      <c r="I33" s="67"/>
      <c r="J33" s="67"/>
      <c r="K33" s="67"/>
      <c r="L33" s="67"/>
      <c r="M33" s="67"/>
      <c r="N33" s="67"/>
    </row>
    <row r="34" spans="1:14" ht="18" customHeight="1">
      <c r="A34" s="96"/>
      <c r="B34" s="96"/>
      <c r="C34" s="30" t="s">
        <v>202</v>
      </c>
      <c r="D34" s="91" t="s">
        <v>203</v>
      </c>
      <c r="E34" s="67">
        <f t="shared" ref="E34:N34" si="1">E31+E32-E33</f>
        <v>1</v>
      </c>
      <c r="F34" s="67">
        <f t="shared" si="1"/>
        <v>1</v>
      </c>
      <c r="G34" s="67">
        <f t="shared" si="1"/>
        <v>0</v>
      </c>
      <c r="H34" s="67">
        <f t="shared" si="1"/>
        <v>0</v>
      </c>
      <c r="I34" s="67">
        <f t="shared" si="1"/>
        <v>0</v>
      </c>
      <c r="J34" s="67">
        <f t="shared" si="1"/>
        <v>0</v>
      </c>
      <c r="K34" s="67">
        <f t="shared" si="1"/>
        <v>0</v>
      </c>
      <c r="L34" s="67">
        <f t="shared" si="1"/>
        <v>0</v>
      </c>
      <c r="M34" s="67">
        <f t="shared" si="1"/>
        <v>0</v>
      </c>
      <c r="N34" s="67">
        <f t="shared" si="1"/>
        <v>0</v>
      </c>
    </row>
    <row r="35" spans="1:14" ht="18" customHeight="1">
      <c r="A35" s="96"/>
      <c r="B35" s="96" t="s">
        <v>204</v>
      </c>
      <c r="C35" s="56" t="s">
        <v>205</v>
      </c>
      <c r="D35" s="91" t="s">
        <v>206</v>
      </c>
      <c r="E35" s="67">
        <v>0</v>
      </c>
      <c r="F35" s="67">
        <v>0</v>
      </c>
      <c r="G35" s="67"/>
      <c r="H35" s="67"/>
      <c r="I35" s="67"/>
      <c r="J35" s="67"/>
      <c r="K35" s="67"/>
      <c r="L35" s="67"/>
      <c r="M35" s="67"/>
      <c r="N35" s="67"/>
    </row>
    <row r="36" spans="1:14" ht="18" customHeight="1">
      <c r="A36" s="96"/>
      <c r="B36" s="96"/>
      <c r="C36" s="56" t="s">
        <v>207</v>
      </c>
      <c r="D36" s="91" t="s">
        <v>208</v>
      </c>
      <c r="E36" s="67">
        <v>0</v>
      </c>
      <c r="F36" s="67">
        <v>0</v>
      </c>
      <c r="G36" s="67"/>
      <c r="H36" s="67"/>
      <c r="I36" s="67"/>
      <c r="J36" s="67"/>
      <c r="K36" s="67"/>
      <c r="L36" s="67"/>
      <c r="M36" s="67"/>
      <c r="N36" s="67"/>
    </row>
    <row r="37" spans="1:14" ht="18" customHeight="1">
      <c r="A37" s="96"/>
      <c r="B37" s="96"/>
      <c r="C37" s="56" t="s">
        <v>209</v>
      </c>
      <c r="D37" s="91" t="s">
        <v>210</v>
      </c>
      <c r="E37" s="67">
        <f t="shared" ref="E37:N37" si="2">E34+E35-E36</f>
        <v>1</v>
      </c>
      <c r="F37" s="67">
        <f t="shared" si="2"/>
        <v>1</v>
      </c>
      <c r="G37" s="67">
        <f t="shared" si="2"/>
        <v>0</v>
      </c>
      <c r="H37" s="67">
        <f t="shared" si="2"/>
        <v>0</v>
      </c>
      <c r="I37" s="67">
        <f t="shared" si="2"/>
        <v>0</v>
      </c>
      <c r="J37" s="67">
        <f t="shared" si="2"/>
        <v>0</v>
      </c>
      <c r="K37" s="67">
        <f t="shared" si="2"/>
        <v>0</v>
      </c>
      <c r="L37" s="67">
        <f t="shared" si="2"/>
        <v>0</v>
      </c>
      <c r="M37" s="67">
        <f t="shared" si="2"/>
        <v>0</v>
      </c>
      <c r="N37" s="67">
        <f t="shared" si="2"/>
        <v>0</v>
      </c>
    </row>
    <row r="38" spans="1:14" ht="18" customHeight="1">
      <c r="A38" s="96"/>
      <c r="B38" s="96"/>
      <c r="C38" s="56" t="s">
        <v>211</v>
      </c>
      <c r="D38" s="91" t="s">
        <v>212</v>
      </c>
      <c r="E38" s="67">
        <v>0</v>
      </c>
      <c r="F38" s="67">
        <v>0</v>
      </c>
      <c r="G38" s="67"/>
      <c r="H38" s="67"/>
      <c r="I38" s="67"/>
      <c r="J38" s="67"/>
      <c r="K38" s="67"/>
      <c r="L38" s="67"/>
      <c r="M38" s="67"/>
      <c r="N38" s="67"/>
    </row>
    <row r="39" spans="1:14" ht="18" customHeight="1">
      <c r="A39" s="96"/>
      <c r="B39" s="96"/>
      <c r="C39" s="56" t="s">
        <v>213</v>
      </c>
      <c r="D39" s="91" t="s">
        <v>214</v>
      </c>
      <c r="E39" s="67">
        <v>0</v>
      </c>
      <c r="F39" s="67">
        <v>0</v>
      </c>
      <c r="G39" s="67"/>
      <c r="H39" s="67"/>
      <c r="I39" s="67"/>
      <c r="J39" s="67"/>
      <c r="K39" s="67"/>
      <c r="L39" s="67"/>
      <c r="M39" s="67"/>
      <c r="N39" s="67"/>
    </row>
    <row r="40" spans="1:14" ht="18" customHeight="1">
      <c r="A40" s="96"/>
      <c r="B40" s="96"/>
      <c r="C40" s="56" t="s">
        <v>215</v>
      </c>
      <c r="D40" s="91" t="s">
        <v>216</v>
      </c>
      <c r="E40" s="67">
        <v>0</v>
      </c>
      <c r="F40" s="67">
        <v>0</v>
      </c>
      <c r="G40" s="67"/>
      <c r="H40" s="67"/>
      <c r="I40" s="67"/>
      <c r="J40" s="67"/>
      <c r="K40" s="67"/>
      <c r="L40" s="67"/>
      <c r="M40" s="67"/>
      <c r="N40" s="67"/>
    </row>
    <row r="41" spans="1:14" ht="18" customHeight="1">
      <c r="A41" s="96"/>
      <c r="B41" s="96"/>
      <c r="C41" s="30" t="s">
        <v>217</v>
      </c>
      <c r="D41" s="91" t="s">
        <v>218</v>
      </c>
      <c r="E41" s="67">
        <f t="shared" ref="E41:N41" si="3">E34+E35-E36-E40</f>
        <v>1</v>
      </c>
      <c r="F41" s="67">
        <f t="shared" si="3"/>
        <v>1</v>
      </c>
      <c r="G41" s="67">
        <f t="shared" si="3"/>
        <v>0</v>
      </c>
      <c r="H41" s="67">
        <f t="shared" si="3"/>
        <v>0</v>
      </c>
      <c r="I41" s="67">
        <f t="shared" si="3"/>
        <v>0</v>
      </c>
      <c r="J41" s="67">
        <f t="shared" si="3"/>
        <v>0</v>
      </c>
      <c r="K41" s="67">
        <f t="shared" si="3"/>
        <v>0</v>
      </c>
      <c r="L41" s="67">
        <f t="shared" si="3"/>
        <v>0</v>
      </c>
      <c r="M41" s="67">
        <f t="shared" si="3"/>
        <v>0</v>
      </c>
      <c r="N41" s="67">
        <f t="shared" si="3"/>
        <v>0</v>
      </c>
    </row>
    <row r="42" spans="1:14" ht="18" customHeight="1">
      <c r="A42" s="96"/>
      <c r="B42" s="96"/>
      <c r="C42" s="110" t="s">
        <v>219</v>
      </c>
      <c r="D42" s="110"/>
      <c r="E42" s="67">
        <f t="shared" ref="E42:N42" si="4">E37+E38-E39-E40</f>
        <v>1</v>
      </c>
      <c r="F42" s="67">
        <f t="shared" si="4"/>
        <v>1</v>
      </c>
      <c r="G42" s="67">
        <f t="shared" si="4"/>
        <v>0</v>
      </c>
      <c r="H42" s="67">
        <f t="shared" si="4"/>
        <v>0</v>
      </c>
      <c r="I42" s="67">
        <f t="shared" si="4"/>
        <v>0</v>
      </c>
      <c r="J42" s="67">
        <f t="shared" si="4"/>
        <v>0</v>
      </c>
      <c r="K42" s="67">
        <f t="shared" si="4"/>
        <v>0</v>
      </c>
      <c r="L42" s="67">
        <f t="shared" si="4"/>
        <v>0</v>
      </c>
      <c r="M42" s="67">
        <f t="shared" si="4"/>
        <v>0</v>
      </c>
      <c r="N42" s="67">
        <f t="shared" si="4"/>
        <v>0</v>
      </c>
    </row>
    <row r="43" spans="1:14" ht="18" customHeight="1">
      <c r="A43" s="96"/>
      <c r="B43" s="96"/>
      <c r="C43" s="56" t="s">
        <v>220</v>
      </c>
      <c r="D43" s="91" t="s">
        <v>221</v>
      </c>
      <c r="E43" s="67">
        <v>0</v>
      </c>
      <c r="F43" s="67">
        <v>0</v>
      </c>
      <c r="G43" s="67"/>
      <c r="H43" s="67"/>
      <c r="I43" s="67"/>
      <c r="J43" s="67"/>
      <c r="K43" s="67"/>
      <c r="L43" s="67"/>
      <c r="M43" s="67"/>
      <c r="N43" s="67"/>
    </row>
    <row r="44" spans="1:14" ht="18" customHeight="1">
      <c r="A44" s="96"/>
      <c r="B44" s="96"/>
      <c r="C44" s="30" t="s">
        <v>222</v>
      </c>
      <c r="D44" s="66" t="s">
        <v>223</v>
      </c>
      <c r="E44" s="67">
        <f t="shared" ref="E44:N44" si="5">E41+E43</f>
        <v>1</v>
      </c>
      <c r="F44" s="67">
        <f t="shared" si="5"/>
        <v>1</v>
      </c>
      <c r="G44" s="67">
        <f t="shared" si="5"/>
        <v>0</v>
      </c>
      <c r="H44" s="67">
        <f t="shared" si="5"/>
        <v>0</v>
      </c>
      <c r="I44" s="67">
        <f t="shared" si="5"/>
        <v>0</v>
      </c>
      <c r="J44" s="67">
        <f t="shared" si="5"/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50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2022-07-07T08:41:34Z</cp:lastPrinted>
  <dcterms:created xsi:type="dcterms:W3CDTF">1999-07-06T05:17:05Z</dcterms:created>
  <dcterms:modified xsi:type="dcterms:W3CDTF">2023-08-21T07:27:05Z</dcterms:modified>
</cp:coreProperties>
</file>