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0253847\Documents\10照会回答\20230825都道府県及び指定都市の財政状況について（地方債協会）\"/>
    </mc:Choice>
  </mc:AlternateContent>
  <xr:revisionPtr revIDLastSave="0" documentId="13_ncr:1_{F958E6AB-9C8F-4CFA-A7A7-7DB7D6441120}" xr6:coauthVersionLast="47" xr6:coauthVersionMax="47" xr10:uidLastSave="{00000000-0000-0000-0000-000000000000}"/>
  <bookViews>
    <workbookView xWindow="1290" yWindow="-110" windowWidth="18020" windowHeight="12220" tabRatio="663" firstSheet="2" activeTab="2" xr2:uid="{00000000-000D-0000-FFFF-FFFF00000000}"/>
  </bookViews>
  <sheets>
    <sheet name="1.普通会計予算(R4-5年度)" sheetId="2" r:id="rId1"/>
    <sheet name="2.公営企業会計予算(R4-5年度)" sheetId="4" r:id="rId2"/>
    <sheet name="3.(1)普通会計決算（R2-3年度)" sheetId="5" r:id="rId3"/>
    <sheet name="3.(2)財政指標等（H29‐R3年度）" sheetId="6" r:id="rId4"/>
    <sheet name="4.公営企業会計決算（R2-3年度）" sheetId="7" r:id="rId5"/>
    <sheet name="5.三セク決算（R2-3年度）" sheetId="8" r:id="rId6"/>
  </sheets>
  <definedNames>
    <definedName name="_xlnm.Print_Area" localSheetId="0">'1.普通会計予算(R4-5年度)'!$A$1:$I$47</definedName>
    <definedName name="_xlnm.Print_Area" localSheetId="1">'2.公営企業会計予算(R4-5年度)'!$A$1:$Q$49</definedName>
    <definedName name="_xlnm.Print_Area" localSheetId="2">'3.(1)普通会計決算（R2-3年度)'!$A$1:$I$47</definedName>
    <definedName name="_xlnm.Print_Area" localSheetId="3">'3.(2)財政指標等（H29‐R3年度）'!$A$1:$I$35</definedName>
    <definedName name="_xlnm.Print_Area" localSheetId="4">'4.公営企業会計決算（R2-3年度）'!$A$1:$S$49</definedName>
    <definedName name="_xlnm.Print_Area" localSheetId="5">'5.三セク決算（R2-3年度）'!$A$1:$N$46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5" l="1"/>
  <c r="F45" i="2"/>
  <c r="J31" i="8" l="1"/>
  <c r="J34" i="8" s="1"/>
  <c r="H31" i="8"/>
  <c r="H34" i="8" s="1"/>
  <c r="F31" i="8"/>
  <c r="F34" i="8" s="1"/>
  <c r="S24" i="7"/>
  <c r="S27" i="7" s="1"/>
  <c r="S16" i="7"/>
  <c r="S15" i="7"/>
  <c r="S14" i="7"/>
  <c r="Q24" i="7"/>
  <c r="Q27" i="7" s="1"/>
  <c r="Q16" i="7"/>
  <c r="Q15" i="7"/>
  <c r="Q14" i="7"/>
  <c r="O24" i="7"/>
  <c r="O27" i="7" s="1"/>
  <c r="O16" i="7"/>
  <c r="O15" i="7"/>
  <c r="O14" i="7"/>
  <c r="M24" i="7"/>
  <c r="M27" i="7" s="1"/>
  <c r="M16" i="7"/>
  <c r="M15" i="7"/>
  <c r="M14" i="7"/>
  <c r="K24" i="7"/>
  <c r="K27" i="7" s="1"/>
  <c r="K16" i="7"/>
  <c r="K15" i="7"/>
  <c r="K14" i="7"/>
  <c r="I24" i="7"/>
  <c r="I27" i="7" s="1"/>
  <c r="I16" i="7"/>
  <c r="I15" i="7"/>
  <c r="I14" i="7"/>
  <c r="G24" i="7"/>
  <c r="G27" i="7" s="1"/>
  <c r="G16" i="7"/>
  <c r="G15" i="7"/>
  <c r="G14" i="7"/>
  <c r="Q44" i="7"/>
  <c r="P44" i="7"/>
  <c r="Q39" i="7"/>
  <c r="Q45" i="7" s="1"/>
  <c r="P39" i="7"/>
  <c r="P45" i="7" s="1"/>
  <c r="P24" i="7"/>
  <c r="P27" i="7" s="1"/>
  <c r="P16" i="7"/>
  <c r="P15" i="7"/>
  <c r="P14" i="7"/>
  <c r="M44" i="7"/>
  <c r="L44" i="7"/>
  <c r="M39" i="7"/>
  <c r="M45" i="7" s="1"/>
  <c r="L39" i="7"/>
  <c r="L24" i="7"/>
  <c r="L27" i="7" s="1"/>
  <c r="L16" i="7"/>
  <c r="L15" i="7"/>
  <c r="L14" i="7"/>
  <c r="H22" i="6"/>
  <c r="H20" i="6"/>
  <c r="G20" i="6"/>
  <c r="F20" i="6"/>
  <c r="E20" i="6"/>
  <c r="H19" i="6"/>
  <c r="H23" i="6" s="1"/>
  <c r="G19" i="6"/>
  <c r="F19" i="6"/>
  <c r="F21" i="6" s="1"/>
  <c r="E19" i="6"/>
  <c r="E23" i="6" s="1"/>
  <c r="H45" i="5"/>
  <c r="H27" i="5"/>
  <c r="G24" i="4"/>
  <c r="G27" i="4" s="1"/>
  <c r="G16" i="4"/>
  <c r="G15" i="4"/>
  <c r="G14" i="4"/>
  <c r="I24" i="4"/>
  <c r="I27" i="4" s="1"/>
  <c r="I16" i="4"/>
  <c r="I15" i="4"/>
  <c r="I14" i="4"/>
  <c r="K24" i="4"/>
  <c r="K27" i="4" s="1"/>
  <c r="K16" i="4"/>
  <c r="K15" i="4"/>
  <c r="K14" i="4"/>
  <c r="M24" i="4"/>
  <c r="M27" i="4" s="1"/>
  <c r="M16" i="4"/>
  <c r="M15" i="4"/>
  <c r="M14" i="4"/>
  <c r="O24" i="4"/>
  <c r="O27" i="4" s="1"/>
  <c r="O16" i="4"/>
  <c r="O15" i="4"/>
  <c r="O14" i="4"/>
  <c r="Q24" i="4"/>
  <c r="Q27" i="4" s="1"/>
  <c r="Q16" i="4"/>
  <c r="Q15" i="4"/>
  <c r="Q14" i="4"/>
  <c r="O44" i="4"/>
  <c r="N44" i="4"/>
  <c r="O39" i="4"/>
  <c r="O45" i="4" s="1"/>
  <c r="N39" i="4"/>
  <c r="N45" i="4" s="1"/>
  <c r="N24" i="4"/>
  <c r="N27" i="4" s="1"/>
  <c r="N16" i="4"/>
  <c r="N15" i="4"/>
  <c r="N14" i="4"/>
  <c r="J41" i="8" l="1"/>
  <c r="J44" i="8" s="1"/>
  <c r="J37" i="8"/>
  <c r="J42" i="8" s="1"/>
  <c r="H41" i="8"/>
  <c r="H44" i="8" s="1"/>
  <c r="H37" i="8"/>
  <c r="H42" i="8" s="1"/>
  <c r="F41" i="8"/>
  <c r="F44" i="8" s="1"/>
  <c r="F37" i="8"/>
  <c r="F42" i="8" s="1"/>
  <c r="L45" i="7"/>
  <c r="G22" i="6"/>
  <c r="F22" i="6"/>
  <c r="G23" i="6"/>
  <c r="E22" i="6"/>
  <c r="E21" i="6"/>
  <c r="F23" i="6"/>
  <c r="G21" i="6"/>
  <c r="H21" i="6"/>
  <c r="H45" i="2" l="1"/>
  <c r="I18" i="2" l="1"/>
  <c r="H27" i="2" l="1"/>
  <c r="F27" i="2" l="1"/>
  <c r="I9" i="2" l="1"/>
  <c r="G45" i="2"/>
  <c r="G27" i="2"/>
  <c r="G44" i="5"/>
  <c r="F27" i="5"/>
  <c r="G19" i="5" s="1"/>
  <c r="F44" i="4"/>
  <c r="F39" i="4"/>
  <c r="F45" i="4"/>
  <c r="N31" i="8"/>
  <c r="N34" i="8" s="1"/>
  <c r="M31" i="8"/>
  <c r="M34" i="8" s="1"/>
  <c r="L31" i="8"/>
  <c r="L34" i="8"/>
  <c r="L37" i="8" s="1"/>
  <c r="L42" i="8" s="1"/>
  <c r="K31" i="8"/>
  <c r="K34" i="8" s="1"/>
  <c r="I31" i="8"/>
  <c r="I34" i="8" s="1"/>
  <c r="I37" i="8" s="1"/>
  <c r="I42" i="8" s="1"/>
  <c r="G31" i="8"/>
  <c r="G34" i="8" s="1"/>
  <c r="G41" i="8" s="1"/>
  <c r="G44" i="8" s="1"/>
  <c r="E31" i="8"/>
  <c r="E34" i="8" s="1"/>
  <c r="S44" i="7"/>
  <c r="R44" i="7"/>
  <c r="O44" i="7"/>
  <c r="O45" i="7" s="1"/>
  <c r="N44" i="7"/>
  <c r="K44" i="7"/>
  <c r="J44" i="7"/>
  <c r="I44" i="7"/>
  <c r="H44" i="7"/>
  <c r="G44" i="7"/>
  <c r="F44" i="7"/>
  <c r="S39" i="7"/>
  <c r="S45" i="7" s="1"/>
  <c r="R39" i="7"/>
  <c r="O39" i="7"/>
  <c r="N39" i="7"/>
  <c r="K39" i="7"/>
  <c r="J39" i="7"/>
  <c r="I39" i="7"/>
  <c r="H39" i="7"/>
  <c r="G39" i="7"/>
  <c r="F39" i="7"/>
  <c r="R24" i="7"/>
  <c r="R27" i="7" s="1"/>
  <c r="N24" i="7"/>
  <c r="N27" i="7" s="1"/>
  <c r="J24" i="7"/>
  <c r="J27" i="7" s="1"/>
  <c r="H24" i="7"/>
  <c r="H27" i="7" s="1"/>
  <c r="F24" i="7"/>
  <c r="F27" i="7" s="1"/>
  <c r="R16" i="7"/>
  <c r="N16" i="7"/>
  <c r="J16" i="7"/>
  <c r="H16" i="7"/>
  <c r="F16" i="7"/>
  <c r="R15" i="7"/>
  <c r="N15" i="7"/>
  <c r="J15" i="7"/>
  <c r="H15" i="7"/>
  <c r="F15" i="7"/>
  <c r="R14" i="7"/>
  <c r="N14" i="7"/>
  <c r="J14" i="7"/>
  <c r="H14" i="7"/>
  <c r="F14" i="7"/>
  <c r="I20" i="6"/>
  <c r="I19" i="6"/>
  <c r="I21" i="6" s="1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Q39" i="4"/>
  <c r="Q44" i="4"/>
  <c r="P39" i="4"/>
  <c r="P45" i="4" s="1"/>
  <c r="P44" i="4"/>
  <c r="M39" i="4"/>
  <c r="M44" i="4"/>
  <c r="M45" i="4" s="1"/>
  <c r="L39" i="4"/>
  <c r="L45" i="4" s="1"/>
  <c r="L44" i="4"/>
  <c r="K39" i="4"/>
  <c r="K45" i="4" s="1"/>
  <c r="K44" i="4"/>
  <c r="J39" i="4"/>
  <c r="J44" i="4"/>
  <c r="I39" i="4"/>
  <c r="I44" i="4"/>
  <c r="I45" i="4" s="1"/>
  <c r="H39" i="4"/>
  <c r="H44" i="4"/>
  <c r="G39" i="4"/>
  <c r="G44" i="4"/>
  <c r="G45" i="4" s="1"/>
  <c r="P24" i="4"/>
  <c r="P27" i="4" s="1"/>
  <c r="L24" i="4"/>
  <c r="L27" i="4" s="1"/>
  <c r="J24" i="4"/>
  <c r="J27" i="4" s="1"/>
  <c r="H24" i="4"/>
  <c r="H27" i="4" s="1"/>
  <c r="L16" i="4"/>
  <c r="L15" i="4"/>
  <c r="L14" i="4"/>
  <c r="P16" i="4"/>
  <c r="P15" i="4"/>
  <c r="P14" i="4"/>
  <c r="J16" i="4"/>
  <c r="J15" i="4"/>
  <c r="J14" i="4"/>
  <c r="H16" i="4"/>
  <c r="H15" i="4"/>
  <c r="H14" i="4"/>
  <c r="F24" i="4"/>
  <c r="F27" i="4" s="1"/>
  <c r="F16" i="4"/>
  <c r="F15" i="4"/>
  <c r="F14" i="4"/>
  <c r="G14" i="2"/>
  <c r="G35" i="5"/>
  <c r="G41" i="5"/>
  <c r="G41" i="2"/>
  <c r="G33" i="5"/>
  <c r="G37" i="5"/>
  <c r="G39" i="5"/>
  <c r="G29" i="2"/>
  <c r="G28" i="5"/>
  <c r="G30" i="5"/>
  <c r="G34" i="5"/>
  <c r="G38" i="5"/>
  <c r="G40" i="5"/>
  <c r="G42" i="5"/>
  <c r="I45" i="5" l="1"/>
  <c r="G45" i="5"/>
  <c r="G29" i="5"/>
  <c r="G28" i="2"/>
  <c r="H45" i="4"/>
  <c r="G21" i="2"/>
  <c r="G43" i="5"/>
  <c r="G16" i="2"/>
  <c r="G45" i="7"/>
  <c r="G18" i="2"/>
  <c r="J45" i="7"/>
  <c r="G36" i="5"/>
  <c r="G31" i="5"/>
  <c r="K45" i="7"/>
  <c r="G32" i="5"/>
  <c r="G9" i="2"/>
  <c r="J45" i="4"/>
  <c r="Q45" i="4"/>
  <c r="G37" i="8"/>
  <c r="G42" i="8" s="1"/>
  <c r="G19" i="2"/>
  <c r="G25" i="2"/>
  <c r="G24" i="2"/>
  <c r="G36" i="2"/>
  <c r="N45" i="7"/>
  <c r="G12" i="2"/>
  <c r="G39" i="2"/>
  <c r="G11" i="2"/>
  <c r="G38" i="2"/>
  <c r="I27" i="2"/>
  <c r="G22" i="2"/>
  <c r="G15" i="2"/>
  <c r="G43" i="2"/>
  <c r="F45" i="7"/>
  <c r="G23" i="2"/>
  <c r="G30" i="2"/>
  <c r="H45" i="7"/>
  <c r="G26" i="2"/>
  <c r="G32" i="2"/>
  <c r="G13" i="2"/>
  <c r="G40" i="2"/>
  <c r="I45" i="7"/>
  <c r="G20" i="2"/>
  <c r="G17" i="2"/>
  <c r="G10" i="2"/>
  <c r="G31" i="2"/>
  <c r="R45" i="7"/>
  <c r="I23" i="6"/>
  <c r="E41" i="8"/>
  <c r="E44" i="8" s="1"/>
  <c r="E37" i="8"/>
  <c r="E42" i="8" s="1"/>
  <c r="K37" i="8"/>
  <c r="K42" i="8" s="1"/>
  <c r="K41" i="8"/>
  <c r="K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35" i="2"/>
  <c r="G25" i="5"/>
  <c r="G16" i="5"/>
  <c r="G13" i="5"/>
  <c r="G14" i="5"/>
  <c r="I22" i="6" l="1"/>
</calcChain>
</file>

<file path=xl/sharedStrings.xml><?xml version="1.0" encoding="utf-8"?>
<sst xmlns="http://schemas.openxmlformats.org/spreadsheetml/2006/main" count="453" uniqueCount="269">
  <si>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</si>
  <si>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</si>
  <si>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</si>
  <si>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</si>
  <si>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</si>
  <si>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</si>
  <si>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</si>
  <si>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</si>
  <si>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</si>
  <si>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</si>
  <si>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</si>
  <si>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</si>
  <si>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</si>
  <si>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</si>
  <si>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</si>
  <si>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</si>
  <si>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</si>
  <si>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</si>
  <si>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</si>
  <si>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</si>
  <si>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</si>
  <si>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</si>
  <si>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</si>
  <si>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</si>
  <si>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</si>
  <si>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</si>
  <si>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</si>
  <si>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</si>
  <si>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</si>
  <si>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</si>
  <si>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</si>
  <si>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</si>
  <si>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</si>
  <si>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</si>
  <si>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</si>
  <si>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</si>
  <si>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</si>
  <si>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</si>
  <si>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</si>
  <si>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</si>
  <si>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</si>
  <si>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</si>
  <si>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</si>
  <si>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</si>
  <si>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</si>
  <si>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</si>
  <si>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</si>
  <si>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</si>
  <si>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</si>
  <si>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</si>
  <si>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</si>
  <si>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</si>
  <si>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</si>
  <si>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</si>
  <si>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</si>
  <si>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</si>
  <si>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</si>
  <si>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</si>
  <si>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</si>
  <si>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</si>
  <si>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</si>
  <si>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</si>
  <si>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</si>
  <si>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</si>
  <si>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</si>
  <si>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</si>
  <si>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</si>
  <si>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</si>
  <si>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</si>
  <si>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</si>
  <si>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</si>
  <si>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</si>
  <si>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</si>
  <si>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</si>
  <si>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</si>
  <si>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</si>
  <si>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</si>
  <si>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</si>
  <si>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</si>
  <si>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</si>
  <si>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</si>
  <si>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</si>
  <si>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</si>
  <si>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</si>
  <si>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</si>
  <si>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</si>
  <si>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</si>
  <si>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</si>
  <si>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</si>
  <si>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</si>
  <si>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</si>
  <si>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</si>
  <si>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</si>
  <si>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</si>
  <si>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</si>
  <si>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</si>
  <si>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</si>
  <si>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</si>
  <si>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</si>
  <si>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</si>
  <si>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</si>
  <si>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</si>
  <si>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</si>
  <si>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</si>
  <si>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</si>
  <si>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</si>
  <si>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</si>
  <si>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</si>
  <si>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</si>
  <si>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</si>
  <si>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</si>
  <si>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</si>
  <si>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</si>
  <si>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</si>
  <si>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</si>
  <si>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</si>
  <si>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</si>
  <si>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</si>
  <si>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</si>
  <si>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</si>
  <si>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</si>
  <si>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</si>
  <si>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</si>
  <si>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</si>
  <si>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</si>
  <si>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</si>
  <si>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</si>
  <si>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</si>
  <si>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</si>
  <si>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</si>
  <si>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</si>
  <si>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</si>
  <si>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</si>
  <si>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</si>
  <si>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</si>
  <si>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</si>
  <si>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</si>
  <si>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</si>
  <si>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</si>
  <si>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</si>
  <si>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</si>
  <si>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</si>
  <si>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</si>
  <si>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</si>
  <si>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</si>
  <si>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</si>
  <si>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</si>
  <si>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</si>
  <si>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</si>
  <si>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</si>
  <si>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</si>
  <si>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</si>
  <si>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</si>
  <si>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</si>
  <si>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</si>
  <si>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</si>
  <si>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</si>
  <si>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</si>
  <si>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</si>
  <si>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</si>
  <si>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</si>
  <si>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</si>
  <si>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</si>
  <si>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</si>
  <si>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</si>
  <si>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</si>
  <si>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</si>
  <si>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</si>
  <si>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</si>
  <si>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</si>
  <si>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</si>
  <si>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</si>
  <si>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</si>
  <si>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</si>
  <si>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</si>
  <si>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</si>
  <si>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</si>
  <si>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</si>
  <si>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</si>
  <si>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</si>
  <si>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</si>
  <si>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</si>
  <si>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</si>
  <si>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</si>
  <si>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</si>
  <si>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</si>
  <si>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</si>
  <si>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</si>
  <si>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</si>
  <si>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</si>
  <si>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</si>
  <si>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</si>
  <si>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</si>
  <si>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</si>
  <si>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</si>
  <si>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</si>
  <si>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</si>
  <si>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</si>
  <si>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</si>
  <si>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</si>
  <si>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</si>
  <si>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</si>
  <si>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</si>
  <si>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</si>
  <si>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</si>
  <si>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</si>
  <si>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</si>
  <si>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</si>
  <si>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</si>
  <si>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</si>
  <si>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</si>
  <si>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</si>
  <si>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</si>
  <si>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</si>
  <si>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</si>
  <si>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</si>
  <si>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</si>
  <si>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</si>
  <si>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</si>
  <si>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</si>
  <si>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</si>
  <si>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</si>
  <si>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</si>
  <si>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</si>
  <si>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</si>
  <si>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</si>
  <si>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</si>
  <si>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</si>
  <si>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</si>
  <si>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</si>
  <si>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</si>
  <si>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（注1）平成28年度～令和元年度は平成27年度国勢調査、令和2年度は令和2年度国勢調査を基に計上している。</t>
    <phoneticPr fontId="9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</si>
  <si>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</si>
  <si>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</si>
  <si>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</si>
  <si>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</si>
  <si>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</si>
  <si>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決算額</t>
    <phoneticPr fontId="16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</si>
  <si>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</si>
  <si>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</si>
  <si>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</si>
  <si>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令和５年度</t>
    <phoneticPr fontId="18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</si>
  <si>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</si>
  <si>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</si>
  <si>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</si>
  <si>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</si>
  <si>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</si>
  <si>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令和２年度</t>
    <rPh sb="3" eb="5">
      <t>ネンド</t>
    </rPh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</si>
  <si>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</si>
  <si>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</si>
  <si>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>電気事業</t>
    <rPh sb="0" eb="2">
      <t>デンキ</t>
    </rPh>
    <rPh sb="2" eb="4">
      <t>ジギョウ</t>
    </rPh>
    <phoneticPr fontId="9"/>
  </si>
  <si>
    <t>水道事業</t>
    <rPh sb="0" eb="2">
      <t>スイドウ</t>
    </rPh>
    <rPh sb="2" eb="4">
      <t>ジギョウ</t>
    </rPh>
    <phoneticPr fontId="9"/>
  </si>
  <si>
    <t>工業用水道事業</t>
    <rPh sb="0" eb="2">
      <t>コウギョウ</t>
    </rPh>
    <rPh sb="2" eb="3">
      <t>ヨウ</t>
    </rPh>
    <rPh sb="3" eb="5">
      <t>スイドウ</t>
    </rPh>
    <rPh sb="5" eb="7">
      <t>ジギョウ</t>
    </rPh>
    <phoneticPr fontId="9"/>
  </si>
  <si>
    <t>用地造成</t>
    <rPh sb="0" eb="2">
      <t>ヨウチ</t>
    </rPh>
    <rPh sb="2" eb="4">
      <t>ゾウセイ</t>
    </rPh>
    <phoneticPr fontId="9"/>
  </si>
  <si>
    <t>施設事業</t>
    <rPh sb="0" eb="2">
      <t>シセツ</t>
    </rPh>
    <rPh sb="2" eb="4">
      <t>ジギョウ</t>
    </rPh>
    <phoneticPr fontId="9"/>
  </si>
  <si>
    <t>下水道事業</t>
    <rPh sb="0" eb="3">
      <t>ゲスイドウ</t>
    </rPh>
    <rPh sb="3" eb="5">
      <t>ジギョウ</t>
    </rPh>
    <phoneticPr fontId="9"/>
  </si>
  <si>
    <t>電気事業</t>
  </si>
  <si>
    <t>水道事業</t>
  </si>
  <si>
    <t>工業用水道事業</t>
  </si>
  <si>
    <t>用地事業</t>
  </si>
  <si>
    <t>施設事業</t>
  </si>
  <si>
    <t>病院事業</t>
  </si>
  <si>
    <t>下水道事業</t>
  </si>
  <si>
    <t>栃木県住宅供給公社</t>
  </si>
  <si>
    <t>栃木県道路公社</t>
  </si>
  <si>
    <t>栃木県土地開発公社</t>
  </si>
  <si>
    <t>栃木県</t>
    <rPh sb="0" eb="3">
      <t>トチギケン</t>
    </rPh>
    <phoneticPr fontId="9"/>
  </si>
  <si>
    <t>栃木県</t>
    <rPh sb="0" eb="3">
      <t>トチギケン</t>
    </rPh>
    <phoneticPr fontId="16"/>
  </si>
  <si>
    <t>栃木県</t>
    <rPh sb="0" eb="3">
      <t>トチギケン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</si>
</sst>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2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b/>
      <sz val="12"/>
      <name val="ＭＳ Ｐゴシック"/>
      <family val="1"/>
      <charset val="128"/>
    </font>
    <font>
      <b/>
      <sz val="11"/>
      <name val="ＭＳ Ｐゴシック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11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41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177" fontId="2" fillId="0" borderId="10" xfId="1" applyNumberForma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0" fillId="0" borderId="5" xfId="0" applyFont="1" applyBorder="1" applyAlignment="1">
      <alignment horizontal="distributed" vertical="center" justifyLastLine="1"/>
    </xf>
    <xf numFmtId="0" fontId="21" fillId="0" borderId="5" xfId="0" applyFont="1" applyBorder="1" applyAlignment="1">
      <alignment horizontal="distributed" vertical="center" justifyLastLine="1"/>
    </xf>
    <xf numFmtId="41" fontId="20" fillId="0" borderId="5" xfId="0" applyNumberFormat="1" applyFont="1" applyBorder="1" applyAlignment="1">
      <alignment horizontal="distributed" vertical="center" justifyLastLine="1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Border="1" applyAlignment="1">
      <alignment vertical="center"/>
    </xf>
    <xf numFmtId="0" fontId="12" fillId="0" borderId="10" xfId="2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Border="1" applyAlignment="1">
      <alignment vertical="center" textRotation="255"/>
    </xf>
    <xf numFmtId="41" fontId="17" fillId="0" borderId="10" xfId="0" applyNumberFormat="1" applyFont="1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8"/>
  <sheetViews>
    <sheetView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E15" sqref="E15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11" ht="34" customHeight="1">
      <c r="A1" s="16" t="s">
        <v>0</v>
      </c>
      <c r="B1" s="16"/>
      <c r="C1" s="16"/>
      <c r="D1" s="16"/>
      <c r="E1" s="89" t="s">
        <v>266</v>
      </c>
      <c r="F1" s="1"/>
    </row>
    <row r="3" spans="1:11" ht="14">
      <c r="A3" s="10" t="s">
        <v>92</v>
      </c>
    </row>
    <row r="5" spans="1:11">
      <c r="A5" s="17" t="s">
        <v>238</v>
      </c>
      <c r="B5" s="17"/>
      <c r="C5" s="17"/>
      <c r="D5" s="17"/>
      <c r="E5" s="17"/>
    </row>
    <row r="6" spans="1:11" ht="14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58"/>
      <c r="F7" s="47" t="s">
        <v>239</v>
      </c>
      <c r="G7" s="47"/>
      <c r="H7" s="47" t="s">
        <v>248</v>
      </c>
      <c r="I7" s="48" t="s">
        <v>21</v>
      </c>
    </row>
    <row r="8" spans="1:11" ht="17.149999999999999" customHeight="1">
      <c r="A8" s="18"/>
      <c r="B8" s="19"/>
      <c r="C8" s="19"/>
      <c r="D8" s="19"/>
      <c r="E8" s="59"/>
      <c r="F8" s="50" t="s">
        <v>90</v>
      </c>
      <c r="G8" s="50" t="s">
        <v>2</v>
      </c>
      <c r="H8" s="50" t="s">
        <v>236</v>
      </c>
      <c r="I8" s="51"/>
    </row>
    <row r="9" spans="1:11" ht="18" customHeight="1">
      <c r="A9" s="92" t="s">
        <v>87</v>
      </c>
      <c r="B9" s="92" t="s">
        <v>89</v>
      </c>
      <c r="C9" s="60" t="s">
        <v>3</v>
      </c>
      <c r="D9" s="52"/>
      <c r="E9" s="52"/>
      <c r="F9" s="53">
        <v>326407</v>
      </c>
      <c r="G9" s="54">
        <f>F9/$F$27*100</f>
        <v>34.847114765614407</v>
      </c>
      <c r="H9" s="53">
        <v>307626</v>
      </c>
      <c r="I9" s="54">
        <f>(F9/H9-1)*100</f>
        <v>6.1051406578117584</v>
      </c>
      <c r="K9" s="25"/>
    </row>
    <row r="10" spans="1:11" ht="18" customHeight="1">
      <c r="A10" s="92"/>
      <c r="B10" s="92"/>
      <c r="C10" s="62"/>
      <c r="D10" s="64" t="s">
        <v>22</v>
      </c>
      <c r="E10" s="52"/>
      <c r="F10" s="53">
        <v>87478</v>
      </c>
      <c r="G10" s="54">
        <f t="shared" ref="G10:G26" si="0">F10/$F$27*100</f>
        <v>9.339125403151332</v>
      </c>
      <c r="H10" s="53">
        <v>82021</v>
      </c>
      <c r="I10" s="54">
        <f t="shared" ref="I10:I27" si="1">(F10/H10-1)*100</f>
        <v>6.6531741870984318</v>
      </c>
    </row>
    <row r="11" spans="1:11" ht="18" customHeight="1">
      <c r="A11" s="92"/>
      <c r="B11" s="92"/>
      <c r="C11" s="62"/>
      <c r="D11" s="62"/>
      <c r="E11" s="46" t="s">
        <v>23</v>
      </c>
      <c r="F11" s="53">
        <v>81245</v>
      </c>
      <c r="G11" s="54">
        <f t="shared" si="0"/>
        <v>8.6736921669337441</v>
      </c>
      <c r="H11" s="53">
        <v>76010</v>
      </c>
      <c r="I11" s="54">
        <f t="shared" si="1"/>
        <v>6.8872516774108661</v>
      </c>
    </row>
    <row r="12" spans="1:11" ht="18" customHeight="1">
      <c r="A12" s="92"/>
      <c r="B12" s="92"/>
      <c r="C12" s="62"/>
      <c r="D12" s="62"/>
      <c r="E12" s="46" t="s">
        <v>24</v>
      </c>
      <c r="F12" s="53">
        <v>6233</v>
      </c>
      <c r="G12" s="54">
        <f t="shared" si="0"/>
        <v>0.6654332362175891</v>
      </c>
      <c r="H12" s="53">
        <v>6011</v>
      </c>
      <c r="I12" s="54">
        <f t="shared" si="1"/>
        <v>3.6932290800199663</v>
      </c>
    </row>
    <row r="13" spans="1:11" ht="18" customHeight="1">
      <c r="A13" s="92"/>
      <c r="B13" s="92"/>
      <c r="C13" s="62"/>
      <c r="D13" s="63"/>
      <c r="E13" s="46" t="s">
        <v>25</v>
      </c>
      <c r="F13" s="53"/>
      <c r="G13" s="54">
        <f t="shared" si="0"/>
        <v>0</v>
      </c>
      <c r="H13" s="53"/>
      <c r="I13" s="54" t="e">
        <f t="shared" si="1"/>
        <v>#DIV/0!</v>
      </c>
    </row>
    <row r="14" spans="1:11" ht="18" customHeight="1">
      <c r="A14" s="92"/>
      <c r="B14" s="92"/>
      <c r="C14" s="62"/>
      <c r="D14" s="60" t="s">
        <v>26</v>
      </c>
      <c r="E14" s="52"/>
      <c r="F14" s="53">
        <v>64078</v>
      </c>
      <c r="G14" s="54">
        <f t="shared" si="0"/>
        <v>6.8409483251003804</v>
      </c>
      <c r="H14" s="53">
        <v>61016</v>
      </c>
      <c r="I14" s="54">
        <f t="shared" si="1"/>
        <v>5.0183558410908713</v>
      </c>
    </row>
    <row r="15" spans="1:11" ht="18" customHeight="1">
      <c r="A15" s="92"/>
      <c r="B15" s="92"/>
      <c r="C15" s="62"/>
      <c r="D15" s="62"/>
      <c r="E15" s="46" t="s">
        <v>27</v>
      </c>
      <c r="F15" s="53">
        <v>2328</v>
      </c>
      <c r="G15" s="54">
        <f t="shared" si="0"/>
        <v>0.24853659135481268</v>
      </c>
      <c r="H15" s="53">
        <v>2315</v>
      </c>
      <c r="I15" s="54">
        <f t="shared" si="1"/>
        <v>0.56155507559394469</v>
      </c>
    </row>
    <row r="16" spans="1:11" ht="18" customHeight="1">
      <c r="A16" s="92"/>
      <c r="B16" s="92"/>
      <c r="C16" s="62"/>
      <c r="D16" s="63"/>
      <c r="E16" s="46" t="s">
        <v>28</v>
      </c>
      <c r="F16" s="53">
        <v>61750</v>
      </c>
      <c r="G16" s="54">
        <f t="shared" si="0"/>
        <v>6.5924117337455677</v>
      </c>
      <c r="H16" s="53">
        <v>58701</v>
      </c>
      <c r="I16" s="54">
        <f t="shared" si="1"/>
        <v>5.194119350607318</v>
      </c>
      <c r="K16" s="26"/>
    </row>
    <row r="17" spans="1:26" ht="18" customHeight="1">
      <c r="A17" s="92"/>
      <c r="B17" s="92"/>
      <c r="C17" s="62"/>
      <c r="D17" s="93" t="s">
        <v>29</v>
      </c>
      <c r="E17" s="94"/>
      <c r="F17" s="53">
        <v>106693</v>
      </c>
      <c r="G17" s="54">
        <f t="shared" si="0"/>
        <v>11.390513119166251</v>
      </c>
      <c r="H17" s="53">
        <v>95633</v>
      </c>
      <c r="I17" s="54">
        <f t="shared" si="1"/>
        <v>11.565045538673878</v>
      </c>
    </row>
    <row r="18" spans="1:26" ht="18" customHeight="1">
      <c r="A18" s="92"/>
      <c r="B18" s="92"/>
      <c r="C18" s="62"/>
      <c r="D18" s="93" t="s">
        <v>93</v>
      </c>
      <c r="E18" s="95"/>
      <c r="F18" s="53">
        <v>5071</v>
      </c>
      <c r="G18" s="54">
        <f t="shared" si="0"/>
        <v>0.54137845994856315</v>
      </c>
      <c r="H18" s="53">
        <v>4945</v>
      </c>
      <c r="I18" s="54">
        <f>(F18/H18-1)*100</f>
        <v>2.5480283114256874</v>
      </c>
    </row>
    <row r="19" spans="1:26" ht="18" customHeight="1">
      <c r="A19" s="92"/>
      <c r="B19" s="92"/>
      <c r="C19" s="61"/>
      <c r="D19" s="93" t="s">
        <v>94</v>
      </c>
      <c r="E19" s="95"/>
      <c r="F19" s="55"/>
      <c r="G19" s="54">
        <f t="shared" si="0"/>
        <v>0</v>
      </c>
      <c r="H19" s="53"/>
      <c r="I19" s="54" t="e">
        <f t="shared" si="1"/>
        <v>#DIV/0!</v>
      </c>
      <c r="Z19" s="2" t="s">
        <v>95</v>
      </c>
    </row>
    <row r="20" spans="1:26" ht="18" customHeight="1">
      <c r="A20" s="92"/>
      <c r="B20" s="92"/>
      <c r="C20" s="52" t="s">
        <v>4</v>
      </c>
      <c r="D20" s="52"/>
      <c r="E20" s="52"/>
      <c r="F20" s="53">
        <v>39497</v>
      </c>
      <c r="G20" s="54">
        <f t="shared" si="0"/>
        <v>4.2166880364007886</v>
      </c>
      <c r="H20" s="53">
        <v>39397</v>
      </c>
      <c r="I20" s="54">
        <f t="shared" si="1"/>
        <v>0.25382643348479395</v>
      </c>
    </row>
    <row r="21" spans="1:26" ht="18" customHeight="1">
      <c r="A21" s="92"/>
      <c r="B21" s="92"/>
      <c r="C21" s="52" t="s">
        <v>5</v>
      </c>
      <c r="D21" s="52"/>
      <c r="E21" s="52"/>
      <c r="F21" s="53">
        <v>144500</v>
      </c>
      <c r="G21" s="54">
        <f t="shared" si="0"/>
        <v>15.426777255485579</v>
      </c>
      <c r="H21" s="53">
        <v>140600</v>
      </c>
      <c r="I21" s="54">
        <f t="shared" si="1"/>
        <v>2.7738264580369876</v>
      </c>
    </row>
    <row r="22" spans="1:26" ht="18" customHeight="1">
      <c r="A22" s="92"/>
      <c r="B22" s="92"/>
      <c r="C22" s="52" t="s">
        <v>30</v>
      </c>
      <c r="D22" s="52"/>
      <c r="E22" s="52"/>
      <c r="F22" s="53">
        <v>10173</v>
      </c>
      <c r="G22" s="54">
        <f t="shared" si="0"/>
        <v>1.0860664707270229</v>
      </c>
      <c r="H22" s="53">
        <v>11083</v>
      </c>
      <c r="I22" s="54">
        <f t="shared" si="1"/>
        <v>-8.2107732563385323</v>
      </c>
    </row>
    <row r="23" spans="1:26" ht="18" customHeight="1">
      <c r="A23" s="92"/>
      <c r="B23" s="92"/>
      <c r="C23" s="52" t="s">
        <v>6</v>
      </c>
      <c r="D23" s="52"/>
      <c r="E23" s="52"/>
      <c r="F23" s="53">
        <v>124562</v>
      </c>
      <c r="G23" s="54">
        <f t="shared" si="0"/>
        <v>13.298202273341142</v>
      </c>
      <c r="H23" s="53">
        <v>149644</v>
      </c>
      <c r="I23" s="54">
        <f t="shared" si="1"/>
        <v>-16.761113041618781</v>
      </c>
    </row>
    <row r="24" spans="1:26" ht="18" customHeight="1">
      <c r="A24" s="92"/>
      <c r="B24" s="92"/>
      <c r="C24" s="52" t="s">
        <v>31</v>
      </c>
      <c r="D24" s="52"/>
      <c r="E24" s="52"/>
      <c r="F24" s="53">
        <v>1544</v>
      </c>
      <c r="G24" s="54">
        <f t="shared" si="0"/>
        <v>0.16483698326968677</v>
      </c>
      <c r="H24" s="53">
        <v>1518</v>
      </c>
      <c r="I24" s="54">
        <f t="shared" si="1"/>
        <v>1.7127799736495364</v>
      </c>
    </row>
    <row r="25" spans="1:26" ht="18" customHeight="1">
      <c r="A25" s="92"/>
      <c r="B25" s="92"/>
      <c r="C25" s="52" t="s">
        <v>7</v>
      </c>
      <c r="D25" s="52"/>
      <c r="E25" s="52"/>
      <c r="F25" s="53">
        <v>70600</v>
      </c>
      <c r="G25" s="54">
        <f t="shared" si="0"/>
        <v>7.537235115828941</v>
      </c>
      <c r="H25" s="53">
        <v>89400</v>
      </c>
      <c r="I25" s="54">
        <f t="shared" si="1"/>
        <v>-21.029082774049211</v>
      </c>
    </row>
    <row r="26" spans="1:26" ht="18" customHeight="1">
      <c r="A26" s="92"/>
      <c r="B26" s="92"/>
      <c r="C26" s="52" t="s">
        <v>8</v>
      </c>
      <c r="D26" s="52"/>
      <c r="E26" s="52"/>
      <c r="F26" s="53">
        <v>219400</v>
      </c>
      <c r="G26" s="54">
        <f t="shared" si="0"/>
        <v>23.42307909933243</v>
      </c>
      <c r="H26" s="53">
        <v>226803</v>
      </c>
      <c r="I26" s="54">
        <f t="shared" si="1"/>
        <v>-3.2640661719642194</v>
      </c>
    </row>
    <row r="27" spans="1:26" ht="18" customHeight="1">
      <c r="A27" s="92"/>
      <c r="B27" s="92"/>
      <c r="C27" s="52" t="s">
        <v>9</v>
      </c>
      <c r="D27" s="52"/>
      <c r="E27" s="52"/>
      <c r="F27" s="53">
        <f>SUM(F9,F20:F26)</f>
        <v>936683</v>
      </c>
      <c r="G27" s="54">
        <f>F27/$F$27*100</f>
        <v>100</v>
      </c>
      <c r="H27" s="53">
        <f>SUM(H9,H20:H26)</f>
        <v>966071</v>
      </c>
      <c r="I27" s="54">
        <f t="shared" si="1"/>
        <v>-3.0420124400794557</v>
      </c>
    </row>
    <row r="28" spans="1:26" ht="18" customHeight="1">
      <c r="A28" s="92"/>
      <c r="B28" s="92" t="s">
        <v>88</v>
      </c>
      <c r="C28" s="60" t="s">
        <v>10</v>
      </c>
      <c r="D28" s="52"/>
      <c r="E28" s="52"/>
      <c r="F28" s="53">
        <v>334959</v>
      </c>
      <c r="G28" s="54">
        <f>F28/$F$45*100</f>
        <v>35.760123755849101</v>
      </c>
      <c r="H28" s="53">
        <v>342728</v>
      </c>
      <c r="I28" s="54">
        <f>(F28/H28-1)*100</f>
        <v>-2.2668121659158325</v>
      </c>
    </row>
    <row r="29" spans="1:26" ht="18" customHeight="1">
      <c r="A29" s="92"/>
      <c r="B29" s="92"/>
      <c r="C29" s="62"/>
      <c r="D29" s="52" t="s">
        <v>11</v>
      </c>
      <c r="E29" s="52"/>
      <c r="F29" s="53">
        <v>215543</v>
      </c>
      <c r="G29" s="54">
        <f t="shared" ref="G29:G44" si="2">F29/$F$45*100</f>
        <v>23.011306920270787</v>
      </c>
      <c r="H29" s="53">
        <v>222514</v>
      </c>
      <c r="I29" s="54">
        <f t="shared" ref="I29:I45" si="3">(F29/H29-1)*100</f>
        <v>-3.132836585563159</v>
      </c>
    </row>
    <row r="30" spans="1:26" ht="18" customHeight="1">
      <c r="A30" s="92"/>
      <c r="B30" s="92"/>
      <c r="C30" s="62"/>
      <c r="D30" s="52" t="s">
        <v>32</v>
      </c>
      <c r="E30" s="52"/>
      <c r="F30" s="53">
        <v>21823</v>
      </c>
      <c r="G30" s="54">
        <f t="shared" si="2"/>
        <v>2.3298170245429883</v>
      </c>
      <c r="H30" s="53">
        <v>20266</v>
      </c>
      <c r="I30" s="54">
        <f t="shared" si="3"/>
        <v>7.6828185137669092</v>
      </c>
    </row>
    <row r="31" spans="1:26" ht="18" customHeight="1">
      <c r="A31" s="92"/>
      <c r="B31" s="92"/>
      <c r="C31" s="61"/>
      <c r="D31" s="52" t="s">
        <v>12</v>
      </c>
      <c r="E31" s="52"/>
      <c r="F31" s="53">
        <v>97593</v>
      </c>
      <c r="G31" s="54">
        <f t="shared" si="2"/>
        <v>10.418999811035324</v>
      </c>
      <c r="H31" s="53">
        <v>99948</v>
      </c>
      <c r="I31" s="54">
        <f t="shared" si="3"/>
        <v>-2.3562252371232995</v>
      </c>
    </row>
    <row r="32" spans="1:26" ht="18" customHeight="1">
      <c r="A32" s="92"/>
      <c r="B32" s="92"/>
      <c r="C32" s="60" t="s">
        <v>13</v>
      </c>
      <c r="D32" s="52"/>
      <c r="E32" s="52"/>
      <c r="F32" s="53">
        <v>470806</v>
      </c>
      <c r="G32" s="54">
        <f t="shared" si="2"/>
        <v>50.263109290976779</v>
      </c>
      <c r="H32" s="53">
        <v>491333</v>
      </c>
      <c r="I32" s="54">
        <f t="shared" si="3"/>
        <v>-4.1778183024547495</v>
      </c>
    </row>
    <row r="33" spans="1:9" ht="18" customHeight="1">
      <c r="A33" s="92"/>
      <c r="B33" s="92"/>
      <c r="C33" s="62"/>
      <c r="D33" s="52" t="s">
        <v>14</v>
      </c>
      <c r="E33" s="52"/>
      <c r="F33" s="53">
        <v>42247</v>
      </c>
      <c r="G33" s="54">
        <f t="shared" si="2"/>
        <v>4.5102772229238708</v>
      </c>
      <c r="H33" s="53">
        <v>58597</v>
      </c>
      <c r="I33" s="54">
        <f t="shared" si="3"/>
        <v>-27.902452343976659</v>
      </c>
    </row>
    <row r="34" spans="1:9" ht="18" customHeight="1">
      <c r="A34" s="92"/>
      <c r="B34" s="92"/>
      <c r="C34" s="62"/>
      <c r="D34" s="52" t="s">
        <v>33</v>
      </c>
      <c r="E34" s="52"/>
      <c r="F34" s="53">
        <v>9150</v>
      </c>
      <c r="G34" s="54">
        <f t="shared" si="2"/>
        <v>0.97685129334043641</v>
      </c>
      <c r="H34" s="53">
        <v>8131</v>
      </c>
      <c r="I34" s="54">
        <f t="shared" si="3"/>
        <v>12.532283851924731</v>
      </c>
    </row>
    <row r="35" spans="1:9" ht="18" customHeight="1">
      <c r="A35" s="92"/>
      <c r="B35" s="92"/>
      <c r="C35" s="62"/>
      <c r="D35" s="52" t="s">
        <v>34</v>
      </c>
      <c r="E35" s="52"/>
      <c r="F35" s="53">
        <v>234056</v>
      </c>
      <c r="G35" s="54">
        <f t="shared" si="2"/>
        <v>24.987749323944172</v>
      </c>
      <c r="H35" s="53">
        <v>237314</v>
      </c>
      <c r="I35" s="54">
        <f t="shared" si="3"/>
        <v>-1.3728646434681524</v>
      </c>
    </row>
    <row r="36" spans="1:9" ht="18" customHeight="1">
      <c r="A36" s="92"/>
      <c r="B36" s="92"/>
      <c r="C36" s="62"/>
      <c r="D36" s="52" t="s">
        <v>35</v>
      </c>
      <c r="E36" s="52"/>
      <c r="F36" s="53">
        <v>11811</v>
      </c>
      <c r="G36" s="54">
        <f t="shared" si="2"/>
        <v>1.2609388661905896</v>
      </c>
      <c r="H36" s="53">
        <v>12336</v>
      </c>
      <c r="I36" s="54">
        <f t="shared" si="3"/>
        <v>-4.2558365758754828</v>
      </c>
    </row>
    <row r="37" spans="1:9" ht="18" customHeight="1">
      <c r="A37" s="92"/>
      <c r="B37" s="92"/>
      <c r="C37" s="62"/>
      <c r="D37" s="52" t="s">
        <v>15</v>
      </c>
      <c r="E37" s="52"/>
      <c r="F37" s="53">
        <v>5054</v>
      </c>
      <c r="G37" s="54">
        <f t="shared" si="2"/>
        <v>0.53956354497732961</v>
      </c>
      <c r="H37" s="53">
        <v>4045</v>
      </c>
      <c r="I37" s="54">
        <f t="shared" si="3"/>
        <v>24.944375772558725</v>
      </c>
    </row>
    <row r="38" spans="1:9" ht="18" customHeight="1">
      <c r="A38" s="92"/>
      <c r="B38" s="92"/>
      <c r="C38" s="61"/>
      <c r="D38" s="52" t="s">
        <v>36</v>
      </c>
      <c r="E38" s="52"/>
      <c r="F38" s="53">
        <v>167987</v>
      </c>
      <c r="G38" s="54">
        <f t="shared" si="2"/>
        <v>17.934242427801081</v>
      </c>
      <c r="H38" s="53">
        <v>169909</v>
      </c>
      <c r="I38" s="54">
        <f t="shared" si="3"/>
        <v>-1.1311937566579777</v>
      </c>
    </row>
    <row r="39" spans="1:9" ht="18" customHeight="1">
      <c r="A39" s="92"/>
      <c r="B39" s="92"/>
      <c r="C39" s="60" t="s">
        <v>16</v>
      </c>
      <c r="D39" s="52"/>
      <c r="E39" s="52"/>
      <c r="F39" s="53">
        <v>130918</v>
      </c>
      <c r="G39" s="54">
        <f t="shared" si="2"/>
        <v>13.976766953174128</v>
      </c>
      <c r="H39" s="53">
        <v>132010</v>
      </c>
      <c r="I39" s="54">
        <f t="shared" si="3"/>
        <v>-0.82721005984395246</v>
      </c>
    </row>
    <row r="40" spans="1:9" ht="18" customHeight="1">
      <c r="A40" s="92"/>
      <c r="B40" s="92"/>
      <c r="C40" s="62"/>
      <c r="D40" s="60" t="s">
        <v>17</v>
      </c>
      <c r="E40" s="52"/>
      <c r="F40" s="53">
        <v>128340</v>
      </c>
      <c r="G40" s="54">
        <f t="shared" si="2"/>
        <v>13.701540435771761</v>
      </c>
      <c r="H40" s="53">
        <v>129436</v>
      </c>
      <c r="I40" s="54">
        <f t="shared" si="3"/>
        <v>-0.84675051763033471</v>
      </c>
    </row>
    <row r="41" spans="1:9" ht="18" customHeight="1">
      <c r="A41" s="92"/>
      <c r="B41" s="92"/>
      <c r="C41" s="62"/>
      <c r="D41" s="62"/>
      <c r="E41" s="56" t="s">
        <v>91</v>
      </c>
      <c r="F41" s="53">
        <v>76237</v>
      </c>
      <c r="G41" s="54">
        <f t="shared" si="2"/>
        <v>8.1390395683491636</v>
      </c>
      <c r="H41" s="53">
        <v>74161</v>
      </c>
      <c r="I41" s="57">
        <f t="shared" si="3"/>
        <v>2.7993150038429837</v>
      </c>
    </row>
    <row r="42" spans="1:9" ht="18" customHeight="1">
      <c r="A42" s="92"/>
      <c r="B42" s="92"/>
      <c r="C42" s="62"/>
      <c r="D42" s="61"/>
      <c r="E42" s="46" t="s">
        <v>37</v>
      </c>
      <c r="F42" s="53">
        <v>52103</v>
      </c>
      <c r="G42" s="54">
        <f t="shared" si="2"/>
        <v>5.562500867422596</v>
      </c>
      <c r="H42" s="53">
        <v>55275</v>
      </c>
      <c r="I42" s="57">
        <f t="shared" si="3"/>
        <v>-5.7385798281320621</v>
      </c>
    </row>
    <row r="43" spans="1:9" ht="18" customHeight="1">
      <c r="A43" s="92"/>
      <c r="B43" s="92"/>
      <c r="C43" s="62"/>
      <c r="D43" s="52" t="s">
        <v>38</v>
      </c>
      <c r="E43" s="52"/>
      <c r="F43" s="53">
        <v>2578</v>
      </c>
      <c r="G43" s="54">
        <f t="shared" si="2"/>
        <v>0.27522651740236559</v>
      </c>
      <c r="H43" s="53">
        <v>2574</v>
      </c>
      <c r="I43" s="57">
        <f t="shared" si="3"/>
        <v>0.15540015540016494</v>
      </c>
    </row>
    <row r="44" spans="1:9" ht="18" customHeight="1">
      <c r="A44" s="92"/>
      <c r="B44" s="92"/>
      <c r="C44" s="61"/>
      <c r="D44" s="52" t="s">
        <v>39</v>
      </c>
      <c r="E44" s="52"/>
      <c r="F44" s="53"/>
      <c r="G44" s="54">
        <f t="shared" si="2"/>
        <v>0</v>
      </c>
      <c r="H44" s="53"/>
      <c r="I44" s="54" t="e">
        <f t="shared" si="3"/>
        <v>#DIV/0!</v>
      </c>
    </row>
    <row r="45" spans="1:9" ht="18" customHeight="1">
      <c r="A45" s="92"/>
      <c r="B45" s="92"/>
      <c r="C45" s="46" t="s">
        <v>18</v>
      </c>
      <c r="D45" s="46"/>
      <c r="E45" s="46"/>
      <c r="F45" s="53">
        <f>SUM(F28,F32,F39)</f>
        <v>936683</v>
      </c>
      <c r="G45" s="54">
        <f>F45/$F$45*100</f>
        <v>100</v>
      </c>
      <c r="H45" s="53">
        <f>SUM(H28,H32,H39)</f>
        <v>966071</v>
      </c>
      <c r="I45" s="54">
        <f t="shared" si="3"/>
        <v>-3.0420124400794557</v>
      </c>
    </row>
    <row r="46" spans="1:9">
      <c r="A46" s="23" t="s">
        <v>19</v>
      </c>
    </row>
    <row r="47" spans="1:9">
      <c r="A47" s="24" t="s">
        <v>20</v>
      </c>
    </row>
    <row r="48" spans="1:9">
      <c r="A48" s="24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0"/>
  <sheetViews>
    <sheetView view="pageBreakPreview" zoomScale="94" zoomScaleNormal="100" zoomScaleSheetLayoutView="94" workbookViewId="0">
      <pane xSplit="5" ySplit="7" topLeftCell="I8" activePane="bottomRight" state="frozen"/>
      <selection activeCell="L8" sqref="L8"/>
      <selection pane="topRight" activeCell="L8" sqref="L8"/>
      <selection pane="bottomLeft" activeCell="L8" sqref="L8"/>
      <selection pane="bottomRight" activeCell="P35" sqref="P35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23" width="13.6328125" style="2" customWidth="1"/>
    <col min="24" max="27" width="12" style="2" customWidth="1"/>
    <col min="28" max="16384" width="9" style="2"/>
  </cols>
  <sheetData>
    <row r="1" spans="1:27" ht="34" customHeight="1">
      <c r="A1" s="20" t="s">
        <v>0</v>
      </c>
      <c r="B1" s="11"/>
      <c r="C1" s="11"/>
      <c r="D1" s="22" t="s">
        <v>266</v>
      </c>
      <c r="E1" s="13"/>
      <c r="F1" s="13"/>
      <c r="G1" s="13"/>
    </row>
    <row r="2" spans="1:27" ht="15" customHeight="1"/>
    <row r="3" spans="1:27" ht="15" customHeight="1">
      <c r="A3" s="14" t="s">
        <v>46</v>
      </c>
      <c r="B3" s="14"/>
      <c r="C3" s="14"/>
      <c r="D3" s="14"/>
    </row>
    <row r="4" spans="1:27" ht="15" customHeight="1">
      <c r="A4" s="14"/>
      <c r="B4" s="14"/>
      <c r="C4" s="14"/>
      <c r="D4" s="14"/>
    </row>
    <row r="5" spans="1:27" ht="16" customHeight="1">
      <c r="A5" s="12" t="s">
        <v>240</v>
      </c>
      <c r="B5" s="12"/>
      <c r="C5" s="12"/>
      <c r="D5" s="12"/>
      <c r="K5" s="15"/>
      <c r="Q5" s="15" t="s">
        <v>47</v>
      </c>
    </row>
    <row r="6" spans="1:27" ht="16" customHeight="1">
      <c r="A6" s="102" t="s">
        <v>48</v>
      </c>
      <c r="B6" s="103"/>
      <c r="C6" s="103"/>
      <c r="D6" s="103"/>
      <c r="E6" s="103"/>
      <c r="F6" s="98" t="s">
        <v>250</v>
      </c>
      <c r="G6" s="98"/>
      <c r="H6" s="98" t="s">
        <v>251</v>
      </c>
      <c r="I6" s="98"/>
      <c r="J6" s="98" t="s">
        <v>252</v>
      </c>
      <c r="K6" s="98"/>
      <c r="L6" s="98" t="s">
        <v>253</v>
      </c>
      <c r="M6" s="98"/>
      <c r="N6" s="98" t="s">
        <v>254</v>
      </c>
      <c r="O6" s="98"/>
      <c r="P6" s="98" t="s">
        <v>255</v>
      </c>
      <c r="Q6" s="98"/>
    </row>
    <row r="7" spans="1:27" ht="16" customHeight="1">
      <c r="A7" s="103"/>
      <c r="B7" s="103"/>
      <c r="C7" s="103"/>
      <c r="D7" s="103"/>
      <c r="E7" s="103"/>
      <c r="F7" s="50" t="s">
        <v>241</v>
      </c>
      <c r="G7" s="50" t="s">
        <v>248</v>
      </c>
      <c r="H7" s="50" t="s">
        <v>241</v>
      </c>
      <c r="I7" s="50" t="s">
        <v>248</v>
      </c>
      <c r="J7" s="50" t="s">
        <v>241</v>
      </c>
      <c r="K7" s="50" t="s">
        <v>248</v>
      </c>
      <c r="L7" s="50" t="s">
        <v>241</v>
      </c>
      <c r="M7" s="50" t="s">
        <v>248</v>
      </c>
      <c r="N7" s="50" t="s">
        <v>241</v>
      </c>
      <c r="O7" s="50" t="s">
        <v>248</v>
      </c>
      <c r="P7" s="50" t="s">
        <v>241</v>
      </c>
      <c r="Q7" s="50" t="s">
        <v>248</v>
      </c>
    </row>
    <row r="8" spans="1:27" ht="16" customHeight="1">
      <c r="A8" s="100" t="s">
        <v>82</v>
      </c>
      <c r="B8" s="60" t="s">
        <v>49</v>
      </c>
      <c r="C8" s="52"/>
      <c r="D8" s="52"/>
      <c r="E8" s="65" t="s">
        <v>40</v>
      </c>
      <c r="F8" s="53">
        <v>2395</v>
      </c>
      <c r="G8" s="53">
        <v>2333</v>
      </c>
      <c r="H8" s="53">
        <v>2041</v>
      </c>
      <c r="I8" s="53">
        <v>2043</v>
      </c>
      <c r="J8" s="53">
        <v>682</v>
      </c>
      <c r="K8" s="53">
        <v>681</v>
      </c>
      <c r="L8" s="53">
        <v>1971</v>
      </c>
      <c r="M8" s="53">
        <v>3974</v>
      </c>
      <c r="N8" s="87">
        <v>521</v>
      </c>
      <c r="O8" s="87">
        <v>404</v>
      </c>
      <c r="P8" s="53">
        <v>9779</v>
      </c>
      <c r="Q8" s="53">
        <v>9573</v>
      </c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ht="16" customHeight="1">
      <c r="A9" s="100"/>
      <c r="B9" s="62"/>
      <c r="C9" s="52" t="s">
        <v>50</v>
      </c>
      <c r="D9" s="52"/>
      <c r="E9" s="65" t="s">
        <v>41</v>
      </c>
      <c r="F9" s="53">
        <v>2395</v>
      </c>
      <c r="G9" s="53">
        <v>2333</v>
      </c>
      <c r="H9" s="53">
        <v>2041</v>
      </c>
      <c r="I9" s="53">
        <v>2043</v>
      </c>
      <c r="J9" s="53">
        <v>682</v>
      </c>
      <c r="K9" s="53">
        <v>681</v>
      </c>
      <c r="L9" s="53">
        <v>1971</v>
      </c>
      <c r="M9" s="53">
        <v>3974</v>
      </c>
      <c r="N9" s="87">
        <v>521</v>
      </c>
      <c r="O9" s="87">
        <v>404</v>
      </c>
      <c r="P9" s="53">
        <v>9779</v>
      </c>
      <c r="Q9" s="53">
        <v>9573</v>
      </c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1:27" ht="16" customHeight="1">
      <c r="A10" s="100"/>
      <c r="B10" s="61"/>
      <c r="C10" s="52" t="s">
        <v>51</v>
      </c>
      <c r="D10" s="52"/>
      <c r="E10" s="65" t="s">
        <v>42</v>
      </c>
      <c r="F10" s="53"/>
      <c r="G10" s="53"/>
      <c r="H10" s="53"/>
      <c r="I10" s="53"/>
      <c r="J10" s="66"/>
      <c r="K10" s="66"/>
      <c r="L10" s="53"/>
      <c r="M10" s="53"/>
      <c r="N10" s="87"/>
      <c r="O10" s="87"/>
      <c r="P10" s="53"/>
      <c r="Q10" s="53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:27" ht="16" customHeight="1">
      <c r="A11" s="100"/>
      <c r="B11" s="60" t="s">
        <v>52</v>
      </c>
      <c r="C11" s="52"/>
      <c r="D11" s="52"/>
      <c r="E11" s="65" t="s">
        <v>43</v>
      </c>
      <c r="F11" s="53">
        <v>2621</v>
      </c>
      <c r="G11" s="53">
        <v>2204</v>
      </c>
      <c r="H11" s="53">
        <v>1934</v>
      </c>
      <c r="I11" s="53">
        <v>1910</v>
      </c>
      <c r="J11" s="53">
        <v>645</v>
      </c>
      <c r="K11" s="53">
        <v>624</v>
      </c>
      <c r="L11" s="53">
        <v>1937</v>
      </c>
      <c r="M11" s="53">
        <v>3576</v>
      </c>
      <c r="N11" s="87">
        <v>477</v>
      </c>
      <c r="O11" s="87">
        <v>361</v>
      </c>
      <c r="P11" s="53">
        <v>9796</v>
      </c>
      <c r="Q11" s="53">
        <v>9571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1:27" ht="16" customHeight="1">
      <c r="A12" s="100"/>
      <c r="B12" s="62"/>
      <c r="C12" s="52" t="s">
        <v>53</v>
      </c>
      <c r="D12" s="52"/>
      <c r="E12" s="65" t="s">
        <v>44</v>
      </c>
      <c r="F12" s="53">
        <v>2621</v>
      </c>
      <c r="G12" s="53">
        <v>2204</v>
      </c>
      <c r="H12" s="53">
        <v>1934</v>
      </c>
      <c r="I12" s="53">
        <v>1910</v>
      </c>
      <c r="J12" s="53">
        <v>645</v>
      </c>
      <c r="K12" s="53">
        <v>624</v>
      </c>
      <c r="L12" s="53">
        <v>1937</v>
      </c>
      <c r="M12" s="53">
        <v>3576</v>
      </c>
      <c r="N12" s="87">
        <v>477</v>
      </c>
      <c r="O12" s="87">
        <v>361</v>
      </c>
      <c r="P12" s="53">
        <v>9796</v>
      </c>
      <c r="Q12" s="53">
        <v>9571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27" ht="16" customHeight="1">
      <c r="A13" s="100"/>
      <c r="B13" s="61"/>
      <c r="C13" s="52" t="s">
        <v>54</v>
      </c>
      <c r="D13" s="52"/>
      <c r="E13" s="65" t="s">
        <v>45</v>
      </c>
      <c r="F13" s="53"/>
      <c r="G13" s="53"/>
      <c r="H13" s="66"/>
      <c r="I13" s="66"/>
      <c r="J13" s="66"/>
      <c r="K13" s="66"/>
      <c r="L13" s="53"/>
      <c r="M13" s="53"/>
      <c r="N13" s="87"/>
      <c r="O13" s="87"/>
      <c r="P13" s="53"/>
      <c r="Q13" s="53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7" ht="16" customHeight="1">
      <c r="A14" s="100"/>
      <c r="B14" s="52" t="s">
        <v>55</v>
      </c>
      <c r="C14" s="52"/>
      <c r="D14" s="52"/>
      <c r="E14" s="65" t="s">
        <v>96</v>
      </c>
      <c r="F14" s="53">
        <f t="shared" ref="F14:Q15" si="0">F9-F12</f>
        <v>-226</v>
      </c>
      <c r="G14" s="53">
        <f t="shared" si="0"/>
        <v>129</v>
      </c>
      <c r="H14" s="53">
        <f t="shared" si="0"/>
        <v>107</v>
      </c>
      <c r="I14" s="53">
        <f t="shared" si="0"/>
        <v>133</v>
      </c>
      <c r="J14" s="53">
        <f t="shared" si="0"/>
        <v>37</v>
      </c>
      <c r="K14" s="53">
        <f t="shared" si="0"/>
        <v>57</v>
      </c>
      <c r="L14" s="53">
        <f t="shared" si="0"/>
        <v>34</v>
      </c>
      <c r="M14" s="53">
        <f t="shared" si="0"/>
        <v>398</v>
      </c>
      <c r="N14" s="87">
        <f t="shared" ref="N14:O15" si="1">N9-N12</f>
        <v>44</v>
      </c>
      <c r="O14" s="87">
        <f t="shared" si="1"/>
        <v>43</v>
      </c>
      <c r="P14" s="53">
        <f t="shared" si="0"/>
        <v>-17</v>
      </c>
      <c r="Q14" s="53">
        <f t="shared" si="0"/>
        <v>2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27" ht="16" customHeight="1">
      <c r="A15" s="100"/>
      <c r="B15" s="52" t="s">
        <v>56</v>
      </c>
      <c r="C15" s="52"/>
      <c r="D15" s="52"/>
      <c r="E15" s="65" t="s">
        <v>97</v>
      </c>
      <c r="F15" s="53">
        <f t="shared" ref="F15:P15" si="2">F10-F13</f>
        <v>0</v>
      </c>
      <c r="G15" s="53">
        <f t="shared" si="0"/>
        <v>0</v>
      </c>
      <c r="H15" s="53">
        <f t="shared" si="2"/>
        <v>0</v>
      </c>
      <c r="I15" s="53">
        <f t="shared" si="0"/>
        <v>0</v>
      </c>
      <c r="J15" s="53">
        <f t="shared" si="2"/>
        <v>0</v>
      </c>
      <c r="K15" s="53">
        <f t="shared" si="0"/>
        <v>0</v>
      </c>
      <c r="L15" s="53">
        <f t="shared" si="2"/>
        <v>0</v>
      </c>
      <c r="M15" s="53">
        <f t="shared" si="0"/>
        <v>0</v>
      </c>
      <c r="N15" s="87">
        <f t="shared" ref="N15" si="3">N10-N13</f>
        <v>0</v>
      </c>
      <c r="O15" s="87">
        <f t="shared" si="1"/>
        <v>0</v>
      </c>
      <c r="P15" s="53">
        <f t="shared" si="2"/>
        <v>0</v>
      </c>
      <c r="Q15" s="53">
        <f t="shared" si="0"/>
        <v>0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ht="16" customHeight="1">
      <c r="A16" s="100"/>
      <c r="B16" s="52" t="s">
        <v>57</v>
      </c>
      <c r="C16" s="52"/>
      <c r="D16" s="52"/>
      <c r="E16" s="65" t="s">
        <v>98</v>
      </c>
      <c r="F16" s="53">
        <f t="shared" ref="F16:Q16" si="4">F8-F11</f>
        <v>-226</v>
      </c>
      <c r="G16" s="53">
        <f t="shared" si="4"/>
        <v>129</v>
      </c>
      <c r="H16" s="53">
        <f t="shared" si="4"/>
        <v>107</v>
      </c>
      <c r="I16" s="53">
        <f t="shared" si="4"/>
        <v>133</v>
      </c>
      <c r="J16" s="53">
        <f t="shared" si="4"/>
        <v>37</v>
      </c>
      <c r="K16" s="53">
        <f t="shared" si="4"/>
        <v>57</v>
      </c>
      <c r="L16" s="53">
        <f t="shared" si="4"/>
        <v>34</v>
      </c>
      <c r="M16" s="53">
        <f t="shared" si="4"/>
        <v>398</v>
      </c>
      <c r="N16" s="87">
        <f t="shared" ref="N16:O16" si="5">N8-N11</f>
        <v>44</v>
      </c>
      <c r="O16" s="87">
        <f t="shared" si="5"/>
        <v>43</v>
      </c>
      <c r="P16" s="53">
        <f t="shared" si="4"/>
        <v>-17</v>
      </c>
      <c r="Q16" s="53">
        <f t="shared" si="4"/>
        <v>2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ht="16" customHeight="1">
      <c r="A17" s="100"/>
      <c r="B17" s="52" t="s">
        <v>58</v>
      </c>
      <c r="C17" s="52"/>
      <c r="D17" s="52"/>
      <c r="E17" s="50"/>
      <c r="F17" s="53"/>
      <c r="G17" s="53"/>
      <c r="H17" s="66"/>
      <c r="I17" s="66"/>
      <c r="J17" s="53"/>
      <c r="K17" s="53"/>
      <c r="L17" s="53"/>
      <c r="M17" s="53"/>
      <c r="N17" s="87"/>
      <c r="O17" s="87"/>
      <c r="P17" s="66"/>
      <c r="Q17" s="6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ht="16" customHeight="1">
      <c r="A18" s="100"/>
      <c r="B18" s="52" t="s">
        <v>59</v>
      </c>
      <c r="C18" s="52"/>
      <c r="D18" s="52"/>
      <c r="E18" s="50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16" customHeight="1">
      <c r="A19" s="100" t="s">
        <v>83</v>
      </c>
      <c r="B19" s="60" t="s">
        <v>60</v>
      </c>
      <c r="C19" s="52"/>
      <c r="D19" s="52"/>
      <c r="E19" s="65"/>
      <c r="F19" s="53">
        <v>710</v>
      </c>
      <c r="G19" s="53">
        <v>2002</v>
      </c>
      <c r="H19" s="53">
        <v>9</v>
      </c>
      <c r="I19" s="53">
        <v>1</v>
      </c>
      <c r="J19" s="53">
        <v>1</v>
      </c>
      <c r="K19" s="53">
        <v>2</v>
      </c>
      <c r="L19" s="53">
        <v>733</v>
      </c>
      <c r="M19" s="53">
        <v>867</v>
      </c>
      <c r="N19" s="87">
        <v>34</v>
      </c>
      <c r="O19" s="87">
        <v>73</v>
      </c>
      <c r="P19" s="53">
        <v>2987</v>
      </c>
      <c r="Q19" s="53">
        <v>2753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16" customHeight="1">
      <c r="A20" s="100"/>
      <c r="B20" s="61"/>
      <c r="C20" s="52" t="s">
        <v>61</v>
      </c>
      <c r="D20" s="52"/>
      <c r="E20" s="65"/>
      <c r="F20" s="53">
        <v>700</v>
      </c>
      <c r="G20" s="53">
        <v>1993</v>
      </c>
      <c r="H20" s="53"/>
      <c r="I20" s="53"/>
      <c r="J20" s="53"/>
      <c r="K20" s="66"/>
      <c r="L20" s="53">
        <v>352</v>
      </c>
      <c r="M20" s="53">
        <v>537</v>
      </c>
      <c r="N20" s="87"/>
      <c r="O20" s="87"/>
      <c r="P20" s="53">
        <v>599</v>
      </c>
      <c r="Q20" s="53">
        <v>498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16" customHeight="1">
      <c r="A21" s="100"/>
      <c r="B21" s="52" t="s">
        <v>62</v>
      </c>
      <c r="C21" s="52"/>
      <c r="D21" s="52"/>
      <c r="E21" s="65" t="s">
        <v>99</v>
      </c>
      <c r="F21" s="53">
        <v>710</v>
      </c>
      <c r="G21" s="53">
        <v>2002</v>
      </c>
      <c r="H21" s="53">
        <v>9</v>
      </c>
      <c r="I21" s="53">
        <v>1</v>
      </c>
      <c r="J21" s="53">
        <v>1</v>
      </c>
      <c r="K21" s="53">
        <v>2</v>
      </c>
      <c r="L21" s="53">
        <v>733</v>
      </c>
      <c r="M21" s="53">
        <v>867</v>
      </c>
      <c r="N21" s="87">
        <v>34</v>
      </c>
      <c r="O21" s="87">
        <v>73</v>
      </c>
      <c r="P21" s="53">
        <v>2987</v>
      </c>
      <c r="Q21" s="53">
        <v>2753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16" customHeight="1">
      <c r="A22" s="100"/>
      <c r="B22" s="60" t="s">
        <v>63</v>
      </c>
      <c r="C22" s="52"/>
      <c r="D22" s="52"/>
      <c r="E22" s="65" t="s">
        <v>100</v>
      </c>
      <c r="F22" s="53">
        <v>2736</v>
      </c>
      <c r="G22" s="53">
        <v>2726</v>
      </c>
      <c r="H22" s="53">
        <v>600</v>
      </c>
      <c r="I22" s="53">
        <v>551</v>
      </c>
      <c r="J22" s="53">
        <v>186</v>
      </c>
      <c r="K22" s="53">
        <v>233</v>
      </c>
      <c r="L22" s="53">
        <v>2680</v>
      </c>
      <c r="M22" s="53">
        <v>4672</v>
      </c>
      <c r="N22" s="87">
        <v>105</v>
      </c>
      <c r="O22" s="87">
        <v>150</v>
      </c>
      <c r="P22" s="53">
        <v>3904</v>
      </c>
      <c r="Q22" s="53">
        <v>3682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16" customHeight="1">
      <c r="A23" s="100"/>
      <c r="B23" s="61" t="s">
        <v>64</v>
      </c>
      <c r="C23" s="52" t="s">
        <v>65</v>
      </c>
      <c r="D23" s="52"/>
      <c r="E23" s="65"/>
      <c r="F23" s="53">
        <v>662</v>
      </c>
      <c r="G23" s="53">
        <v>110</v>
      </c>
      <c r="H23" s="53">
        <v>83</v>
      </c>
      <c r="I23" s="53">
        <v>106</v>
      </c>
      <c r="J23" s="53"/>
      <c r="K23" s="53">
        <v>2</v>
      </c>
      <c r="L23" s="53">
        <v>1895</v>
      </c>
      <c r="M23" s="53">
        <v>3881</v>
      </c>
      <c r="N23" s="87">
        <v>20</v>
      </c>
      <c r="O23" s="87">
        <v>20</v>
      </c>
      <c r="P23" s="53">
        <v>902</v>
      </c>
      <c r="Q23" s="53">
        <v>909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16" customHeight="1">
      <c r="A24" s="100"/>
      <c r="B24" s="52" t="s">
        <v>101</v>
      </c>
      <c r="C24" s="52"/>
      <c r="D24" s="52"/>
      <c r="E24" s="65" t="s">
        <v>102</v>
      </c>
      <c r="F24" s="53">
        <f t="shared" ref="F24:Q24" si="6">F21-F22</f>
        <v>-2026</v>
      </c>
      <c r="G24" s="53">
        <f t="shared" si="6"/>
        <v>-724</v>
      </c>
      <c r="H24" s="53">
        <f t="shared" si="6"/>
        <v>-591</v>
      </c>
      <c r="I24" s="53">
        <f t="shared" si="6"/>
        <v>-550</v>
      </c>
      <c r="J24" s="53">
        <f t="shared" si="6"/>
        <v>-185</v>
      </c>
      <c r="K24" s="53">
        <f t="shared" si="6"/>
        <v>-231</v>
      </c>
      <c r="L24" s="53">
        <f t="shared" si="6"/>
        <v>-1947</v>
      </c>
      <c r="M24" s="53">
        <f t="shared" si="6"/>
        <v>-3805</v>
      </c>
      <c r="N24" s="87">
        <f t="shared" ref="N24:O24" si="7">N21-N22</f>
        <v>-71</v>
      </c>
      <c r="O24" s="87">
        <f t="shared" si="7"/>
        <v>-77</v>
      </c>
      <c r="P24" s="53">
        <f t="shared" si="6"/>
        <v>-917</v>
      </c>
      <c r="Q24" s="53">
        <f t="shared" si="6"/>
        <v>-929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16" customHeight="1">
      <c r="A25" s="100"/>
      <c r="B25" s="60" t="s">
        <v>66</v>
      </c>
      <c r="C25" s="60"/>
      <c r="D25" s="60"/>
      <c r="E25" s="104" t="s">
        <v>103</v>
      </c>
      <c r="F25" s="96">
        <v>2026</v>
      </c>
      <c r="G25" s="96">
        <v>724</v>
      </c>
      <c r="H25" s="96">
        <v>591</v>
      </c>
      <c r="I25" s="96">
        <v>550</v>
      </c>
      <c r="J25" s="96">
        <v>185</v>
      </c>
      <c r="K25" s="96">
        <v>231</v>
      </c>
      <c r="L25" s="96">
        <v>1947</v>
      </c>
      <c r="M25" s="96">
        <v>3805</v>
      </c>
      <c r="N25" s="96">
        <v>71</v>
      </c>
      <c r="O25" s="96">
        <v>77</v>
      </c>
      <c r="P25" s="96">
        <v>917</v>
      </c>
      <c r="Q25" s="96">
        <v>929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:27" ht="16" customHeight="1">
      <c r="A26" s="100"/>
      <c r="B26" s="79" t="s">
        <v>67</v>
      </c>
      <c r="C26" s="79"/>
      <c r="D26" s="79"/>
      <c r="E26" s="105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1:27" ht="16" customHeight="1">
      <c r="A27" s="100"/>
      <c r="B27" s="52" t="s">
        <v>104</v>
      </c>
      <c r="C27" s="52"/>
      <c r="D27" s="52"/>
      <c r="E27" s="65" t="s">
        <v>105</v>
      </c>
      <c r="F27" s="53">
        <f>F24+F25</f>
        <v>0</v>
      </c>
      <c r="G27" s="53">
        <f>G24+G25</f>
        <v>0</v>
      </c>
      <c r="H27" s="53">
        <f t="shared" ref="H27:Q27" si="8">H24+H25</f>
        <v>0</v>
      </c>
      <c r="I27" s="53">
        <f t="shared" si="8"/>
        <v>0</v>
      </c>
      <c r="J27" s="53">
        <f t="shared" si="8"/>
        <v>0</v>
      </c>
      <c r="K27" s="53">
        <f t="shared" si="8"/>
        <v>0</v>
      </c>
      <c r="L27" s="53">
        <f t="shared" si="8"/>
        <v>0</v>
      </c>
      <c r="M27" s="53">
        <f t="shared" si="8"/>
        <v>0</v>
      </c>
      <c r="N27" s="87">
        <f t="shared" ref="N27:O27" si="9">N24+N25</f>
        <v>0</v>
      </c>
      <c r="O27" s="87">
        <f t="shared" si="9"/>
        <v>0</v>
      </c>
      <c r="P27" s="53">
        <f t="shared" si="8"/>
        <v>0</v>
      </c>
      <c r="Q27" s="53">
        <f t="shared" si="8"/>
        <v>0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:27" ht="16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:27" ht="16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7"/>
      <c r="P29" s="27"/>
      <c r="Q29" s="28" t="s">
        <v>106</v>
      </c>
      <c r="R29" s="27"/>
      <c r="S29" s="27"/>
      <c r="T29" s="27"/>
      <c r="U29" s="27"/>
      <c r="V29" s="27"/>
      <c r="W29" s="27"/>
      <c r="X29" s="27"/>
      <c r="Y29" s="27"/>
      <c r="Z29" s="27"/>
      <c r="AA29" s="28"/>
    </row>
    <row r="30" spans="1:27" ht="16" customHeight="1">
      <c r="A30" s="103" t="s">
        <v>68</v>
      </c>
      <c r="B30" s="103"/>
      <c r="C30" s="103"/>
      <c r="D30" s="103"/>
      <c r="E30" s="103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29"/>
      <c r="S30" s="27"/>
      <c r="T30" s="29"/>
      <c r="U30" s="27"/>
      <c r="V30" s="29"/>
      <c r="W30" s="27"/>
      <c r="X30" s="29"/>
      <c r="Y30" s="27"/>
      <c r="Z30" s="29"/>
      <c r="AA30" s="27"/>
    </row>
    <row r="31" spans="1:27" ht="16" customHeight="1">
      <c r="A31" s="103"/>
      <c r="B31" s="103"/>
      <c r="C31" s="103"/>
      <c r="D31" s="103"/>
      <c r="E31" s="103"/>
      <c r="F31" s="50" t="s">
        <v>241</v>
      </c>
      <c r="G31" s="50" t="s">
        <v>248</v>
      </c>
      <c r="H31" s="50" t="s">
        <v>241</v>
      </c>
      <c r="I31" s="50" t="s">
        <v>248</v>
      </c>
      <c r="J31" s="50" t="s">
        <v>241</v>
      </c>
      <c r="K31" s="50" t="s">
        <v>248</v>
      </c>
      <c r="L31" s="50" t="s">
        <v>241</v>
      </c>
      <c r="M31" s="50" t="s">
        <v>248</v>
      </c>
      <c r="N31" s="50" t="s">
        <v>241</v>
      </c>
      <c r="O31" s="50" t="s">
        <v>248</v>
      </c>
      <c r="P31" s="50" t="s">
        <v>241</v>
      </c>
      <c r="Q31" s="50" t="s">
        <v>248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</row>
    <row r="32" spans="1:27" ht="16" customHeight="1">
      <c r="A32" s="100" t="s">
        <v>84</v>
      </c>
      <c r="B32" s="60" t="s">
        <v>49</v>
      </c>
      <c r="C32" s="52"/>
      <c r="D32" s="52"/>
      <c r="E32" s="65" t="s">
        <v>40</v>
      </c>
      <c r="F32" s="53"/>
      <c r="G32" s="53"/>
      <c r="H32" s="53"/>
      <c r="I32" s="53"/>
      <c r="J32" s="53"/>
      <c r="K32" s="53"/>
      <c r="L32" s="53"/>
      <c r="M32" s="53"/>
      <c r="N32" s="87"/>
      <c r="O32" s="87"/>
      <c r="P32" s="53"/>
      <c r="Q32" s="53"/>
      <c r="R32" s="31"/>
      <c r="S32" s="31"/>
      <c r="T32" s="31"/>
      <c r="U32" s="31"/>
      <c r="V32" s="32"/>
      <c r="W32" s="32"/>
      <c r="X32" s="31"/>
      <c r="Y32" s="31"/>
      <c r="Z32" s="32"/>
      <c r="AA32" s="32"/>
    </row>
    <row r="33" spans="1:27" ht="16" customHeight="1">
      <c r="A33" s="106"/>
      <c r="B33" s="62"/>
      <c r="C33" s="60" t="s">
        <v>69</v>
      </c>
      <c r="D33" s="52"/>
      <c r="E33" s="65"/>
      <c r="F33" s="53"/>
      <c r="G33" s="53"/>
      <c r="H33" s="53"/>
      <c r="I33" s="53"/>
      <c r="J33" s="53"/>
      <c r="K33" s="53"/>
      <c r="L33" s="53"/>
      <c r="M33" s="53"/>
      <c r="N33" s="87"/>
      <c r="O33" s="87"/>
      <c r="P33" s="53"/>
      <c r="Q33" s="53"/>
      <c r="R33" s="31"/>
      <c r="S33" s="31"/>
      <c r="T33" s="31"/>
      <c r="U33" s="31"/>
      <c r="V33" s="32"/>
      <c r="W33" s="32"/>
      <c r="X33" s="31"/>
      <c r="Y33" s="31"/>
      <c r="Z33" s="32"/>
      <c r="AA33" s="32"/>
    </row>
    <row r="34" spans="1:27" ht="16" customHeight="1">
      <c r="A34" s="106"/>
      <c r="B34" s="62"/>
      <c r="C34" s="61"/>
      <c r="D34" s="52" t="s">
        <v>70</v>
      </c>
      <c r="E34" s="65"/>
      <c r="F34" s="53"/>
      <c r="G34" s="53"/>
      <c r="H34" s="53"/>
      <c r="I34" s="53"/>
      <c r="J34" s="53"/>
      <c r="K34" s="53"/>
      <c r="L34" s="53"/>
      <c r="M34" s="53"/>
      <c r="N34" s="87"/>
      <c r="O34" s="87"/>
      <c r="P34" s="53"/>
      <c r="Q34" s="53"/>
      <c r="R34" s="31"/>
      <c r="S34" s="31"/>
      <c r="T34" s="31"/>
      <c r="U34" s="31"/>
      <c r="V34" s="32"/>
      <c r="W34" s="32"/>
      <c r="X34" s="31"/>
      <c r="Y34" s="31"/>
      <c r="Z34" s="32"/>
      <c r="AA34" s="32"/>
    </row>
    <row r="35" spans="1:27" ht="16" customHeight="1">
      <c r="A35" s="106"/>
      <c r="B35" s="61"/>
      <c r="C35" s="52" t="s">
        <v>71</v>
      </c>
      <c r="D35" s="52"/>
      <c r="E35" s="65"/>
      <c r="F35" s="53"/>
      <c r="G35" s="53"/>
      <c r="H35" s="53"/>
      <c r="I35" s="53"/>
      <c r="J35" s="67"/>
      <c r="K35" s="67"/>
      <c r="L35" s="53"/>
      <c r="M35" s="53"/>
      <c r="N35" s="87"/>
      <c r="O35" s="87"/>
      <c r="P35" s="53"/>
      <c r="Q35" s="53"/>
      <c r="R35" s="31"/>
      <c r="S35" s="31"/>
      <c r="T35" s="31"/>
      <c r="U35" s="31"/>
      <c r="V35" s="32"/>
      <c r="W35" s="32"/>
      <c r="X35" s="31"/>
      <c r="Y35" s="31"/>
      <c r="Z35" s="32"/>
      <c r="AA35" s="32"/>
    </row>
    <row r="36" spans="1:27" ht="16" customHeight="1">
      <c r="A36" s="106"/>
      <c r="B36" s="60" t="s">
        <v>52</v>
      </c>
      <c r="C36" s="52"/>
      <c r="D36" s="52"/>
      <c r="E36" s="65" t="s">
        <v>41</v>
      </c>
      <c r="F36" s="53"/>
      <c r="G36" s="53"/>
      <c r="H36" s="53"/>
      <c r="I36" s="53"/>
      <c r="J36" s="53"/>
      <c r="K36" s="53"/>
      <c r="L36" s="53"/>
      <c r="M36" s="53"/>
      <c r="N36" s="87"/>
      <c r="O36" s="87"/>
      <c r="P36" s="53"/>
      <c r="Q36" s="53"/>
      <c r="R36" s="31"/>
      <c r="S36" s="31"/>
      <c r="T36" s="31"/>
      <c r="U36" s="31"/>
      <c r="V36" s="31"/>
      <c r="W36" s="31"/>
      <c r="X36" s="31"/>
      <c r="Y36" s="31"/>
      <c r="Z36" s="32"/>
      <c r="AA36" s="32"/>
    </row>
    <row r="37" spans="1:27" ht="16" customHeight="1">
      <c r="A37" s="106"/>
      <c r="B37" s="62"/>
      <c r="C37" s="52" t="s">
        <v>72</v>
      </c>
      <c r="D37" s="52"/>
      <c r="E37" s="65"/>
      <c r="F37" s="53"/>
      <c r="G37" s="53"/>
      <c r="H37" s="53"/>
      <c r="I37" s="53"/>
      <c r="J37" s="53"/>
      <c r="K37" s="53"/>
      <c r="L37" s="53"/>
      <c r="M37" s="53"/>
      <c r="N37" s="87"/>
      <c r="O37" s="87"/>
      <c r="P37" s="53"/>
      <c r="Q37" s="53"/>
      <c r="R37" s="31"/>
      <c r="S37" s="31"/>
      <c r="T37" s="31"/>
      <c r="U37" s="31"/>
      <c r="V37" s="31"/>
      <c r="W37" s="31"/>
      <c r="X37" s="31"/>
      <c r="Y37" s="31"/>
      <c r="Z37" s="32"/>
      <c r="AA37" s="32"/>
    </row>
    <row r="38" spans="1:27" ht="16" customHeight="1">
      <c r="A38" s="106"/>
      <c r="B38" s="61"/>
      <c r="C38" s="52" t="s">
        <v>73</v>
      </c>
      <c r="D38" s="52"/>
      <c r="E38" s="65"/>
      <c r="F38" s="53"/>
      <c r="G38" s="53"/>
      <c r="H38" s="53"/>
      <c r="I38" s="53"/>
      <c r="J38" s="53"/>
      <c r="K38" s="67"/>
      <c r="L38" s="53"/>
      <c r="M38" s="53"/>
      <c r="N38" s="87"/>
      <c r="O38" s="87"/>
      <c r="P38" s="53"/>
      <c r="Q38" s="53"/>
      <c r="R38" s="31"/>
      <c r="S38" s="31"/>
      <c r="T38" s="32"/>
      <c r="U38" s="32"/>
      <c r="V38" s="31"/>
      <c r="W38" s="31"/>
      <c r="X38" s="31"/>
      <c r="Y38" s="31"/>
      <c r="Z38" s="32"/>
      <c r="AA38" s="32"/>
    </row>
    <row r="39" spans="1:27" ht="16" customHeight="1">
      <c r="A39" s="106"/>
      <c r="B39" s="46" t="s">
        <v>74</v>
      </c>
      <c r="C39" s="46"/>
      <c r="D39" s="46"/>
      <c r="E39" s="65" t="s">
        <v>107</v>
      </c>
      <c r="F39" s="53">
        <f>F32-F36</f>
        <v>0</v>
      </c>
      <c r="G39" s="53">
        <f t="shared" ref="G39:Q39" si="10">G32-G36</f>
        <v>0</v>
      </c>
      <c r="H39" s="53">
        <f t="shared" si="10"/>
        <v>0</v>
      </c>
      <c r="I39" s="53">
        <f t="shared" si="10"/>
        <v>0</v>
      </c>
      <c r="J39" s="53">
        <f t="shared" si="10"/>
        <v>0</v>
      </c>
      <c r="K39" s="53">
        <f t="shared" si="10"/>
        <v>0</v>
      </c>
      <c r="L39" s="53">
        <f t="shared" si="10"/>
        <v>0</v>
      </c>
      <c r="M39" s="53">
        <f t="shared" si="10"/>
        <v>0</v>
      </c>
      <c r="N39" s="87">
        <f t="shared" ref="N39:O39" si="11">N32-N36</f>
        <v>0</v>
      </c>
      <c r="O39" s="87">
        <f t="shared" si="11"/>
        <v>0</v>
      </c>
      <c r="P39" s="53">
        <f t="shared" si="10"/>
        <v>0</v>
      </c>
      <c r="Q39" s="53">
        <f t="shared" si="10"/>
        <v>0</v>
      </c>
      <c r="R39" s="31"/>
      <c r="S39" s="31"/>
      <c r="T39" s="31"/>
      <c r="U39" s="31"/>
      <c r="V39" s="31"/>
      <c r="W39" s="31"/>
      <c r="X39" s="31"/>
      <c r="Y39" s="31"/>
      <c r="Z39" s="32"/>
      <c r="AA39" s="32"/>
    </row>
    <row r="40" spans="1:27" ht="16" customHeight="1">
      <c r="A40" s="100" t="s">
        <v>85</v>
      </c>
      <c r="B40" s="60" t="s">
        <v>75</v>
      </c>
      <c r="C40" s="52"/>
      <c r="D40" s="52"/>
      <c r="E40" s="65" t="s">
        <v>43</v>
      </c>
      <c r="F40" s="53"/>
      <c r="G40" s="53"/>
      <c r="H40" s="53"/>
      <c r="I40" s="53"/>
      <c r="J40" s="53"/>
      <c r="K40" s="53"/>
      <c r="L40" s="53"/>
      <c r="M40" s="53"/>
      <c r="N40" s="87"/>
      <c r="O40" s="87"/>
      <c r="P40" s="53"/>
      <c r="Q40" s="53"/>
      <c r="R40" s="31"/>
      <c r="S40" s="31"/>
      <c r="T40" s="31"/>
      <c r="U40" s="31"/>
      <c r="V40" s="32"/>
      <c r="W40" s="32"/>
      <c r="X40" s="32"/>
      <c r="Y40" s="32"/>
      <c r="Z40" s="31"/>
      <c r="AA40" s="31"/>
    </row>
    <row r="41" spans="1:27" ht="16" customHeight="1">
      <c r="A41" s="101"/>
      <c r="B41" s="61"/>
      <c r="C41" s="52" t="s">
        <v>76</v>
      </c>
      <c r="D41" s="52"/>
      <c r="E41" s="65"/>
      <c r="F41" s="67"/>
      <c r="G41" s="67"/>
      <c r="H41" s="67"/>
      <c r="I41" s="67"/>
      <c r="J41" s="53"/>
      <c r="K41" s="53"/>
      <c r="L41" s="53"/>
      <c r="M41" s="53"/>
      <c r="N41" s="87"/>
      <c r="O41" s="87"/>
      <c r="P41" s="53"/>
      <c r="Q41" s="53"/>
      <c r="R41" s="32"/>
      <c r="S41" s="32"/>
      <c r="T41" s="32"/>
      <c r="U41" s="32"/>
      <c r="V41" s="32"/>
      <c r="W41" s="32"/>
      <c r="X41" s="32"/>
      <c r="Y41" s="32"/>
      <c r="Z41" s="31"/>
      <c r="AA41" s="31"/>
    </row>
    <row r="42" spans="1:27" ht="16" customHeight="1">
      <c r="A42" s="101"/>
      <c r="B42" s="60" t="s">
        <v>63</v>
      </c>
      <c r="C42" s="52"/>
      <c r="D42" s="52"/>
      <c r="E42" s="65" t="s">
        <v>44</v>
      </c>
      <c r="F42" s="53"/>
      <c r="G42" s="53"/>
      <c r="H42" s="53"/>
      <c r="I42" s="53"/>
      <c r="J42" s="53"/>
      <c r="K42" s="53"/>
      <c r="L42" s="53"/>
      <c r="M42" s="53"/>
      <c r="N42" s="87"/>
      <c r="O42" s="87"/>
      <c r="P42" s="53"/>
      <c r="Q42" s="53"/>
      <c r="R42" s="31"/>
      <c r="S42" s="31"/>
      <c r="T42" s="31"/>
      <c r="U42" s="31"/>
      <c r="V42" s="32"/>
      <c r="W42" s="32"/>
      <c r="X42" s="31"/>
      <c r="Y42" s="31"/>
      <c r="Z42" s="31"/>
      <c r="AA42" s="31"/>
    </row>
    <row r="43" spans="1:27" ht="16" customHeight="1">
      <c r="A43" s="101"/>
      <c r="B43" s="61"/>
      <c r="C43" s="52" t="s">
        <v>77</v>
      </c>
      <c r="D43" s="52"/>
      <c r="E43" s="65"/>
      <c r="F43" s="53"/>
      <c r="G43" s="53"/>
      <c r="H43" s="53"/>
      <c r="I43" s="53"/>
      <c r="J43" s="67"/>
      <c r="K43" s="67"/>
      <c r="L43" s="53"/>
      <c r="M43" s="53"/>
      <c r="N43" s="87"/>
      <c r="O43" s="87"/>
      <c r="P43" s="53"/>
      <c r="Q43" s="53"/>
      <c r="R43" s="31"/>
      <c r="S43" s="31"/>
      <c r="T43" s="32"/>
      <c r="U43" s="31"/>
      <c r="V43" s="32"/>
      <c r="W43" s="32"/>
      <c r="X43" s="31"/>
      <c r="Y43" s="31"/>
      <c r="Z43" s="32"/>
      <c r="AA43" s="32"/>
    </row>
    <row r="44" spans="1:27" ht="16" customHeight="1">
      <c r="A44" s="101"/>
      <c r="B44" s="52" t="s">
        <v>74</v>
      </c>
      <c r="C44" s="52"/>
      <c r="D44" s="52"/>
      <c r="E44" s="65" t="s">
        <v>108</v>
      </c>
      <c r="F44" s="67">
        <f>F40-F42</f>
        <v>0</v>
      </c>
      <c r="G44" s="67">
        <f t="shared" ref="G44:Q44" si="12">G40-G42</f>
        <v>0</v>
      </c>
      <c r="H44" s="67">
        <f t="shared" si="12"/>
        <v>0</v>
      </c>
      <c r="I44" s="67">
        <f t="shared" si="12"/>
        <v>0</v>
      </c>
      <c r="J44" s="67">
        <f t="shared" si="12"/>
        <v>0</v>
      </c>
      <c r="K44" s="67">
        <f t="shared" si="12"/>
        <v>0</v>
      </c>
      <c r="L44" s="67">
        <f t="shared" si="12"/>
        <v>0</v>
      </c>
      <c r="M44" s="67">
        <f t="shared" si="12"/>
        <v>0</v>
      </c>
      <c r="N44" s="67">
        <f t="shared" ref="N44:O44" si="13">N40-N42</f>
        <v>0</v>
      </c>
      <c r="O44" s="67">
        <f t="shared" si="13"/>
        <v>0</v>
      </c>
      <c r="P44" s="67">
        <f t="shared" si="12"/>
        <v>0</v>
      </c>
      <c r="Q44" s="67">
        <f t="shared" si="12"/>
        <v>0</v>
      </c>
      <c r="R44" s="32"/>
      <c r="S44" s="32"/>
      <c r="T44" s="31"/>
      <c r="U44" s="31"/>
      <c r="V44" s="32"/>
      <c r="W44" s="32"/>
      <c r="X44" s="31"/>
      <c r="Y44" s="31"/>
      <c r="Z44" s="31"/>
      <c r="AA44" s="31"/>
    </row>
    <row r="45" spans="1:27" ht="16" customHeight="1">
      <c r="A45" s="100" t="s">
        <v>86</v>
      </c>
      <c r="B45" s="46" t="s">
        <v>78</v>
      </c>
      <c r="C45" s="46"/>
      <c r="D45" s="46"/>
      <c r="E45" s="65" t="s">
        <v>109</v>
      </c>
      <c r="F45" s="53">
        <f>F39+F44</f>
        <v>0</v>
      </c>
      <c r="G45" s="53">
        <f t="shared" ref="G45:Q45" si="14">G39+G44</f>
        <v>0</v>
      </c>
      <c r="H45" s="53">
        <f t="shared" si="14"/>
        <v>0</v>
      </c>
      <c r="I45" s="53">
        <f t="shared" si="14"/>
        <v>0</v>
      </c>
      <c r="J45" s="53">
        <f t="shared" si="14"/>
        <v>0</v>
      </c>
      <c r="K45" s="53">
        <f t="shared" si="14"/>
        <v>0</v>
      </c>
      <c r="L45" s="53">
        <f t="shared" si="14"/>
        <v>0</v>
      </c>
      <c r="M45" s="53">
        <f t="shared" si="14"/>
        <v>0</v>
      </c>
      <c r="N45" s="87">
        <f t="shared" ref="N45:O45" si="15">N39+N44</f>
        <v>0</v>
      </c>
      <c r="O45" s="87">
        <f t="shared" si="15"/>
        <v>0</v>
      </c>
      <c r="P45" s="53">
        <f t="shared" si="14"/>
        <v>0</v>
      </c>
      <c r="Q45" s="53">
        <f t="shared" si="14"/>
        <v>0</v>
      </c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1:27" ht="16" customHeight="1">
      <c r="A46" s="101"/>
      <c r="B46" s="52" t="s">
        <v>79</v>
      </c>
      <c r="C46" s="52"/>
      <c r="D46" s="52"/>
      <c r="E46" s="52"/>
      <c r="F46" s="67"/>
      <c r="G46" s="67"/>
      <c r="H46" s="67"/>
      <c r="I46" s="67"/>
      <c r="J46" s="67"/>
      <c r="K46" s="67"/>
      <c r="L46" s="53"/>
      <c r="M46" s="53"/>
      <c r="N46" s="87"/>
      <c r="O46" s="87"/>
      <c r="P46" s="67"/>
      <c r="Q46" s="67"/>
      <c r="R46" s="32"/>
      <c r="S46" s="32"/>
      <c r="T46" s="32"/>
      <c r="U46" s="32"/>
      <c r="V46" s="32"/>
      <c r="W46" s="32"/>
      <c r="X46" s="32"/>
      <c r="Y46" s="32"/>
      <c r="Z46" s="32"/>
      <c r="AA46" s="32"/>
    </row>
    <row r="47" spans="1:27" ht="16" customHeight="1">
      <c r="A47" s="101"/>
      <c r="B47" s="52" t="s">
        <v>80</v>
      </c>
      <c r="C47" s="52"/>
      <c r="D47" s="52"/>
      <c r="E47" s="52"/>
      <c r="F47" s="53"/>
      <c r="G47" s="53"/>
      <c r="H47" s="53"/>
      <c r="I47" s="53"/>
      <c r="J47" s="53"/>
      <c r="K47" s="53"/>
      <c r="L47" s="53"/>
      <c r="M47" s="53"/>
      <c r="N47" s="87"/>
      <c r="O47" s="87"/>
      <c r="P47" s="53"/>
      <c r="Q47" s="53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1:27" ht="16" customHeight="1">
      <c r="A48" s="101"/>
      <c r="B48" s="52" t="s">
        <v>81</v>
      </c>
      <c r="C48" s="52"/>
      <c r="D48" s="52"/>
      <c r="E48" s="52"/>
      <c r="F48" s="53"/>
      <c r="G48" s="53"/>
      <c r="H48" s="53"/>
      <c r="I48" s="53"/>
      <c r="J48" s="53"/>
      <c r="K48" s="53"/>
      <c r="L48" s="53"/>
      <c r="M48" s="53"/>
      <c r="N48" s="87"/>
      <c r="O48" s="87"/>
      <c r="P48" s="53"/>
      <c r="Q48" s="53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1:1" ht="16" customHeight="1">
      <c r="A49" s="8" t="s">
        <v>110</v>
      </c>
    </row>
    <row r="50" spans="1:1" ht="16" customHeight="1">
      <c r="A50" s="8"/>
    </row>
  </sheetData>
  <mergeCells count="32"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P30:Q30"/>
    <mergeCell ref="F30:G30"/>
    <mergeCell ref="H30:I30"/>
    <mergeCell ref="J30:K30"/>
    <mergeCell ref="L30:M30"/>
    <mergeCell ref="N30:O30"/>
    <mergeCell ref="P25:P26"/>
    <mergeCell ref="Q25:Q26"/>
    <mergeCell ref="P6:Q6"/>
    <mergeCell ref="L6:M6"/>
    <mergeCell ref="J6:K6"/>
    <mergeCell ref="L25:L26"/>
    <mergeCell ref="M25:M26"/>
    <mergeCell ref="N6:O6"/>
    <mergeCell ref="N25:N26"/>
    <mergeCell ref="O25:O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67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7"/>
  <sheetViews>
    <sheetView tabSelected="1" view="pageBreakPreview" zoomScaleNormal="100" zoomScaleSheetLayoutView="100" workbookViewId="0">
      <pane xSplit="5" ySplit="8" topLeftCell="F27" activePane="bottomRight" state="frozen"/>
      <selection activeCell="L8" sqref="L8"/>
      <selection pane="topRight" activeCell="L8" sqref="L8"/>
      <selection pane="bottomLeft" activeCell="L8" sqref="L8"/>
      <selection pane="bottomRight" activeCell="F32" sqref="F32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9" ht="34" customHeight="1">
      <c r="A1" s="16" t="s">
        <v>0</v>
      </c>
      <c r="B1" s="16"/>
      <c r="C1" s="16"/>
      <c r="D1" s="16"/>
      <c r="E1" s="21" t="s">
        <v>268</v>
      </c>
      <c r="F1" s="1"/>
    </row>
    <row r="3" spans="1:9" ht="14">
      <c r="A3" s="10" t="s">
        <v>111</v>
      </c>
    </row>
    <row r="5" spans="1:9">
      <c r="A5" s="17" t="s">
        <v>242</v>
      </c>
      <c r="B5" s="17"/>
      <c r="C5" s="17"/>
      <c r="D5" s="17"/>
      <c r="E5" s="17"/>
    </row>
    <row r="6" spans="1:9" ht="14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58"/>
      <c r="F7" s="47" t="s">
        <v>243</v>
      </c>
      <c r="G7" s="47"/>
      <c r="H7" s="47" t="s">
        <v>246</v>
      </c>
      <c r="I7" s="68" t="s">
        <v>21</v>
      </c>
    </row>
    <row r="8" spans="1:9" ht="17.149999999999999" customHeight="1">
      <c r="A8" s="18"/>
      <c r="B8" s="19"/>
      <c r="C8" s="19"/>
      <c r="D8" s="19"/>
      <c r="E8" s="59"/>
      <c r="F8" s="50" t="s">
        <v>237</v>
      </c>
      <c r="G8" s="50" t="s">
        <v>2</v>
      </c>
      <c r="H8" s="50" t="s">
        <v>237</v>
      </c>
      <c r="I8" s="51"/>
    </row>
    <row r="9" spans="1:9" ht="18" customHeight="1">
      <c r="A9" s="92" t="s">
        <v>87</v>
      </c>
      <c r="B9" s="92" t="s">
        <v>89</v>
      </c>
      <c r="C9" s="60" t="s">
        <v>3</v>
      </c>
      <c r="D9" s="52"/>
      <c r="E9" s="52"/>
      <c r="F9" s="53">
        <v>308551</v>
      </c>
      <c r="G9" s="54">
        <f>F9/$F$27*100</f>
        <v>29.23321215635336</v>
      </c>
      <c r="H9" s="53">
        <v>291503</v>
      </c>
      <c r="I9" s="54">
        <f t="shared" ref="I9:I45" si="0">(F9/H9-1)*100</f>
        <v>5.8483103089848054</v>
      </c>
    </row>
    <row r="10" spans="1:9" ht="18" customHeight="1">
      <c r="A10" s="92"/>
      <c r="B10" s="92"/>
      <c r="C10" s="62"/>
      <c r="D10" s="60" t="s">
        <v>22</v>
      </c>
      <c r="E10" s="52"/>
      <c r="F10" s="53">
        <v>83291</v>
      </c>
      <c r="G10" s="54">
        <f t="shared" ref="G10:G27" si="1">F10/$F$27*100</f>
        <v>7.8912836896163938</v>
      </c>
      <c r="H10" s="53">
        <v>82761</v>
      </c>
      <c r="I10" s="54">
        <f t="shared" si="0"/>
        <v>0.64039825521682303</v>
      </c>
    </row>
    <row r="11" spans="1:9" ht="18" customHeight="1">
      <c r="A11" s="92"/>
      <c r="B11" s="92"/>
      <c r="C11" s="62"/>
      <c r="D11" s="62"/>
      <c r="E11" s="46" t="s">
        <v>23</v>
      </c>
      <c r="F11" s="53">
        <v>68917</v>
      </c>
      <c r="G11" s="54">
        <f t="shared" si="1"/>
        <v>6.5294401320345887</v>
      </c>
      <c r="H11" s="53">
        <v>70072</v>
      </c>
      <c r="I11" s="54">
        <f t="shared" si="0"/>
        <v>-1.6483046009818425</v>
      </c>
    </row>
    <row r="12" spans="1:9" ht="18" customHeight="1">
      <c r="A12" s="92"/>
      <c r="B12" s="92"/>
      <c r="C12" s="62"/>
      <c r="D12" s="62"/>
      <c r="E12" s="46" t="s">
        <v>24</v>
      </c>
      <c r="F12" s="53">
        <v>3592</v>
      </c>
      <c r="G12" s="54">
        <f t="shared" si="1"/>
        <v>0.34031877409446498</v>
      </c>
      <c r="H12" s="53">
        <v>3993</v>
      </c>
      <c r="I12" s="54">
        <f t="shared" si="0"/>
        <v>-10.042574505384428</v>
      </c>
    </row>
    <row r="13" spans="1:9" ht="18" customHeight="1">
      <c r="A13" s="92"/>
      <c r="B13" s="92"/>
      <c r="C13" s="62"/>
      <c r="D13" s="61"/>
      <c r="E13" s="46" t="s">
        <v>25</v>
      </c>
      <c r="F13" s="53">
        <v>249</v>
      </c>
      <c r="G13" s="54">
        <f t="shared" si="1"/>
        <v>2.3591139963675331E-2</v>
      </c>
      <c r="H13" s="53">
        <v>360</v>
      </c>
      <c r="I13" s="54">
        <f t="shared" si="0"/>
        <v>-30.833333333333336</v>
      </c>
    </row>
    <row r="14" spans="1:9" ht="18" customHeight="1">
      <c r="A14" s="92"/>
      <c r="B14" s="92"/>
      <c r="C14" s="62"/>
      <c r="D14" s="60" t="s">
        <v>26</v>
      </c>
      <c r="E14" s="52"/>
      <c r="F14" s="53">
        <v>60973</v>
      </c>
      <c r="G14" s="54">
        <f t="shared" si="1"/>
        <v>5.7767974980127539</v>
      </c>
      <c r="H14" s="53">
        <v>53683</v>
      </c>
      <c r="I14" s="54">
        <f t="shared" si="0"/>
        <v>13.579717974032746</v>
      </c>
    </row>
    <row r="15" spans="1:9" ht="18" customHeight="1">
      <c r="A15" s="92"/>
      <c r="B15" s="92"/>
      <c r="C15" s="62"/>
      <c r="D15" s="62"/>
      <c r="E15" s="46" t="s">
        <v>27</v>
      </c>
      <c r="F15" s="53">
        <v>2332</v>
      </c>
      <c r="G15" s="54">
        <f t="shared" si="1"/>
        <v>0.22094192126622839</v>
      </c>
      <c r="H15" s="53">
        <v>2182</v>
      </c>
      <c r="I15" s="54">
        <f t="shared" si="0"/>
        <v>6.8744271310724026</v>
      </c>
    </row>
    <row r="16" spans="1:9" ht="18" customHeight="1">
      <c r="A16" s="92"/>
      <c r="B16" s="92"/>
      <c r="C16" s="62"/>
      <c r="D16" s="61"/>
      <c r="E16" s="46" t="s">
        <v>28</v>
      </c>
      <c r="F16" s="53">
        <v>58641</v>
      </c>
      <c r="G16" s="54">
        <f t="shared" si="1"/>
        <v>5.5558555767465263</v>
      </c>
      <c r="H16" s="53">
        <v>51501</v>
      </c>
      <c r="I16" s="54">
        <f t="shared" si="0"/>
        <v>13.863808469738448</v>
      </c>
    </row>
    <row r="17" spans="1:9" ht="18" customHeight="1">
      <c r="A17" s="92"/>
      <c r="B17" s="92"/>
      <c r="C17" s="62"/>
      <c r="D17" s="93" t="s">
        <v>29</v>
      </c>
      <c r="E17" s="94"/>
      <c r="F17" s="53">
        <v>44142</v>
      </c>
      <c r="G17" s="54">
        <f t="shared" si="1"/>
        <v>4.1821690774158888</v>
      </c>
      <c r="H17" s="53">
        <v>39666</v>
      </c>
      <c r="I17" s="54">
        <f t="shared" si="0"/>
        <v>11.284223264256532</v>
      </c>
    </row>
    <row r="18" spans="1:9" ht="18" customHeight="1">
      <c r="A18" s="92"/>
      <c r="B18" s="92"/>
      <c r="C18" s="62"/>
      <c r="D18" s="93" t="s">
        <v>93</v>
      </c>
      <c r="E18" s="95"/>
      <c r="F18" s="53">
        <v>4679</v>
      </c>
      <c r="G18" s="54">
        <f t="shared" si="1"/>
        <v>0.44330499554231673</v>
      </c>
      <c r="H18" s="53">
        <v>4710</v>
      </c>
      <c r="I18" s="54">
        <f t="shared" si="0"/>
        <v>-0.65817409766454338</v>
      </c>
    </row>
    <row r="19" spans="1:9" ht="18" customHeight="1">
      <c r="A19" s="92"/>
      <c r="B19" s="92"/>
      <c r="C19" s="61"/>
      <c r="D19" s="93" t="s">
        <v>94</v>
      </c>
      <c r="E19" s="95"/>
      <c r="F19" s="53"/>
      <c r="G19" s="54">
        <f t="shared" si="1"/>
        <v>0</v>
      </c>
      <c r="H19" s="53"/>
      <c r="I19" s="54" t="e">
        <f t="shared" si="0"/>
        <v>#DIV/0!</v>
      </c>
    </row>
    <row r="20" spans="1:9" ht="18" customHeight="1">
      <c r="A20" s="92"/>
      <c r="B20" s="92"/>
      <c r="C20" s="52" t="s">
        <v>4</v>
      </c>
      <c r="D20" s="52"/>
      <c r="E20" s="52"/>
      <c r="F20" s="53">
        <v>34416</v>
      </c>
      <c r="G20" s="54">
        <f t="shared" si="1"/>
        <v>3.2606934658226914</v>
      </c>
      <c r="H20" s="53">
        <v>31175</v>
      </c>
      <c r="I20" s="54">
        <f t="shared" si="0"/>
        <v>10.396150761828382</v>
      </c>
    </row>
    <row r="21" spans="1:9" ht="18" customHeight="1">
      <c r="A21" s="92"/>
      <c r="B21" s="92"/>
      <c r="C21" s="52" t="s">
        <v>5</v>
      </c>
      <c r="D21" s="52"/>
      <c r="E21" s="52"/>
      <c r="F21" s="53">
        <v>155557</v>
      </c>
      <c r="G21" s="54">
        <f t="shared" si="1"/>
        <v>14.738019916985715</v>
      </c>
      <c r="H21" s="53">
        <v>131214</v>
      </c>
      <c r="I21" s="54">
        <f t="shared" si="0"/>
        <v>18.552136204978133</v>
      </c>
    </row>
    <row r="22" spans="1:9" ht="18" customHeight="1">
      <c r="A22" s="92"/>
      <c r="B22" s="92"/>
      <c r="C22" s="52" t="s">
        <v>30</v>
      </c>
      <c r="D22" s="52"/>
      <c r="E22" s="52"/>
      <c r="F22" s="53">
        <v>10374</v>
      </c>
      <c r="G22" s="54">
        <f t="shared" si="1"/>
        <v>0.98286942161914803</v>
      </c>
      <c r="H22" s="53">
        <v>10494</v>
      </c>
      <c r="I22" s="54">
        <f t="shared" si="0"/>
        <v>-1.1435105774728394</v>
      </c>
    </row>
    <row r="23" spans="1:9" ht="18" customHeight="1">
      <c r="A23" s="92"/>
      <c r="B23" s="92"/>
      <c r="C23" s="52" t="s">
        <v>6</v>
      </c>
      <c r="D23" s="52"/>
      <c r="E23" s="52"/>
      <c r="F23" s="53">
        <v>201694</v>
      </c>
      <c r="G23" s="54">
        <f t="shared" si="1"/>
        <v>19.10920234471298</v>
      </c>
      <c r="H23" s="53">
        <v>198954</v>
      </c>
      <c r="I23" s="54">
        <f t="shared" si="0"/>
        <v>1.3772027704896717</v>
      </c>
    </row>
    <row r="24" spans="1:9" ht="18" customHeight="1">
      <c r="A24" s="92"/>
      <c r="B24" s="92"/>
      <c r="C24" s="52" t="s">
        <v>31</v>
      </c>
      <c r="D24" s="52"/>
      <c r="E24" s="52"/>
      <c r="F24" s="53">
        <v>1265</v>
      </c>
      <c r="G24" s="54">
        <f t="shared" si="1"/>
        <v>0.11985057049818994</v>
      </c>
      <c r="H24" s="53">
        <v>1397</v>
      </c>
      <c r="I24" s="54">
        <f t="shared" si="0"/>
        <v>-9.4488188976377998</v>
      </c>
    </row>
    <row r="25" spans="1:9" ht="18" customHeight="1">
      <c r="A25" s="92"/>
      <c r="B25" s="92"/>
      <c r="C25" s="52" t="s">
        <v>7</v>
      </c>
      <c r="D25" s="52"/>
      <c r="E25" s="52"/>
      <c r="F25" s="53">
        <v>119697</v>
      </c>
      <c r="G25" s="54">
        <f t="shared" si="1"/>
        <v>11.340516788080505</v>
      </c>
      <c r="H25" s="53">
        <v>120171</v>
      </c>
      <c r="I25" s="54">
        <f t="shared" si="0"/>
        <v>-0.3944379259555153</v>
      </c>
    </row>
    <row r="26" spans="1:9" ht="18" customHeight="1">
      <c r="A26" s="92"/>
      <c r="B26" s="92"/>
      <c r="C26" s="52" t="s">
        <v>8</v>
      </c>
      <c r="D26" s="52"/>
      <c r="E26" s="52"/>
      <c r="F26" s="53">
        <v>223927</v>
      </c>
      <c r="G26" s="54">
        <f t="shared" si="1"/>
        <v>21.215635335927409</v>
      </c>
      <c r="H26" s="53">
        <v>203882</v>
      </c>
      <c r="I26" s="54">
        <f t="shared" si="0"/>
        <v>9.8316673369890353</v>
      </c>
    </row>
    <row r="27" spans="1:9" ht="18" customHeight="1">
      <c r="A27" s="92"/>
      <c r="B27" s="92"/>
      <c r="C27" s="52" t="s">
        <v>9</v>
      </c>
      <c r="D27" s="52"/>
      <c r="E27" s="52"/>
      <c r="F27" s="53">
        <f>SUM(F9,F20:F26)</f>
        <v>1055481</v>
      </c>
      <c r="G27" s="54">
        <f t="shared" si="1"/>
        <v>100</v>
      </c>
      <c r="H27" s="53">
        <f>SUM(H9,H20:H26)</f>
        <v>988790</v>
      </c>
      <c r="I27" s="54">
        <f t="shared" si="0"/>
        <v>6.7447081786830454</v>
      </c>
    </row>
    <row r="28" spans="1:9" ht="18" customHeight="1">
      <c r="A28" s="92"/>
      <c r="B28" s="92" t="s">
        <v>88</v>
      </c>
      <c r="C28" s="60" t="s">
        <v>10</v>
      </c>
      <c r="D28" s="52"/>
      <c r="E28" s="52"/>
      <c r="F28" s="53">
        <v>347777</v>
      </c>
      <c r="G28" s="54">
        <f t="shared" ref="G28:G45" si="2">F28/$F$45*100</f>
        <v>33.791363879715</v>
      </c>
      <c r="H28" s="53">
        <v>337778</v>
      </c>
      <c r="I28" s="54">
        <f t="shared" si="0"/>
        <v>2.9602283156392684</v>
      </c>
    </row>
    <row r="29" spans="1:9" ht="18" customHeight="1">
      <c r="A29" s="92"/>
      <c r="B29" s="92"/>
      <c r="C29" s="62"/>
      <c r="D29" s="52" t="s">
        <v>11</v>
      </c>
      <c r="E29" s="52"/>
      <c r="F29" s="53">
        <v>215529</v>
      </c>
      <c r="G29" s="54">
        <f t="shared" si="2"/>
        <v>20.941634626876112</v>
      </c>
      <c r="H29" s="53">
        <v>220857</v>
      </c>
      <c r="I29" s="54">
        <f t="shared" si="0"/>
        <v>-2.4124207066110626</v>
      </c>
    </row>
    <row r="30" spans="1:9" ht="18" customHeight="1">
      <c r="A30" s="92"/>
      <c r="B30" s="92"/>
      <c r="C30" s="62"/>
      <c r="D30" s="52" t="s">
        <v>32</v>
      </c>
      <c r="E30" s="52"/>
      <c r="F30" s="53">
        <v>18870</v>
      </c>
      <c r="G30" s="54">
        <f t="shared" si="2"/>
        <v>1.8334824798943634</v>
      </c>
      <c r="H30" s="53">
        <v>17460</v>
      </c>
      <c r="I30" s="54">
        <f t="shared" si="0"/>
        <v>8.0756013745704394</v>
      </c>
    </row>
    <row r="31" spans="1:9" ht="18" customHeight="1">
      <c r="A31" s="92"/>
      <c r="B31" s="92"/>
      <c r="C31" s="61"/>
      <c r="D31" s="52" t="s">
        <v>12</v>
      </c>
      <c r="E31" s="52"/>
      <c r="F31" s="53">
        <v>113377</v>
      </c>
      <c r="G31" s="54">
        <f t="shared" si="2"/>
        <v>11.016149609061115</v>
      </c>
      <c r="H31" s="53">
        <v>99461</v>
      </c>
      <c r="I31" s="54">
        <f t="shared" si="0"/>
        <v>13.99141371995054</v>
      </c>
    </row>
    <row r="32" spans="1:9" ht="18" customHeight="1">
      <c r="A32" s="92"/>
      <c r="B32" s="92"/>
      <c r="C32" s="60" t="s">
        <v>13</v>
      </c>
      <c r="D32" s="52"/>
      <c r="E32" s="52"/>
      <c r="F32" s="53">
        <v>532580</v>
      </c>
      <c r="G32" s="54">
        <f t="shared" si="2"/>
        <v>51.747541025020674</v>
      </c>
      <c r="H32" s="53">
        <v>464186</v>
      </c>
      <c r="I32" s="54">
        <f t="shared" si="0"/>
        <v>14.734179833084159</v>
      </c>
    </row>
    <row r="33" spans="1:9" ht="18" customHeight="1">
      <c r="A33" s="92"/>
      <c r="B33" s="92"/>
      <c r="C33" s="62"/>
      <c r="D33" s="52" t="s">
        <v>14</v>
      </c>
      <c r="E33" s="52"/>
      <c r="F33" s="53">
        <v>40166</v>
      </c>
      <c r="G33" s="54">
        <f t="shared" si="2"/>
        <v>3.9026845409346582</v>
      </c>
      <c r="H33" s="53">
        <v>29613</v>
      </c>
      <c r="I33" s="54">
        <f t="shared" si="0"/>
        <v>35.636375915982853</v>
      </c>
    </row>
    <row r="34" spans="1:9" ht="18" customHeight="1">
      <c r="A34" s="92"/>
      <c r="B34" s="92"/>
      <c r="C34" s="62"/>
      <c r="D34" s="52" t="s">
        <v>33</v>
      </c>
      <c r="E34" s="52"/>
      <c r="F34" s="53">
        <v>6718</v>
      </c>
      <c r="G34" s="54">
        <f t="shared" si="2"/>
        <v>0.65274696872974747</v>
      </c>
      <c r="H34" s="53">
        <v>6527</v>
      </c>
      <c r="I34" s="54">
        <f t="shared" si="0"/>
        <v>2.9263061130687884</v>
      </c>
    </row>
    <row r="35" spans="1:9" ht="18" customHeight="1">
      <c r="A35" s="92"/>
      <c r="B35" s="92"/>
      <c r="C35" s="62"/>
      <c r="D35" s="52" t="s">
        <v>34</v>
      </c>
      <c r="E35" s="52"/>
      <c r="F35" s="53">
        <v>287125</v>
      </c>
      <c r="G35" s="54">
        <f t="shared" si="2"/>
        <v>27.898180023299901</v>
      </c>
      <c r="H35" s="53">
        <v>253221</v>
      </c>
      <c r="I35" s="54">
        <f t="shared" si="0"/>
        <v>13.389094901291765</v>
      </c>
    </row>
    <row r="36" spans="1:9" ht="18" customHeight="1">
      <c r="A36" s="92"/>
      <c r="B36" s="92"/>
      <c r="C36" s="62"/>
      <c r="D36" s="52" t="s">
        <v>35</v>
      </c>
      <c r="E36" s="52"/>
      <c r="F36" s="53">
        <v>11235</v>
      </c>
      <c r="G36" s="54">
        <f t="shared" si="2"/>
        <v>1.0916362300801892</v>
      </c>
      <c r="H36" s="53">
        <v>11599</v>
      </c>
      <c r="I36" s="54">
        <f t="shared" si="0"/>
        <v>-3.1382015691007847</v>
      </c>
    </row>
    <row r="37" spans="1:9" ht="18" customHeight="1">
      <c r="A37" s="92"/>
      <c r="B37" s="92"/>
      <c r="C37" s="62"/>
      <c r="D37" s="52" t="s">
        <v>15</v>
      </c>
      <c r="E37" s="52"/>
      <c r="F37" s="53">
        <v>26065</v>
      </c>
      <c r="G37" s="54">
        <f t="shared" si="2"/>
        <v>2.5325766210093579</v>
      </c>
      <c r="H37" s="53">
        <v>21030</v>
      </c>
      <c r="I37" s="54">
        <f t="shared" si="0"/>
        <v>23.94198763670947</v>
      </c>
    </row>
    <row r="38" spans="1:9" ht="18" customHeight="1">
      <c r="A38" s="92"/>
      <c r="B38" s="92"/>
      <c r="C38" s="61"/>
      <c r="D38" s="52" t="s">
        <v>36</v>
      </c>
      <c r="E38" s="52"/>
      <c r="F38" s="53">
        <v>161271</v>
      </c>
      <c r="G38" s="54">
        <f t="shared" si="2"/>
        <v>15.669716640966818</v>
      </c>
      <c r="H38" s="53">
        <v>142196</v>
      </c>
      <c r="I38" s="54">
        <f t="shared" si="0"/>
        <v>13.414582688683229</v>
      </c>
    </row>
    <row r="39" spans="1:9" ht="18" customHeight="1">
      <c r="A39" s="92"/>
      <c r="B39" s="92"/>
      <c r="C39" s="60" t="s">
        <v>16</v>
      </c>
      <c r="D39" s="52"/>
      <c r="E39" s="52"/>
      <c r="F39" s="53">
        <v>148832</v>
      </c>
      <c r="G39" s="54">
        <f t="shared" si="2"/>
        <v>14.461095095264328</v>
      </c>
      <c r="H39" s="53">
        <v>162739</v>
      </c>
      <c r="I39" s="54">
        <f t="shared" si="0"/>
        <v>-8.545585262291155</v>
      </c>
    </row>
    <row r="40" spans="1:9" ht="18" customHeight="1">
      <c r="A40" s="92"/>
      <c r="B40" s="92"/>
      <c r="C40" s="62"/>
      <c r="D40" s="60" t="s">
        <v>17</v>
      </c>
      <c r="E40" s="52"/>
      <c r="F40" s="53">
        <v>136436</v>
      </c>
      <c r="G40" s="54">
        <f t="shared" si="2"/>
        <v>13.25665159654835</v>
      </c>
      <c r="H40" s="53">
        <v>135850</v>
      </c>
      <c r="I40" s="54">
        <f t="shared" si="0"/>
        <v>0.43135811556864745</v>
      </c>
    </row>
    <row r="41" spans="1:9" ht="18" customHeight="1">
      <c r="A41" s="92"/>
      <c r="B41" s="92"/>
      <c r="C41" s="62"/>
      <c r="D41" s="62"/>
      <c r="E41" s="56" t="s">
        <v>91</v>
      </c>
      <c r="F41" s="53">
        <v>89461</v>
      </c>
      <c r="G41" s="54">
        <f t="shared" si="2"/>
        <v>8.6923781734938856</v>
      </c>
      <c r="H41" s="53">
        <v>93672</v>
      </c>
      <c r="I41" s="57">
        <f t="shared" si="0"/>
        <v>-4.4954735673413566</v>
      </c>
    </row>
    <row r="42" spans="1:9" ht="18" customHeight="1">
      <c r="A42" s="92"/>
      <c r="B42" s="92"/>
      <c r="C42" s="62"/>
      <c r="D42" s="61"/>
      <c r="E42" s="46" t="s">
        <v>37</v>
      </c>
      <c r="F42" s="53">
        <v>46975</v>
      </c>
      <c r="G42" s="54">
        <f t="shared" si="2"/>
        <v>4.5642734230544626</v>
      </c>
      <c r="H42" s="53">
        <v>42178</v>
      </c>
      <c r="I42" s="57">
        <f t="shared" si="0"/>
        <v>11.373227749063485</v>
      </c>
    </row>
    <row r="43" spans="1:9" ht="18" customHeight="1">
      <c r="A43" s="92"/>
      <c r="B43" s="92"/>
      <c r="C43" s="62"/>
      <c r="D43" s="52" t="s">
        <v>38</v>
      </c>
      <c r="E43" s="52"/>
      <c r="F43" s="53">
        <v>12396</v>
      </c>
      <c r="G43" s="54">
        <f t="shared" si="2"/>
        <v>1.2044434987159793</v>
      </c>
      <c r="H43" s="53">
        <v>26889</v>
      </c>
      <c r="I43" s="57">
        <f t="shared" si="0"/>
        <v>-53.899364052214658</v>
      </c>
    </row>
    <row r="44" spans="1:9" ht="18" customHeight="1">
      <c r="A44" s="92"/>
      <c r="B44" s="92"/>
      <c r="C44" s="61"/>
      <c r="D44" s="52" t="s">
        <v>39</v>
      </c>
      <c r="E44" s="52"/>
      <c r="F44" s="53"/>
      <c r="G44" s="54">
        <f t="shared" si="2"/>
        <v>0</v>
      </c>
      <c r="H44" s="53"/>
      <c r="I44" s="54" t="e">
        <f t="shared" si="0"/>
        <v>#DIV/0!</v>
      </c>
    </row>
    <row r="45" spans="1:9" ht="18" customHeight="1">
      <c r="A45" s="92"/>
      <c r="B45" s="92"/>
      <c r="C45" s="46" t="s">
        <v>18</v>
      </c>
      <c r="D45" s="46"/>
      <c r="E45" s="46"/>
      <c r="F45" s="53">
        <f>SUM(F28,F32,F39)</f>
        <v>1029189</v>
      </c>
      <c r="G45" s="54">
        <f t="shared" si="2"/>
        <v>100</v>
      </c>
      <c r="H45" s="53">
        <f>SUM(H28,H32,H39)</f>
        <v>964703</v>
      </c>
      <c r="I45" s="54">
        <f t="shared" si="0"/>
        <v>6.6845443623581469</v>
      </c>
    </row>
    <row r="46" spans="1:9">
      <c r="A46" s="23" t="s">
        <v>19</v>
      </c>
    </row>
    <row r="47" spans="1:9">
      <c r="A47" s="24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Normal="100" zoomScaleSheetLayoutView="85" workbookViewId="0">
      <pane xSplit="4" ySplit="6" topLeftCell="E22" activePane="bottomRight" state="frozen"/>
      <selection activeCell="L8" sqref="L8"/>
      <selection pane="topRight" activeCell="L8" sqref="L8"/>
      <selection pane="bottomLeft" activeCell="L8" sqref="L8"/>
      <selection pane="bottomRight" activeCell="F22" sqref="F22"/>
    </sheetView>
  </sheetViews>
  <sheetFormatPr defaultColWidth="9" defaultRowHeight="13"/>
  <cols>
    <col min="1" max="1" width="5.36328125" style="2" customWidth="1"/>
    <col min="2" max="2" width="3.08984375" style="2" customWidth="1"/>
    <col min="3" max="3" width="34.7265625" style="2" customWidth="1"/>
    <col min="4" max="9" width="11.90625" style="2" customWidth="1"/>
    <col min="10" max="16384" width="9" style="2"/>
  </cols>
  <sheetData>
    <row r="1" spans="1:9" ht="34" customHeight="1">
      <c r="A1" s="33" t="s">
        <v>0</v>
      </c>
      <c r="B1" s="33"/>
      <c r="C1" s="89" t="s">
        <v>267</v>
      </c>
      <c r="D1" s="34"/>
      <c r="E1" s="34"/>
    </row>
    <row r="4" spans="1:9">
      <c r="A4" s="35" t="s">
        <v>112</v>
      </c>
    </row>
    <row r="5" spans="1:9">
      <c r="I5" s="9" t="s">
        <v>113</v>
      </c>
    </row>
    <row r="6" spans="1:9" s="37" customFormat="1" ht="29.25" customHeight="1">
      <c r="A6" s="49" t="s">
        <v>114</v>
      </c>
      <c r="B6" s="47"/>
      <c r="C6" s="47"/>
      <c r="D6" s="47"/>
      <c r="E6" s="36" t="s">
        <v>232</v>
      </c>
      <c r="F6" s="36" t="s">
        <v>233</v>
      </c>
      <c r="G6" s="36" t="s">
        <v>234</v>
      </c>
      <c r="H6" s="36" t="s">
        <v>235</v>
      </c>
      <c r="I6" s="36" t="s">
        <v>249</v>
      </c>
    </row>
    <row r="7" spans="1:9" ht="27" customHeight="1">
      <c r="A7" s="92" t="s">
        <v>115</v>
      </c>
      <c r="B7" s="60" t="s">
        <v>116</v>
      </c>
      <c r="C7" s="52"/>
      <c r="D7" s="65" t="s">
        <v>117</v>
      </c>
      <c r="E7" s="69">
        <v>755740</v>
      </c>
      <c r="F7" s="36">
        <v>752545</v>
      </c>
      <c r="G7" s="36">
        <v>759429</v>
      </c>
      <c r="H7" s="36">
        <v>988790</v>
      </c>
      <c r="I7" s="36">
        <v>1055481</v>
      </c>
    </row>
    <row r="8" spans="1:9" ht="27" customHeight="1">
      <c r="A8" s="92"/>
      <c r="B8" s="79"/>
      <c r="C8" s="52" t="s">
        <v>118</v>
      </c>
      <c r="D8" s="65" t="s">
        <v>41</v>
      </c>
      <c r="E8" s="70">
        <v>441615</v>
      </c>
      <c r="F8" s="70">
        <v>445526</v>
      </c>
      <c r="G8" s="70">
        <v>442821</v>
      </c>
      <c r="H8" s="70">
        <v>452704</v>
      </c>
      <c r="I8" s="71">
        <v>498264</v>
      </c>
    </row>
    <row r="9" spans="1:9" ht="27" customHeight="1">
      <c r="A9" s="92"/>
      <c r="B9" s="52" t="s">
        <v>119</v>
      </c>
      <c r="C9" s="52"/>
      <c r="D9" s="65"/>
      <c r="E9" s="70">
        <v>741534</v>
      </c>
      <c r="F9" s="70">
        <v>739217</v>
      </c>
      <c r="G9" s="70">
        <v>743026</v>
      </c>
      <c r="H9" s="70">
        <v>964703</v>
      </c>
      <c r="I9" s="72">
        <v>1029189</v>
      </c>
    </row>
    <row r="10" spans="1:9" ht="27" customHeight="1">
      <c r="A10" s="92"/>
      <c r="B10" s="52" t="s">
        <v>120</v>
      </c>
      <c r="C10" s="52"/>
      <c r="D10" s="65"/>
      <c r="E10" s="70">
        <v>14206</v>
      </c>
      <c r="F10" s="70">
        <v>13328</v>
      </c>
      <c r="G10" s="70">
        <v>16403</v>
      </c>
      <c r="H10" s="70">
        <v>24087</v>
      </c>
      <c r="I10" s="72">
        <v>26292</v>
      </c>
    </row>
    <row r="11" spans="1:9" ht="27" customHeight="1">
      <c r="A11" s="92"/>
      <c r="B11" s="52" t="s">
        <v>121</v>
      </c>
      <c r="C11" s="52"/>
      <c r="D11" s="65"/>
      <c r="E11" s="70">
        <v>7623</v>
      </c>
      <c r="F11" s="70">
        <v>8668</v>
      </c>
      <c r="G11" s="70">
        <v>8321</v>
      </c>
      <c r="H11" s="70">
        <v>8524</v>
      </c>
      <c r="I11" s="72">
        <v>14859</v>
      </c>
    </row>
    <row r="12" spans="1:9" ht="27" customHeight="1">
      <c r="A12" s="92"/>
      <c r="B12" s="52" t="s">
        <v>122</v>
      </c>
      <c r="C12" s="52"/>
      <c r="D12" s="65"/>
      <c r="E12" s="70">
        <v>6583</v>
      </c>
      <c r="F12" s="70">
        <v>4660</v>
      </c>
      <c r="G12" s="70">
        <v>8083</v>
      </c>
      <c r="H12" s="70">
        <v>15563</v>
      </c>
      <c r="I12" s="72">
        <v>11434</v>
      </c>
    </row>
    <row r="13" spans="1:9" ht="27" customHeight="1">
      <c r="A13" s="92"/>
      <c r="B13" s="52" t="s">
        <v>123</v>
      </c>
      <c r="C13" s="52"/>
      <c r="D13" s="65"/>
      <c r="E13" s="70">
        <v>1616</v>
      </c>
      <c r="F13" s="70">
        <v>-1923</v>
      </c>
      <c r="G13" s="70">
        <v>3422</v>
      </c>
      <c r="H13" s="70">
        <v>7480</v>
      </c>
      <c r="I13" s="72">
        <v>-4129</v>
      </c>
    </row>
    <row r="14" spans="1:9" ht="27" customHeight="1">
      <c r="A14" s="92"/>
      <c r="B14" s="52" t="s">
        <v>124</v>
      </c>
      <c r="C14" s="52"/>
      <c r="D14" s="65"/>
      <c r="E14" s="70">
        <v>709</v>
      </c>
      <c r="F14" s="70"/>
      <c r="G14" s="70"/>
      <c r="H14" s="70"/>
      <c r="I14" s="72"/>
    </row>
    <row r="15" spans="1:9" ht="27" customHeight="1">
      <c r="A15" s="92"/>
      <c r="B15" s="52" t="s">
        <v>125</v>
      </c>
      <c r="C15" s="52"/>
      <c r="D15" s="65"/>
      <c r="E15" s="70">
        <v>-3711</v>
      </c>
      <c r="F15" s="70">
        <v>-1955</v>
      </c>
      <c r="G15" s="70">
        <v>-1722</v>
      </c>
      <c r="H15" s="70">
        <v>6961</v>
      </c>
      <c r="I15" s="72">
        <v>7422</v>
      </c>
    </row>
    <row r="16" spans="1:9" ht="27" customHeight="1">
      <c r="A16" s="92"/>
      <c r="B16" s="52" t="s">
        <v>126</v>
      </c>
      <c r="C16" s="52"/>
      <c r="D16" s="65" t="s">
        <v>42</v>
      </c>
      <c r="E16" s="70">
        <v>147295</v>
      </c>
      <c r="F16" s="70">
        <v>149536</v>
      </c>
      <c r="G16" s="70">
        <v>138439</v>
      </c>
      <c r="H16" s="70">
        <v>135918</v>
      </c>
      <c r="I16" s="72">
        <v>146851</v>
      </c>
    </row>
    <row r="17" spans="1:9" ht="27" customHeight="1">
      <c r="A17" s="92"/>
      <c r="B17" s="52" t="s">
        <v>127</v>
      </c>
      <c r="C17" s="52"/>
      <c r="D17" s="65" t="s">
        <v>43</v>
      </c>
      <c r="E17" s="70">
        <v>83250</v>
      </c>
      <c r="F17" s="70">
        <v>93448</v>
      </c>
      <c r="G17" s="70">
        <v>113179</v>
      </c>
      <c r="H17" s="70">
        <v>112257</v>
      </c>
      <c r="I17" s="72">
        <v>105277</v>
      </c>
    </row>
    <row r="18" spans="1:9" ht="27" customHeight="1">
      <c r="A18" s="92"/>
      <c r="B18" s="52" t="s">
        <v>128</v>
      </c>
      <c r="C18" s="52"/>
      <c r="D18" s="65" t="s">
        <v>44</v>
      </c>
      <c r="E18" s="70">
        <v>1097778</v>
      </c>
      <c r="F18" s="70">
        <v>1109262</v>
      </c>
      <c r="G18" s="70">
        <v>1127260</v>
      </c>
      <c r="H18" s="70">
        <v>1152718</v>
      </c>
      <c r="I18" s="72">
        <v>1163010</v>
      </c>
    </row>
    <row r="19" spans="1:9" ht="27" customHeight="1">
      <c r="A19" s="92"/>
      <c r="B19" s="52" t="s">
        <v>129</v>
      </c>
      <c r="C19" s="52"/>
      <c r="D19" s="65" t="s">
        <v>130</v>
      </c>
      <c r="E19" s="70">
        <f>E17+E18-E16</f>
        <v>1033733</v>
      </c>
      <c r="F19" s="70">
        <f>F17+F18-F16</f>
        <v>1053174</v>
      </c>
      <c r="G19" s="70">
        <f>G17+G18-G16</f>
        <v>1102000</v>
      </c>
      <c r="H19" s="70">
        <f>H17+H18-H16</f>
        <v>1129057</v>
      </c>
      <c r="I19" s="70">
        <f>I17+I18-I16</f>
        <v>1121436</v>
      </c>
    </row>
    <row r="20" spans="1:9" ht="27" customHeight="1">
      <c r="A20" s="92"/>
      <c r="B20" s="52" t="s">
        <v>131</v>
      </c>
      <c r="C20" s="52"/>
      <c r="D20" s="65" t="s">
        <v>132</v>
      </c>
      <c r="E20" s="73">
        <f>E18/E8</f>
        <v>2.4858258890662683</v>
      </c>
      <c r="F20" s="73">
        <f>F18/F8</f>
        <v>2.4897806188639944</v>
      </c>
      <c r="G20" s="73">
        <f>G18/G8</f>
        <v>2.5456335629972382</v>
      </c>
      <c r="H20" s="73">
        <f>H18/H8</f>
        <v>2.5462951509153884</v>
      </c>
      <c r="I20" s="73">
        <f>I18/I8</f>
        <v>2.3341240788015991</v>
      </c>
    </row>
    <row r="21" spans="1:9" ht="27" customHeight="1">
      <c r="A21" s="92"/>
      <c r="B21" s="52" t="s">
        <v>133</v>
      </c>
      <c r="C21" s="52"/>
      <c r="D21" s="65" t="s">
        <v>134</v>
      </c>
      <c r="E21" s="73">
        <f>E19/E8</f>
        <v>2.340801376764829</v>
      </c>
      <c r="F21" s="73">
        <f>F19/F8</f>
        <v>2.3638889761764745</v>
      </c>
      <c r="G21" s="73">
        <f>G19/G8</f>
        <v>2.4885901978451788</v>
      </c>
      <c r="H21" s="73">
        <f>H19/H8</f>
        <v>2.494029211140171</v>
      </c>
      <c r="I21" s="73">
        <f>I19/I8</f>
        <v>2.2506863831222002</v>
      </c>
    </row>
    <row r="22" spans="1:9" ht="27" customHeight="1">
      <c r="A22" s="92"/>
      <c r="B22" s="52" t="s">
        <v>135</v>
      </c>
      <c r="C22" s="52"/>
      <c r="D22" s="65" t="s">
        <v>136</v>
      </c>
      <c r="E22" s="70">
        <f>E18/E24*1000000</f>
        <v>546788.51193141541</v>
      </c>
      <c r="F22" s="70">
        <f>F18/F24*1000000</f>
        <v>552508.53844954609</v>
      </c>
      <c r="G22" s="70">
        <f>G18/G24*1000000</f>
        <v>561473.10108219273</v>
      </c>
      <c r="H22" s="70">
        <f>H18/H24*1000000</f>
        <v>596291.22683956614</v>
      </c>
      <c r="I22" s="70">
        <f>I18/I24*1000000</f>
        <v>601615.19098919583</v>
      </c>
    </row>
    <row r="23" spans="1:9" ht="27" customHeight="1">
      <c r="A23" s="92"/>
      <c r="B23" s="52" t="s">
        <v>137</v>
      </c>
      <c r="C23" s="52"/>
      <c r="D23" s="65" t="s">
        <v>138</v>
      </c>
      <c r="E23" s="70">
        <f>E19/E24*1000000</f>
        <v>514888.55561361037</v>
      </c>
      <c r="F23" s="70">
        <f>F19/F24*1000000</f>
        <v>524571.85721052578</v>
      </c>
      <c r="G23" s="70">
        <f>G19/G24*1000000</f>
        <v>548891.43355798698</v>
      </c>
      <c r="H23" s="70">
        <f>H19/H24*1000000</f>
        <v>584051.5925853505</v>
      </c>
      <c r="I23" s="70">
        <f>I19/I24*1000000</f>
        <v>580109.31404042942</v>
      </c>
    </row>
    <row r="24" spans="1:9" ht="27" customHeight="1">
      <c r="A24" s="92"/>
      <c r="B24" s="74" t="s">
        <v>139</v>
      </c>
      <c r="C24" s="75"/>
      <c r="D24" s="65" t="s">
        <v>140</v>
      </c>
      <c r="E24" s="70">
        <v>2007683</v>
      </c>
      <c r="F24" s="70">
        <v>2007683</v>
      </c>
      <c r="G24" s="70">
        <v>2007683</v>
      </c>
      <c r="H24" s="72">
        <v>1933146</v>
      </c>
      <c r="I24" s="72">
        <v>1933146</v>
      </c>
    </row>
    <row r="25" spans="1:9" ht="27" customHeight="1">
      <c r="A25" s="92"/>
      <c r="B25" s="46" t="s">
        <v>141</v>
      </c>
      <c r="C25" s="46"/>
      <c r="D25" s="46"/>
      <c r="E25" s="70">
        <v>443259</v>
      </c>
      <c r="F25" s="70">
        <v>442051</v>
      </c>
      <c r="G25" s="70">
        <v>443213</v>
      </c>
      <c r="H25" s="70">
        <v>445950</v>
      </c>
      <c r="I25" s="53">
        <v>466781</v>
      </c>
    </row>
    <row r="26" spans="1:9" ht="27" customHeight="1">
      <c r="A26" s="92"/>
      <c r="B26" s="46" t="s">
        <v>142</v>
      </c>
      <c r="C26" s="46"/>
      <c r="D26" s="46"/>
      <c r="E26" s="76">
        <v>0.65100000000000002</v>
      </c>
      <c r="F26" s="76">
        <v>0.65100000000000002</v>
      </c>
      <c r="G26" s="76">
        <v>0.65100000000000002</v>
      </c>
      <c r="H26" s="76">
        <v>0.64820999999999995</v>
      </c>
      <c r="I26" s="77">
        <v>0.62</v>
      </c>
    </row>
    <row r="27" spans="1:9" ht="27" customHeight="1">
      <c r="A27" s="92"/>
      <c r="B27" s="46" t="s">
        <v>143</v>
      </c>
      <c r="C27" s="46"/>
      <c r="D27" s="46"/>
      <c r="E27" s="57">
        <v>1.5</v>
      </c>
      <c r="F27" s="57">
        <v>1.1000000000000001</v>
      </c>
      <c r="G27" s="57">
        <v>1.8</v>
      </c>
      <c r="H27" s="57">
        <v>3.5</v>
      </c>
      <c r="I27" s="54">
        <v>2.4</v>
      </c>
    </row>
    <row r="28" spans="1:9" ht="27" customHeight="1">
      <c r="A28" s="92"/>
      <c r="B28" s="46" t="s">
        <v>144</v>
      </c>
      <c r="C28" s="46"/>
      <c r="D28" s="46"/>
      <c r="E28" s="57">
        <v>95.7</v>
      </c>
      <c r="F28" s="57">
        <v>94.6</v>
      </c>
      <c r="G28" s="57">
        <v>95.2</v>
      </c>
      <c r="H28" s="57">
        <v>95.1</v>
      </c>
      <c r="I28" s="54">
        <v>88.8</v>
      </c>
    </row>
    <row r="29" spans="1:9" ht="27" customHeight="1">
      <c r="A29" s="92"/>
      <c r="B29" s="46" t="s">
        <v>145</v>
      </c>
      <c r="C29" s="46"/>
      <c r="D29" s="46"/>
      <c r="E29" s="57">
        <v>56.1</v>
      </c>
      <c r="F29" s="57">
        <v>53.4</v>
      </c>
      <c r="G29" s="57">
        <v>51.3</v>
      </c>
      <c r="H29" s="57">
        <v>51.1</v>
      </c>
      <c r="I29" s="54">
        <v>51.4</v>
      </c>
    </row>
    <row r="30" spans="1:9" ht="27" customHeight="1">
      <c r="A30" s="92"/>
      <c r="B30" s="92" t="s">
        <v>146</v>
      </c>
      <c r="C30" s="46" t="s">
        <v>147</v>
      </c>
      <c r="D30" s="46"/>
      <c r="E30" s="57"/>
      <c r="F30" s="57"/>
      <c r="G30" s="57"/>
      <c r="H30" s="57"/>
      <c r="I30" s="54"/>
    </row>
    <row r="31" spans="1:9" ht="27" customHeight="1">
      <c r="A31" s="92"/>
      <c r="B31" s="92"/>
      <c r="C31" s="46" t="s">
        <v>148</v>
      </c>
      <c r="D31" s="46"/>
      <c r="E31" s="57"/>
      <c r="F31" s="57"/>
      <c r="G31" s="57"/>
      <c r="H31" s="57"/>
      <c r="I31" s="54"/>
    </row>
    <row r="32" spans="1:9" ht="27" customHeight="1">
      <c r="A32" s="92"/>
      <c r="B32" s="92"/>
      <c r="C32" s="46" t="s">
        <v>149</v>
      </c>
      <c r="D32" s="46"/>
      <c r="E32" s="57">
        <v>10.6</v>
      </c>
      <c r="F32" s="57">
        <v>10.1</v>
      </c>
      <c r="G32" s="57">
        <v>9.8000000000000007</v>
      </c>
      <c r="H32" s="57">
        <v>9.6999999999999993</v>
      </c>
      <c r="I32" s="54">
        <v>9.6</v>
      </c>
    </row>
    <row r="33" spans="1:9" ht="27" customHeight="1">
      <c r="A33" s="92"/>
      <c r="B33" s="92"/>
      <c r="C33" s="46" t="s">
        <v>150</v>
      </c>
      <c r="D33" s="46"/>
      <c r="E33" s="57">
        <v>98.4</v>
      </c>
      <c r="F33" s="57">
        <v>99.6</v>
      </c>
      <c r="G33" s="57">
        <v>103.4</v>
      </c>
      <c r="H33" s="57">
        <v>109.1</v>
      </c>
      <c r="I33" s="78">
        <v>98.6</v>
      </c>
    </row>
    <row r="34" spans="1:9" ht="27" customHeight="1">
      <c r="A34" s="2" t="s">
        <v>231</v>
      </c>
      <c r="E34" s="38"/>
      <c r="F34" s="38"/>
      <c r="G34" s="38"/>
      <c r="H34" s="38"/>
      <c r="I34" s="39"/>
    </row>
    <row r="35" spans="1:9" ht="27" customHeight="1">
      <c r="A35" s="8" t="s">
        <v>110</v>
      </c>
    </row>
    <row r="36" spans="1:9">
      <c r="A36" s="40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2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50"/>
  <sheetViews>
    <sheetView view="pageBreakPreview" zoomScale="85" zoomScaleNormal="100" zoomScaleSheetLayoutView="85" workbookViewId="0">
      <pane xSplit="5" ySplit="7" topLeftCell="J17" activePane="bottomRight" state="frozen"/>
      <selection activeCell="L8" sqref="L8"/>
      <selection pane="topRight" activeCell="L8" sqref="L8"/>
      <selection pane="bottomLeft" activeCell="L8" sqref="L8"/>
      <selection pane="bottomRight" activeCell="Q13" sqref="Q13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25" width="13.6328125" style="2" customWidth="1"/>
    <col min="26" max="29" width="12" style="2" customWidth="1"/>
    <col min="30" max="16384" width="9" style="2"/>
  </cols>
  <sheetData>
    <row r="1" spans="1:29" ht="34" customHeight="1">
      <c r="A1" s="20" t="s">
        <v>0</v>
      </c>
      <c r="B1" s="11"/>
      <c r="C1" s="11"/>
      <c r="D1" s="90" t="s">
        <v>267</v>
      </c>
      <c r="E1" s="13"/>
      <c r="F1" s="13"/>
      <c r="G1" s="13"/>
    </row>
    <row r="2" spans="1:29" ht="15" customHeight="1"/>
    <row r="3" spans="1:29" ht="15" customHeight="1">
      <c r="A3" s="14" t="s">
        <v>151</v>
      </c>
      <c r="B3" s="14"/>
      <c r="C3" s="14"/>
      <c r="D3" s="14"/>
    </row>
    <row r="4" spans="1:29" ht="15" customHeight="1">
      <c r="A4" s="14"/>
      <c r="B4" s="14"/>
      <c r="C4" s="14"/>
      <c r="D4" s="14"/>
    </row>
    <row r="5" spans="1:29" ht="16" customHeight="1">
      <c r="A5" s="12" t="s">
        <v>244</v>
      </c>
      <c r="B5" s="12"/>
      <c r="C5" s="12"/>
      <c r="D5" s="12"/>
      <c r="K5" s="15"/>
      <c r="S5" s="15" t="s">
        <v>47</v>
      </c>
    </row>
    <row r="6" spans="1:29" ht="16" customHeight="1">
      <c r="A6" s="102" t="s">
        <v>48</v>
      </c>
      <c r="B6" s="103"/>
      <c r="C6" s="103"/>
      <c r="D6" s="103"/>
      <c r="E6" s="103"/>
      <c r="F6" s="98" t="s">
        <v>256</v>
      </c>
      <c r="G6" s="98"/>
      <c r="H6" s="98" t="s">
        <v>257</v>
      </c>
      <c r="I6" s="98"/>
      <c r="J6" s="98" t="s">
        <v>258</v>
      </c>
      <c r="K6" s="98"/>
      <c r="L6" s="98" t="s">
        <v>259</v>
      </c>
      <c r="M6" s="98"/>
      <c r="N6" s="98" t="s">
        <v>260</v>
      </c>
      <c r="O6" s="98"/>
      <c r="P6" s="98" t="s">
        <v>261</v>
      </c>
      <c r="Q6" s="98"/>
      <c r="R6" s="98" t="s">
        <v>262</v>
      </c>
      <c r="S6" s="98" t="s">
        <v>262</v>
      </c>
    </row>
    <row r="7" spans="1:29" ht="16" customHeight="1">
      <c r="A7" s="103"/>
      <c r="B7" s="103"/>
      <c r="C7" s="103"/>
      <c r="D7" s="103"/>
      <c r="E7" s="103"/>
      <c r="F7" s="50" t="s">
        <v>243</v>
      </c>
      <c r="G7" s="50" t="s">
        <v>247</v>
      </c>
      <c r="H7" s="50" t="s">
        <v>243</v>
      </c>
      <c r="I7" s="80" t="s">
        <v>246</v>
      </c>
      <c r="J7" s="50" t="s">
        <v>243</v>
      </c>
      <c r="K7" s="80" t="s">
        <v>246</v>
      </c>
      <c r="L7" s="50" t="s">
        <v>243</v>
      </c>
      <c r="M7" s="88" t="s">
        <v>246</v>
      </c>
      <c r="N7" s="50" t="s">
        <v>243</v>
      </c>
      <c r="O7" s="80" t="s">
        <v>246</v>
      </c>
      <c r="P7" s="50" t="s">
        <v>243</v>
      </c>
      <c r="Q7" s="88" t="s">
        <v>246</v>
      </c>
      <c r="R7" s="50" t="s">
        <v>243</v>
      </c>
      <c r="S7" s="80" t="s">
        <v>246</v>
      </c>
    </row>
    <row r="8" spans="1:29" ht="16" customHeight="1">
      <c r="A8" s="100" t="s">
        <v>82</v>
      </c>
      <c r="B8" s="60" t="s">
        <v>49</v>
      </c>
      <c r="C8" s="52"/>
      <c r="D8" s="52"/>
      <c r="E8" s="65" t="s">
        <v>40</v>
      </c>
      <c r="F8" s="53">
        <v>2021</v>
      </c>
      <c r="G8" s="53">
        <v>2335</v>
      </c>
      <c r="H8" s="53">
        <v>1980</v>
      </c>
      <c r="I8" s="53">
        <v>1956</v>
      </c>
      <c r="J8" s="53">
        <v>794</v>
      </c>
      <c r="K8" s="53">
        <v>821</v>
      </c>
      <c r="L8" s="87">
        <v>124</v>
      </c>
      <c r="M8" s="87">
        <v>58</v>
      </c>
      <c r="N8" s="53">
        <v>397</v>
      </c>
      <c r="O8" s="53">
        <v>380</v>
      </c>
      <c r="P8" s="87">
        <v>2626</v>
      </c>
      <c r="Q8" s="87">
        <v>2641</v>
      </c>
      <c r="R8" s="53">
        <v>8917</v>
      </c>
      <c r="S8" s="53">
        <v>8784</v>
      </c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ht="16" customHeight="1">
      <c r="A9" s="100"/>
      <c r="B9" s="62"/>
      <c r="C9" s="52" t="s">
        <v>50</v>
      </c>
      <c r="D9" s="52"/>
      <c r="E9" s="65" t="s">
        <v>41</v>
      </c>
      <c r="F9" s="53">
        <v>2004</v>
      </c>
      <c r="G9" s="53">
        <v>2335</v>
      </c>
      <c r="H9" s="53">
        <v>1928</v>
      </c>
      <c r="I9" s="53">
        <v>1950</v>
      </c>
      <c r="J9" s="53">
        <v>791</v>
      </c>
      <c r="K9" s="53">
        <v>796</v>
      </c>
      <c r="L9" s="87">
        <v>74</v>
      </c>
      <c r="M9" s="87">
        <v>58</v>
      </c>
      <c r="N9" s="53">
        <v>394</v>
      </c>
      <c r="O9" s="53">
        <v>364</v>
      </c>
      <c r="P9" s="87">
        <v>2626</v>
      </c>
      <c r="Q9" s="87">
        <v>2641</v>
      </c>
      <c r="R9" s="53">
        <v>8917</v>
      </c>
      <c r="S9" s="53">
        <v>8763</v>
      </c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1:29" ht="16" customHeight="1">
      <c r="A10" s="100"/>
      <c r="B10" s="61"/>
      <c r="C10" s="52" t="s">
        <v>51</v>
      </c>
      <c r="D10" s="52"/>
      <c r="E10" s="65" t="s">
        <v>42</v>
      </c>
      <c r="F10" s="53">
        <v>17</v>
      </c>
      <c r="G10" s="53"/>
      <c r="H10" s="53">
        <v>52</v>
      </c>
      <c r="I10" s="53">
        <v>6</v>
      </c>
      <c r="J10" s="66">
        <v>3</v>
      </c>
      <c r="K10" s="66">
        <v>25</v>
      </c>
      <c r="L10" s="87">
        <v>50</v>
      </c>
      <c r="M10" s="87"/>
      <c r="N10" s="53">
        <v>3</v>
      </c>
      <c r="O10" s="53">
        <v>16</v>
      </c>
      <c r="P10" s="87"/>
      <c r="Q10" s="87"/>
      <c r="R10" s="53"/>
      <c r="S10" s="53">
        <v>21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29" ht="16" customHeight="1">
      <c r="A11" s="100"/>
      <c r="B11" s="60" t="s">
        <v>52</v>
      </c>
      <c r="C11" s="52"/>
      <c r="D11" s="52"/>
      <c r="E11" s="65" t="s">
        <v>43</v>
      </c>
      <c r="F11" s="53">
        <v>2140</v>
      </c>
      <c r="G11" s="53">
        <v>1970</v>
      </c>
      <c r="H11" s="53">
        <v>1684</v>
      </c>
      <c r="I11" s="53">
        <v>1667</v>
      </c>
      <c r="J11" s="53">
        <v>724</v>
      </c>
      <c r="K11" s="53">
        <v>694</v>
      </c>
      <c r="L11" s="87">
        <v>198</v>
      </c>
      <c r="M11" s="87">
        <v>149</v>
      </c>
      <c r="N11" s="53">
        <v>345</v>
      </c>
      <c r="O11" s="53">
        <v>333</v>
      </c>
      <c r="P11" s="87">
        <v>2826</v>
      </c>
      <c r="Q11" s="87">
        <v>2807</v>
      </c>
      <c r="R11" s="53">
        <v>9097</v>
      </c>
      <c r="S11" s="53">
        <v>8628</v>
      </c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ht="16" customHeight="1">
      <c r="A12" s="100"/>
      <c r="B12" s="62"/>
      <c r="C12" s="52" t="s">
        <v>53</v>
      </c>
      <c r="D12" s="52"/>
      <c r="E12" s="65" t="s">
        <v>44</v>
      </c>
      <c r="F12" s="53">
        <v>2140</v>
      </c>
      <c r="G12" s="53">
        <v>1970</v>
      </c>
      <c r="H12" s="53">
        <v>1684</v>
      </c>
      <c r="I12" s="53">
        <v>1667</v>
      </c>
      <c r="J12" s="53">
        <v>724</v>
      </c>
      <c r="K12" s="53">
        <v>694</v>
      </c>
      <c r="L12" s="87">
        <v>198</v>
      </c>
      <c r="M12" s="87">
        <v>149</v>
      </c>
      <c r="N12" s="53">
        <v>345</v>
      </c>
      <c r="O12" s="53">
        <v>317</v>
      </c>
      <c r="P12" s="87">
        <v>2826</v>
      </c>
      <c r="Q12" s="87">
        <v>2807</v>
      </c>
      <c r="R12" s="53">
        <v>9097</v>
      </c>
      <c r="S12" s="53">
        <v>8573</v>
      </c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ht="16" customHeight="1">
      <c r="A13" s="100"/>
      <c r="B13" s="61"/>
      <c r="C13" s="52" t="s">
        <v>54</v>
      </c>
      <c r="D13" s="52"/>
      <c r="E13" s="65" t="s">
        <v>45</v>
      </c>
      <c r="F13" s="53"/>
      <c r="G13" s="53"/>
      <c r="H13" s="66"/>
      <c r="I13" s="66"/>
      <c r="J13" s="66"/>
      <c r="K13" s="66"/>
      <c r="L13" s="87"/>
      <c r="M13" s="87"/>
      <c r="N13" s="53"/>
      <c r="O13" s="53">
        <v>16</v>
      </c>
      <c r="P13" s="87"/>
      <c r="Q13" s="87"/>
      <c r="R13" s="53"/>
      <c r="S13" s="53">
        <v>55</v>
      </c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ht="16" customHeight="1">
      <c r="A14" s="100"/>
      <c r="B14" s="52" t="s">
        <v>55</v>
      </c>
      <c r="C14" s="52"/>
      <c r="D14" s="52"/>
      <c r="E14" s="65" t="s">
        <v>152</v>
      </c>
      <c r="F14" s="53">
        <f t="shared" ref="F14:S15" si="0">F9-F12</f>
        <v>-136</v>
      </c>
      <c r="G14" s="53">
        <f t="shared" si="0"/>
        <v>365</v>
      </c>
      <c r="H14" s="53">
        <f t="shared" si="0"/>
        <v>244</v>
      </c>
      <c r="I14" s="53">
        <f t="shared" si="0"/>
        <v>283</v>
      </c>
      <c r="J14" s="53">
        <f t="shared" si="0"/>
        <v>67</v>
      </c>
      <c r="K14" s="53">
        <f t="shared" si="0"/>
        <v>102</v>
      </c>
      <c r="L14" s="87">
        <f t="shared" ref="L14:M15" si="1">L9-L12</f>
        <v>-124</v>
      </c>
      <c r="M14" s="87">
        <f t="shared" si="1"/>
        <v>-91</v>
      </c>
      <c r="N14" s="53">
        <f t="shared" si="0"/>
        <v>49</v>
      </c>
      <c r="O14" s="53">
        <f t="shared" si="0"/>
        <v>47</v>
      </c>
      <c r="P14" s="87">
        <f t="shared" ref="P14:Q15" si="2">P9-P12</f>
        <v>-200</v>
      </c>
      <c r="Q14" s="87">
        <f t="shared" si="2"/>
        <v>-166</v>
      </c>
      <c r="R14" s="53">
        <f t="shared" si="0"/>
        <v>-180</v>
      </c>
      <c r="S14" s="53">
        <f t="shared" si="0"/>
        <v>190</v>
      </c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ht="16" customHeight="1">
      <c r="A15" s="100"/>
      <c r="B15" s="52" t="s">
        <v>56</v>
      </c>
      <c r="C15" s="52"/>
      <c r="D15" s="52"/>
      <c r="E15" s="65" t="s">
        <v>153</v>
      </c>
      <c r="F15" s="53">
        <f t="shared" si="0"/>
        <v>17</v>
      </c>
      <c r="G15" s="53">
        <f t="shared" si="0"/>
        <v>0</v>
      </c>
      <c r="H15" s="53">
        <f t="shared" si="0"/>
        <v>52</v>
      </c>
      <c r="I15" s="53">
        <f t="shared" si="0"/>
        <v>6</v>
      </c>
      <c r="J15" s="53">
        <f t="shared" si="0"/>
        <v>3</v>
      </c>
      <c r="K15" s="53">
        <f t="shared" si="0"/>
        <v>25</v>
      </c>
      <c r="L15" s="87">
        <f t="shared" ref="L15" si="3">L10-L13</f>
        <v>50</v>
      </c>
      <c r="M15" s="87">
        <f t="shared" si="1"/>
        <v>0</v>
      </c>
      <c r="N15" s="53">
        <f t="shared" si="0"/>
        <v>3</v>
      </c>
      <c r="O15" s="53">
        <f t="shared" si="0"/>
        <v>0</v>
      </c>
      <c r="P15" s="87">
        <f t="shared" ref="P15" si="4">P10-P13</f>
        <v>0</v>
      </c>
      <c r="Q15" s="87">
        <f t="shared" si="2"/>
        <v>0</v>
      </c>
      <c r="R15" s="53">
        <f t="shared" si="0"/>
        <v>0</v>
      </c>
      <c r="S15" s="53">
        <f t="shared" si="0"/>
        <v>-34</v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29" ht="16" customHeight="1">
      <c r="A16" s="100"/>
      <c r="B16" s="52" t="s">
        <v>57</v>
      </c>
      <c r="C16" s="52"/>
      <c r="D16" s="52"/>
      <c r="E16" s="65" t="s">
        <v>154</v>
      </c>
      <c r="F16" s="53">
        <f t="shared" ref="F16:S16" si="5">F8-F11</f>
        <v>-119</v>
      </c>
      <c r="G16" s="53">
        <f t="shared" si="5"/>
        <v>365</v>
      </c>
      <c r="H16" s="53">
        <f t="shared" si="5"/>
        <v>296</v>
      </c>
      <c r="I16" s="53">
        <f t="shared" si="5"/>
        <v>289</v>
      </c>
      <c r="J16" s="53">
        <f t="shared" si="5"/>
        <v>70</v>
      </c>
      <c r="K16" s="53">
        <f t="shared" si="5"/>
        <v>127</v>
      </c>
      <c r="L16" s="87">
        <f t="shared" ref="L16:M16" si="6">L8-L11</f>
        <v>-74</v>
      </c>
      <c r="M16" s="87">
        <f t="shared" si="6"/>
        <v>-91</v>
      </c>
      <c r="N16" s="53">
        <f t="shared" si="5"/>
        <v>52</v>
      </c>
      <c r="O16" s="53">
        <f t="shared" si="5"/>
        <v>47</v>
      </c>
      <c r="P16" s="87">
        <f t="shared" ref="P16:Q16" si="7">P8-P11</f>
        <v>-200</v>
      </c>
      <c r="Q16" s="87">
        <f t="shared" si="7"/>
        <v>-166</v>
      </c>
      <c r="R16" s="53">
        <f t="shared" si="5"/>
        <v>-180</v>
      </c>
      <c r="S16" s="53">
        <f t="shared" si="5"/>
        <v>156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ht="16" customHeight="1">
      <c r="A17" s="100"/>
      <c r="B17" s="52" t="s">
        <v>58</v>
      </c>
      <c r="C17" s="52"/>
      <c r="D17" s="52"/>
      <c r="E17" s="50"/>
      <c r="F17" s="66"/>
      <c r="G17" s="66"/>
      <c r="H17" s="66"/>
      <c r="I17" s="66"/>
      <c r="J17" s="53"/>
      <c r="K17" s="53"/>
      <c r="L17" s="87"/>
      <c r="M17" s="87"/>
      <c r="N17" s="53"/>
      <c r="O17" s="53"/>
      <c r="P17" s="87"/>
      <c r="Q17" s="87"/>
      <c r="R17" s="66"/>
      <c r="S17" s="6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ht="16" customHeight="1">
      <c r="A18" s="100"/>
      <c r="B18" s="52" t="s">
        <v>59</v>
      </c>
      <c r="C18" s="52"/>
      <c r="D18" s="52"/>
      <c r="E18" s="50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29" ht="16" customHeight="1">
      <c r="A19" s="100" t="s">
        <v>83</v>
      </c>
      <c r="B19" s="60" t="s">
        <v>60</v>
      </c>
      <c r="C19" s="52"/>
      <c r="D19" s="52"/>
      <c r="E19" s="65"/>
      <c r="F19" s="53">
        <v>305</v>
      </c>
      <c r="G19" s="53">
        <v>138</v>
      </c>
      <c r="H19" s="53"/>
      <c r="I19" s="53"/>
      <c r="J19" s="53">
        <v>18</v>
      </c>
      <c r="K19" s="53">
        <v>17</v>
      </c>
      <c r="L19" s="87">
        <v>2216</v>
      </c>
      <c r="M19" s="87">
        <v>1525</v>
      </c>
      <c r="N19" s="53">
        <v>503</v>
      </c>
      <c r="O19" s="53"/>
      <c r="P19" s="87">
        <v>331</v>
      </c>
      <c r="Q19" s="87">
        <v>91</v>
      </c>
      <c r="R19" s="53">
        <v>2238</v>
      </c>
      <c r="S19" s="53">
        <v>1976</v>
      </c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ht="16" customHeight="1">
      <c r="A20" s="100"/>
      <c r="B20" s="61"/>
      <c r="C20" s="52" t="s">
        <v>61</v>
      </c>
      <c r="D20" s="52"/>
      <c r="E20" s="65"/>
      <c r="F20" s="53">
        <v>296</v>
      </c>
      <c r="G20" s="53">
        <v>131</v>
      </c>
      <c r="H20" s="53"/>
      <c r="I20" s="53"/>
      <c r="J20" s="53"/>
      <c r="K20" s="66"/>
      <c r="L20" s="87">
        <v>2088</v>
      </c>
      <c r="M20" s="87">
        <v>969</v>
      </c>
      <c r="N20" s="53">
        <v>200</v>
      </c>
      <c r="O20" s="53"/>
      <c r="P20" s="87">
        <v>304</v>
      </c>
      <c r="Q20" s="87">
        <v>18</v>
      </c>
      <c r="R20" s="53">
        <v>388</v>
      </c>
      <c r="S20" s="53">
        <v>405</v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ht="16" customHeight="1">
      <c r="A21" s="100"/>
      <c r="B21" s="79" t="s">
        <v>62</v>
      </c>
      <c r="C21" s="52"/>
      <c r="D21" s="52"/>
      <c r="E21" s="65" t="s">
        <v>155</v>
      </c>
      <c r="F21" s="53">
        <v>305</v>
      </c>
      <c r="G21" s="53">
        <v>138</v>
      </c>
      <c r="H21" s="53"/>
      <c r="I21" s="53"/>
      <c r="J21" s="53">
        <v>18</v>
      </c>
      <c r="K21" s="53">
        <v>17</v>
      </c>
      <c r="L21" s="87">
        <v>2216</v>
      </c>
      <c r="M21" s="87">
        <v>1155</v>
      </c>
      <c r="N21" s="53">
        <v>503</v>
      </c>
      <c r="O21" s="53"/>
      <c r="P21" s="87">
        <v>331</v>
      </c>
      <c r="Q21" s="87">
        <v>91</v>
      </c>
      <c r="R21" s="53">
        <v>2072</v>
      </c>
      <c r="S21" s="53">
        <v>1812</v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ht="16" customHeight="1">
      <c r="A22" s="100"/>
      <c r="B22" s="60" t="s">
        <v>63</v>
      </c>
      <c r="C22" s="52"/>
      <c r="D22" s="52"/>
      <c r="E22" s="65" t="s">
        <v>156</v>
      </c>
      <c r="F22" s="53">
        <v>807</v>
      </c>
      <c r="G22" s="53">
        <v>832</v>
      </c>
      <c r="H22" s="53">
        <v>518</v>
      </c>
      <c r="I22" s="53">
        <v>726</v>
      </c>
      <c r="J22" s="53">
        <v>201</v>
      </c>
      <c r="K22" s="53">
        <v>146</v>
      </c>
      <c r="L22" s="87">
        <v>2399</v>
      </c>
      <c r="M22" s="87">
        <v>1311</v>
      </c>
      <c r="N22" s="53">
        <v>573</v>
      </c>
      <c r="O22" s="53">
        <v>61</v>
      </c>
      <c r="P22" s="87">
        <v>361</v>
      </c>
      <c r="Q22" s="87">
        <v>153</v>
      </c>
      <c r="R22" s="53">
        <v>3205</v>
      </c>
      <c r="S22" s="53">
        <v>2856</v>
      </c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ht="16" customHeight="1">
      <c r="A23" s="100"/>
      <c r="B23" s="61" t="s">
        <v>64</v>
      </c>
      <c r="C23" s="52" t="s">
        <v>65</v>
      </c>
      <c r="D23" s="52"/>
      <c r="E23" s="65"/>
      <c r="F23" s="53">
        <v>175</v>
      </c>
      <c r="G23" s="53">
        <v>184</v>
      </c>
      <c r="H23" s="53">
        <v>117</v>
      </c>
      <c r="I23" s="53">
        <v>125</v>
      </c>
      <c r="J23" s="53">
        <v>7</v>
      </c>
      <c r="K23" s="53">
        <v>9</v>
      </c>
      <c r="L23" s="87">
        <v>984</v>
      </c>
      <c r="M23" s="87">
        <v>552</v>
      </c>
      <c r="N23" s="53">
        <v>220</v>
      </c>
      <c r="O23" s="53">
        <v>20</v>
      </c>
      <c r="P23" s="87">
        <v>69</v>
      </c>
      <c r="Q23" s="87">
        <v>135</v>
      </c>
      <c r="R23" s="53">
        <v>918</v>
      </c>
      <c r="S23" s="53">
        <v>949</v>
      </c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ht="16" customHeight="1">
      <c r="A24" s="100"/>
      <c r="B24" s="52" t="s">
        <v>157</v>
      </c>
      <c r="C24" s="52"/>
      <c r="D24" s="52"/>
      <c r="E24" s="65" t="s">
        <v>158</v>
      </c>
      <c r="F24" s="53">
        <f t="shared" ref="F24:S24" si="8">F21-F22</f>
        <v>-502</v>
      </c>
      <c r="G24" s="53">
        <f t="shared" si="8"/>
        <v>-694</v>
      </c>
      <c r="H24" s="53">
        <f t="shared" si="8"/>
        <v>-518</v>
      </c>
      <c r="I24" s="53">
        <f t="shared" si="8"/>
        <v>-726</v>
      </c>
      <c r="J24" s="53">
        <f t="shared" si="8"/>
        <v>-183</v>
      </c>
      <c r="K24" s="53">
        <f t="shared" si="8"/>
        <v>-129</v>
      </c>
      <c r="L24" s="87">
        <f t="shared" ref="L24:M24" si="9">L21-L22</f>
        <v>-183</v>
      </c>
      <c r="M24" s="87">
        <f t="shared" si="9"/>
        <v>-156</v>
      </c>
      <c r="N24" s="53">
        <f t="shared" si="8"/>
        <v>-70</v>
      </c>
      <c r="O24" s="53">
        <f t="shared" si="8"/>
        <v>-61</v>
      </c>
      <c r="P24" s="87">
        <f t="shared" ref="P24:Q24" si="10">P21-P22</f>
        <v>-30</v>
      </c>
      <c r="Q24" s="87">
        <f t="shared" si="10"/>
        <v>-62</v>
      </c>
      <c r="R24" s="53">
        <f t="shared" si="8"/>
        <v>-1133</v>
      </c>
      <c r="S24" s="53">
        <f t="shared" si="8"/>
        <v>-1044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 ht="16" customHeight="1">
      <c r="A25" s="100"/>
      <c r="B25" s="60" t="s">
        <v>66</v>
      </c>
      <c r="C25" s="60"/>
      <c r="D25" s="60"/>
      <c r="E25" s="104" t="s">
        <v>159</v>
      </c>
      <c r="F25" s="96">
        <v>502</v>
      </c>
      <c r="G25" s="96">
        <v>694</v>
      </c>
      <c r="H25" s="96">
        <v>518</v>
      </c>
      <c r="I25" s="96">
        <v>726</v>
      </c>
      <c r="J25" s="96">
        <v>183</v>
      </c>
      <c r="K25" s="96">
        <v>129</v>
      </c>
      <c r="L25" s="96">
        <v>183</v>
      </c>
      <c r="M25" s="96">
        <v>156</v>
      </c>
      <c r="N25" s="96">
        <v>70</v>
      </c>
      <c r="O25" s="96">
        <v>61</v>
      </c>
      <c r="P25" s="96">
        <v>30</v>
      </c>
      <c r="Q25" s="96">
        <v>62</v>
      </c>
      <c r="R25" s="96">
        <v>1133</v>
      </c>
      <c r="S25" s="96">
        <v>1044</v>
      </c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ht="16" customHeight="1">
      <c r="A26" s="100"/>
      <c r="B26" s="79" t="s">
        <v>67</v>
      </c>
      <c r="C26" s="79"/>
      <c r="D26" s="79"/>
      <c r="E26" s="105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ht="16" customHeight="1">
      <c r="A27" s="100"/>
      <c r="B27" s="52" t="s">
        <v>160</v>
      </c>
      <c r="C27" s="52"/>
      <c r="D27" s="52"/>
      <c r="E27" s="65" t="s">
        <v>161</v>
      </c>
      <c r="F27" s="53">
        <f t="shared" ref="F27:S27" si="11">F24+F25</f>
        <v>0</v>
      </c>
      <c r="G27" s="53">
        <f t="shared" si="11"/>
        <v>0</v>
      </c>
      <c r="H27" s="53">
        <f t="shared" si="11"/>
        <v>0</v>
      </c>
      <c r="I27" s="53">
        <f t="shared" si="11"/>
        <v>0</v>
      </c>
      <c r="J27" s="53">
        <f t="shared" si="11"/>
        <v>0</v>
      </c>
      <c r="K27" s="53">
        <f t="shared" si="11"/>
        <v>0</v>
      </c>
      <c r="L27" s="87">
        <f t="shared" ref="L27:M27" si="12">L24+L25</f>
        <v>0</v>
      </c>
      <c r="M27" s="87">
        <f t="shared" si="12"/>
        <v>0</v>
      </c>
      <c r="N27" s="53">
        <f t="shared" si="11"/>
        <v>0</v>
      </c>
      <c r="O27" s="53">
        <f t="shared" si="11"/>
        <v>0</v>
      </c>
      <c r="P27" s="87">
        <f t="shared" ref="P27:Q27" si="13">P24+P25</f>
        <v>0</v>
      </c>
      <c r="Q27" s="87">
        <f t="shared" si="13"/>
        <v>0</v>
      </c>
      <c r="R27" s="53">
        <f t="shared" si="11"/>
        <v>0</v>
      </c>
      <c r="S27" s="53">
        <f t="shared" si="11"/>
        <v>0</v>
      </c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ht="16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ht="16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7"/>
      <c r="P29" s="27"/>
      <c r="Q29" s="27"/>
      <c r="R29" s="27"/>
      <c r="S29" s="28" t="s">
        <v>162</v>
      </c>
      <c r="T29" s="27"/>
      <c r="U29" s="27"/>
      <c r="V29" s="27"/>
      <c r="W29" s="27"/>
      <c r="X29" s="27"/>
      <c r="Y29" s="27"/>
      <c r="Z29" s="27"/>
      <c r="AA29" s="27"/>
      <c r="AB29" s="27"/>
      <c r="AC29" s="28"/>
    </row>
    <row r="30" spans="1:29" ht="16" customHeight="1">
      <c r="A30" s="103" t="s">
        <v>68</v>
      </c>
      <c r="B30" s="103"/>
      <c r="C30" s="103"/>
      <c r="D30" s="103"/>
      <c r="E30" s="103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29"/>
      <c r="U30" s="27"/>
      <c r="V30" s="29"/>
      <c r="W30" s="27"/>
      <c r="X30" s="29"/>
      <c r="Y30" s="27"/>
      <c r="Z30" s="29"/>
      <c r="AA30" s="27"/>
      <c r="AB30" s="29"/>
      <c r="AC30" s="27"/>
    </row>
    <row r="31" spans="1:29" ht="16" customHeight="1">
      <c r="A31" s="103"/>
      <c r="B31" s="103"/>
      <c r="C31" s="103"/>
      <c r="D31" s="103"/>
      <c r="E31" s="103"/>
      <c r="F31" s="50" t="s">
        <v>243</v>
      </c>
      <c r="G31" s="80" t="s">
        <v>246</v>
      </c>
      <c r="H31" s="50" t="s">
        <v>243</v>
      </c>
      <c r="I31" s="80" t="s">
        <v>246</v>
      </c>
      <c r="J31" s="50" t="s">
        <v>243</v>
      </c>
      <c r="K31" s="80" t="s">
        <v>246</v>
      </c>
      <c r="L31" s="50" t="s">
        <v>243</v>
      </c>
      <c r="M31" s="88" t="s">
        <v>246</v>
      </c>
      <c r="N31" s="50" t="s">
        <v>243</v>
      </c>
      <c r="O31" s="80" t="s">
        <v>246</v>
      </c>
      <c r="P31" s="50" t="s">
        <v>243</v>
      </c>
      <c r="Q31" s="88" t="s">
        <v>246</v>
      </c>
      <c r="R31" s="50" t="s">
        <v>243</v>
      </c>
      <c r="S31" s="80" t="s">
        <v>246</v>
      </c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 ht="16" customHeight="1">
      <c r="A32" s="100" t="s">
        <v>84</v>
      </c>
      <c r="B32" s="60" t="s">
        <v>49</v>
      </c>
      <c r="C32" s="52"/>
      <c r="D32" s="52"/>
      <c r="E32" s="65" t="s">
        <v>40</v>
      </c>
      <c r="F32" s="53"/>
      <c r="G32" s="53"/>
      <c r="H32" s="53"/>
      <c r="I32" s="53"/>
      <c r="J32" s="53"/>
      <c r="K32" s="53"/>
      <c r="L32" s="87"/>
      <c r="M32" s="87"/>
      <c r="N32" s="53"/>
      <c r="O32" s="53"/>
      <c r="P32" s="87"/>
      <c r="Q32" s="87"/>
      <c r="R32" s="53"/>
      <c r="S32" s="53"/>
      <c r="T32" s="31"/>
      <c r="U32" s="31"/>
      <c r="V32" s="31"/>
      <c r="W32" s="31"/>
      <c r="X32" s="32"/>
      <c r="Y32" s="32"/>
      <c r="Z32" s="31"/>
      <c r="AA32" s="31"/>
      <c r="AB32" s="32"/>
      <c r="AC32" s="32"/>
    </row>
    <row r="33" spans="1:29" ht="16" customHeight="1">
      <c r="A33" s="106"/>
      <c r="B33" s="62"/>
      <c r="C33" s="60" t="s">
        <v>69</v>
      </c>
      <c r="D33" s="52"/>
      <c r="E33" s="65"/>
      <c r="F33" s="53"/>
      <c r="G33" s="53"/>
      <c r="H33" s="53"/>
      <c r="I33" s="53"/>
      <c r="J33" s="53"/>
      <c r="K33" s="53"/>
      <c r="L33" s="87"/>
      <c r="M33" s="87"/>
      <c r="N33" s="53"/>
      <c r="O33" s="53"/>
      <c r="P33" s="87"/>
      <c r="Q33" s="87"/>
      <c r="R33" s="53"/>
      <c r="S33" s="53"/>
      <c r="T33" s="31"/>
      <c r="U33" s="31"/>
      <c r="V33" s="31"/>
      <c r="W33" s="31"/>
      <c r="X33" s="32"/>
      <c r="Y33" s="32"/>
      <c r="Z33" s="31"/>
      <c r="AA33" s="31"/>
      <c r="AB33" s="32"/>
      <c r="AC33" s="32"/>
    </row>
    <row r="34" spans="1:29" ht="16" customHeight="1">
      <c r="A34" s="106"/>
      <c r="B34" s="62"/>
      <c r="C34" s="61"/>
      <c r="D34" s="52" t="s">
        <v>70</v>
      </c>
      <c r="E34" s="65"/>
      <c r="F34" s="53"/>
      <c r="G34" s="53"/>
      <c r="H34" s="53"/>
      <c r="I34" s="53"/>
      <c r="J34" s="53"/>
      <c r="K34" s="53"/>
      <c r="L34" s="87"/>
      <c r="M34" s="87"/>
      <c r="N34" s="53"/>
      <c r="O34" s="53"/>
      <c r="P34" s="87"/>
      <c r="Q34" s="87"/>
      <c r="R34" s="53"/>
      <c r="S34" s="53"/>
      <c r="T34" s="31"/>
      <c r="U34" s="31"/>
      <c r="V34" s="31"/>
      <c r="W34" s="31"/>
      <c r="X34" s="32"/>
      <c r="Y34" s="32"/>
      <c r="Z34" s="31"/>
      <c r="AA34" s="31"/>
      <c r="AB34" s="32"/>
      <c r="AC34" s="32"/>
    </row>
    <row r="35" spans="1:29" ht="16" customHeight="1">
      <c r="A35" s="106"/>
      <c r="B35" s="61"/>
      <c r="C35" s="79" t="s">
        <v>71</v>
      </c>
      <c r="D35" s="52"/>
      <c r="E35" s="65"/>
      <c r="F35" s="53"/>
      <c r="G35" s="53"/>
      <c r="H35" s="53"/>
      <c r="I35" s="53"/>
      <c r="J35" s="67"/>
      <c r="K35" s="67"/>
      <c r="L35" s="87"/>
      <c r="M35" s="87"/>
      <c r="N35" s="53"/>
      <c r="O35" s="53"/>
      <c r="P35" s="87"/>
      <c r="Q35" s="87"/>
      <c r="R35" s="53"/>
      <c r="S35" s="53"/>
      <c r="T35" s="31"/>
      <c r="U35" s="31"/>
      <c r="V35" s="31"/>
      <c r="W35" s="31"/>
      <c r="X35" s="32"/>
      <c r="Y35" s="32"/>
      <c r="Z35" s="31"/>
      <c r="AA35" s="31"/>
      <c r="AB35" s="32"/>
      <c r="AC35" s="32"/>
    </row>
    <row r="36" spans="1:29" ht="16" customHeight="1">
      <c r="A36" s="106"/>
      <c r="B36" s="60" t="s">
        <v>52</v>
      </c>
      <c r="C36" s="52"/>
      <c r="D36" s="52"/>
      <c r="E36" s="65" t="s">
        <v>41</v>
      </c>
      <c r="F36" s="53"/>
      <c r="G36" s="53"/>
      <c r="H36" s="53"/>
      <c r="I36" s="53"/>
      <c r="J36" s="53"/>
      <c r="K36" s="53"/>
      <c r="L36" s="87"/>
      <c r="M36" s="87"/>
      <c r="N36" s="53"/>
      <c r="O36" s="53"/>
      <c r="P36" s="87"/>
      <c r="Q36" s="87"/>
      <c r="R36" s="53"/>
      <c r="S36" s="53"/>
      <c r="T36" s="31"/>
      <c r="U36" s="31"/>
      <c r="V36" s="31"/>
      <c r="W36" s="31"/>
      <c r="X36" s="31"/>
      <c r="Y36" s="31"/>
      <c r="Z36" s="31"/>
      <c r="AA36" s="31"/>
      <c r="AB36" s="32"/>
      <c r="AC36" s="32"/>
    </row>
    <row r="37" spans="1:29" ht="16" customHeight="1">
      <c r="A37" s="106"/>
      <c r="B37" s="62"/>
      <c r="C37" s="52" t="s">
        <v>72</v>
      </c>
      <c r="D37" s="52"/>
      <c r="E37" s="65"/>
      <c r="F37" s="53"/>
      <c r="G37" s="53"/>
      <c r="H37" s="53"/>
      <c r="I37" s="53"/>
      <c r="J37" s="53"/>
      <c r="K37" s="53"/>
      <c r="L37" s="87"/>
      <c r="M37" s="87"/>
      <c r="N37" s="53"/>
      <c r="O37" s="53"/>
      <c r="P37" s="87"/>
      <c r="Q37" s="87"/>
      <c r="R37" s="53"/>
      <c r="S37" s="53"/>
      <c r="T37" s="31"/>
      <c r="U37" s="31"/>
      <c r="V37" s="31"/>
      <c r="W37" s="31"/>
      <c r="X37" s="31"/>
      <c r="Y37" s="31"/>
      <c r="Z37" s="31"/>
      <c r="AA37" s="31"/>
      <c r="AB37" s="32"/>
      <c r="AC37" s="32"/>
    </row>
    <row r="38" spans="1:29" ht="16" customHeight="1">
      <c r="A38" s="106"/>
      <c r="B38" s="61"/>
      <c r="C38" s="52" t="s">
        <v>73</v>
      </c>
      <c r="D38" s="52"/>
      <c r="E38" s="65"/>
      <c r="F38" s="53"/>
      <c r="G38" s="53"/>
      <c r="H38" s="53"/>
      <c r="I38" s="53"/>
      <c r="J38" s="53"/>
      <c r="K38" s="67"/>
      <c r="L38" s="87"/>
      <c r="M38" s="87"/>
      <c r="N38" s="53"/>
      <c r="O38" s="53"/>
      <c r="P38" s="87"/>
      <c r="Q38" s="87"/>
      <c r="R38" s="53"/>
      <c r="S38" s="53"/>
      <c r="T38" s="31"/>
      <c r="U38" s="31"/>
      <c r="V38" s="32"/>
      <c r="W38" s="32"/>
      <c r="X38" s="31"/>
      <c r="Y38" s="31"/>
      <c r="Z38" s="31"/>
      <c r="AA38" s="31"/>
      <c r="AB38" s="32"/>
      <c r="AC38" s="32"/>
    </row>
    <row r="39" spans="1:29" ht="16" customHeight="1">
      <c r="A39" s="106"/>
      <c r="B39" s="46" t="s">
        <v>74</v>
      </c>
      <c r="C39" s="46"/>
      <c r="D39" s="46"/>
      <c r="E39" s="65" t="s">
        <v>163</v>
      </c>
      <c r="F39" s="53">
        <f t="shared" ref="F39:S39" si="14">F32-F36</f>
        <v>0</v>
      </c>
      <c r="G39" s="53">
        <f t="shared" si="14"/>
        <v>0</v>
      </c>
      <c r="H39" s="53">
        <f t="shared" si="14"/>
        <v>0</v>
      </c>
      <c r="I39" s="53">
        <f t="shared" si="14"/>
        <v>0</v>
      </c>
      <c r="J39" s="53">
        <f t="shared" si="14"/>
        <v>0</v>
      </c>
      <c r="K39" s="53">
        <f t="shared" si="14"/>
        <v>0</v>
      </c>
      <c r="L39" s="87">
        <f t="shared" ref="L39:M39" si="15">L32-L36</f>
        <v>0</v>
      </c>
      <c r="M39" s="87">
        <f t="shared" si="15"/>
        <v>0</v>
      </c>
      <c r="N39" s="53">
        <f t="shared" si="14"/>
        <v>0</v>
      </c>
      <c r="O39" s="53">
        <f t="shared" si="14"/>
        <v>0</v>
      </c>
      <c r="P39" s="87">
        <f t="shared" ref="P39:Q39" si="16">P32-P36</f>
        <v>0</v>
      </c>
      <c r="Q39" s="87">
        <f t="shared" si="16"/>
        <v>0</v>
      </c>
      <c r="R39" s="53">
        <f t="shared" si="14"/>
        <v>0</v>
      </c>
      <c r="S39" s="53">
        <f t="shared" si="14"/>
        <v>0</v>
      </c>
      <c r="T39" s="31"/>
      <c r="U39" s="31"/>
      <c r="V39" s="31"/>
      <c r="W39" s="31"/>
      <c r="X39" s="31"/>
      <c r="Y39" s="31"/>
      <c r="Z39" s="31"/>
      <c r="AA39" s="31"/>
      <c r="AB39" s="32"/>
      <c r="AC39" s="32"/>
    </row>
    <row r="40" spans="1:29" ht="16" customHeight="1">
      <c r="A40" s="100" t="s">
        <v>85</v>
      </c>
      <c r="B40" s="60" t="s">
        <v>75</v>
      </c>
      <c r="C40" s="52"/>
      <c r="D40" s="52"/>
      <c r="E40" s="65" t="s">
        <v>43</v>
      </c>
      <c r="F40" s="53"/>
      <c r="G40" s="53"/>
      <c r="H40" s="53"/>
      <c r="I40" s="53"/>
      <c r="J40" s="53"/>
      <c r="K40" s="53"/>
      <c r="L40" s="87"/>
      <c r="M40" s="87"/>
      <c r="N40" s="53"/>
      <c r="O40" s="53"/>
      <c r="P40" s="87"/>
      <c r="Q40" s="87"/>
      <c r="R40" s="53"/>
      <c r="S40" s="53"/>
      <c r="T40" s="31"/>
      <c r="U40" s="31"/>
      <c r="V40" s="31"/>
      <c r="W40" s="31"/>
      <c r="X40" s="32"/>
      <c r="Y40" s="32"/>
      <c r="Z40" s="32"/>
      <c r="AA40" s="32"/>
      <c r="AB40" s="31"/>
      <c r="AC40" s="31"/>
    </row>
    <row r="41" spans="1:29" ht="16" customHeight="1">
      <c r="A41" s="101"/>
      <c r="B41" s="61"/>
      <c r="C41" s="52" t="s">
        <v>76</v>
      </c>
      <c r="D41" s="52"/>
      <c r="E41" s="65"/>
      <c r="F41" s="67"/>
      <c r="G41" s="67"/>
      <c r="H41" s="67"/>
      <c r="I41" s="67"/>
      <c r="J41" s="53"/>
      <c r="K41" s="53"/>
      <c r="L41" s="87"/>
      <c r="M41" s="87"/>
      <c r="N41" s="53"/>
      <c r="O41" s="53"/>
      <c r="P41" s="87"/>
      <c r="Q41" s="87"/>
      <c r="R41" s="53"/>
      <c r="S41" s="53"/>
      <c r="T41" s="32"/>
      <c r="U41" s="32"/>
      <c r="V41" s="32"/>
      <c r="W41" s="32"/>
      <c r="X41" s="32"/>
      <c r="Y41" s="32"/>
      <c r="Z41" s="32"/>
      <c r="AA41" s="32"/>
      <c r="AB41" s="31"/>
      <c r="AC41" s="31"/>
    </row>
    <row r="42" spans="1:29" ht="16" customHeight="1">
      <c r="A42" s="101"/>
      <c r="B42" s="60" t="s">
        <v>63</v>
      </c>
      <c r="C42" s="52"/>
      <c r="D42" s="52"/>
      <c r="E42" s="65" t="s">
        <v>44</v>
      </c>
      <c r="F42" s="53"/>
      <c r="G42" s="53"/>
      <c r="H42" s="53"/>
      <c r="I42" s="53"/>
      <c r="J42" s="53"/>
      <c r="K42" s="53"/>
      <c r="L42" s="87"/>
      <c r="M42" s="87"/>
      <c r="N42" s="53"/>
      <c r="O42" s="53"/>
      <c r="P42" s="87"/>
      <c r="Q42" s="87"/>
      <c r="R42" s="53"/>
      <c r="S42" s="53"/>
      <c r="T42" s="31"/>
      <c r="U42" s="31"/>
      <c r="V42" s="31"/>
      <c r="W42" s="31"/>
      <c r="X42" s="32"/>
      <c r="Y42" s="32"/>
      <c r="Z42" s="31"/>
      <c r="AA42" s="31"/>
      <c r="AB42" s="31"/>
      <c r="AC42" s="31"/>
    </row>
    <row r="43" spans="1:29" ht="16" customHeight="1">
      <c r="A43" s="101"/>
      <c r="B43" s="61"/>
      <c r="C43" s="52" t="s">
        <v>77</v>
      </c>
      <c r="D43" s="52"/>
      <c r="E43" s="65"/>
      <c r="F43" s="53"/>
      <c r="G43" s="53"/>
      <c r="H43" s="53"/>
      <c r="I43" s="53"/>
      <c r="J43" s="67"/>
      <c r="K43" s="67"/>
      <c r="L43" s="87"/>
      <c r="M43" s="87"/>
      <c r="N43" s="53"/>
      <c r="O43" s="53"/>
      <c r="P43" s="87"/>
      <c r="Q43" s="87"/>
      <c r="R43" s="53"/>
      <c r="S43" s="53"/>
      <c r="T43" s="31"/>
      <c r="U43" s="31"/>
      <c r="V43" s="32"/>
      <c r="W43" s="31"/>
      <c r="X43" s="32"/>
      <c r="Y43" s="32"/>
      <c r="Z43" s="31"/>
      <c r="AA43" s="31"/>
      <c r="AB43" s="32"/>
      <c r="AC43" s="32"/>
    </row>
    <row r="44" spans="1:29" ht="16" customHeight="1">
      <c r="A44" s="101"/>
      <c r="B44" s="52" t="s">
        <v>74</v>
      </c>
      <c r="C44" s="52"/>
      <c r="D44" s="52"/>
      <c r="E44" s="65" t="s">
        <v>164</v>
      </c>
      <c r="F44" s="67">
        <f t="shared" ref="F44:S44" si="17">F40-F42</f>
        <v>0</v>
      </c>
      <c r="G44" s="67">
        <f t="shared" si="17"/>
        <v>0</v>
      </c>
      <c r="H44" s="67">
        <f t="shared" si="17"/>
        <v>0</v>
      </c>
      <c r="I44" s="67">
        <f t="shared" si="17"/>
        <v>0</v>
      </c>
      <c r="J44" s="67">
        <f t="shared" si="17"/>
        <v>0</v>
      </c>
      <c r="K44" s="67">
        <f t="shared" si="17"/>
        <v>0</v>
      </c>
      <c r="L44" s="67">
        <f t="shared" ref="L44:M44" si="18">L40-L42</f>
        <v>0</v>
      </c>
      <c r="M44" s="67">
        <f t="shared" si="18"/>
        <v>0</v>
      </c>
      <c r="N44" s="67">
        <f t="shared" si="17"/>
        <v>0</v>
      </c>
      <c r="O44" s="67">
        <f t="shared" si="17"/>
        <v>0</v>
      </c>
      <c r="P44" s="67">
        <f t="shared" ref="P44:Q44" si="19">P40-P42</f>
        <v>0</v>
      </c>
      <c r="Q44" s="67">
        <f t="shared" si="19"/>
        <v>0</v>
      </c>
      <c r="R44" s="67">
        <f t="shared" si="17"/>
        <v>0</v>
      </c>
      <c r="S44" s="67">
        <f t="shared" si="17"/>
        <v>0</v>
      </c>
      <c r="T44" s="32"/>
      <c r="U44" s="32"/>
      <c r="V44" s="31"/>
      <c r="W44" s="31"/>
      <c r="X44" s="32"/>
      <c r="Y44" s="32"/>
      <c r="Z44" s="31"/>
      <c r="AA44" s="31"/>
      <c r="AB44" s="31"/>
      <c r="AC44" s="31"/>
    </row>
    <row r="45" spans="1:29" ht="16" customHeight="1">
      <c r="A45" s="100" t="s">
        <v>86</v>
      </c>
      <c r="B45" s="46" t="s">
        <v>78</v>
      </c>
      <c r="C45" s="46"/>
      <c r="D45" s="46"/>
      <c r="E45" s="65" t="s">
        <v>165</v>
      </c>
      <c r="F45" s="53">
        <f t="shared" ref="F45:S45" si="20">F39+F44</f>
        <v>0</v>
      </c>
      <c r="G45" s="53">
        <f t="shared" si="20"/>
        <v>0</v>
      </c>
      <c r="H45" s="53">
        <f t="shared" si="20"/>
        <v>0</v>
      </c>
      <c r="I45" s="53">
        <f t="shared" si="20"/>
        <v>0</v>
      </c>
      <c r="J45" s="53">
        <f t="shared" si="20"/>
        <v>0</v>
      </c>
      <c r="K45" s="53">
        <f t="shared" si="20"/>
        <v>0</v>
      </c>
      <c r="L45" s="87">
        <f t="shared" ref="L45:M45" si="21">L39+L44</f>
        <v>0</v>
      </c>
      <c r="M45" s="87">
        <f t="shared" si="21"/>
        <v>0</v>
      </c>
      <c r="N45" s="53">
        <f t="shared" si="20"/>
        <v>0</v>
      </c>
      <c r="O45" s="53">
        <f t="shared" si="20"/>
        <v>0</v>
      </c>
      <c r="P45" s="87">
        <f t="shared" ref="P45:Q45" si="22">P39+P44</f>
        <v>0</v>
      </c>
      <c r="Q45" s="87">
        <f t="shared" si="22"/>
        <v>0</v>
      </c>
      <c r="R45" s="53">
        <f t="shared" si="20"/>
        <v>0</v>
      </c>
      <c r="S45" s="53">
        <f t="shared" si="20"/>
        <v>0</v>
      </c>
      <c r="T45" s="31"/>
      <c r="U45" s="31"/>
      <c r="V45" s="31"/>
      <c r="W45" s="31"/>
      <c r="X45" s="31"/>
      <c r="Y45" s="31"/>
      <c r="Z45" s="31"/>
      <c r="AA45" s="31"/>
      <c r="AB45" s="31"/>
      <c r="AC45" s="31"/>
    </row>
    <row r="46" spans="1:29" ht="16" customHeight="1">
      <c r="A46" s="101"/>
      <c r="B46" s="52" t="s">
        <v>79</v>
      </c>
      <c r="C46" s="52"/>
      <c r="D46" s="52"/>
      <c r="E46" s="52"/>
      <c r="F46" s="67"/>
      <c r="G46" s="67"/>
      <c r="H46" s="67"/>
      <c r="I46" s="67"/>
      <c r="J46" s="67"/>
      <c r="K46" s="67"/>
      <c r="L46" s="87"/>
      <c r="M46" s="87"/>
      <c r="N46" s="53"/>
      <c r="O46" s="53"/>
      <c r="P46" s="87"/>
      <c r="Q46" s="87"/>
      <c r="R46" s="67"/>
      <c r="S46" s="67"/>
      <c r="T46" s="32"/>
      <c r="U46" s="32"/>
      <c r="V46" s="32"/>
      <c r="W46" s="32"/>
      <c r="X46" s="32"/>
      <c r="Y46" s="32"/>
      <c r="Z46" s="32"/>
      <c r="AA46" s="32"/>
      <c r="AB46" s="32"/>
      <c r="AC46" s="32"/>
    </row>
    <row r="47" spans="1:29" ht="16" customHeight="1">
      <c r="A47" s="101"/>
      <c r="B47" s="52" t="s">
        <v>80</v>
      </c>
      <c r="C47" s="52"/>
      <c r="D47" s="52"/>
      <c r="E47" s="52"/>
      <c r="F47" s="53"/>
      <c r="G47" s="53"/>
      <c r="H47" s="53"/>
      <c r="I47" s="53"/>
      <c r="J47" s="53"/>
      <c r="K47" s="53"/>
      <c r="L47" s="87"/>
      <c r="M47" s="87"/>
      <c r="N47" s="53"/>
      <c r="O47" s="53"/>
      <c r="P47" s="87"/>
      <c r="Q47" s="87"/>
      <c r="R47" s="53"/>
      <c r="S47" s="53"/>
      <c r="T47" s="31"/>
      <c r="U47" s="31"/>
      <c r="V47" s="31"/>
      <c r="W47" s="31"/>
      <c r="X47" s="31"/>
      <c r="Y47" s="31"/>
      <c r="Z47" s="31"/>
      <c r="AA47" s="31"/>
      <c r="AB47" s="31"/>
      <c r="AC47" s="31"/>
    </row>
    <row r="48" spans="1:29" ht="16" customHeight="1">
      <c r="A48" s="101"/>
      <c r="B48" s="52" t="s">
        <v>81</v>
      </c>
      <c r="C48" s="52"/>
      <c r="D48" s="52"/>
      <c r="E48" s="52"/>
      <c r="F48" s="53"/>
      <c r="G48" s="53"/>
      <c r="H48" s="53"/>
      <c r="I48" s="53"/>
      <c r="J48" s="53"/>
      <c r="K48" s="53"/>
      <c r="L48" s="87"/>
      <c r="M48" s="87"/>
      <c r="N48" s="53"/>
      <c r="O48" s="53"/>
      <c r="P48" s="87"/>
      <c r="Q48" s="87"/>
      <c r="R48" s="53"/>
      <c r="S48" s="53"/>
      <c r="T48" s="31"/>
      <c r="U48" s="31"/>
      <c r="V48" s="31"/>
      <c r="W48" s="31"/>
      <c r="X48" s="31"/>
      <c r="Y48" s="31"/>
      <c r="Z48" s="31"/>
      <c r="AA48" s="31"/>
      <c r="AB48" s="31"/>
      <c r="AC48" s="31"/>
    </row>
    <row r="49" spans="1:19" ht="16" customHeight="1">
      <c r="A49" s="8" t="s">
        <v>166</v>
      </c>
      <c r="S49" s="6"/>
    </row>
    <row r="50" spans="1:19" ht="16" customHeight="1">
      <c r="A50" s="8"/>
    </row>
  </sheetData>
  <mergeCells count="36">
    <mergeCell ref="J6:K6"/>
    <mergeCell ref="N6:O6"/>
    <mergeCell ref="R6:S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N25:N26"/>
    <mergeCell ref="O25:O26"/>
    <mergeCell ref="R25:R26"/>
    <mergeCell ref="A6:E7"/>
    <mergeCell ref="F6:G6"/>
    <mergeCell ref="H6:I6"/>
    <mergeCell ref="A32:A39"/>
    <mergeCell ref="A40:A44"/>
    <mergeCell ref="A45:A48"/>
    <mergeCell ref="S25:S26"/>
    <mergeCell ref="A30:E31"/>
    <mergeCell ref="F30:G30"/>
    <mergeCell ref="H30:I30"/>
    <mergeCell ref="J30:K30"/>
    <mergeCell ref="N30:O30"/>
    <mergeCell ref="R30:S30"/>
    <mergeCell ref="L6:M6"/>
    <mergeCell ref="L25:L26"/>
    <mergeCell ref="M25:M26"/>
    <mergeCell ref="L30:M30"/>
    <mergeCell ref="P6:Q6"/>
    <mergeCell ref="P25:P26"/>
    <mergeCell ref="Q25:Q26"/>
    <mergeCell ref="P30:Q30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59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topLeftCell="A25" zoomScale="85" zoomScaleNormal="100" zoomScaleSheetLayoutView="85" workbookViewId="0">
      <selection activeCell="E46" sqref="E46"/>
    </sheetView>
  </sheetViews>
  <sheetFormatPr defaultColWidth="9" defaultRowHeight="13"/>
  <cols>
    <col min="1" max="2" width="3.6328125" style="2" customWidth="1"/>
    <col min="3" max="3" width="21.36328125" style="2" customWidth="1"/>
    <col min="4" max="4" width="20" style="2" customWidth="1"/>
    <col min="5" max="14" width="12.6328125" style="2" customWidth="1"/>
    <col min="15" max="16384" width="9" style="2"/>
  </cols>
  <sheetData>
    <row r="1" spans="1:14" ht="34" customHeight="1">
      <c r="A1" s="33" t="s">
        <v>0</v>
      </c>
      <c r="B1" s="33"/>
      <c r="C1" s="91" t="s">
        <v>267</v>
      </c>
      <c r="D1" s="41"/>
    </row>
    <row r="3" spans="1:14" ht="15" customHeight="1">
      <c r="A3" s="14" t="s">
        <v>167</v>
      </c>
      <c r="B3" s="14"/>
      <c r="C3" s="14"/>
      <c r="D3" s="14"/>
      <c r="E3" s="14"/>
      <c r="F3" s="14"/>
      <c r="I3" s="14"/>
      <c r="J3" s="14"/>
    </row>
    <row r="4" spans="1:14" ht="15" customHeight="1">
      <c r="A4" s="14"/>
      <c r="B4" s="14"/>
      <c r="C4" s="14"/>
      <c r="D4" s="14"/>
      <c r="E4" s="14"/>
      <c r="F4" s="14"/>
      <c r="I4" s="14"/>
      <c r="J4" s="14"/>
    </row>
    <row r="5" spans="1:14" ht="15" customHeight="1">
      <c r="A5" s="42"/>
      <c r="B5" s="42" t="s">
        <v>245</v>
      </c>
      <c r="C5" s="42"/>
      <c r="D5" s="42"/>
      <c r="H5" s="15"/>
      <c r="L5" s="15"/>
      <c r="N5" s="15" t="s">
        <v>168</v>
      </c>
    </row>
    <row r="6" spans="1:14" ht="15" customHeight="1">
      <c r="A6" s="43"/>
      <c r="B6" s="44"/>
      <c r="C6" s="44"/>
      <c r="D6" s="86"/>
      <c r="E6" s="108" t="s">
        <v>263</v>
      </c>
      <c r="F6" s="108"/>
      <c r="G6" s="108" t="s">
        <v>264</v>
      </c>
      <c r="H6" s="108"/>
      <c r="I6" s="109" t="s">
        <v>265</v>
      </c>
      <c r="J6" s="110"/>
      <c r="K6" s="108"/>
      <c r="L6" s="108"/>
      <c r="M6" s="108"/>
      <c r="N6" s="108"/>
    </row>
    <row r="7" spans="1:14" ht="15" customHeight="1">
      <c r="A7" s="18"/>
      <c r="B7" s="19"/>
      <c r="C7" s="19"/>
      <c r="D7" s="59"/>
      <c r="E7" s="36" t="s">
        <v>243</v>
      </c>
      <c r="F7" s="36" t="s">
        <v>246</v>
      </c>
      <c r="G7" s="36" t="s">
        <v>243</v>
      </c>
      <c r="H7" s="36" t="s">
        <v>246</v>
      </c>
      <c r="I7" s="36" t="s">
        <v>243</v>
      </c>
      <c r="J7" s="36" t="s">
        <v>246</v>
      </c>
      <c r="K7" s="36" t="s">
        <v>243</v>
      </c>
      <c r="L7" s="36" t="s">
        <v>246</v>
      </c>
      <c r="M7" s="36" t="s">
        <v>243</v>
      </c>
      <c r="N7" s="36" t="s">
        <v>246</v>
      </c>
    </row>
    <row r="8" spans="1:14" ht="18" customHeight="1">
      <c r="A8" s="92" t="s">
        <v>169</v>
      </c>
      <c r="B8" s="81" t="s">
        <v>170</v>
      </c>
      <c r="C8" s="82"/>
      <c r="D8" s="82"/>
      <c r="E8" s="83">
        <v>1</v>
      </c>
      <c r="F8" s="83">
        <v>1</v>
      </c>
      <c r="G8" s="83">
        <v>1</v>
      </c>
      <c r="H8" s="83">
        <v>1</v>
      </c>
      <c r="I8" s="83">
        <v>1</v>
      </c>
      <c r="J8" s="83">
        <v>1</v>
      </c>
      <c r="K8" s="83"/>
      <c r="L8" s="83"/>
      <c r="M8" s="83"/>
      <c r="N8" s="83"/>
    </row>
    <row r="9" spans="1:14" ht="18" customHeight="1">
      <c r="A9" s="92"/>
      <c r="B9" s="92" t="s">
        <v>171</v>
      </c>
      <c r="C9" s="52" t="s">
        <v>172</v>
      </c>
      <c r="D9" s="52"/>
      <c r="E9" s="83">
        <v>2</v>
      </c>
      <c r="F9" s="83">
        <v>2</v>
      </c>
      <c r="G9" s="83">
        <v>4409</v>
      </c>
      <c r="H9" s="83">
        <v>4409</v>
      </c>
      <c r="I9" s="83">
        <v>20</v>
      </c>
      <c r="J9" s="83">
        <v>20</v>
      </c>
      <c r="K9" s="83"/>
      <c r="L9" s="83"/>
      <c r="M9" s="83"/>
      <c r="N9" s="83"/>
    </row>
    <row r="10" spans="1:14" ht="18" customHeight="1">
      <c r="A10" s="92"/>
      <c r="B10" s="92"/>
      <c r="C10" s="52" t="s">
        <v>173</v>
      </c>
      <c r="D10" s="52"/>
      <c r="E10" s="83">
        <v>2</v>
      </c>
      <c r="F10" s="83">
        <v>2</v>
      </c>
      <c r="G10" s="83">
        <v>4409</v>
      </c>
      <c r="H10" s="83">
        <v>4409</v>
      </c>
      <c r="I10" s="83">
        <v>20</v>
      </c>
      <c r="J10" s="83">
        <v>20</v>
      </c>
      <c r="K10" s="83"/>
      <c r="L10" s="83"/>
      <c r="M10" s="83"/>
      <c r="N10" s="83"/>
    </row>
    <row r="11" spans="1:14" ht="18" customHeight="1">
      <c r="A11" s="92"/>
      <c r="B11" s="92"/>
      <c r="C11" s="52" t="s">
        <v>174</v>
      </c>
      <c r="D11" s="52"/>
      <c r="E11" s="83"/>
      <c r="F11" s="83"/>
      <c r="G11" s="83"/>
      <c r="H11" s="83"/>
      <c r="I11" s="83"/>
      <c r="J11" s="83"/>
      <c r="K11" s="83"/>
      <c r="L11" s="83"/>
      <c r="M11" s="83"/>
      <c r="N11" s="83"/>
    </row>
    <row r="12" spans="1:14" ht="18" customHeight="1">
      <c r="A12" s="92"/>
      <c r="B12" s="92"/>
      <c r="C12" s="52" t="s">
        <v>175</v>
      </c>
      <c r="D12" s="52"/>
      <c r="E12" s="83"/>
      <c r="F12" s="83"/>
      <c r="G12" s="83"/>
      <c r="H12" s="83"/>
      <c r="I12" s="83"/>
      <c r="J12" s="83"/>
      <c r="K12" s="83"/>
      <c r="L12" s="83"/>
      <c r="M12" s="83"/>
      <c r="N12" s="83"/>
    </row>
    <row r="13" spans="1:14" ht="18" customHeight="1">
      <c r="A13" s="92"/>
      <c r="B13" s="92"/>
      <c r="C13" s="52" t="s">
        <v>176</v>
      </c>
      <c r="D13" s="52"/>
      <c r="E13" s="83"/>
      <c r="F13" s="83"/>
      <c r="G13" s="83"/>
      <c r="H13" s="83"/>
      <c r="I13" s="83"/>
      <c r="J13" s="83"/>
      <c r="K13" s="83"/>
      <c r="L13" s="83"/>
      <c r="M13" s="83"/>
      <c r="N13" s="83"/>
    </row>
    <row r="14" spans="1:14" ht="18" customHeight="1">
      <c r="A14" s="92"/>
      <c r="B14" s="92"/>
      <c r="C14" s="52" t="s">
        <v>177</v>
      </c>
      <c r="D14" s="52"/>
      <c r="E14" s="83"/>
      <c r="F14" s="83"/>
      <c r="G14" s="83"/>
      <c r="H14" s="83"/>
      <c r="I14" s="83"/>
      <c r="J14" s="83"/>
      <c r="K14" s="83"/>
      <c r="L14" s="83"/>
      <c r="M14" s="83"/>
      <c r="N14" s="83"/>
    </row>
    <row r="15" spans="1:14" ht="18" customHeight="1">
      <c r="A15" s="92" t="s">
        <v>178</v>
      </c>
      <c r="B15" s="92" t="s">
        <v>179</v>
      </c>
      <c r="C15" s="52" t="s">
        <v>180</v>
      </c>
      <c r="D15" s="52"/>
      <c r="E15" s="53">
        <v>1208</v>
      </c>
      <c r="F15" s="53">
        <v>1283</v>
      </c>
      <c r="G15" s="53">
        <v>1482</v>
      </c>
      <c r="H15" s="53">
        <v>1778</v>
      </c>
      <c r="I15" s="53">
        <v>7887</v>
      </c>
      <c r="J15" s="53">
        <v>7766</v>
      </c>
      <c r="K15" s="53"/>
      <c r="L15" s="53"/>
      <c r="M15" s="53"/>
      <c r="N15" s="53"/>
    </row>
    <row r="16" spans="1:14" ht="18" customHeight="1">
      <c r="A16" s="92"/>
      <c r="B16" s="92"/>
      <c r="C16" s="52" t="s">
        <v>181</v>
      </c>
      <c r="D16" s="52"/>
      <c r="E16" s="53">
        <v>4043</v>
      </c>
      <c r="F16" s="53">
        <v>4013</v>
      </c>
      <c r="G16" s="53">
        <v>19236</v>
      </c>
      <c r="H16" s="53">
        <v>19114</v>
      </c>
      <c r="I16" s="53">
        <v>2496</v>
      </c>
      <c r="J16" s="53">
        <v>2576</v>
      </c>
      <c r="K16" s="53"/>
      <c r="L16" s="53"/>
      <c r="M16" s="53"/>
      <c r="N16" s="53"/>
    </row>
    <row r="17" spans="1:15" ht="18" customHeight="1">
      <c r="A17" s="92"/>
      <c r="B17" s="92"/>
      <c r="C17" s="52" t="s">
        <v>182</v>
      </c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1:15" ht="18" customHeight="1">
      <c r="A18" s="92"/>
      <c r="B18" s="92"/>
      <c r="C18" s="52" t="s">
        <v>183</v>
      </c>
      <c r="D18" s="52"/>
      <c r="E18" s="53">
        <v>5251</v>
      </c>
      <c r="F18" s="53">
        <v>5296</v>
      </c>
      <c r="G18" s="53">
        <v>20718</v>
      </c>
      <c r="H18" s="53">
        <v>20892</v>
      </c>
      <c r="I18" s="53">
        <v>10382</v>
      </c>
      <c r="J18" s="53">
        <v>10342</v>
      </c>
      <c r="K18" s="53"/>
      <c r="L18" s="53"/>
      <c r="M18" s="53"/>
      <c r="N18" s="53"/>
    </row>
    <row r="19" spans="1:15" ht="18" customHeight="1">
      <c r="A19" s="92"/>
      <c r="B19" s="92" t="s">
        <v>184</v>
      </c>
      <c r="C19" s="52" t="s">
        <v>185</v>
      </c>
      <c r="D19" s="52"/>
      <c r="E19" s="53">
        <v>132</v>
      </c>
      <c r="F19" s="53">
        <v>184</v>
      </c>
      <c r="G19" s="53">
        <v>4119</v>
      </c>
      <c r="H19" s="53">
        <v>3610</v>
      </c>
      <c r="I19" s="53">
        <v>81</v>
      </c>
      <c r="J19" s="53">
        <v>179</v>
      </c>
      <c r="K19" s="53"/>
      <c r="L19" s="53"/>
      <c r="M19" s="53"/>
      <c r="N19" s="53"/>
    </row>
    <row r="20" spans="1:15" ht="18" customHeight="1">
      <c r="A20" s="92"/>
      <c r="B20" s="92"/>
      <c r="C20" s="52" t="s">
        <v>186</v>
      </c>
      <c r="D20" s="52"/>
      <c r="E20" s="53">
        <v>985</v>
      </c>
      <c r="F20" s="53">
        <v>996</v>
      </c>
      <c r="G20" s="53">
        <v>5624</v>
      </c>
      <c r="H20" s="53">
        <v>5297</v>
      </c>
      <c r="I20" s="53">
        <v>303</v>
      </c>
      <c r="J20" s="53">
        <v>214</v>
      </c>
      <c r="K20" s="53"/>
      <c r="L20" s="53"/>
      <c r="M20" s="53"/>
      <c r="N20" s="53"/>
    </row>
    <row r="21" spans="1:15" ht="18" customHeight="1">
      <c r="A21" s="92"/>
      <c r="B21" s="92"/>
      <c r="C21" s="52" t="s">
        <v>187</v>
      </c>
      <c r="D21" s="52"/>
      <c r="E21" s="84"/>
      <c r="F21" s="84"/>
      <c r="G21" s="84">
        <v>6523</v>
      </c>
      <c r="H21" s="84">
        <v>7534</v>
      </c>
      <c r="I21" s="84"/>
      <c r="J21" s="84"/>
      <c r="K21" s="84"/>
      <c r="L21" s="84"/>
      <c r="M21" s="84"/>
      <c r="N21" s="84"/>
    </row>
    <row r="22" spans="1:15" ht="18" customHeight="1">
      <c r="A22" s="92"/>
      <c r="B22" s="92"/>
      <c r="C22" s="46" t="s">
        <v>188</v>
      </c>
      <c r="D22" s="46"/>
      <c r="E22" s="53">
        <v>1117</v>
      </c>
      <c r="F22" s="53">
        <v>1180</v>
      </c>
      <c r="G22" s="53">
        <v>16267</v>
      </c>
      <c r="H22" s="53">
        <v>16441</v>
      </c>
      <c r="I22" s="53">
        <v>384</v>
      </c>
      <c r="J22" s="53">
        <v>393</v>
      </c>
      <c r="K22" s="53"/>
      <c r="L22" s="53"/>
      <c r="M22" s="53"/>
      <c r="N22" s="53"/>
    </row>
    <row r="23" spans="1:15" ht="18" customHeight="1">
      <c r="A23" s="92"/>
      <c r="B23" s="92" t="s">
        <v>189</v>
      </c>
      <c r="C23" s="52" t="s">
        <v>190</v>
      </c>
      <c r="D23" s="52"/>
      <c r="E23" s="53">
        <v>2</v>
      </c>
      <c r="F23" s="53">
        <v>2</v>
      </c>
      <c r="G23" s="53">
        <v>4409</v>
      </c>
      <c r="H23" s="53">
        <v>4409</v>
      </c>
      <c r="I23" s="53">
        <v>20</v>
      </c>
      <c r="J23" s="53">
        <v>20</v>
      </c>
      <c r="K23" s="53"/>
      <c r="L23" s="53"/>
      <c r="M23" s="53"/>
      <c r="N23" s="53"/>
    </row>
    <row r="24" spans="1:15" ht="18" customHeight="1">
      <c r="A24" s="92"/>
      <c r="B24" s="92"/>
      <c r="C24" s="52" t="s">
        <v>191</v>
      </c>
      <c r="D24" s="52"/>
      <c r="E24" s="53">
        <v>4131</v>
      </c>
      <c r="F24" s="53">
        <v>4114</v>
      </c>
      <c r="G24" s="53">
        <v>42</v>
      </c>
      <c r="H24" s="53">
        <v>42</v>
      </c>
      <c r="I24" s="53">
        <v>50</v>
      </c>
      <c r="J24" s="53">
        <v>-2039</v>
      </c>
      <c r="K24" s="53"/>
      <c r="L24" s="53"/>
      <c r="M24" s="53"/>
      <c r="N24" s="53"/>
    </row>
    <row r="25" spans="1:15" ht="18" customHeight="1">
      <c r="A25" s="92"/>
      <c r="B25" s="92"/>
      <c r="C25" s="52" t="s">
        <v>192</v>
      </c>
      <c r="D25" s="52"/>
      <c r="E25" s="53"/>
      <c r="F25" s="53"/>
      <c r="G25" s="53"/>
      <c r="H25" s="53"/>
      <c r="I25" s="53">
        <v>9929</v>
      </c>
      <c r="J25" s="53">
        <v>11968</v>
      </c>
      <c r="K25" s="53"/>
      <c r="L25" s="53"/>
      <c r="M25" s="53"/>
      <c r="N25" s="53"/>
    </row>
    <row r="26" spans="1:15" ht="18" customHeight="1">
      <c r="A26" s="92"/>
      <c r="B26" s="92"/>
      <c r="C26" s="52" t="s">
        <v>193</v>
      </c>
      <c r="D26" s="52"/>
      <c r="E26" s="53">
        <v>4133</v>
      </c>
      <c r="F26" s="53">
        <v>4116</v>
      </c>
      <c r="G26" s="53">
        <v>4451</v>
      </c>
      <c r="H26" s="53">
        <v>4451</v>
      </c>
      <c r="I26" s="53">
        <v>9998</v>
      </c>
      <c r="J26" s="53">
        <v>9949</v>
      </c>
      <c r="K26" s="53"/>
      <c r="L26" s="53"/>
      <c r="M26" s="53"/>
      <c r="N26" s="53"/>
    </row>
    <row r="27" spans="1:15" ht="18" customHeight="1">
      <c r="A27" s="92"/>
      <c r="B27" s="52" t="s">
        <v>194</v>
      </c>
      <c r="C27" s="52"/>
      <c r="D27" s="52"/>
      <c r="E27" s="53">
        <v>5251</v>
      </c>
      <c r="F27" s="53">
        <v>5296</v>
      </c>
      <c r="G27" s="53">
        <v>20718</v>
      </c>
      <c r="H27" s="53">
        <v>20892</v>
      </c>
      <c r="I27" s="53">
        <v>10382</v>
      </c>
      <c r="J27" s="53">
        <v>10342</v>
      </c>
      <c r="K27" s="53"/>
      <c r="L27" s="53"/>
      <c r="M27" s="53"/>
      <c r="N27" s="53"/>
    </row>
    <row r="28" spans="1:15" ht="18" customHeight="1">
      <c r="A28" s="92" t="s">
        <v>195</v>
      </c>
      <c r="B28" s="92" t="s">
        <v>196</v>
      </c>
      <c r="C28" s="52" t="s">
        <v>197</v>
      </c>
      <c r="D28" s="85" t="s">
        <v>40</v>
      </c>
      <c r="E28" s="53">
        <v>604</v>
      </c>
      <c r="F28" s="53">
        <v>544</v>
      </c>
      <c r="G28" s="53">
        <v>1860</v>
      </c>
      <c r="H28" s="53">
        <v>1704</v>
      </c>
      <c r="I28" s="53">
        <v>1347</v>
      </c>
      <c r="J28" s="53">
        <v>1108</v>
      </c>
      <c r="K28" s="53"/>
      <c r="L28" s="53"/>
      <c r="M28" s="53"/>
      <c r="N28" s="53"/>
    </row>
    <row r="29" spans="1:15" ht="18" customHeight="1">
      <c r="A29" s="92"/>
      <c r="B29" s="92"/>
      <c r="C29" s="52" t="s">
        <v>198</v>
      </c>
      <c r="D29" s="85" t="s">
        <v>41</v>
      </c>
      <c r="E29" s="53">
        <v>520</v>
      </c>
      <c r="F29" s="53">
        <v>484</v>
      </c>
      <c r="G29" s="53">
        <v>2043</v>
      </c>
      <c r="H29" s="53">
        <v>2026</v>
      </c>
      <c r="I29" s="53">
        <v>1061</v>
      </c>
      <c r="J29" s="53">
        <v>892</v>
      </c>
      <c r="K29" s="53"/>
      <c r="L29" s="53"/>
      <c r="M29" s="53"/>
      <c r="N29" s="53"/>
    </row>
    <row r="30" spans="1:15" ht="18" customHeight="1">
      <c r="A30" s="92"/>
      <c r="B30" s="92"/>
      <c r="C30" s="52" t="s">
        <v>199</v>
      </c>
      <c r="D30" s="85" t="s">
        <v>200</v>
      </c>
      <c r="E30" s="53">
        <v>63</v>
      </c>
      <c r="F30" s="53">
        <v>64</v>
      </c>
      <c r="G30" s="53">
        <v>99</v>
      </c>
      <c r="H30" s="53">
        <v>93</v>
      </c>
      <c r="I30" s="53">
        <v>154</v>
      </c>
      <c r="J30" s="53">
        <v>188</v>
      </c>
      <c r="K30" s="53"/>
      <c r="L30" s="53"/>
      <c r="M30" s="53"/>
      <c r="N30" s="53"/>
    </row>
    <row r="31" spans="1:15" ht="18" customHeight="1">
      <c r="A31" s="92"/>
      <c r="B31" s="92"/>
      <c r="C31" s="46" t="s">
        <v>201</v>
      </c>
      <c r="D31" s="85" t="s">
        <v>202</v>
      </c>
      <c r="E31" s="53">
        <f t="shared" ref="E31:N31" si="0">E28-E29-E30</f>
        <v>21</v>
      </c>
      <c r="F31" s="53">
        <f t="shared" si="0"/>
        <v>-4</v>
      </c>
      <c r="G31" s="53">
        <f t="shared" si="0"/>
        <v>-282</v>
      </c>
      <c r="H31" s="53">
        <f t="shared" si="0"/>
        <v>-415</v>
      </c>
      <c r="I31" s="53">
        <f t="shared" si="0"/>
        <v>132</v>
      </c>
      <c r="J31" s="53">
        <f t="shared" si="0"/>
        <v>28</v>
      </c>
      <c r="K31" s="53">
        <f t="shared" si="0"/>
        <v>0</v>
      </c>
      <c r="L31" s="53">
        <f t="shared" si="0"/>
        <v>0</v>
      </c>
      <c r="M31" s="53">
        <f t="shared" si="0"/>
        <v>0</v>
      </c>
      <c r="N31" s="53">
        <f t="shared" si="0"/>
        <v>0</v>
      </c>
      <c r="O31" s="7"/>
    </row>
    <row r="32" spans="1:15" ht="18" customHeight="1">
      <c r="A32" s="92"/>
      <c r="B32" s="92"/>
      <c r="C32" s="52" t="s">
        <v>203</v>
      </c>
      <c r="D32" s="85" t="s">
        <v>204</v>
      </c>
      <c r="E32" s="53">
        <v>5</v>
      </c>
      <c r="F32" s="53">
        <v>4</v>
      </c>
      <c r="G32" s="53">
        <v>312</v>
      </c>
      <c r="H32" s="53">
        <v>479</v>
      </c>
      <c r="I32" s="53">
        <v>13</v>
      </c>
      <c r="J32" s="53">
        <v>14</v>
      </c>
      <c r="K32" s="53"/>
      <c r="L32" s="53"/>
      <c r="M32" s="53"/>
      <c r="N32" s="53"/>
    </row>
    <row r="33" spans="1:14" ht="18" customHeight="1">
      <c r="A33" s="92"/>
      <c r="B33" s="92"/>
      <c r="C33" s="52" t="s">
        <v>205</v>
      </c>
      <c r="D33" s="85" t="s">
        <v>206</v>
      </c>
      <c r="E33" s="53">
        <v>1</v>
      </c>
      <c r="F33" s="53">
        <v>2</v>
      </c>
      <c r="G33" s="53">
        <v>29</v>
      </c>
      <c r="H33" s="53">
        <v>63</v>
      </c>
      <c r="I33" s="53">
        <v>53</v>
      </c>
      <c r="J33" s="53">
        <v>82</v>
      </c>
      <c r="K33" s="53"/>
      <c r="L33" s="53"/>
      <c r="M33" s="53"/>
      <c r="N33" s="53"/>
    </row>
    <row r="34" spans="1:14" ht="18" customHeight="1">
      <c r="A34" s="92"/>
      <c r="B34" s="92"/>
      <c r="C34" s="46" t="s">
        <v>207</v>
      </c>
      <c r="D34" s="85" t="s">
        <v>208</v>
      </c>
      <c r="E34" s="53">
        <f t="shared" ref="E34:N34" si="1">E31+E32-E33</f>
        <v>25</v>
      </c>
      <c r="F34" s="53">
        <f t="shared" si="1"/>
        <v>-2</v>
      </c>
      <c r="G34" s="53">
        <f t="shared" si="1"/>
        <v>1</v>
      </c>
      <c r="H34" s="53">
        <f t="shared" si="1"/>
        <v>1</v>
      </c>
      <c r="I34" s="53">
        <f t="shared" si="1"/>
        <v>92</v>
      </c>
      <c r="J34" s="53">
        <f t="shared" si="1"/>
        <v>-40</v>
      </c>
      <c r="K34" s="53">
        <f t="shared" si="1"/>
        <v>0</v>
      </c>
      <c r="L34" s="53">
        <f t="shared" si="1"/>
        <v>0</v>
      </c>
      <c r="M34" s="53">
        <f t="shared" si="1"/>
        <v>0</v>
      </c>
      <c r="N34" s="53">
        <f t="shared" si="1"/>
        <v>0</v>
      </c>
    </row>
    <row r="35" spans="1:14" ht="18" customHeight="1">
      <c r="A35" s="92"/>
      <c r="B35" s="92" t="s">
        <v>209</v>
      </c>
      <c r="C35" s="52" t="s">
        <v>210</v>
      </c>
      <c r="D35" s="85" t="s">
        <v>211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1:14" ht="18" customHeight="1">
      <c r="A36" s="92"/>
      <c r="B36" s="92"/>
      <c r="C36" s="52" t="s">
        <v>212</v>
      </c>
      <c r="D36" s="85" t="s">
        <v>213</v>
      </c>
      <c r="E36" s="53">
        <v>8</v>
      </c>
      <c r="F36" s="53">
        <v>9</v>
      </c>
      <c r="G36" s="53"/>
      <c r="H36" s="53"/>
      <c r="I36" s="53">
        <v>42</v>
      </c>
      <c r="J36" s="53">
        <v>2000</v>
      </c>
      <c r="K36" s="53"/>
      <c r="L36" s="53"/>
      <c r="M36" s="53"/>
      <c r="N36" s="53"/>
    </row>
    <row r="37" spans="1:14" ht="18" customHeight="1">
      <c r="A37" s="92"/>
      <c r="B37" s="92"/>
      <c r="C37" s="52" t="s">
        <v>214</v>
      </c>
      <c r="D37" s="85" t="s">
        <v>215</v>
      </c>
      <c r="E37" s="53">
        <f t="shared" ref="E37:N37" si="2">E34+E35-E36</f>
        <v>17</v>
      </c>
      <c r="F37" s="53">
        <f t="shared" si="2"/>
        <v>-11</v>
      </c>
      <c r="G37" s="53">
        <f t="shared" si="2"/>
        <v>1</v>
      </c>
      <c r="H37" s="53">
        <f t="shared" si="2"/>
        <v>1</v>
      </c>
      <c r="I37" s="53">
        <f t="shared" si="2"/>
        <v>50</v>
      </c>
      <c r="J37" s="53">
        <f t="shared" si="2"/>
        <v>-2040</v>
      </c>
      <c r="K37" s="53">
        <f t="shared" si="2"/>
        <v>0</v>
      </c>
      <c r="L37" s="53">
        <f t="shared" si="2"/>
        <v>0</v>
      </c>
      <c r="M37" s="53">
        <f t="shared" si="2"/>
        <v>0</v>
      </c>
      <c r="N37" s="53">
        <f t="shared" si="2"/>
        <v>0</v>
      </c>
    </row>
    <row r="38" spans="1:14" ht="18" customHeight="1">
      <c r="A38" s="92"/>
      <c r="B38" s="92"/>
      <c r="C38" s="52" t="s">
        <v>216</v>
      </c>
      <c r="D38" s="85" t="s">
        <v>217</v>
      </c>
      <c r="E38" s="53"/>
      <c r="F38" s="53">
        <v>17</v>
      </c>
      <c r="G38" s="53"/>
      <c r="H38" s="53"/>
      <c r="I38" s="53"/>
      <c r="J38" s="53"/>
      <c r="K38" s="53"/>
      <c r="L38" s="53"/>
      <c r="M38" s="53"/>
      <c r="N38" s="53"/>
    </row>
    <row r="39" spans="1:14" ht="18" customHeight="1">
      <c r="A39" s="92"/>
      <c r="B39" s="92"/>
      <c r="C39" s="52" t="s">
        <v>218</v>
      </c>
      <c r="D39" s="85" t="s">
        <v>219</v>
      </c>
      <c r="E39" s="53">
        <v>15</v>
      </c>
      <c r="F39" s="53">
        <v>8</v>
      </c>
      <c r="G39" s="53"/>
      <c r="H39" s="53"/>
      <c r="I39" s="53"/>
      <c r="J39" s="53"/>
      <c r="K39" s="53"/>
      <c r="L39" s="53"/>
      <c r="M39" s="53"/>
      <c r="N39" s="53"/>
    </row>
    <row r="40" spans="1:14" ht="18" customHeight="1">
      <c r="A40" s="92"/>
      <c r="B40" s="92"/>
      <c r="C40" s="52" t="s">
        <v>220</v>
      </c>
      <c r="D40" s="85" t="s">
        <v>221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</row>
    <row r="41" spans="1:14" ht="18" customHeight="1">
      <c r="A41" s="92"/>
      <c r="B41" s="92"/>
      <c r="C41" s="46" t="s">
        <v>222</v>
      </c>
      <c r="D41" s="85" t="s">
        <v>223</v>
      </c>
      <c r="E41" s="53">
        <f t="shared" ref="E41:N41" si="3">E34+E35-E36-E40</f>
        <v>17</v>
      </c>
      <c r="F41" s="53">
        <f t="shared" si="3"/>
        <v>-11</v>
      </c>
      <c r="G41" s="53">
        <f t="shared" si="3"/>
        <v>1</v>
      </c>
      <c r="H41" s="53">
        <f t="shared" si="3"/>
        <v>1</v>
      </c>
      <c r="I41" s="53">
        <f t="shared" si="3"/>
        <v>50</v>
      </c>
      <c r="J41" s="53">
        <f t="shared" si="3"/>
        <v>-2040</v>
      </c>
      <c r="K41" s="53">
        <f t="shared" si="3"/>
        <v>0</v>
      </c>
      <c r="L41" s="53">
        <f t="shared" si="3"/>
        <v>0</v>
      </c>
      <c r="M41" s="53">
        <f t="shared" si="3"/>
        <v>0</v>
      </c>
      <c r="N41" s="53">
        <f t="shared" si="3"/>
        <v>0</v>
      </c>
    </row>
    <row r="42" spans="1:14" ht="18" customHeight="1">
      <c r="A42" s="92"/>
      <c r="B42" s="92"/>
      <c r="C42" s="107" t="s">
        <v>224</v>
      </c>
      <c r="D42" s="107"/>
      <c r="E42" s="53">
        <f t="shared" ref="E42:N42" si="4">E37+E38-E39-E40</f>
        <v>2</v>
      </c>
      <c r="F42" s="53">
        <f t="shared" si="4"/>
        <v>-2</v>
      </c>
      <c r="G42" s="53">
        <f t="shared" si="4"/>
        <v>1</v>
      </c>
      <c r="H42" s="53">
        <f t="shared" si="4"/>
        <v>1</v>
      </c>
      <c r="I42" s="53">
        <f t="shared" si="4"/>
        <v>50</v>
      </c>
      <c r="J42" s="53">
        <f t="shared" si="4"/>
        <v>-2040</v>
      </c>
      <c r="K42" s="53">
        <f t="shared" si="4"/>
        <v>0</v>
      </c>
      <c r="L42" s="53">
        <f t="shared" si="4"/>
        <v>0</v>
      </c>
      <c r="M42" s="53">
        <f t="shared" si="4"/>
        <v>0</v>
      </c>
      <c r="N42" s="53">
        <f t="shared" si="4"/>
        <v>0</v>
      </c>
    </row>
    <row r="43" spans="1:14" ht="18" customHeight="1">
      <c r="A43" s="92"/>
      <c r="B43" s="92"/>
      <c r="C43" s="52" t="s">
        <v>225</v>
      </c>
      <c r="D43" s="85" t="s">
        <v>226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</row>
    <row r="44" spans="1:14" ht="18" customHeight="1">
      <c r="A44" s="92"/>
      <c r="B44" s="92"/>
      <c r="C44" s="46" t="s">
        <v>227</v>
      </c>
      <c r="D44" s="65" t="s">
        <v>228</v>
      </c>
      <c r="E44" s="53">
        <f t="shared" ref="E44:N44" si="5">E41+E43</f>
        <v>17</v>
      </c>
      <c r="F44" s="53">
        <f t="shared" si="5"/>
        <v>-11</v>
      </c>
      <c r="G44" s="53">
        <f t="shared" si="5"/>
        <v>1</v>
      </c>
      <c r="H44" s="53">
        <f t="shared" si="5"/>
        <v>1</v>
      </c>
      <c r="I44" s="53">
        <f t="shared" si="5"/>
        <v>50</v>
      </c>
      <c r="J44" s="53">
        <f t="shared" si="5"/>
        <v>-2040</v>
      </c>
      <c r="K44" s="53">
        <f t="shared" si="5"/>
        <v>0</v>
      </c>
      <c r="L44" s="53">
        <f t="shared" si="5"/>
        <v>0</v>
      </c>
      <c r="M44" s="53">
        <f t="shared" si="5"/>
        <v>0</v>
      </c>
      <c r="N44" s="53">
        <f t="shared" si="5"/>
        <v>0</v>
      </c>
    </row>
    <row r="45" spans="1:14" ht="14.15" customHeight="1">
      <c r="A45" s="8" t="s">
        <v>229</v>
      </c>
    </row>
    <row r="46" spans="1:14" ht="14.15" customHeight="1">
      <c r="A46" s="8" t="s">
        <v>230</v>
      </c>
    </row>
    <row r="47" spans="1:14">
      <c r="A47" s="45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73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1.普通会計予算(R4-5年度)</vt:lpstr>
      <vt:lpstr>2.公営企業会計予算(R4-5年度)</vt:lpstr>
      <vt:lpstr>3.(1)普通会計決算（R2-3年度)</vt:lpstr>
      <vt:lpstr>3.(2)財政指標等（H29‐R3年度）</vt:lpstr>
      <vt:lpstr>4.公営企業会計決算（R2-3年度）</vt:lpstr>
      <vt:lpstr>5.三セク決算（R2-3年度）</vt:lpstr>
      <vt:lpstr>'1.普通会計予算(R4-5年度)'!Print_Area</vt:lpstr>
      <vt:lpstr>'2.公営企業会計予算(R4-5年度)'!Print_Area</vt:lpstr>
      <vt:lpstr>'3.(1)普通会計決算（R2-3年度)'!Print_Area</vt:lpstr>
      <vt:lpstr>'3.(2)財政指標等（H29‐R3年度）'!Print_Area</vt:lpstr>
      <vt:lpstr>'4.公営企業会計決算（R2-3年度）'!Print_Area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川上　貴義</cp:lastModifiedBy>
  <cp:lastPrinted>2023-08-25T06:03:50Z</cp:lastPrinted>
  <dcterms:created xsi:type="dcterms:W3CDTF">1999-07-06T05:17:05Z</dcterms:created>
  <dcterms:modified xsi:type="dcterms:W3CDTF">2023-08-25T08:48:24Z</dcterms:modified>
</cp:coreProperties>
</file>