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Iドライブより移行\N\N40　財政企画グループ\09_諸調査\08_【地方債協会】都道府県及び指定都市の財政状況について\R5\06_報告\"/>
    </mc:Choice>
  </mc:AlternateContent>
  <bookViews>
    <workbookView xWindow="0" yWindow="0" windowWidth="19200" windowHeight="6110" tabRatio="663"/>
  </bookViews>
  <sheets>
    <sheet name="1.普通会計予算(R4-5年度)" sheetId="2" r:id="rId1"/>
    <sheet name="2.公営企業会計予算(R4-5年度)" sheetId="9" r:id="rId2"/>
    <sheet name="3.(1)普通会計決算（R2-3年度)" sheetId="5" r:id="rId3"/>
    <sheet name="3.(2)財政指標等（H29‐R3年度）" sheetId="6" r:id="rId4"/>
    <sheet name="4.公営企業会計決算（R2-3年度）" sheetId="10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4" i="10" l="1"/>
  <c r="N44" i="10"/>
  <c r="M44" i="10"/>
  <c r="L44" i="10"/>
  <c r="K44" i="10"/>
  <c r="J44" i="10"/>
  <c r="I44" i="10"/>
  <c r="H44" i="10"/>
  <c r="G44" i="10"/>
  <c r="F44" i="10"/>
  <c r="O39" i="10"/>
  <c r="O45" i="10" s="1"/>
  <c r="N39" i="10"/>
  <c r="N45" i="10" s="1"/>
  <c r="M39" i="10"/>
  <c r="M45" i="10" s="1"/>
  <c r="L39" i="10"/>
  <c r="L45" i="10" s="1"/>
  <c r="K39" i="10"/>
  <c r="K45" i="10" s="1"/>
  <c r="J39" i="10"/>
  <c r="J45" i="10" s="1"/>
  <c r="I39" i="10"/>
  <c r="I45" i="10" s="1"/>
  <c r="H39" i="10"/>
  <c r="H45" i="10" s="1"/>
  <c r="G39" i="10"/>
  <c r="G45" i="10" s="1"/>
  <c r="F39" i="10"/>
  <c r="F45" i="10" s="1"/>
  <c r="N27" i="10"/>
  <c r="M27" i="10"/>
  <c r="J27" i="10"/>
  <c r="I27" i="10"/>
  <c r="F27" i="10"/>
  <c r="O24" i="10"/>
  <c r="O27" i="10" s="1"/>
  <c r="N24" i="10"/>
  <c r="M24" i="10"/>
  <c r="L24" i="10"/>
  <c r="L27" i="10" s="1"/>
  <c r="K24" i="10"/>
  <c r="K27" i="10" s="1"/>
  <c r="J24" i="10"/>
  <c r="I24" i="10"/>
  <c r="H24" i="10"/>
  <c r="H27" i="10" s="1"/>
  <c r="G24" i="10"/>
  <c r="G27" i="10" s="1"/>
  <c r="F24" i="10"/>
  <c r="O16" i="10"/>
  <c r="N16" i="10"/>
  <c r="M16" i="10"/>
  <c r="L16" i="10"/>
  <c r="K16" i="10"/>
  <c r="J16" i="10"/>
  <c r="I16" i="10"/>
  <c r="H16" i="10"/>
  <c r="G16" i="10"/>
  <c r="F16" i="10"/>
  <c r="O15" i="10"/>
  <c r="N15" i="10"/>
  <c r="M15" i="10"/>
  <c r="L15" i="10"/>
  <c r="K15" i="10"/>
  <c r="J15" i="10"/>
  <c r="I15" i="10"/>
  <c r="H15" i="10"/>
  <c r="G15" i="10"/>
  <c r="F15" i="10"/>
  <c r="O14" i="10"/>
  <c r="N14" i="10"/>
  <c r="M14" i="10"/>
  <c r="L14" i="10"/>
  <c r="K14" i="10"/>
  <c r="J14" i="10"/>
  <c r="I14" i="10"/>
  <c r="H14" i="10"/>
  <c r="G14" i="10"/>
  <c r="F14" i="10"/>
  <c r="F14" i="9"/>
  <c r="G14" i="9"/>
  <c r="H14" i="9"/>
  <c r="I14" i="9"/>
  <c r="J14" i="9"/>
  <c r="K14" i="9"/>
  <c r="M14" i="9"/>
  <c r="O14" i="9"/>
  <c r="F15" i="9"/>
  <c r="G15" i="9"/>
  <c r="H15" i="9"/>
  <c r="I15" i="9"/>
  <c r="J15" i="9"/>
  <c r="K15" i="9"/>
  <c r="M15" i="9"/>
  <c r="O15" i="9"/>
  <c r="F16" i="9"/>
  <c r="G16" i="9"/>
  <c r="H16" i="9"/>
  <c r="I16" i="9"/>
  <c r="J16" i="9"/>
  <c r="K16" i="9"/>
  <c r="M16" i="9"/>
  <c r="O16" i="9"/>
  <c r="F24" i="9"/>
  <c r="G24" i="9"/>
  <c r="H24" i="9"/>
  <c r="I24" i="9"/>
  <c r="J24" i="9"/>
  <c r="K24" i="9"/>
  <c r="L24" i="9"/>
  <c r="M24" i="9"/>
  <c r="N24" i="9"/>
  <c r="O24" i="9"/>
  <c r="F27" i="9"/>
  <c r="G27" i="9"/>
  <c r="H27" i="9"/>
  <c r="I27" i="9"/>
  <c r="J27" i="9"/>
  <c r="K27" i="9"/>
  <c r="M27" i="9"/>
  <c r="N27" i="9"/>
  <c r="O27" i="9"/>
  <c r="G39" i="9"/>
  <c r="I39" i="9"/>
  <c r="J39" i="9"/>
  <c r="K39" i="9"/>
  <c r="L39" i="9"/>
  <c r="M39" i="9"/>
  <c r="N39" i="9"/>
  <c r="O39" i="9"/>
  <c r="G44" i="9"/>
  <c r="I44" i="9"/>
  <c r="J44" i="9"/>
  <c r="K44" i="9"/>
  <c r="L44" i="9"/>
  <c r="M44" i="9"/>
  <c r="N44" i="9"/>
  <c r="O44" i="9"/>
  <c r="G45" i="9"/>
  <c r="I45" i="9"/>
  <c r="J45" i="9"/>
  <c r="K45" i="9"/>
  <c r="L45" i="9"/>
  <c r="M45" i="9"/>
  <c r="N45" i="9"/>
  <c r="O45" i="9"/>
  <c r="J34" i="8" l="1"/>
  <c r="I22" i="6" l="1"/>
  <c r="F45" i="2"/>
  <c r="J31" i="8" l="1"/>
  <c r="E20" i="6"/>
  <c r="F20" i="6"/>
  <c r="G20" i="6"/>
  <c r="H20" i="6"/>
  <c r="E21" i="6"/>
  <c r="F21" i="6"/>
  <c r="G21" i="6"/>
  <c r="H21" i="6"/>
  <c r="E22" i="6"/>
  <c r="F22" i="6"/>
  <c r="G22" i="6"/>
  <c r="H22" i="6"/>
  <c r="E23" i="6"/>
  <c r="F23" i="6"/>
  <c r="G23" i="6"/>
  <c r="H23" i="6"/>
  <c r="J41" i="8" l="1"/>
  <c r="J44" i="8" s="1"/>
  <c r="J37" i="8"/>
  <c r="J42" i="8" s="1"/>
  <c r="I9" i="2" l="1"/>
  <c r="G45" i="2"/>
  <c r="F27" i="2"/>
  <c r="G27" i="2" s="1"/>
  <c r="F45" i="5"/>
  <c r="G44" i="5" s="1"/>
  <c r="F27" i="5"/>
  <c r="G19" i="5" s="1"/>
  <c r="N31" i="8"/>
  <c r="N34" i="8" s="1"/>
  <c r="M31" i="8"/>
  <c r="M34" i="8" s="1"/>
  <c r="L31" i="8"/>
  <c r="L34" i="8"/>
  <c r="L37" i="8" s="1"/>
  <c r="L42" i="8" s="1"/>
  <c r="K31" i="8"/>
  <c r="K34" i="8" s="1"/>
  <c r="I31" i="8"/>
  <c r="H31" i="8"/>
  <c r="H34" i="8" s="1"/>
  <c r="G31" i="8"/>
  <c r="G34" i="8"/>
  <c r="G41" i="8" s="1"/>
  <c r="G44" i="8" s="1"/>
  <c r="F31" i="8"/>
  <c r="F34" i="8" s="1"/>
  <c r="E31" i="8"/>
  <c r="E34" i="8" s="1"/>
  <c r="I20" i="6"/>
  <c r="I19" i="6"/>
  <c r="I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G41" i="2"/>
  <c r="G29" i="2"/>
  <c r="I34" i="8" l="1"/>
  <c r="I37" i="8" s="1"/>
  <c r="I42" i="8" s="1"/>
  <c r="G30" i="5"/>
  <c r="G35" i="5"/>
  <c r="G37" i="5"/>
  <c r="G42" i="5"/>
  <c r="G40" i="5"/>
  <c r="G33" i="5"/>
  <c r="G38" i="5"/>
  <c r="G28" i="5"/>
  <c r="G34" i="5"/>
  <c r="G39" i="5"/>
  <c r="G41" i="5"/>
  <c r="G14" i="2"/>
  <c r="I45" i="5"/>
  <c r="G45" i="5"/>
  <c r="G29" i="5"/>
  <c r="G28" i="2"/>
  <c r="G21" i="2"/>
  <c r="G43" i="5"/>
  <c r="G16" i="2"/>
  <c r="G18" i="2"/>
  <c r="G36" i="5"/>
  <c r="G31" i="5"/>
  <c r="G32" i="5"/>
  <c r="G9" i="2"/>
  <c r="G37" i="8"/>
  <c r="G42" i="8" s="1"/>
  <c r="G19" i="2"/>
  <c r="G25" i="2"/>
  <c r="G24" i="2"/>
  <c r="G36" i="2"/>
  <c r="G12" i="2"/>
  <c r="G39" i="2"/>
  <c r="G11" i="2"/>
  <c r="G38" i="2"/>
  <c r="I27" i="2"/>
  <c r="G22" i="2"/>
  <c r="G15" i="2"/>
  <c r="G43" i="2"/>
  <c r="G23" i="2"/>
  <c r="G30" i="2"/>
  <c r="G26" i="2"/>
  <c r="G32" i="2"/>
  <c r="G13" i="2"/>
  <c r="G40" i="2"/>
  <c r="G20" i="2"/>
  <c r="G17" i="2"/>
  <c r="G10" i="2"/>
  <c r="G31" i="2"/>
  <c r="I23" i="6"/>
  <c r="E41" i="8"/>
  <c r="E44" i="8" s="1"/>
  <c r="E37" i="8"/>
  <c r="E42" i="8" s="1"/>
  <c r="F41" i="8"/>
  <c r="F44" i="8" s="1"/>
  <c r="F37" i="8"/>
  <c r="F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G42" i="2"/>
  <c r="I45" i="2"/>
  <c r="G18" i="5"/>
  <c r="G35" i="2"/>
  <c r="G25" i="5"/>
  <c r="G16" i="5"/>
  <c r="G13" i="5"/>
  <c r="G14" i="5"/>
  <c r="I41" i="8" l="1"/>
  <c r="I44" i="8" s="1"/>
</calcChain>
</file>

<file path=xl/sharedStrings.xml><?xml version="1.0" encoding="utf-8"?>
<sst xmlns="http://schemas.openxmlformats.org/spreadsheetml/2006/main" count="447" uniqueCount="261">
  <si>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</si>
  <si>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</si>
  <si>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</si>
  <si>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</si>
  <si>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</si>
  <si>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</si>
  <si>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</si>
  <si>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</si>
  <si>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</si>
  <si>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</si>
  <si>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</si>
  <si>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</si>
  <si>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</si>
  <si>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</si>
  <si>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</si>
  <si>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</si>
  <si>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</si>
  <si>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</si>
  <si>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</si>
  <si>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</si>
  <si>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</si>
  <si>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</si>
  <si>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</si>
  <si>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</si>
  <si>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</si>
  <si>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</si>
  <si>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</si>
  <si>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</si>
  <si>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</si>
  <si>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</si>
  <si>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</si>
  <si>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</si>
  <si>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</si>
  <si>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</si>
  <si>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</si>
  <si>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</si>
  <si>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</si>
  <si>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</si>
  <si>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</si>
  <si>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</si>
  <si>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</si>
  <si>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</si>
  <si>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</si>
  <si>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</si>
  <si>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</si>
  <si>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</si>
  <si>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</si>
  <si>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</si>
  <si>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</si>
  <si>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</si>
  <si>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</si>
  <si>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</si>
  <si>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</si>
  <si>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</si>
  <si>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</si>
  <si>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</si>
  <si>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</si>
  <si>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</si>
  <si>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</si>
  <si>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</si>
  <si>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</si>
  <si>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</si>
  <si>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</si>
  <si>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</si>
  <si>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</si>
  <si>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</si>
  <si>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</si>
  <si>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</si>
  <si>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</si>
  <si>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</si>
  <si>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</si>
  <si>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</si>
  <si>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</si>
  <si>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</si>
  <si>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</si>
  <si>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</si>
  <si>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</si>
  <si>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</si>
  <si>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</si>
  <si>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</si>
  <si>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</si>
  <si>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</si>
  <si>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</si>
  <si>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</si>
  <si>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</si>
  <si>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</si>
  <si>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</si>
  <si>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</si>
  <si>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</si>
  <si>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</si>
  <si>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</si>
  <si>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</si>
  <si>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</si>
  <si>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</si>
  <si>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</si>
  <si>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</si>
  <si>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</si>
  <si>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</si>
  <si>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</si>
  <si>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</si>
  <si>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</si>
  <si>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</si>
  <si>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</si>
  <si>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</si>
  <si>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</si>
  <si>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</si>
  <si>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</si>
  <si>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</si>
  <si>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</si>
  <si>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</si>
  <si>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</si>
  <si>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</si>
  <si>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</si>
  <si>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</si>
  <si>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</si>
  <si>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</si>
  <si>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</si>
  <si>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</si>
  <si>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</si>
  <si>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</si>
  <si>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</si>
  <si>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</si>
  <si>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</si>
  <si>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</si>
  <si>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</si>
  <si>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</si>
  <si>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</si>
  <si>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</si>
  <si>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</si>
  <si>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</si>
  <si>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</si>
  <si>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</si>
  <si>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</si>
  <si>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</si>
  <si>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</si>
  <si>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</si>
  <si>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</si>
  <si>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</si>
  <si>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</si>
  <si>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</si>
  <si>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</si>
  <si>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</si>
  <si>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</si>
  <si>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</si>
  <si>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</si>
  <si>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</si>
  <si>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</si>
  <si>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</si>
  <si>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</si>
  <si>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</si>
  <si>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</si>
  <si>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</si>
  <si>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</si>
  <si>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</si>
  <si>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</si>
  <si>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</si>
  <si>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</si>
  <si>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</si>
  <si>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</si>
  <si>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</si>
  <si>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</si>
  <si>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</si>
  <si>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</si>
  <si>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</si>
  <si>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</si>
  <si>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</si>
  <si>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</si>
  <si>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</si>
  <si>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</si>
  <si>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</si>
  <si>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</si>
  <si>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</si>
  <si>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</si>
  <si>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</si>
  <si>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</si>
  <si>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</si>
  <si>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</si>
  <si>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</si>
  <si>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</si>
  <si>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</si>
  <si>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</si>
  <si>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</si>
  <si>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</si>
  <si>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</si>
  <si>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</si>
  <si>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</si>
  <si>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</si>
  <si>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</si>
  <si>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</si>
  <si>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</si>
  <si>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</si>
  <si>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</si>
  <si>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</si>
  <si>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</si>
  <si>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</si>
  <si>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</si>
  <si>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</si>
  <si>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</si>
  <si>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</si>
  <si>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</si>
  <si>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</si>
  <si>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</si>
  <si>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</si>
  <si>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</si>
  <si>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</si>
  <si>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</si>
  <si>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</si>
  <si>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</si>
  <si>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</si>
  <si>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</si>
  <si>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</si>
  <si>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</si>
  <si>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</si>
  <si>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</si>
  <si>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</si>
  <si>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</si>
  <si>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</si>
  <si>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</si>
  <si>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</si>
  <si>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</si>
  <si>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</si>
  <si>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</si>
  <si>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</si>
  <si>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</si>
  <si>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</si>
  <si>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</si>
  <si>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</si>
  <si>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</si>
  <si>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</si>
  <si>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</si>
  <si>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</si>
  <si>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</si>
  <si>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</si>
  <si>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</si>
  <si>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</si>
  <si>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北海道</t>
    <rPh sb="0" eb="3">
      <t>ホッカイドウ</t>
    </rPh>
    <phoneticPr fontId="9"/>
  </si>
  <si>
    <t>北海道住宅供給公社</t>
    <rPh sb="0" eb="3">
      <t>ホッカイドウ</t>
    </rPh>
    <rPh sb="3" eb="5">
      <t>ジュウタク</t>
    </rPh>
    <rPh sb="5" eb="7">
      <t>キョウキュウ</t>
    </rPh>
    <rPh sb="7" eb="9">
      <t>コウシャ</t>
    </rPh>
    <phoneticPr fontId="14"/>
  </si>
  <si>
    <t>北海道土地開発公社</t>
    <rPh sb="0" eb="3">
      <t>ホッカイドウ</t>
    </rPh>
    <rPh sb="3" eb="5">
      <t>トチ</t>
    </rPh>
    <rPh sb="5" eb="7">
      <t>カイハツ</t>
    </rPh>
    <rPh sb="7" eb="9">
      <t>コウシャ</t>
    </rPh>
    <phoneticPr fontId="14"/>
  </si>
  <si>
    <t>道南いさりび鉄道株式会社</t>
    <rPh sb="0" eb="2">
      <t>ドウナン</t>
    </rPh>
    <rPh sb="6" eb="8">
      <t>テツドウ</t>
    </rPh>
    <rPh sb="8" eb="12">
      <t>カブシキガイシャ</t>
    </rPh>
    <phoneticPr fontId="14"/>
  </si>
  <si>
    <t>北海道</t>
    <rPh sb="0" eb="3">
      <t>ホッカイドウ</t>
    </rPh>
    <phoneticPr fontId="16"/>
  </si>
  <si>
    <t>北海道</t>
    <rPh sb="0" eb="3">
      <t>ホッカイドウ</t>
    </rPh>
    <phoneticPr fontId="9"/>
  </si>
  <si>
    <t xml:space="preserve">               －</t>
  </si>
  <si>
    <t xml:space="preserve">      ▲ 9,361</t>
  </si>
  <si>
    <t xml:space="preserve">      ▲ 9,331</t>
  </si>
  <si>
    <r>
      <t xml:space="preserve">      ▲ 9,59</t>
    </r>
    <r>
      <rPr>
        <sz val="11"/>
        <rFont val="明朝"/>
        <family val="1"/>
        <charset val="128"/>
      </rPr>
      <t>8</t>
    </r>
    <phoneticPr fontId="16"/>
  </si>
  <si>
    <t xml:space="preserve">      ▲ 9,628</t>
    <phoneticPr fontId="16"/>
  </si>
  <si>
    <t>特定環境保全公共下水道事業</t>
    <rPh sb="0" eb="13">
      <t>トクテイカンキョウホゼンコウキョウゲスイドウジギョウ</t>
    </rPh>
    <phoneticPr fontId="9"/>
  </si>
  <si>
    <t>公共下水道事業</t>
    <rPh sb="0" eb="7">
      <t>コウキョウゲスイドウジギョウ</t>
    </rPh>
    <phoneticPr fontId="9"/>
  </si>
  <si>
    <t>流域下水道事業</t>
    <rPh sb="0" eb="2">
      <t>リュウイキ</t>
    </rPh>
    <rPh sb="2" eb="5">
      <t>ゲスイドウ</t>
    </rPh>
    <rPh sb="5" eb="7">
      <t>ジギョウ</t>
    </rPh>
    <phoneticPr fontId="9"/>
  </si>
  <si>
    <t>特定公共下水道事業</t>
    <rPh sb="0" eb="9">
      <t>トクテイコウキョウゲスイドウジギョウ</t>
    </rPh>
    <phoneticPr fontId="9"/>
  </si>
  <si>
    <t>工業用水道事業</t>
    <rPh sb="0" eb="3">
      <t>コウギョウヨウ</t>
    </rPh>
    <rPh sb="3" eb="5">
      <t>スイドウ</t>
    </rPh>
    <rPh sb="5" eb="7">
      <t>ジギョウ</t>
    </rPh>
    <phoneticPr fontId="9"/>
  </si>
  <si>
    <t>電気事業</t>
    <rPh sb="0" eb="2">
      <t>デンキ</t>
    </rPh>
    <rPh sb="2" eb="4">
      <t>ジギョウ</t>
    </rPh>
    <phoneticPr fontId="9"/>
  </si>
  <si>
    <t>病院事業</t>
    <rPh sb="0" eb="2">
      <t>ビョウイン</t>
    </rPh>
    <rPh sb="2" eb="4">
      <t>ジギョウ</t>
    </rPh>
    <phoneticPr fontId="9"/>
  </si>
  <si>
    <t>北海道</t>
    <rPh sb="0" eb="3">
      <t>ホッカイドウ</t>
    </rPh>
    <phoneticPr fontId="14"/>
  </si>
  <si>
    <t>病院事業</t>
    <rPh sb="0" eb="2">
      <t>ビョウイン</t>
    </rPh>
    <rPh sb="2" eb="4">
      <t>ジギョウ</t>
    </rPh>
    <phoneticPr fontId="14"/>
  </si>
  <si>
    <t>電気事業</t>
    <rPh sb="0" eb="2">
      <t>デンキ</t>
    </rPh>
    <rPh sb="2" eb="4">
      <t>ジギョウ</t>
    </rPh>
    <phoneticPr fontId="14"/>
  </si>
  <si>
    <t>工業用水道事業</t>
    <rPh sb="0" eb="7">
      <t>コウギョウヨウスイドウジギョウ</t>
    </rPh>
    <phoneticPr fontId="14"/>
  </si>
  <si>
    <t>特定公共下水道事業</t>
    <rPh sb="0" eb="2">
      <t>トクテイ</t>
    </rPh>
    <rPh sb="2" eb="4">
      <t>コウキョウ</t>
    </rPh>
    <rPh sb="4" eb="7">
      <t>ゲスイドウ</t>
    </rPh>
    <rPh sb="7" eb="9">
      <t>ジギョウ</t>
    </rPh>
    <phoneticPr fontId="14"/>
  </si>
  <si>
    <t>流域下水道事業</t>
    <rPh sb="0" eb="2">
      <t>リュウイキ</t>
    </rPh>
    <rPh sb="2" eb="5">
      <t>ゲスイドウ</t>
    </rPh>
    <rPh sb="5" eb="7">
      <t>ジギョウ</t>
    </rPh>
    <phoneticPr fontId="14"/>
  </si>
  <si>
    <t>公共下水道事業</t>
    <rPh sb="0" eb="2">
      <t>コウキョウ</t>
    </rPh>
    <rPh sb="2" eb="5">
      <t>ゲスイドウ</t>
    </rPh>
    <rPh sb="5" eb="7">
      <t>ジギョウ</t>
    </rPh>
    <phoneticPr fontId="14"/>
  </si>
  <si>
    <t>特定環境保全公共下水道事業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</si>
</sst>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0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28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 wrapText="1"/>
    </xf>
    <xf numFmtId="41" fontId="0" fillId="0" borderId="8" xfId="0" applyNumberFormat="1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7" fontId="2" fillId="0" borderId="8" xfId="1" applyNumberFormat="1" applyBorder="1" applyAlignment="1">
      <alignment vertical="center"/>
    </xf>
    <xf numFmtId="178" fontId="2" fillId="0" borderId="8" xfId="1" applyNumberFormat="1" applyBorder="1" applyAlignment="1">
      <alignment vertical="center"/>
    </xf>
    <xf numFmtId="41" fontId="10" fillId="0" borderId="8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9" xfId="0" applyNumberFormat="1" applyBorder="1" applyAlignment="1">
      <alignment horizontal="left" vertical="center"/>
    </xf>
    <xf numFmtId="41" fontId="0" fillId="0" borderId="1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right" vertical="center"/>
    </xf>
    <xf numFmtId="177" fontId="0" fillId="0" borderId="8" xfId="0" quotePrefix="1" applyNumberFormat="1" applyBorder="1" applyAlignment="1">
      <alignment horizontal="right" vertical="center"/>
    </xf>
    <xf numFmtId="177" fontId="2" fillId="0" borderId="8" xfId="1" quotePrefix="1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" vertical="center" shrinkToFit="1"/>
    </xf>
    <xf numFmtId="177" fontId="0" fillId="0" borderId="8" xfId="0" applyNumberFormat="1" applyBorder="1" applyAlignment="1">
      <alignment vertical="center"/>
    </xf>
    <xf numFmtId="177" fontId="2" fillId="0" borderId="8" xfId="1" applyNumberFormat="1" applyFill="1" applyBorder="1" applyAlignment="1">
      <alignment horizontal="right" vertical="center"/>
    </xf>
    <xf numFmtId="177" fontId="2" fillId="0" borderId="8" xfId="1" applyNumberFormat="1" applyBorder="1" applyAlignment="1">
      <alignment horizontal="right" vertical="center"/>
    </xf>
    <xf numFmtId="181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182" fontId="0" fillId="0" borderId="8" xfId="0" applyNumberFormat="1" applyBorder="1" applyAlignment="1">
      <alignment vertical="center"/>
    </xf>
    <xf numFmtId="182" fontId="2" fillId="0" borderId="8" xfId="1" applyNumberFormat="1" applyBorder="1" applyAlignment="1">
      <alignment vertical="center"/>
    </xf>
    <xf numFmtId="178" fontId="2" fillId="0" borderId="8" xfId="1" applyNumberFormat="1" applyFill="1" applyBorder="1" applyAlignment="1">
      <alignment vertical="center"/>
    </xf>
    <xf numFmtId="41" fontId="0" fillId="0" borderId="11" xfId="0" applyNumberFormat="1" applyBorder="1" applyAlignment="1">
      <alignment horizontal="left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7" fontId="2" fillId="0" borderId="8" xfId="1" applyNumberFormat="1" applyBorder="1" applyAlignment="1">
      <alignment horizontal="center" vertical="center"/>
    </xf>
    <xf numFmtId="177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8" xfId="1" applyNumberFormat="1" applyFon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177" fontId="0" fillId="0" borderId="8" xfId="1" applyNumberFormat="1" applyFont="1" applyBorder="1" applyAlignment="1">
      <alignment vertical="center"/>
    </xf>
    <xf numFmtId="177" fontId="0" fillId="0" borderId="8" xfId="1" applyNumberFormat="1" applyFont="1" applyFill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0" fontId="0" fillId="0" borderId="8" xfId="0" applyBorder="1" applyAlignment="1">
      <alignment horizontal="center" vertical="center" textRotation="255"/>
    </xf>
    <xf numFmtId="41" fontId="0" fillId="0" borderId="8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80" fontId="15" fillId="0" borderId="8" xfId="1" applyNumberFormat="1" applyFont="1" applyBorder="1" applyAlignment="1">
      <alignment vertical="center" textRotation="255"/>
    </xf>
    <xf numFmtId="0" fontId="13" fillId="0" borderId="8" xfId="3" applyBorder="1" applyAlignment="1">
      <alignment vertical="center"/>
    </xf>
    <xf numFmtId="0" fontId="12" fillId="0" borderId="8" xfId="2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3" fillId="0" borderId="8" xfId="3" applyBorder="1" applyAlignment="1">
      <alignment vertical="center" textRotation="255"/>
    </xf>
    <xf numFmtId="41" fontId="17" fillId="0" borderId="8" xfId="0" applyNumberFormat="1" applyFont="1" applyBorder="1" applyAlignment="1">
      <alignment horizontal="right" vertical="center"/>
    </xf>
    <xf numFmtId="41" fontId="0" fillId="0" borderId="12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177" fontId="2" fillId="2" borderId="8" xfId="1" applyNumberFormat="1" applyFill="1" applyBorder="1" applyAlignment="1">
      <alignment vertical="center"/>
    </xf>
    <xf numFmtId="177" fontId="2" fillId="2" borderId="8" xfId="1" quotePrefix="1" applyNumberFormat="1" applyFont="1" applyFill="1" applyBorder="1" applyAlignment="1">
      <alignment horizontal="right" vertical="center"/>
    </xf>
    <xf numFmtId="176" fontId="0" fillId="0" borderId="8" xfId="0" applyNumberFormat="1" applyFont="1" applyBorder="1" applyAlignment="1">
      <alignment horizontal="center" vertical="center"/>
    </xf>
    <xf numFmtId="177" fontId="0" fillId="2" borderId="8" xfId="0" applyNumberFormat="1" applyFill="1" applyBorder="1" applyAlignment="1">
      <alignment vertical="center"/>
    </xf>
    <xf numFmtId="177" fontId="2" fillId="0" borderId="11" xfId="1" applyNumberFormat="1" applyBorder="1" applyAlignment="1">
      <alignment vertical="center"/>
    </xf>
    <xf numFmtId="177" fontId="2" fillId="2" borderId="8" xfId="1" applyNumberFormat="1" applyFill="1" applyBorder="1" applyAlignment="1">
      <alignment vertical="center"/>
    </xf>
    <xf numFmtId="177" fontId="2" fillId="0" borderId="9" xfId="1" applyNumberFormat="1" applyBorder="1" applyAlignment="1">
      <alignment vertical="center"/>
    </xf>
    <xf numFmtId="177" fontId="2" fillId="3" borderId="8" xfId="1" applyNumberFormat="1" applyFill="1" applyBorder="1" applyAlignment="1">
      <alignment vertical="center"/>
    </xf>
    <xf numFmtId="177" fontId="0" fillId="2" borderId="8" xfId="0" quotePrefix="1" applyNumberFormat="1" applyFill="1" applyBorder="1" applyAlignment="1">
      <alignment horizontal="right" vertical="center"/>
    </xf>
    <xf numFmtId="177" fontId="0" fillId="2" borderId="8" xfId="1" applyNumberFormat="1" applyFont="1" applyFill="1" applyBorder="1" applyAlignment="1">
      <alignment vertical="center"/>
    </xf>
    <xf numFmtId="0" fontId="2" fillId="0" borderId="8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showGridLines="0"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H46" sqref="H46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11" ht="34" customHeight="1">
      <c r="A1" s="16" t="s">
        <v>0</v>
      </c>
      <c r="B1" s="16"/>
      <c r="C1" s="16"/>
      <c r="D1" s="16"/>
      <c r="E1" s="21" t="s">
        <v>240</v>
      </c>
      <c r="F1" s="1"/>
    </row>
    <row r="3" spans="1:11" ht="14">
      <c r="A3" s="10" t="s">
        <v>92</v>
      </c>
    </row>
    <row r="5" spans="1:11">
      <c r="A5" s="17" t="s">
        <v>223</v>
      </c>
      <c r="B5" s="17"/>
      <c r="C5" s="17"/>
      <c r="D5" s="17"/>
      <c r="E5" s="17"/>
    </row>
    <row r="6" spans="1:11" ht="14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8"/>
      <c r="F7" s="48" t="s">
        <v>224</v>
      </c>
      <c r="G7" s="48"/>
      <c r="H7" s="48" t="s">
        <v>233</v>
      </c>
      <c r="I7" s="49" t="s">
        <v>21</v>
      </c>
    </row>
    <row r="8" spans="1:11" ht="17.149999999999999" customHeight="1">
      <c r="A8" s="18"/>
      <c r="B8" s="19"/>
      <c r="C8" s="19"/>
      <c r="D8" s="19"/>
      <c r="E8" s="59"/>
      <c r="F8" s="51" t="s">
        <v>90</v>
      </c>
      <c r="G8" s="51" t="s">
        <v>2</v>
      </c>
      <c r="H8" s="51" t="s">
        <v>221</v>
      </c>
      <c r="I8" s="52"/>
    </row>
    <row r="9" spans="1:11" ht="18" customHeight="1">
      <c r="A9" s="96" t="s">
        <v>87</v>
      </c>
      <c r="B9" s="96" t="s">
        <v>89</v>
      </c>
      <c r="C9" s="60" t="s">
        <v>3</v>
      </c>
      <c r="D9" s="53"/>
      <c r="E9" s="53"/>
      <c r="F9" s="54">
        <v>766772</v>
      </c>
      <c r="G9" s="55">
        <f>F9/$F$27*100</f>
        <v>28.318266391992598</v>
      </c>
      <c r="H9" s="54">
        <v>738771</v>
      </c>
      <c r="I9" s="55">
        <f>(F9/H9-1)*100</f>
        <v>3.7902137468850183</v>
      </c>
      <c r="K9" s="25"/>
    </row>
    <row r="10" spans="1:11" ht="18" customHeight="1">
      <c r="A10" s="96"/>
      <c r="B10" s="96"/>
      <c r="C10" s="62"/>
      <c r="D10" s="64" t="s">
        <v>22</v>
      </c>
      <c r="E10" s="53"/>
      <c r="F10" s="54">
        <v>159554</v>
      </c>
      <c r="G10" s="55">
        <f t="shared" ref="G10:G26" si="0">F10/$F$27*100</f>
        <v>5.8926156352970462</v>
      </c>
      <c r="H10" s="54">
        <v>160151</v>
      </c>
      <c r="I10" s="55">
        <f t="shared" ref="I10:I27" si="1">(F10/H10-1)*100</f>
        <v>-0.3727731952969382</v>
      </c>
    </row>
    <row r="11" spans="1:11" ht="18" customHeight="1">
      <c r="A11" s="96"/>
      <c r="B11" s="96"/>
      <c r="C11" s="62"/>
      <c r="D11" s="62"/>
      <c r="E11" s="47" t="s">
        <v>23</v>
      </c>
      <c r="F11" s="54">
        <v>134552</v>
      </c>
      <c r="G11" s="55">
        <f t="shared" si="0"/>
        <v>4.9692468942206913</v>
      </c>
      <c r="H11" s="54">
        <v>133173</v>
      </c>
      <c r="I11" s="55">
        <f t="shared" si="1"/>
        <v>1.0354951829575132</v>
      </c>
    </row>
    <row r="12" spans="1:11" ht="18" customHeight="1">
      <c r="A12" s="96"/>
      <c r="B12" s="96"/>
      <c r="C12" s="62"/>
      <c r="D12" s="62"/>
      <c r="E12" s="47" t="s">
        <v>24</v>
      </c>
      <c r="F12" s="54">
        <v>8547</v>
      </c>
      <c r="G12" s="55">
        <f t="shared" si="0"/>
        <v>0.31565605271496705</v>
      </c>
      <c r="H12" s="54">
        <v>7954</v>
      </c>
      <c r="I12" s="55">
        <f t="shared" si="1"/>
        <v>7.455368368116666</v>
      </c>
    </row>
    <row r="13" spans="1:11" ht="18" customHeight="1">
      <c r="A13" s="96"/>
      <c r="B13" s="96"/>
      <c r="C13" s="62"/>
      <c r="D13" s="63"/>
      <c r="E13" s="47" t="s">
        <v>25</v>
      </c>
      <c r="F13" s="54">
        <v>370</v>
      </c>
      <c r="G13" s="55">
        <f t="shared" si="0"/>
        <v>1.3664764186795112E-2</v>
      </c>
      <c r="H13" s="54">
        <v>664</v>
      </c>
      <c r="I13" s="55">
        <f t="shared" si="1"/>
        <v>-44.277108433734938</v>
      </c>
    </row>
    <row r="14" spans="1:11" ht="18" customHeight="1">
      <c r="A14" s="96"/>
      <c r="B14" s="96"/>
      <c r="C14" s="62"/>
      <c r="D14" s="60" t="s">
        <v>26</v>
      </c>
      <c r="E14" s="53"/>
      <c r="F14" s="54">
        <v>147068</v>
      </c>
      <c r="G14" s="55">
        <f t="shared" si="0"/>
        <v>5.4314852416853601</v>
      </c>
      <c r="H14" s="54">
        <v>140577</v>
      </c>
      <c r="I14" s="55">
        <f t="shared" si="1"/>
        <v>4.6173982941732916</v>
      </c>
    </row>
    <row r="15" spans="1:11" ht="18" customHeight="1">
      <c r="A15" s="96"/>
      <c r="B15" s="96"/>
      <c r="C15" s="62"/>
      <c r="D15" s="62"/>
      <c r="E15" s="47" t="s">
        <v>27</v>
      </c>
      <c r="F15" s="54">
        <v>5838</v>
      </c>
      <c r="G15" s="55">
        <f t="shared" si="0"/>
        <v>0.2156078197905672</v>
      </c>
      <c r="H15" s="54">
        <v>5401</v>
      </c>
      <c r="I15" s="55">
        <f t="shared" si="1"/>
        <v>8.0910942418070739</v>
      </c>
    </row>
    <row r="16" spans="1:11" ht="18" customHeight="1">
      <c r="A16" s="96"/>
      <c r="B16" s="96"/>
      <c r="C16" s="62"/>
      <c r="D16" s="63"/>
      <c r="E16" s="47" t="s">
        <v>28</v>
      </c>
      <c r="F16" s="54">
        <v>141230</v>
      </c>
      <c r="G16" s="55">
        <f t="shared" si="0"/>
        <v>5.2158774218947936</v>
      </c>
      <c r="H16" s="54">
        <v>135176</v>
      </c>
      <c r="I16" s="55">
        <f t="shared" si="1"/>
        <v>4.4786056696455079</v>
      </c>
      <c r="K16" s="26"/>
    </row>
    <row r="17" spans="1:26" ht="18" customHeight="1">
      <c r="A17" s="96"/>
      <c r="B17" s="96"/>
      <c r="C17" s="62"/>
      <c r="D17" s="97" t="s">
        <v>29</v>
      </c>
      <c r="E17" s="98"/>
      <c r="F17" s="54">
        <v>297361</v>
      </c>
      <c r="G17" s="55">
        <f t="shared" si="0"/>
        <v>10.982075522566435</v>
      </c>
      <c r="H17" s="54">
        <v>275032</v>
      </c>
      <c r="I17" s="55">
        <f t="shared" si="1"/>
        <v>8.1186916431542411</v>
      </c>
    </row>
    <row r="18" spans="1:26" ht="18" customHeight="1">
      <c r="A18" s="96"/>
      <c r="B18" s="96"/>
      <c r="C18" s="62"/>
      <c r="D18" s="97" t="s">
        <v>93</v>
      </c>
      <c r="E18" s="99"/>
      <c r="F18" s="54">
        <v>16672</v>
      </c>
      <c r="G18" s="55">
        <f t="shared" si="0"/>
        <v>0.61572688789796781</v>
      </c>
      <c r="H18" s="54">
        <v>15264</v>
      </c>
      <c r="I18" s="55">
        <f t="shared" si="1"/>
        <v>9.2243186582809287</v>
      </c>
    </row>
    <row r="19" spans="1:26" ht="18" customHeight="1">
      <c r="A19" s="96"/>
      <c r="B19" s="96"/>
      <c r="C19" s="61"/>
      <c r="D19" s="97" t="s">
        <v>94</v>
      </c>
      <c r="E19" s="99"/>
      <c r="F19" s="89">
        <v>0</v>
      </c>
      <c r="G19" s="55">
        <f t="shared" si="0"/>
        <v>0</v>
      </c>
      <c r="H19" s="54">
        <v>0</v>
      </c>
      <c r="I19" s="55" t="e">
        <f t="shared" si="1"/>
        <v>#DIV/0!</v>
      </c>
      <c r="Z19" s="2" t="s">
        <v>95</v>
      </c>
    </row>
    <row r="20" spans="1:26" ht="18" customHeight="1">
      <c r="A20" s="96"/>
      <c r="B20" s="96"/>
      <c r="C20" s="53" t="s">
        <v>4</v>
      </c>
      <c r="D20" s="53"/>
      <c r="E20" s="53"/>
      <c r="F20" s="54">
        <v>105370</v>
      </c>
      <c r="G20" s="55">
        <f t="shared" si="0"/>
        <v>3.8915032496286508</v>
      </c>
      <c r="H20" s="54">
        <v>105246</v>
      </c>
      <c r="I20" s="55">
        <f t="shared" si="1"/>
        <v>0.1178192045303339</v>
      </c>
    </row>
    <row r="21" spans="1:26" ht="18" customHeight="1">
      <c r="A21" s="96"/>
      <c r="B21" s="96"/>
      <c r="C21" s="53" t="s">
        <v>5</v>
      </c>
      <c r="D21" s="53"/>
      <c r="E21" s="53"/>
      <c r="F21" s="54">
        <v>638000</v>
      </c>
      <c r="G21" s="55">
        <f t="shared" si="0"/>
        <v>23.562485273446704</v>
      </c>
      <c r="H21" s="54">
        <v>637000</v>
      </c>
      <c r="I21" s="55">
        <f t="shared" si="1"/>
        <v>0.15698587127157548</v>
      </c>
    </row>
    <row r="22" spans="1:26" ht="18" customHeight="1">
      <c r="A22" s="96"/>
      <c r="B22" s="96"/>
      <c r="C22" s="53" t="s">
        <v>30</v>
      </c>
      <c r="D22" s="53"/>
      <c r="E22" s="53"/>
      <c r="F22" s="54">
        <v>26987</v>
      </c>
      <c r="G22" s="55">
        <f t="shared" si="0"/>
        <v>0.99667835434875585</v>
      </c>
      <c r="H22" s="54">
        <v>27502</v>
      </c>
      <c r="I22" s="55">
        <f t="shared" si="1"/>
        <v>-1.8725910842847804</v>
      </c>
    </row>
    <row r="23" spans="1:26" ht="18" customHeight="1">
      <c r="A23" s="96"/>
      <c r="B23" s="96"/>
      <c r="C23" s="53" t="s">
        <v>6</v>
      </c>
      <c r="D23" s="53"/>
      <c r="E23" s="53"/>
      <c r="F23" s="54">
        <v>457238</v>
      </c>
      <c r="G23" s="55">
        <f t="shared" si="0"/>
        <v>16.886620127680601</v>
      </c>
      <c r="H23" s="54">
        <v>583771</v>
      </c>
      <c r="I23" s="55">
        <f t="shared" si="1"/>
        <v>-21.675108904005171</v>
      </c>
    </row>
    <row r="24" spans="1:26" ht="18" customHeight="1">
      <c r="A24" s="96"/>
      <c r="B24" s="96"/>
      <c r="C24" s="53" t="s">
        <v>31</v>
      </c>
      <c r="D24" s="53"/>
      <c r="E24" s="53"/>
      <c r="F24" s="54">
        <v>6570</v>
      </c>
      <c r="G24" s="55">
        <f t="shared" si="0"/>
        <v>0.24264189380336182</v>
      </c>
      <c r="H24" s="54">
        <v>6545</v>
      </c>
      <c r="I24" s="55">
        <f t="shared" si="1"/>
        <v>0.38197097020626902</v>
      </c>
    </row>
    <row r="25" spans="1:26" ht="18" customHeight="1">
      <c r="A25" s="96"/>
      <c r="B25" s="96"/>
      <c r="C25" s="53" t="s">
        <v>7</v>
      </c>
      <c r="D25" s="53"/>
      <c r="E25" s="53"/>
      <c r="F25" s="54">
        <v>229040</v>
      </c>
      <c r="G25" s="55">
        <f t="shared" si="0"/>
        <v>8.4588583495771683</v>
      </c>
      <c r="H25" s="54">
        <v>243184</v>
      </c>
      <c r="I25" s="55">
        <f t="shared" si="1"/>
        <v>-5.8161721165866158</v>
      </c>
    </row>
    <row r="26" spans="1:26" ht="18" customHeight="1">
      <c r="A26" s="96"/>
      <c r="B26" s="96"/>
      <c r="C26" s="53" t="s">
        <v>8</v>
      </c>
      <c r="D26" s="53"/>
      <c r="E26" s="53"/>
      <c r="F26" s="54">
        <v>477717</v>
      </c>
      <c r="G26" s="55">
        <f t="shared" si="0"/>
        <v>17.64294635952216</v>
      </c>
      <c r="H26" s="54">
        <v>467696</v>
      </c>
      <c r="I26" s="55">
        <f t="shared" si="1"/>
        <v>2.142631110807014</v>
      </c>
    </row>
    <row r="27" spans="1:26" ht="18" customHeight="1">
      <c r="A27" s="96"/>
      <c r="B27" s="96"/>
      <c r="C27" s="53" t="s">
        <v>9</v>
      </c>
      <c r="D27" s="53"/>
      <c r="E27" s="53"/>
      <c r="F27" s="54">
        <f>SUM(F9,F20:F26)</f>
        <v>2707694</v>
      </c>
      <c r="G27" s="55">
        <f>F27/$F$27*100</f>
        <v>100</v>
      </c>
      <c r="H27" s="54">
        <v>2809715</v>
      </c>
      <c r="I27" s="55">
        <f t="shared" si="1"/>
        <v>-3.6310088389747697</v>
      </c>
    </row>
    <row r="28" spans="1:26" ht="18" customHeight="1">
      <c r="A28" s="96"/>
      <c r="B28" s="96" t="s">
        <v>88</v>
      </c>
      <c r="C28" s="60" t="s">
        <v>10</v>
      </c>
      <c r="D28" s="53"/>
      <c r="E28" s="53"/>
      <c r="F28" s="54">
        <v>989912</v>
      </c>
      <c r="G28" s="55">
        <f>F28/$F$45*100</f>
        <v>36.559227150483032</v>
      </c>
      <c r="H28" s="54">
        <v>1003482</v>
      </c>
      <c r="I28" s="55">
        <f>(F28/H28-1)*100</f>
        <v>-1.3522913216181265</v>
      </c>
    </row>
    <row r="29" spans="1:26" ht="18" customHeight="1">
      <c r="A29" s="96"/>
      <c r="B29" s="96"/>
      <c r="C29" s="62"/>
      <c r="D29" s="53" t="s">
        <v>11</v>
      </c>
      <c r="E29" s="53"/>
      <c r="F29" s="54">
        <v>538461</v>
      </c>
      <c r="G29" s="55">
        <f t="shared" ref="G29:G44" si="2">F29/$F$45*100</f>
        <v>19.886331321042924</v>
      </c>
      <c r="H29" s="54">
        <v>552572</v>
      </c>
      <c r="I29" s="55">
        <f t="shared" ref="I29:I45" si="3">(F29/H29-1)*100</f>
        <v>-2.5536943601919715</v>
      </c>
    </row>
    <row r="30" spans="1:26" ht="18" customHeight="1">
      <c r="A30" s="96"/>
      <c r="B30" s="96"/>
      <c r="C30" s="62"/>
      <c r="D30" s="53" t="s">
        <v>32</v>
      </c>
      <c r="E30" s="53"/>
      <c r="F30" s="54">
        <v>75779</v>
      </c>
      <c r="G30" s="55">
        <f t="shared" si="2"/>
        <v>2.7986545008409367</v>
      </c>
      <c r="H30" s="54">
        <v>73005</v>
      </c>
      <c r="I30" s="55">
        <f t="shared" si="3"/>
        <v>3.7997397438531699</v>
      </c>
    </row>
    <row r="31" spans="1:26" ht="18" customHeight="1">
      <c r="A31" s="96"/>
      <c r="B31" s="96"/>
      <c r="C31" s="61"/>
      <c r="D31" s="53" t="s">
        <v>12</v>
      </c>
      <c r="E31" s="53"/>
      <c r="F31" s="54">
        <v>375672</v>
      </c>
      <c r="G31" s="55">
        <f t="shared" si="2"/>
        <v>13.874241328599169</v>
      </c>
      <c r="H31" s="54">
        <v>377905</v>
      </c>
      <c r="I31" s="55">
        <f t="shared" si="3"/>
        <v>-0.59088924465143799</v>
      </c>
    </row>
    <row r="32" spans="1:26" ht="18" customHeight="1">
      <c r="A32" s="96"/>
      <c r="B32" s="96"/>
      <c r="C32" s="60" t="s">
        <v>13</v>
      </c>
      <c r="D32" s="53"/>
      <c r="E32" s="53"/>
      <c r="F32" s="54">
        <v>1330971</v>
      </c>
      <c r="G32" s="55">
        <f t="shared" si="2"/>
        <v>49.155148255305072</v>
      </c>
      <c r="H32" s="54">
        <v>1422441</v>
      </c>
      <c r="I32" s="55">
        <f t="shared" si="3"/>
        <v>-6.430495183983032</v>
      </c>
    </row>
    <row r="33" spans="1:9" ht="18" customHeight="1">
      <c r="A33" s="96"/>
      <c r="B33" s="96"/>
      <c r="C33" s="62"/>
      <c r="D33" s="53" t="s">
        <v>14</v>
      </c>
      <c r="E33" s="53"/>
      <c r="F33" s="54">
        <v>74414</v>
      </c>
      <c r="G33" s="55">
        <f t="shared" si="2"/>
        <v>2.748242600530193</v>
      </c>
      <c r="H33" s="54">
        <v>83659</v>
      </c>
      <c r="I33" s="55">
        <f t="shared" si="3"/>
        <v>-11.05081342115014</v>
      </c>
    </row>
    <row r="34" spans="1:9" ht="18" customHeight="1">
      <c r="A34" s="96"/>
      <c r="B34" s="96"/>
      <c r="C34" s="62"/>
      <c r="D34" s="53" t="s">
        <v>33</v>
      </c>
      <c r="E34" s="53"/>
      <c r="F34" s="54">
        <v>29159</v>
      </c>
      <c r="G34" s="55">
        <f t="shared" si="2"/>
        <v>1.076894213304753</v>
      </c>
      <c r="H34" s="54">
        <v>27879</v>
      </c>
      <c r="I34" s="55">
        <f t="shared" si="3"/>
        <v>4.5912694142544508</v>
      </c>
    </row>
    <row r="35" spans="1:9" ht="18" customHeight="1">
      <c r="A35" s="96"/>
      <c r="B35" s="96"/>
      <c r="C35" s="62"/>
      <c r="D35" s="53" t="s">
        <v>34</v>
      </c>
      <c r="E35" s="53"/>
      <c r="F35" s="54">
        <v>799525</v>
      </c>
      <c r="G35" s="55">
        <f t="shared" si="2"/>
        <v>29.52789347688476</v>
      </c>
      <c r="H35" s="54">
        <v>891453</v>
      </c>
      <c r="I35" s="55">
        <f t="shared" si="3"/>
        <v>-10.312153304773219</v>
      </c>
    </row>
    <row r="36" spans="1:9" ht="18" customHeight="1">
      <c r="A36" s="96"/>
      <c r="B36" s="96"/>
      <c r="C36" s="62"/>
      <c r="D36" s="53" t="s">
        <v>35</v>
      </c>
      <c r="E36" s="53"/>
      <c r="F36" s="54">
        <v>30556</v>
      </c>
      <c r="G36" s="55">
        <f t="shared" si="2"/>
        <v>1.1284879310586795</v>
      </c>
      <c r="H36" s="54">
        <v>30115</v>
      </c>
      <c r="I36" s="55">
        <f t="shared" si="3"/>
        <v>1.46438651834635</v>
      </c>
    </row>
    <row r="37" spans="1:9" ht="18" customHeight="1">
      <c r="A37" s="96"/>
      <c r="B37" s="96"/>
      <c r="C37" s="62"/>
      <c r="D37" s="53" t="s">
        <v>15</v>
      </c>
      <c r="E37" s="53"/>
      <c r="F37" s="54">
        <v>32651</v>
      </c>
      <c r="G37" s="55">
        <f t="shared" si="2"/>
        <v>1.2058600417920193</v>
      </c>
      <c r="H37" s="54">
        <v>12185</v>
      </c>
      <c r="I37" s="55">
        <f t="shared" si="3"/>
        <v>167.96060730406239</v>
      </c>
    </row>
    <row r="38" spans="1:9" ht="18" customHeight="1">
      <c r="A38" s="96"/>
      <c r="B38" s="96"/>
      <c r="C38" s="61"/>
      <c r="D38" s="53" t="s">
        <v>36</v>
      </c>
      <c r="E38" s="53"/>
      <c r="F38" s="54">
        <v>364467</v>
      </c>
      <c r="G38" s="55">
        <f t="shared" si="2"/>
        <v>13.460420564509876</v>
      </c>
      <c r="H38" s="54">
        <v>376950</v>
      </c>
      <c r="I38" s="55">
        <f t="shared" si="3"/>
        <v>-3.3115797851173912</v>
      </c>
    </row>
    <row r="39" spans="1:9" ht="18" customHeight="1">
      <c r="A39" s="96"/>
      <c r="B39" s="96"/>
      <c r="C39" s="60" t="s">
        <v>16</v>
      </c>
      <c r="D39" s="53"/>
      <c r="E39" s="53"/>
      <c r="F39" s="54">
        <v>386811</v>
      </c>
      <c r="G39" s="55">
        <f t="shared" si="2"/>
        <v>14.285624594211901</v>
      </c>
      <c r="H39" s="54">
        <v>383792</v>
      </c>
      <c r="I39" s="55">
        <f t="shared" si="3"/>
        <v>0.78662400466920079</v>
      </c>
    </row>
    <row r="40" spans="1:9" ht="18" customHeight="1">
      <c r="A40" s="96"/>
      <c r="B40" s="96"/>
      <c r="C40" s="62"/>
      <c r="D40" s="60" t="s">
        <v>17</v>
      </c>
      <c r="E40" s="53"/>
      <c r="F40" s="54">
        <v>381708</v>
      </c>
      <c r="G40" s="55">
        <f t="shared" si="2"/>
        <v>14.097161643819428</v>
      </c>
      <c r="H40" s="54">
        <v>381285</v>
      </c>
      <c r="I40" s="55">
        <f t="shared" si="3"/>
        <v>0.11094063495811213</v>
      </c>
    </row>
    <row r="41" spans="1:9" ht="18" customHeight="1">
      <c r="A41" s="96"/>
      <c r="B41" s="96"/>
      <c r="C41" s="62"/>
      <c r="D41" s="62"/>
      <c r="E41" s="56" t="s">
        <v>91</v>
      </c>
      <c r="F41" s="54">
        <v>306881</v>
      </c>
      <c r="G41" s="55">
        <f t="shared" si="2"/>
        <v>11.333666211913162</v>
      </c>
      <c r="H41" s="54">
        <v>312252</v>
      </c>
      <c r="I41" s="57">
        <f t="shared" si="3"/>
        <v>-1.720085059503218</v>
      </c>
    </row>
    <row r="42" spans="1:9" ht="18" customHeight="1">
      <c r="A42" s="96"/>
      <c r="B42" s="96"/>
      <c r="C42" s="62"/>
      <c r="D42" s="61"/>
      <c r="E42" s="47" t="s">
        <v>37</v>
      </c>
      <c r="F42" s="54">
        <v>74827</v>
      </c>
      <c r="G42" s="55">
        <f t="shared" si="2"/>
        <v>2.7634954319062639</v>
      </c>
      <c r="H42" s="54">
        <v>69033</v>
      </c>
      <c r="I42" s="57">
        <f t="shared" si="3"/>
        <v>8.3930873640143169</v>
      </c>
    </row>
    <row r="43" spans="1:9" ht="18" customHeight="1">
      <c r="A43" s="96"/>
      <c r="B43" s="96"/>
      <c r="C43" s="62"/>
      <c r="D43" s="53" t="s">
        <v>38</v>
      </c>
      <c r="E43" s="53"/>
      <c r="F43" s="54">
        <v>5103</v>
      </c>
      <c r="G43" s="55">
        <f t="shared" si="2"/>
        <v>0.18846295039247418</v>
      </c>
      <c r="H43" s="54">
        <v>2507</v>
      </c>
      <c r="I43" s="57">
        <f t="shared" si="3"/>
        <v>103.5500598324691</v>
      </c>
    </row>
    <row r="44" spans="1:9" ht="18" customHeight="1">
      <c r="A44" s="96"/>
      <c r="B44" s="96"/>
      <c r="C44" s="61"/>
      <c r="D44" s="53" t="s">
        <v>39</v>
      </c>
      <c r="E44" s="53"/>
      <c r="F44" s="89">
        <v>0</v>
      </c>
      <c r="G44" s="55">
        <f t="shared" si="2"/>
        <v>0</v>
      </c>
      <c r="H44" s="54">
        <v>0</v>
      </c>
      <c r="I44" s="55" t="e">
        <f t="shared" si="3"/>
        <v>#DIV/0!</v>
      </c>
    </row>
    <row r="45" spans="1:9" ht="18" customHeight="1">
      <c r="A45" s="96"/>
      <c r="B45" s="96"/>
      <c r="C45" s="47" t="s">
        <v>18</v>
      </c>
      <c r="D45" s="47"/>
      <c r="E45" s="47"/>
      <c r="F45" s="54">
        <f>SUM(F28,F32,F39)</f>
        <v>2707694</v>
      </c>
      <c r="G45" s="55">
        <f>F45/$F$45*100</f>
        <v>100</v>
      </c>
      <c r="H45" s="54">
        <v>2809715</v>
      </c>
      <c r="I45" s="55">
        <f t="shared" si="3"/>
        <v>-3.6310088389747697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J17" sqref="J17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21" width="13.6328125" style="2" customWidth="1"/>
    <col min="22" max="25" width="12" style="2" customWidth="1"/>
    <col min="26" max="16384" width="9" style="2"/>
  </cols>
  <sheetData>
    <row r="1" spans="1:25" ht="34" customHeight="1">
      <c r="A1" s="20" t="s">
        <v>0</v>
      </c>
      <c r="B1" s="11"/>
      <c r="C1" s="11"/>
      <c r="D1" s="22" t="s">
        <v>235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6" customHeight="1">
      <c r="A5" s="12" t="s">
        <v>225</v>
      </c>
      <c r="B5" s="12"/>
      <c r="C5" s="12"/>
      <c r="D5" s="12"/>
      <c r="K5" s="15"/>
      <c r="O5" s="15" t="s">
        <v>47</v>
      </c>
    </row>
    <row r="6" spans="1:25" ht="16" customHeight="1">
      <c r="A6" s="105" t="s">
        <v>48</v>
      </c>
      <c r="B6" s="106"/>
      <c r="C6" s="106"/>
      <c r="D6" s="106"/>
      <c r="E6" s="106"/>
      <c r="F6" s="125" t="s">
        <v>252</v>
      </c>
      <c r="G6" s="124"/>
      <c r="H6" s="125" t="s">
        <v>251</v>
      </c>
      <c r="I6" s="124"/>
      <c r="J6" s="125" t="s">
        <v>250</v>
      </c>
      <c r="K6" s="124"/>
      <c r="L6" s="125" t="s">
        <v>249</v>
      </c>
      <c r="M6" s="124"/>
      <c r="N6" s="125" t="s">
        <v>248</v>
      </c>
      <c r="O6" s="124"/>
    </row>
    <row r="7" spans="1:25" ht="16" customHeight="1">
      <c r="A7" s="106"/>
      <c r="B7" s="106"/>
      <c r="C7" s="106"/>
      <c r="D7" s="106"/>
      <c r="E7" s="106"/>
      <c r="F7" s="51" t="s">
        <v>226</v>
      </c>
      <c r="G7" s="51" t="s">
        <v>233</v>
      </c>
      <c r="H7" s="51" t="s">
        <v>226</v>
      </c>
      <c r="I7" s="51" t="s">
        <v>233</v>
      </c>
      <c r="J7" s="51" t="s">
        <v>226</v>
      </c>
      <c r="K7" s="51" t="s">
        <v>233</v>
      </c>
      <c r="L7" s="51" t="s">
        <v>226</v>
      </c>
      <c r="M7" s="51" t="s">
        <v>233</v>
      </c>
      <c r="N7" s="51" t="s">
        <v>226</v>
      </c>
      <c r="O7" s="51" t="s">
        <v>233</v>
      </c>
    </row>
    <row r="8" spans="1:25" ht="16" customHeight="1">
      <c r="A8" s="103" t="s">
        <v>82</v>
      </c>
      <c r="B8" s="60" t="s">
        <v>49</v>
      </c>
      <c r="C8" s="92"/>
      <c r="D8" s="92"/>
      <c r="E8" s="93" t="s">
        <v>40</v>
      </c>
      <c r="F8" s="95">
        <v>15580</v>
      </c>
      <c r="G8" s="95">
        <v>16134</v>
      </c>
      <c r="H8" s="95">
        <v>5959</v>
      </c>
      <c r="I8" s="95">
        <v>6063</v>
      </c>
      <c r="J8" s="95">
        <v>2329</v>
      </c>
      <c r="K8" s="95">
        <v>2290</v>
      </c>
      <c r="L8" s="114">
        <v>972</v>
      </c>
      <c r="M8" s="95">
        <v>943</v>
      </c>
      <c r="N8" s="114">
        <v>4364</v>
      </c>
      <c r="O8" s="95">
        <v>4394</v>
      </c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6" customHeight="1">
      <c r="A9" s="103"/>
      <c r="B9" s="62"/>
      <c r="C9" s="92" t="s">
        <v>50</v>
      </c>
      <c r="D9" s="92"/>
      <c r="E9" s="93" t="s">
        <v>41</v>
      </c>
      <c r="F9" s="95">
        <v>15569</v>
      </c>
      <c r="G9" s="95">
        <v>16126</v>
      </c>
      <c r="H9" s="95">
        <v>5959</v>
      </c>
      <c r="I9" s="95">
        <v>6063</v>
      </c>
      <c r="J9" s="95">
        <v>2329</v>
      </c>
      <c r="K9" s="95">
        <v>2290</v>
      </c>
      <c r="L9" s="114">
        <v>972</v>
      </c>
      <c r="M9" s="95">
        <v>943</v>
      </c>
      <c r="N9" s="114">
        <v>4364</v>
      </c>
      <c r="O9" s="95">
        <v>4394</v>
      </c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6" customHeight="1">
      <c r="A10" s="103"/>
      <c r="B10" s="61"/>
      <c r="C10" s="92" t="s">
        <v>51</v>
      </c>
      <c r="D10" s="92"/>
      <c r="E10" s="93" t="s">
        <v>42</v>
      </c>
      <c r="F10" s="95">
        <v>11</v>
      </c>
      <c r="G10" s="95">
        <v>8</v>
      </c>
      <c r="H10" s="95">
        <v>0</v>
      </c>
      <c r="I10" s="95">
        <v>0</v>
      </c>
      <c r="J10" s="66">
        <v>0</v>
      </c>
      <c r="K10" s="66">
        <v>0</v>
      </c>
      <c r="L10" s="123">
        <v>0</v>
      </c>
      <c r="M10" s="95">
        <v>0</v>
      </c>
      <c r="N10" s="123">
        <v>0</v>
      </c>
      <c r="O10" s="95">
        <v>0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6" customHeight="1">
      <c r="A11" s="103"/>
      <c r="B11" s="60" t="s">
        <v>52</v>
      </c>
      <c r="C11" s="92"/>
      <c r="D11" s="92"/>
      <c r="E11" s="93" t="s">
        <v>43</v>
      </c>
      <c r="F11" s="95">
        <v>15924</v>
      </c>
      <c r="G11" s="95">
        <v>16445</v>
      </c>
      <c r="H11" s="95">
        <v>3756</v>
      </c>
      <c r="I11" s="95">
        <v>3337</v>
      </c>
      <c r="J11" s="95">
        <v>2425</v>
      </c>
      <c r="K11" s="95">
        <v>2302</v>
      </c>
      <c r="L11" s="114">
        <v>1251</v>
      </c>
      <c r="M11" s="95">
        <v>1202</v>
      </c>
      <c r="N11" s="114">
        <v>4249</v>
      </c>
      <c r="O11" s="95">
        <v>4383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6" customHeight="1">
      <c r="A12" s="103"/>
      <c r="B12" s="62"/>
      <c r="C12" s="92" t="s">
        <v>53</v>
      </c>
      <c r="D12" s="92"/>
      <c r="E12" s="93" t="s">
        <v>44</v>
      </c>
      <c r="F12" s="95">
        <v>15878</v>
      </c>
      <c r="G12" s="95">
        <v>16391</v>
      </c>
      <c r="H12" s="95">
        <v>3756</v>
      </c>
      <c r="I12" s="95">
        <v>3337</v>
      </c>
      <c r="J12" s="95">
        <v>2420</v>
      </c>
      <c r="K12" s="95">
        <v>2295</v>
      </c>
      <c r="L12" s="114">
        <v>1251</v>
      </c>
      <c r="M12" s="95">
        <v>1202</v>
      </c>
      <c r="N12" s="114">
        <v>4249</v>
      </c>
      <c r="O12" s="95">
        <v>4383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6" customHeight="1">
      <c r="A13" s="103"/>
      <c r="B13" s="61"/>
      <c r="C13" s="92" t="s">
        <v>54</v>
      </c>
      <c r="D13" s="92"/>
      <c r="E13" s="93" t="s">
        <v>45</v>
      </c>
      <c r="F13" s="95">
        <v>46</v>
      </c>
      <c r="G13" s="95">
        <v>54</v>
      </c>
      <c r="H13" s="66">
        <v>0</v>
      </c>
      <c r="I13" s="66">
        <v>0</v>
      </c>
      <c r="J13" s="66">
        <v>5</v>
      </c>
      <c r="K13" s="66">
        <v>7</v>
      </c>
      <c r="L13" s="114">
        <v>0</v>
      </c>
      <c r="M13" s="95">
        <v>0</v>
      </c>
      <c r="N13" s="122">
        <v>0</v>
      </c>
      <c r="O13" s="95">
        <v>0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6" customHeight="1">
      <c r="A14" s="103"/>
      <c r="B14" s="92" t="s">
        <v>55</v>
      </c>
      <c r="C14" s="92"/>
      <c r="D14" s="92"/>
      <c r="E14" s="93" t="s">
        <v>96</v>
      </c>
      <c r="F14" s="95">
        <f>F9-F12</f>
        <v>-309</v>
      </c>
      <c r="G14" s="95">
        <f>G9-G12</f>
        <v>-265</v>
      </c>
      <c r="H14" s="95">
        <f>H9-H12</f>
        <v>2203</v>
      </c>
      <c r="I14" s="95">
        <f>I9-I12</f>
        <v>2726</v>
      </c>
      <c r="J14" s="95">
        <f>J9-J12</f>
        <v>-91</v>
      </c>
      <c r="K14" s="95">
        <f>K9-K12</f>
        <v>-5</v>
      </c>
      <c r="L14" s="114">
        <v>-279</v>
      </c>
      <c r="M14" s="95">
        <f>M9-M12</f>
        <v>-259</v>
      </c>
      <c r="N14" s="114">
        <v>115</v>
      </c>
      <c r="O14" s="95">
        <f>O9-O12</f>
        <v>11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6" customHeight="1">
      <c r="A15" s="103"/>
      <c r="B15" s="92" t="s">
        <v>56</v>
      </c>
      <c r="C15" s="92"/>
      <c r="D15" s="92"/>
      <c r="E15" s="93" t="s">
        <v>97</v>
      </c>
      <c r="F15" s="95">
        <f>F10-F13</f>
        <v>-35</v>
      </c>
      <c r="G15" s="95">
        <f>G10-G13</f>
        <v>-46</v>
      </c>
      <c r="H15" s="95">
        <f>H10-H13</f>
        <v>0</v>
      </c>
      <c r="I15" s="95">
        <f>I10-I13</f>
        <v>0</v>
      </c>
      <c r="J15" s="95">
        <f>J10-J13</f>
        <v>-5</v>
      </c>
      <c r="K15" s="95">
        <f>K10-K13</f>
        <v>-7</v>
      </c>
      <c r="L15" s="114">
        <v>0</v>
      </c>
      <c r="M15" s="95">
        <f>M10-M13</f>
        <v>0</v>
      </c>
      <c r="N15" s="114">
        <v>0</v>
      </c>
      <c r="O15" s="95">
        <f>O10-O13</f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6" customHeight="1">
      <c r="A16" s="103"/>
      <c r="B16" s="92" t="s">
        <v>57</v>
      </c>
      <c r="C16" s="92"/>
      <c r="D16" s="92"/>
      <c r="E16" s="93" t="s">
        <v>98</v>
      </c>
      <c r="F16" s="95">
        <f>F8-F11</f>
        <v>-344</v>
      </c>
      <c r="G16" s="95">
        <f>G8-G11</f>
        <v>-311</v>
      </c>
      <c r="H16" s="95">
        <f>H8-H11</f>
        <v>2203</v>
      </c>
      <c r="I16" s="95">
        <f>I8-I11</f>
        <v>2726</v>
      </c>
      <c r="J16" s="95">
        <f>J8-J11</f>
        <v>-96</v>
      </c>
      <c r="K16" s="95">
        <f>K8-K11</f>
        <v>-12</v>
      </c>
      <c r="L16" s="114">
        <v>-279</v>
      </c>
      <c r="M16" s="95">
        <f>M8-M11</f>
        <v>-259</v>
      </c>
      <c r="N16" s="114">
        <v>115</v>
      </c>
      <c r="O16" s="95">
        <f>O8-O11</f>
        <v>11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6" customHeight="1">
      <c r="A17" s="103"/>
      <c r="B17" s="92" t="s">
        <v>58</v>
      </c>
      <c r="C17" s="92"/>
      <c r="D17" s="92"/>
      <c r="E17" s="51"/>
      <c r="F17" s="114">
        <v>54957</v>
      </c>
      <c r="G17" s="95">
        <v>54381</v>
      </c>
      <c r="H17" s="66">
        <v>0</v>
      </c>
      <c r="I17" s="66">
        <v>0</v>
      </c>
      <c r="J17" s="114">
        <v>192</v>
      </c>
      <c r="K17" s="95">
        <v>177</v>
      </c>
      <c r="L17" s="114">
        <v>11222</v>
      </c>
      <c r="M17" s="95">
        <v>10929</v>
      </c>
      <c r="N17" s="122">
        <v>378</v>
      </c>
      <c r="O17" s="66">
        <v>420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6" customHeight="1">
      <c r="A18" s="103"/>
      <c r="B18" s="92" t="s">
        <v>59</v>
      </c>
      <c r="C18" s="92"/>
      <c r="D18" s="92"/>
      <c r="E18" s="51"/>
      <c r="F18" s="67"/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115">
        <v>0</v>
      </c>
      <c r="M18" s="67">
        <v>0</v>
      </c>
      <c r="N18" s="115">
        <v>0</v>
      </c>
      <c r="O18" s="67">
        <v>0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6" customHeight="1">
      <c r="A19" s="103" t="s">
        <v>83</v>
      </c>
      <c r="B19" s="60" t="s">
        <v>60</v>
      </c>
      <c r="C19" s="92"/>
      <c r="D19" s="92"/>
      <c r="E19" s="93"/>
      <c r="F19" s="95">
        <v>2065</v>
      </c>
      <c r="G19" s="95">
        <v>1749</v>
      </c>
      <c r="H19" s="95">
        <v>21</v>
      </c>
      <c r="I19" s="95">
        <v>549</v>
      </c>
      <c r="J19" s="95">
        <v>1585</v>
      </c>
      <c r="K19" s="95">
        <v>1891</v>
      </c>
      <c r="L19" s="114">
        <v>976</v>
      </c>
      <c r="M19" s="95">
        <v>889</v>
      </c>
      <c r="N19" s="114">
        <v>3359</v>
      </c>
      <c r="O19" s="95">
        <v>2550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6" customHeight="1">
      <c r="A20" s="103"/>
      <c r="B20" s="61"/>
      <c r="C20" s="92" t="s">
        <v>61</v>
      </c>
      <c r="D20" s="92"/>
      <c r="E20" s="93"/>
      <c r="F20" s="95">
        <v>978</v>
      </c>
      <c r="G20" s="95">
        <v>683</v>
      </c>
      <c r="H20" s="95">
        <v>0</v>
      </c>
      <c r="I20" s="95">
        <v>530</v>
      </c>
      <c r="J20" s="95">
        <v>1070</v>
      </c>
      <c r="K20" s="95">
        <v>1219</v>
      </c>
      <c r="L20" s="114">
        <v>704</v>
      </c>
      <c r="M20" s="95">
        <v>521</v>
      </c>
      <c r="N20" s="114">
        <v>1028</v>
      </c>
      <c r="O20" s="95">
        <v>855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6" customHeight="1">
      <c r="A21" s="103"/>
      <c r="B21" s="92" t="s">
        <v>62</v>
      </c>
      <c r="C21" s="92"/>
      <c r="D21" s="92"/>
      <c r="E21" s="93" t="s">
        <v>99</v>
      </c>
      <c r="F21" s="95">
        <v>2065</v>
      </c>
      <c r="G21" s="95">
        <v>1749</v>
      </c>
      <c r="H21" s="95">
        <v>21</v>
      </c>
      <c r="I21" s="95">
        <v>549</v>
      </c>
      <c r="J21" s="95">
        <v>1585</v>
      </c>
      <c r="K21" s="95">
        <v>1891</v>
      </c>
      <c r="L21" s="114">
        <v>976</v>
      </c>
      <c r="M21" s="95">
        <v>889</v>
      </c>
      <c r="N21" s="114">
        <v>3359</v>
      </c>
      <c r="O21" s="95">
        <v>2550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6" customHeight="1">
      <c r="A22" s="103"/>
      <c r="B22" s="60" t="s">
        <v>63</v>
      </c>
      <c r="C22" s="92"/>
      <c r="D22" s="92"/>
      <c r="E22" s="93" t="s">
        <v>100</v>
      </c>
      <c r="F22" s="95">
        <v>2686</v>
      </c>
      <c r="G22" s="95">
        <v>2356</v>
      </c>
      <c r="H22" s="95">
        <v>9425</v>
      </c>
      <c r="I22" s="95">
        <v>2486</v>
      </c>
      <c r="J22" s="95">
        <v>2627</v>
      </c>
      <c r="K22" s="95">
        <v>2864</v>
      </c>
      <c r="L22" s="114">
        <v>1118</v>
      </c>
      <c r="M22" s="95">
        <v>916</v>
      </c>
      <c r="N22" s="114">
        <v>4513</v>
      </c>
      <c r="O22" s="95">
        <v>3615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6" customHeight="1">
      <c r="A23" s="103"/>
      <c r="B23" s="61" t="s">
        <v>64</v>
      </c>
      <c r="C23" s="92" t="s">
        <v>65</v>
      </c>
      <c r="D23" s="92"/>
      <c r="E23" s="93"/>
      <c r="F23" s="95">
        <v>1708</v>
      </c>
      <c r="G23" s="95">
        <v>1638</v>
      </c>
      <c r="H23" s="95">
        <v>791</v>
      </c>
      <c r="I23" s="95">
        <v>797</v>
      </c>
      <c r="J23" s="95">
        <v>867</v>
      </c>
      <c r="K23" s="95">
        <v>848</v>
      </c>
      <c r="L23" s="114">
        <v>334</v>
      </c>
      <c r="M23" s="95">
        <v>325</v>
      </c>
      <c r="N23" s="114">
        <v>1592</v>
      </c>
      <c r="O23" s="95">
        <v>1544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6" customHeight="1">
      <c r="A24" s="103"/>
      <c r="B24" s="92" t="s">
        <v>101</v>
      </c>
      <c r="C24" s="92"/>
      <c r="D24" s="92"/>
      <c r="E24" s="93" t="s">
        <v>102</v>
      </c>
      <c r="F24" s="95">
        <f>F21-F22</f>
        <v>-621</v>
      </c>
      <c r="G24" s="121">
        <f>G21-G22-1</f>
        <v>-608</v>
      </c>
      <c r="H24" s="95">
        <f>H21-H22</f>
        <v>-9404</v>
      </c>
      <c r="I24" s="95">
        <f>I21-I22</f>
        <v>-1937</v>
      </c>
      <c r="J24" s="95">
        <f>J21-J22</f>
        <v>-1042</v>
      </c>
      <c r="K24" s="121">
        <f>K21-K22-1</f>
        <v>-974</v>
      </c>
      <c r="L24" s="114">
        <f>L21-L22</f>
        <v>-142</v>
      </c>
      <c r="M24" s="121">
        <f>M21-M22+1</f>
        <v>-26</v>
      </c>
      <c r="N24" s="121">
        <f>N21-N22-1</f>
        <v>-1155</v>
      </c>
      <c r="O24" s="121">
        <f>O21-O22-1</f>
        <v>-1066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6" customHeight="1">
      <c r="A25" s="103"/>
      <c r="B25" s="60" t="s">
        <v>66</v>
      </c>
      <c r="C25" s="60"/>
      <c r="D25" s="60"/>
      <c r="E25" s="107" t="s">
        <v>103</v>
      </c>
      <c r="F25" s="100">
        <v>621</v>
      </c>
      <c r="G25" s="100">
        <v>608</v>
      </c>
      <c r="H25" s="100">
        <v>9404</v>
      </c>
      <c r="I25" s="100">
        <v>1937</v>
      </c>
      <c r="J25" s="100">
        <v>1042</v>
      </c>
      <c r="K25" s="100">
        <v>974</v>
      </c>
      <c r="L25" s="119">
        <v>142</v>
      </c>
      <c r="M25" s="120">
        <v>26</v>
      </c>
      <c r="N25" s="119">
        <v>1155</v>
      </c>
      <c r="O25" s="100">
        <v>1066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6" customHeight="1">
      <c r="A26" s="103"/>
      <c r="B26" s="79" t="s">
        <v>67</v>
      </c>
      <c r="C26" s="79"/>
      <c r="D26" s="79"/>
      <c r="E26" s="108"/>
      <c r="F26" s="101"/>
      <c r="G26" s="101"/>
      <c r="H26" s="101"/>
      <c r="I26" s="101"/>
      <c r="J26" s="101"/>
      <c r="K26" s="101"/>
      <c r="L26" s="117"/>
      <c r="M26" s="118"/>
      <c r="N26" s="117"/>
      <c r="O26" s="101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6" customHeight="1">
      <c r="A27" s="103"/>
      <c r="B27" s="92" t="s">
        <v>104</v>
      </c>
      <c r="C27" s="92"/>
      <c r="D27" s="92"/>
      <c r="E27" s="93" t="s">
        <v>105</v>
      </c>
      <c r="F27" s="95">
        <f>F24+F25</f>
        <v>0</v>
      </c>
      <c r="G27" s="95">
        <f>G24+G25</f>
        <v>0</v>
      </c>
      <c r="H27" s="95">
        <f>H24+H25</f>
        <v>0</v>
      </c>
      <c r="I27" s="95">
        <f>I24+I25</f>
        <v>0</v>
      </c>
      <c r="J27" s="95">
        <f>J24+J25</f>
        <v>0</v>
      </c>
      <c r="K27" s="95">
        <f>K24+K25</f>
        <v>0</v>
      </c>
      <c r="L27" s="114">
        <v>0</v>
      </c>
      <c r="M27" s="95">
        <f>M24+M25</f>
        <v>0</v>
      </c>
      <c r="N27" s="95">
        <f>N24+N25</f>
        <v>0</v>
      </c>
      <c r="O27" s="95">
        <f>O24+O25</f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6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6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6" customHeight="1">
      <c r="A30" s="106" t="s">
        <v>68</v>
      </c>
      <c r="B30" s="106"/>
      <c r="C30" s="106"/>
      <c r="D30" s="106"/>
      <c r="E30" s="106"/>
      <c r="F30" s="116" t="s">
        <v>247</v>
      </c>
      <c r="G30" s="102"/>
      <c r="H30" s="116" t="s">
        <v>246</v>
      </c>
      <c r="I30" s="102"/>
      <c r="J30" s="102"/>
      <c r="K30" s="102"/>
      <c r="L30" s="102"/>
      <c r="M30" s="102"/>
      <c r="N30" s="102"/>
      <c r="O30" s="102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6" customHeight="1">
      <c r="A31" s="106"/>
      <c r="B31" s="106"/>
      <c r="C31" s="106"/>
      <c r="D31" s="106"/>
      <c r="E31" s="106"/>
      <c r="F31" s="51" t="s">
        <v>226</v>
      </c>
      <c r="G31" s="51" t="s">
        <v>233</v>
      </c>
      <c r="H31" s="51" t="s">
        <v>226</v>
      </c>
      <c r="I31" s="51" t="s">
        <v>233</v>
      </c>
      <c r="J31" s="51" t="s">
        <v>226</v>
      </c>
      <c r="K31" s="51" t="s">
        <v>233</v>
      </c>
      <c r="L31" s="51" t="s">
        <v>226</v>
      </c>
      <c r="M31" s="51" t="s">
        <v>233</v>
      </c>
      <c r="N31" s="51" t="s">
        <v>226</v>
      </c>
      <c r="O31" s="51" t="s">
        <v>233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6" customHeight="1">
      <c r="A32" s="103" t="s">
        <v>84</v>
      </c>
      <c r="B32" s="60" t="s">
        <v>49</v>
      </c>
      <c r="C32" s="92"/>
      <c r="D32" s="92"/>
      <c r="E32" s="93" t="s">
        <v>40</v>
      </c>
      <c r="F32" s="114">
        <v>5</v>
      </c>
      <c r="G32" s="95">
        <v>5</v>
      </c>
      <c r="H32" s="114">
        <v>90</v>
      </c>
      <c r="I32" s="95">
        <v>105</v>
      </c>
      <c r="J32" s="95"/>
      <c r="K32" s="95"/>
      <c r="L32" s="95"/>
      <c r="M32" s="95"/>
      <c r="N32" s="95"/>
      <c r="O32" s="95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6" customHeight="1">
      <c r="A33" s="109"/>
      <c r="B33" s="62"/>
      <c r="C33" s="60" t="s">
        <v>69</v>
      </c>
      <c r="D33" s="92"/>
      <c r="E33" s="93"/>
      <c r="F33" s="114">
        <v>0</v>
      </c>
      <c r="G33" s="95">
        <v>0</v>
      </c>
      <c r="H33" s="114">
        <v>0</v>
      </c>
      <c r="I33" s="95">
        <v>0</v>
      </c>
      <c r="J33" s="95"/>
      <c r="K33" s="95"/>
      <c r="L33" s="95"/>
      <c r="M33" s="95"/>
      <c r="N33" s="95"/>
      <c r="O33" s="95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6" customHeight="1">
      <c r="A34" s="109"/>
      <c r="B34" s="62"/>
      <c r="C34" s="61"/>
      <c r="D34" s="92" t="s">
        <v>70</v>
      </c>
      <c r="E34" s="93"/>
      <c r="F34" s="114">
        <v>0</v>
      </c>
      <c r="G34" s="95">
        <v>0</v>
      </c>
      <c r="H34" s="114">
        <v>0</v>
      </c>
      <c r="I34" s="95">
        <v>0</v>
      </c>
      <c r="J34" s="95"/>
      <c r="K34" s="95"/>
      <c r="L34" s="95"/>
      <c r="M34" s="95"/>
      <c r="N34" s="95"/>
      <c r="O34" s="95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6" customHeight="1">
      <c r="A35" s="109"/>
      <c r="B35" s="61"/>
      <c r="C35" s="92" t="s">
        <v>71</v>
      </c>
      <c r="D35" s="92"/>
      <c r="E35" s="93"/>
      <c r="F35" s="114">
        <v>5</v>
      </c>
      <c r="G35" s="95">
        <v>5</v>
      </c>
      <c r="H35" s="114">
        <v>90</v>
      </c>
      <c r="I35" s="95">
        <v>105</v>
      </c>
      <c r="J35" s="67"/>
      <c r="K35" s="67"/>
      <c r="L35" s="95"/>
      <c r="M35" s="95"/>
      <c r="N35" s="95"/>
      <c r="O35" s="95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6" customHeight="1">
      <c r="A36" s="109"/>
      <c r="B36" s="60" t="s">
        <v>52</v>
      </c>
      <c r="C36" s="92"/>
      <c r="D36" s="92"/>
      <c r="E36" s="93" t="s">
        <v>41</v>
      </c>
      <c r="F36" s="114">
        <v>5</v>
      </c>
      <c r="G36" s="95">
        <v>5</v>
      </c>
      <c r="H36" s="114">
        <v>90</v>
      </c>
      <c r="I36" s="95">
        <v>105</v>
      </c>
      <c r="J36" s="95"/>
      <c r="K36" s="95"/>
      <c r="L36" s="95"/>
      <c r="M36" s="95"/>
      <c r="N36" s="95"/>
      <c r="O36" s="95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6" customHeight="1">
      <c r="A37" s="109"/>
      <c r="B37" s="62"/>
      <c r="C37" s="92" t="s">
        <v>72</v>
      </c>
      <c r="D37" s="92"/>
      <c r="E37" s="93"/>
      <c r="F37" s="114">
        <v>0</v>
      </c>
      <c r="G37" s="95">
        <v>0</v>
      </c>
      <c r="H37" s="114">
        <v>0</v>
      </c>
      <c r="I37" s="95">
        <v>0</v>
      </c>
      <c r="J37" s="95"/>
      <c r="K37" s="95"/>
      <c r="L37" s="95"/>
      <c r="M37" s="95"/>
      <c r="N37" s="95"/>
      <c r="O37" s="95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6" customHeight="1">
      <c r="A38" s="109"/>
      <c r="B38" s="61"/>
      <c r="C38" s="92" t="s">
        <v>73</v>
      </c>
      <c r="D38" s="92"/>
      <c r="E38" s="93"/>
      <c r="F38" s="114">
        <v>5</v>
      </c>
      <c r="G38" s="95">
        <v>5</v>
      </c>
      <c r="H38" s="114">
        <v>90</v>
      </c>
      <c r="I38" s="95">
        <v>105</v>
      </c>
      <c r="J38" s="95"/>
      <c r="K38" s="67"/>
      <c r="L38" s="95"/>
      <c r="M38" s="95"/>
      <c r="N38" s="95"/>
      <c r="O38" s="95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6" customHeight="1">
      <c r="A39" s="109"/>
      <c r="B39" s="47" t="s">
        <v>74</v>
      </c>
      <c r="C39" s="47"/>
      <c r="D39" s="47"/>
      <c r="E39" s="93" t="s">
        <v>107</v>
      </c>
      <c r="F39" s="114">
        <v>0</v>
      </c>
      <c r="G39" s="95">
        <f>G32-G36</f>
        <v>0</v>
      </c>
      <c r="H39" s="114">
        <v>0</v>
      </c>
      <c r="I39" s="95">
        <f>I32-I36</f>
        <v>0</v>
      </c>
      <c r="J39" s="95">
        <f>J32-J36</f>
        <v>0</v>
      </c>
      <c r="K39" s="95">
        <f>K32-K36</f>
        <v>0</v>
      </c>
      <c r="L39" s="95">
        <f>L32-L36</f>
        <v>0</v>
      </c>
      <c r="M39" s="95">
        <f>M32-M36</f>
        <v>0</v>
      </c>
      <c r="N39" s="95">
        <f>N32-N36</f>
        <v>0</v>
      </c>
      <c r="O39" s="95">
        <f>O32-O36</f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6" customHeight="1">
      <c r="A40" s="103" t="s">
        <v>85</v>
      </c>
      <c r="B40" s="60" t="s">
        <v>75</v>
      </c>
      <c r="C40" s="92"/>
      <c r="D40" s="92"/>
      <c r="E40" s="93" t="s">
        <v>43</v>
      </c>
      <c r="F40" s="114">
        <v>31</v>
      </c>
      <c r="G40" s="95">
        <v>31</v>
      </c>
      <c r="H40" s="114">
        <v>671</v>
      </c>
      <c r="I40" s="95">
        <v>672</v>
      </c>
      <c r="J40" s="95"/>
      <c r="K40" s="95"/>
      <c r="L40" s="95"/>
      <c r="M40" s="95"/>
      <c r="N40" s="95"/>
      <c r="O40" s="95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6" customHeight="1">
      <c r="A41" s="104"/>
      <c r="B41" s="61"/>
      <c r="C41" s="92" t="s">
        <v>76</v>
      </c>
      <c r="D41" s="92"/>
      <c r="E41" s="93"/>
      <c r="F41" s="115">
        <v>0</v>
      </c>
      <c r="G41" s="67">
        <v>0</v>
      </c>
      <c r="H41" s="115">
        <v>0</v>
      </c>
      <c r="I41" s="67">
        <v>0</v>
      </c>
      <c r="J41" s="95"/>
      <c r="K41" s="95"/>
      <c r="L41" s="95"/>
      <c r="M41" s="95"/>
      <c r="N41" s="95"/>
      <c r="O41" s="95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6" customHeight="1">
      <c r="A42" s="104"/>
      <c r="B42" s="60" t="s">
        <v>63</v>
      </c>
      <c r="C42" s="92"/>
      <c r="D42" s="92"/>
      <c r="E42" s="93" t="s">
        <v>44</v>
      </c>
      <c r="F42" s="114">
        <v>31</v>
      </c>
      <c r="G42" s="95">
        <v>31</v>
      </c>
      <c r="H42" s="114">
        <v>671</v>
      </c>
      <c r="I42" s="95">
        <v>672</v>
      </c>
      <c r="J42" s="95"/>
      <c r="K42" s="95"/>
      <c r="L42" s="95"/>
      <c r="M42" s="95"/>
      <c r="N42" s="95"/>
      <c r="O42" s="95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6" customHeight="1">
      <c r="A43" s="104"/>
      <c r="B43" s="61"/>
      <c r="C43" s="92" t="s">
        <v>77</v>
      </c>
      <c r="D43" s="92"/>
      <c r="E43" s="93"/>
      <c r="F43" s="114">
        <v>31</v>
      </c>
      <c r="G43" s="95">
        <v>31</v>
      </c>
      <c r="H43" s="114">
        <v>671</v>
      </c>
      <c r="I43" s="95">
        <v>672</v>
      </c>
      <c r="J43" s="67"/>
      <c r="K43" s="67"/>
      <c r="L43" s="95"/>
      <c r="M43" s="95"/>
      <c r="N43" s="95"/>
      <c r="O43" s="95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6" customHeight="1">
      <c r="A44" s="104"/>
      <c r="B44" s="92" t="s">
        <v>74</v>
      </c>
      <c r="C44" s="92"/>
      <c r="D44" s="92"/>
      <c r="E44" s="93" t="s">
        <v>108</v>
      </c>
      <c r="F44" s="115">
        <v>0</v>
      </c>
      <c r="G44" s="67">
        <f>G40-G42</f>
        <v>0</v>
      </c>
      <c r="H44" s="115">
        <v>0</v>
      </c>
      <c r="I44" s="67">
        <f>I40-I42</f>
        <v>0</v>
      </c>
      <c r="J44" s="67">
        <f>J40-J42</f>
        <v>0</v>
      </c>
      <c r="K44" s="67">
        <f>K40-K42</f>
        <v>0</v>
      </c>
      <c r="L44" s="67">
        <f>L40-L42</f>
        <v>0</v>
      </c>
      <c r="M44" s="67">
        <f>M40-M42</f>
        <v>0</v>
      </c>
      <c r="N44" s="67">
        <f>N40-N42</f>
        <v>0</v>
      </c>
      <c r="O44" s="67">
        <f>O40-O42</f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6" customHeight="1">
      <c r="A45" s="103" t="s">
        <v>86</v>
      </c>
      <c r="B45" s="47" t="s">
        <v>78</v>
      </c>
      <c r="C45" s="47"/>
      <c r="D45" s="47"/>
      <c r="E45" s="93" t="s">
        <v>109</v>
      </c>
      <c r="F45" s="114">
        <v>0</v>
      </c>
      <c r="G45" s="95">
        <f>G39+G44</f>
        <v>0</v>
      </c>
      <c r="H45" s="114">
        <v>0</v>
      </c>
      <c r="I45" s="95">
        <f>I39+I44</f>
        <v>0</v>
      </c>
      <c r="J45" s="95">
        <f>J39+J44</f>
        <v>0</v>
      </c>
      <c r="K45" s="95">
        <f>K39+K44</f>
        <v>0</v>
      </c>
      <c r="L45" s="95">
        <f>L39+L44</f>
        <v>0</v>
      </c>
      <c r="M45" s="95">
        <f>M39+M44</f>
        <v>0</v>
      </c>
      <c r="N45" s="95">
        <f>N39+N44</f>
        <v>0</v>
      </c>
      <c r="O45" s="95">
        <f>O39+O44</f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6" customHeight="1">
      <c r="A46" s="104"/>
      <c r="B46" s="92" t="s">
        <v>79</v>
      </c>
      <c r="C46" s="92"/>
      <c r="D46" s="92"/>
      <c r="E46" s="92"/>
      <c r="F46" s="115">
        <v>0</v>
      </c>
      <c r="G46" s="67">
        <v>0</v>
      </c>
      <c r="H46" s="115">
        <v>0</v>
      </c>
      <c r="I46" s="67">
        <v>0</v>
      </c>
      <c r="J46" s="67"/>
      <c r="K46" s="67"/>
      <c r="L46" s="95"/>
      <c r="M46" s="95"/>
      <c r="N46" s="67"/>
      <c r="O46" s="67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6" customHeight="1">
      <c r="A47" s="104"/>
      <c r="B47" s="92" t="s">
        <v>80</v>
      </c>
      <c r="C47" s="92"/>
      <c r="D47" s="92"/>
      <c r="E47" s="92"/>
      <c r="F47" s="114">
        <v>0</v>
      </c>
      <c r="G47" s="95">
        <v>0</v>
      </c>
      <c r="H47" s="114">
        <v>0</v>
      </c>
      <c r="I47" s="95">
        <v>0</v>
      </c>
      <c r="J47" s="95"/>
      <c r="K47" s="95"/>
      <c r="L47" s="95"/>
      <c r="M47" s="95"/>
      <c r="N47" s="95"/>
      <c r="O47" s="95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6" customHeight="1">
      <c r="A48" s="104"/>
      <c r="B48" s="92" t="s">
        <v>81</v>
      </c>
      <c r="C48" s="92"/>
      <c r="D48" s="92"/>
      <c r="E48" s="92"/>
      <c r="F48" s="114">
        <v>0</v>
      </c>
      <c r="G48" s="95">
        <v>0</v>
      </c>
      <c r="H48" s="114">
        <v>0</v>
      </c>
      <c r="I48" s="95">
        <v>0</v>
      </c>
      <c r="J48" s="95"/>
      <c r="K48" s="95"/>
      <c r="L48" s="95"/>
      <c r="M48" s="95"/>
      <c r="N48" s="95"/>
      <c r="O48" s="95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" ht="16" customHeight="1">
      <c r="A49" s="8" t="s">
        <v>110</v>
      </c>
    </row>
    <row r="50" spans="1:1" ht="16" customHeight="1">
      <c r="A50" s="8"/>
    </row>
  </sheetData>
  <mergeCells count="28">
    <mergeCell ref="N6:O6"/>
    <mergeCell ref="L6:M6"/>
    <mergeCell ref="J6:K6"/>
    <mergeCell ref="M25:M26"/>
    <mergeCell ref="L25:L26"/>
    <mergeCell ref="N30:O30"/>
    <mergeCell ref="F30:G30"/>
    <mergeCell ref="H30:I30"/>
    <mergeCell ref="J30:K30"/>
    <mergeCell ref="L30:M30"/>
    <mergeCell ref="N25:N26"/>
    <mergeCell ref="O25:O26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14"/>
  <printOptions horizontalCentered="1" gridLinesSet="0"/>
  <pageMargins left="0.78740157480314965" right="0.27" top="0.38" bottom="0.34" header="0.19685039370078741" footer="0.19685039370078741"/>
  <pageSetup paperSize="9" scale="72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view="pageBreakPreview" zoomScale="80" zoomScaleNormal="100" zoomScaleSheetLayoutView="80" workbookViewId="0">
      <pane xSplit="5" ySplit="8" topLeftCell="F34" activePane="bottomRight" state="frozen"/>
      <selection activeCell="L8" sqref="L8"/>
      <selection pane="topRight" activeCell="L8" sqref="L8"/>
      <selection pane="bottomLeft" activeCell="L8" sqref="L8"/>
      <selection pane="bottomRight" activeCell="F45" sqref="F45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9" ht="34" customHeight="1">
      <c r="A1" s="16" t="s">
        <v>0</v>
      </c>
      <c r="B1" s="16"/>
      <c r="C1" s="16"/>
      <c r="D1" s="16"/>
      <c r="E1" s="21" t="s">
        <v>239</v>
      </c>
      <c r="F1" s="1"/>
    </row>
    <row r="3" spans="1:9" ht="14">
      <c r="A3" s="10" t="s">
        <v>111</v>
      </c>
    </row>
    <row r="5" spans="1:9">
      <c r="A5" s="17" t="s">
        <v>227</v>
      </c>
      <c r="B5" s="17"/>
      <c r="C5" s="17"/>
      <c r="D5" s="17"/>
      <c r="E5" s="17"/>
    </row>
    <row r="6" spans="1:9" ht="14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8"/>
      <c r="F7" s="48" t="s">
        <v>228</v>
      </c>
      <c r="G7" s="48"/>
      <c r="H7" s="48" t="s">
        <v>231</v>
      </c>
      <c r="I7" s="68" t="s">
        <v>21</v>
      </c>
    </row>
    <row r="8" spans="1:9" ht="17.149999999999999" customHeight="1">
      <c r="A8" s="18"/>
      <c r="B8" s="19"/>
      <c r="C8" s="19"/>
      <c r="D8" s="19"/>
      <c r="E8" s="59"/>
      <c r="F8" s="51" t="s">
        <v>222</v>
      </c>
      <c r="G8" s="51" t="s">
        <v>2</v>
      </c>
      <c r="H8" s="51" t="s">
        <v>222</v>
      </c>
      <c r="I8" s="52"/>
    </row>
    <row r="9" spans="1:9" ht="18" customHeight="1">
      <c r="A9" s="96" t="s">
        <v>87</v>
      </c>
      <c r="B9" s="96" t="s">
        <v>89</v>
      </c>
      <c r="C9" s="60" t="s">
        <v>3</v>
      </c>
      <c r="D9" s="53"/>
      <c r="E9" s="53"/>
      <c r="F9" s="54">
        <v>735324</v>
      </c>
      <c r="G9" s="55">
        <f>F9/$F$27*100</f>
        <v>23.621596495392929</v>
      </c>
      <c r="H9" s="54">
        <v>688657</v>
      </c>
      <c r="I9" s="55">
        <f t="shared" ref="I9:I45" si="0">(F9/H9-1)*100</f>
        <v>6.7765230005648602</v>
      </c>
    </row>
    <row r="10" spans="1:9" ht="18" customHeight="1">
      <c r="A10" s="96"/>
      <c r="B10" s="96"/>
      <c r="C10" s="62"/>
      <c r="D10" s="60" t="s">
        <v>22</v>
      </c>
      <c r="E10" s="53"/>
      <c r="F10" s="54">
        <v>157467</v>
      </c>
      <c r="G10" s="55">
        <f t="shared" ref="G10:G27" si="1">F10/$F$27*100</f>
        <v>5.0584802554248718</v>
      </c>
      <c r="H10" s="54">
        <v>158456</v>
      </c>
      <c r="I10" s="55">
        <f t="shared" si="0"/>
        <v>-0.62414802847478024</v>
      </c>
    </row>
    <row r="11" spans="1:9" ht="18" customHeight="1">
      <c r="A11" s="96"/>
      <c r="B11" s="96"/>
      <c r="C11" s="62"/>
      <c r="D11" s="62"/>
      <c r="E11" s="47" t="s">
        <v>23</v>
      </c>
      <c r="F11" s="54">
        <v>132342</v>
      </c>
      <c r="G11" s="55">
        <f t="shared" si="1"/>
        <v>4.2513631044183118</v>
      </c>
      <c r="H11" s="54">
        <v>133569</v>
      </c>
      <c r="I11" s="55">
        <f t="shared" si="0"/>
        <v>-0.91862632796532173</v>
      </c>
    </row>
    <row r="12" spans="1:9" ht="18" customHeight="1">
      <c r="A12" s="96"/>
      <c r="B12" s="96"/>
      <c r="C12" s="62"/>
      <c r="D12" s="62"/>
      <c r="E12" s="47" t="s">
        <v>24</v>
      </c>
      <c r="F12" s="54">
        <v>7763</v>
      </c>
      <c r="G12" s="55">
        <f t="shared" si="1"/>
        <v>0.24937912211995703</v>
      </c>
      <c r="H12" s="54">
        <v>10006</v>
      </c>
      <c r="I12" s="55">
        <f t="shared" si="0"/>
        <v>-22.416550069958031</v>
      </c>
    </row>
    <row r="13" spans="1:9" ht="18" customHeight="1">
      <c r="A13" s="96"/>
      <c r="B13" s="96"/>
      <c r="C13" s="62"/>
      <c r="D13" s="61"/>
      <c r="E13" s="47" t="s">
        <v>25</v>
      </c>
      <c r="F13" s="54">
        <v>661</v>
      </c>
      <c r="G13" s="55">
        <f t="shared" si="1"/>
        <v>2.1234007435436249E-2</v>
      </c>
      <c r="H13" s="54">
        <v>941</v>
      </c>
      <c r="I13" s="55">
        <f t="shared" si="0"/>
        <v>-29.755579171094581</v>
      </c>
    </row>
    <row r="14" spans="1:9" ht="18" customHeight="1">
      <c r="A14" s="96"/>
      <c r="B14" s="96"/>
      <c r="C14" s="62"/>
      <c r="D14" s="60" t="s">
        <v>26</v>
      </c>
      <c r="E14" s="53"/>
      <c r="F14" s="54">
        <v>138004</v>
      </c>
      <c r="G14" s="55">
        <f t="shared" si="1"/>
        <v>4.433249564477979</v>
      </c>
      <c r="H14" s="54">
        <v>122866</v>
      </c>
      <c r="I14" s="55">
        <f t="shared" si="0"/>
        <v>12.320739667605363</v>
      </c>
    </row>
    <row r="15" spans="1:9" ht="18" customHeight="1">
      <c r="A15" s="96"/>
      <c r="B15" s="96"/>
      <c r="C15" s="62"/>
      <c r="D15" s="62"/>
      <c r="E15" s="47" t="s">
        <v>27</v>
      </c>
      <c r="F15" s="54">
        <v>5282</v>
      </c>
      <c r="G15" s="55">
        <f t="shared" si="1"/>
        <v>0.16967931508921977</v>
      </c>
      <c r="H15" s="54">
        <v>5012</v>
      </c>
      <c r="I15" s="55">
        <f t="shared" si="0"/>
        <v>5.3870710295291335</v>
      </c>
    </row>
    <row r="16" spans="1:9" ht="18" customHeight="1">
      <c r="A16" s="96"/>
      <c r="B16" s="96"/>
      <c r="C16" s="62"/>
      <c r="D16" s="61"/>
      <c r="E16" s="47" t="s">
        <v>28</v>
      </c>
      <c r="F16" s="54">
        <v>132722</v>
      </c>
      <c r="G16" s="55">
        <f t="shared" si="1"/>
        <v>4.2635702493887599</v>
      </c>
      <c r="H16" s="54">
        <v>117854</v>
      </c>
      <c r="I16" s="55">
        <f t="shared" si="0"/>
        <v>12.61560914351656</v>
      </c>
    </row>
    <row r="17" spans="1:9" ht="18" customHeight="1">
      <c r="A17" s="96"/>
      <c r="B17" s="96"/>
      <c r="C17" s="62"/>
      <c r="D17" s="97" t="s">
        <v>29</v>
      </c>
      <c r="E17" s="98"/>
      <c r="F17" s="54">
        <v>275589</v>
      </c>
      <c r="G17" s="55">
        <f t="shared" si="1"/>
        <v>8.8530391454227537</v>
      </c>
      <c r="H17" s="54">
        <v>246610</v>
      </c>
      <c r="I17" s="55">
        <f t="shared" si="0"/>
        <v>11.750942784153118</v>
      </c>
    </row>
    <row r="18" spans="1:9" ht="18" customHeight="1">
      <c r="A18" s="96"/>
      <c r="B18" s="96"/>
      <c r="C18" s="62"/>
      <c r="D18" s="97" t="s">
        <v>93</v>
      </c>
      <c r="E18" s="99"/>
      <c r="F18" s="54">
        <v>17095</v>
      </c>
      <c r="G18" s="55">
        <f t="shared" si="1"/>
        <v>0.54916090334157741</v>
      </c>
      <c r="H18" s="54">
        <v>15882</v>
      </c>
      <c r="I18" s="55">
        <f t="shared" si="0"/>
        <v>7.6375771313436536</v>
      </c>
    </row>
    <row r="19" spans="1:9" ht="18" customHeight="1">
      <c r="A19" s="96"/>
      <c r="B19" s="96"/>
      <c r="C19" s="61"/>
      <c r="D19" s="97" t="s">
        <v>94</v>
      </c>
      <c r="E19" s="99"/>
      <c r="F19" s="54">
        <v>175</v>
      </c>
      <c r="G19" s="55">
        <f t="shared" si="1"/>
        <v>5.6217114995481751E-3</v>
      </c>
      <c r="H19" s="54">
        <v>400</v>
      </c>
      <c r="I19" s="55">
        <f t="shared" si="0"/>
        <v>-56.25</v>
      </c>
    </row>
    <row r="20" spans="1:9" ht="18" customHeight="1">
      <c r="A20" s="96"/>
      <c r="B20" s="96"/>
      <c r="C20" s="53" t="s">
        <v>4</v>
      </c>
      <c r="D20" s="53"/>
      <c r="E20" s="53"/>
      <c r="F20" s="54">
        <v>97921</v>
      </c>
      <c r="G20" s="55">
        <f t="shared" si="1"/>
        <v>3.1456206385557532</v>
      </c>
      <c r="H20" s="54">
        <v>89136</v>
      </c>
      <c r="I20" s="55">
        <f t="shared" si="0"/>
        <v>9.8557260814934544</v>
      </c>
    </row>
    <row r="21" spans="1:9" ht="18" customHeight="1">
      <c r="A21" s="96"/>
      <c r="B21" s="96"/>
      <c r="C21" s="53" t="s">
        <v>5</v>
      </c>
      <c r="D21" s="53"/>
      <c r="E21" s="53"/>
      <c r="F21" s="54">
        <v>684068</v>
      </c>
      <c r="G21" s="55">
        <f t="shared" si="1"/>
        <v>21.975045383273834</v>
      </c>
      <c r="H21" s="54">
        <v>615432</v>
      </c>
      <c r="I21" s="55">
        <f t="shared" si="0"/>
        <v>11.152491258173125</v>
      </c>
    </row>
    <row r="22" spans="1:9" ht="18" customHeight="1">
      <c r="A22" s="96"/>
      <c r="B22" s="96"/>
      <c r="C22" s="53" t="s">
        <v>30</v>
      </c>
      <c r="D22" s="53"/>
      <c r="E22" s="53"/>
      <c r="F22" s="54">
        <v>25887</v>
      </c>
      <c r="G22" s="55">
        <f t="shared" si="1"/>
        <v>0.83159568907887771</v>
      </c>
      <c r="H22" s="54">
        <v>26760</v>
      </c>
      <c r="I22" s="55">
        <f t="shared" si="0"/>
        <v>-3.2623318385650246</v>
      </c>
    </row>
    <row r="23" spans="1:9" ht="18" customHeight="1">
      <c r="A23" s="96"/>
      <c r="B23" s="96"/>
      <c r="C23" s="53" t="s">
        <v>6</v>
      </c>
      <c r="D23" s="53"/>
      <c r="E23" s="53"/>
      <c r="F23" s="54">
        <v>713088</v>
      </c>
      <c r="G23" s="55">
        <f t="shared" si="1"/>
        <v>22.907285770227482</v>
      </c>
      <c r="H23" s="54">
        <v>664997</v>
      </c>
      <c r="I23" s="55">
        <f t="shared" si="0"/>
        <v>7.2317619477982653</v>
      </c>
    </row>
    <row r="24" spans="1:9" ht="18" customHeight="1">
      <c r="A24" s="96"/>
      <c r="B24" s="96"/>
      <c r="C24" s="53" t="s">
        <v>31</v>
      </c>
      <c r="D24" s="53"/>
      <c r="E24" s="53"/>
      <c r="F24" s="54">
        <v>7132</v>
      </c>
      <c r="G24" s="55">
        <f t="shared" si="1"/>
        <v>0.22910883665587192</v>
      </c>
      <c r="H24" s="54">
        <v>5976</v>
      </c>
      <c r="I24" s="55">
        <f t="shared" si="0"/>
        <v>19.344042838018737</v>
      </c>
    </row>
    <row r="25" spans="1:9" ht="18" customHeight="1">
      <c r="A25" s="96"/>
      <c r="B25" s="96"/>
      <c r="C25" s="53" t="s">
        <v>7</v>
      </c>
      <c r="D25" s="53"/>
      <c r="E25" s="53"/>
      <c r="F25" s="54">
        <v>349338</v>
      </c>
      <c r="G25" s="55">
        <f t="shared" si="1"/>
        <v>11.222156867595203</v>
      </c>
      <c r="H25" s="54">
        <v>393386</v>
      </c>
      <c r="I25" s="55">
        <f t="shared" si="0"/>
        <v>-11.197144789087565</v>
      </c>
    </row>
    <row r="26" spans="1:9" ht="18" customHeight="1">
      <c r="A26" s="96"/>
      <c r="B26" s="96"/>
      <c r="C26" s="53" t="s">
        <v>8</v>
      </c>
      <c r="D26" s="53"/>
      <c r="E26" s="53"/>
      <c r="F26" s="54">
        <v>500173</v>
      </c>
      <c r="G26" s="55">
        <f t="shared" si="1"/>
        <v>16.067590319220056</v>
      </c>
      <c r="H26" s="54">
        <v>652495</v>
      </c>
      <c r="I26" s="55">
        <f t="shared" si="0"/>
        <v>-23.344546701507298</v>
      </c>
    </row>
    <row r="27" spans="1:9" ht="18" customHeight="1">
      <c r="A27" s="96"/>
      <c r="B27" s="96"/>
      <c r="C27" s="53" t="s">
        <v>9</v>
      </c>
      <c r="D27" s="53"/>
      <c r="E27" s="53"/>
      <c r="F27" s="54">
        <f>SUM(F9,F20:F26)</f>
        <v>3112931</v>
      </c>
      <c r="G27" s="55">
        <f t="shared" si="1"/>
        <v>100</v>
      </c>
      <c r="H27" s="54">
        <v>3136839</v>
      </c>
      <c r="I27" s="55">
        <f t="shared" si="0"/>
        <v>-0.76216853973060106</v>
      </c>
    </row>
    <row r="28" spans="1:9" ht="18" customHeight="1">
      <c r="A28" s="96"/>
      <c r="B28" s="96" t="s">
        <v>88</v>
      </c>
      <c r="C28" s="60" t="s">
        <v>10</v>
      </c>
      <c r="D28" s="53"/>
      <c r="E28" s="53"/>
      <c r="F28" s="54">
        <v>988092</v>
      </c>
      <c r="G28" s="55">
        <f t="shared" ref="G28:G45" si="2">F28/$F$45*100</f>
        <v>32.211449125970901</v>
      </c>
      <c r="H28" s="54">
        <v>986245</v>
      </c>
      <c r="I28" s="55">
        <f t="shared" si="0"/>
        <v>0.18727598112031618</v>
      </c>
    </row>
    <row r="29" spans="1:9" ht="18" customHeight="1">
      <c r="A29" s="96"/>
      <c r="B29" s="96"/>
      <c r="C29" s="62"/>
      <c r="D29" s="53" t="s">
        <v>11</v>
      </c>
      <c r="E29" s="53"/>
      <c r="F29" s="54">
        <v>550728</v>
      </c>
      <c r="G29" s="55">
        <f t="shared" si="2"/>
        <v>17.953537680952483</v>
      </c>
      <c r="H29" s="54">
        <v>557130</v>
      </c>
      <c r="I29" s="55">
        <f t="shared" si="0"/>
        <v>-1.1491034408486311</v>
      </c>
    </row>
    <row r="30" spans="1:9" ht="18" customHeight="1">
      <c r="A30" s="96"/>
      <c r="B30" s="96"/>
      <c r="C30" s="62"/>
      <c r="D30" s="53" t="s">
        <v>32</v>
      </c>
      <c r="E30" s="53"/>
      <c r="F30" s="54">
        <v>61125</v>
      </c>
      <c r="G30" s="55">
        <f t="shared" si="2"/>
        <v>1.992653343843459</v>
      </c>
      <c r="H30" s="54">
        <v>60750</v>
      </c>
      <c r="I30" s="55">
        <f t="shared" si="0"/>
        <v>0.61728395061728669</v>
      </c>
    </row>
    <row r="31" spans="1:9" ht="18" customHeight="1">
      <c r="A31" s="96"/>
      <c r="B31" s="96"/>
      <c r="C31" s="61"/>
      <c r="D31" s="53" t="s">
        <v>12</v>
      </c>
      <c r="E31" s="53"/>
      <c r="F31" s="54">
        <v>376240</v>
      </c>
      <c r="G31" s="55">
        <f t="shared" si="2"/>
        <v>12.265290700820664</v>
      </c>
      <c r="H31" s="54">
        <v>368365</v>
      </c>
      <c r="I31" s="55">
        <f t="shared" si="0"/>
        <v>2.1378252548423404</v>
      </c>
    </row>
    <row r="32" spans="1:9" ht="18" customHeight="1">
      <c r="A32" s="96"/>
      <c r="B32" s="96"/>
      <c r="C32" s="60" t="s">
        <v>13</v>
      </c>
      <c r="D32" s="53"/>
      <c r="E32" s="53"/>
      <c r="F32" s="54">
        <v>1580442</v>
      </c>
      <c r="G32" s="55">
        <f t="shared" si="2"/>
        <v>51.52184926054224</v>
      </c>
      <c r="H32" s="54">
        <v>1572196</v>
      </c>
      <c r="I32" s="55">
        <f t="shared" si="0"/>
        <v>0.52448931303730184</v>
      </c>
    </row>
    <row r="33" spans="1:9" ht="18" customHeight="1">
      <c r="A33" s="96"/>
      <c r="B33" s="96"/>
      <c r="C33" s="62"/>
      <c r="D33" s="53" t="s">
        <v>14</v>
      </c>
      <c r="E33" s="53"/>
      <c r="F33" s="54">
        <v>109178</v>
      </c>
      <c r="G33" s="55">
        <f t="shared" si="2"/>
        <v>3.5591641190043544</v>
      </c>
      <c r="H33" s="54">
        <v>69553</v>
      </c>
      <c r="I33" s="55">
        <f t="shared" si="0"/>
        <v>56.970943021868223</v>
      </c>
    </row>
    <row r="34" spans="1:9" ht="18" customHeight="1">
      <c r="A34" s="96"/>
      <c r="B34" s="96"/>
      <c r="C34" s="62"/>
      <c r="D34" s="53" t="s">
        <v>33</v>
      </c>
      <c r="E34" s="53"/>
      <c r="F34" s="54">
        <v>41367</v>
      </c>
      <c r="G34" s="55">
        <f t="shared" si="2"/>
        <v>1.3485495439635562</v>
      </c>
      <c r="H34" s="54">
        <v>38912</v>
      </c>
      <c r="I34" s="55">
        <f t="shared" si="0"/>
        <v>6.3091077302631637</v>
      </c>
    </row>
    <row r="35" spans="1:9" ht="18" customHeight="1">
      <c r="A35" s="96"/>
      <c r="B35" s="96"/>
      <c r="C35" s="62"/>
      <c r="D35" s="53" t="s">
        <v>34</v>
      </c>
      <c r="E35" s="53"/>
      <c r="F35" s="54">
        <v>910199</v>
      </c>
      <c r="G35" s="55">
        <f t="shared" si="2"/>
        <v>29.67216492291162</v>
      </c>
      <c r="H35" s="54">
        <v>833350</v>
      </c>
      <c r="I35" s="55">
        <f t="shared" si="0"/>
        <v>9.2216955660886732</v>
      </c>
    </row>
    <row r="36" spans="1:9" ht="18" customHeight="1">
      <c r="A36" s="96"/>
      <c r="B36" s="96"/>
      <c r="C36" s="62"/>
      <c r="D36" s="53" t="s">
        <v>35</v>
      </c>
      <c r="E36" s="53"/>
      <c r="F36" s="54">
        <v>29083</v>
      </c>
      <c r="G36" s="55">
        <f t="shared" si="2"/>
        <v>0.94809549609814836</v>
      </c>
      <c r="H36" s="54">
        <v>30305</v>
      </c>
      <c r="I36" s="55">
        <f t="shared" si="0"/>
        <v>-4.0323378980366309</v>
      </c>
    </row>
    <row r="37" spans="1:9" ht="18" customHeight="1">
      <c r="A37" s="96"/>
      <c r="B37" s="96"/>
      <c r="C37" s="62"/>
      <c r="D37" s="53" t="s">
        <v>15</v>
      </c>
      <c r="E37" s="53"/>
      <c r="F37" s="54">
        <v>119802</v>
      </c>
      <c r="G37" s="55">
        <f t="shared" si="2"/>
        <v>3.9055027549960588</v>
      </c>
      <c r="H37" s="54">
        <v>21090</v>
      </c>
      <c r="I37" s="55">
        <f t="shared" si="0"/>
        <v>468.05120910384073</v>
      </c>
    </row>
    <row r="38" spans="1:9" ht="18" customHeight="1">
      <c r="A38" s="96"/>
      <c r="B38" s="96"/>
      <c r="C38" s="61"/>
      <c r="D38" s="53" t="s">
        <v>36</v>
      </c>
      <c r="E38" s="53"/>
      <c r="F38" s="54">
        <v>370813</v>
      </c>
      <c r="G38" s="55">
        <f t="shared" si="2"/>
        <v>12.088372423568501</v>
      </c>
      <c r="H38" s="54">
        <v>578986</v>
      </c>
      <c r="I38" s="55">
        <f t="shared" si="0"/>
        <v>-35.954755382686287</v>
      </c>
    </row>
    <row r="39" spans="1:9" ht="18" customHeight="1">
      <c r="A39" s="96"/>
      <c r="B39" s="96"/>
      <c r="C39" s="60" t="s">
        <v>16</v>
      </c>
      <c r="D39" s="53"/>
      <c r="E39" s="53"/>
      <c r="F39" s="54">
        <v>498984</v>
      </c>
      <c r="G39" s="55">
        <f t="shared" si="2"/>
        <v>16.266701613486862</v>
      </c>
      <c r="H39" s="54">
        <v>541661</v>
      </c>
      <c r="I39" s="55">
        <f t="shared" si="0"/>
        <v>-7.8789131947841877</v>
      </c>
    </row>
    <row r="40" spans="1:9" ht="18" customHeight="1">
      <c r="A40" s="96"/>
      <c r="B40" s="96"/>
      <c r="C40" s="62"/>
      <c r="D40" s="60" t="s">
        <v>17</v>
      </c>
      <c r="E40" s="53"/>
      <c r="F40" s="54">
        <v>491216</v>
      </c>
      <c r="G40" s="55">
        <f t="shared" si="2"/>
        <v>16.013467565634496</v>
      </c>
      <c r="H40" s="54">
        <v>519626</v>
      </c>
      <c r="I40" s="55">
        <f t="shared" si="0"/>
        <v>-5.4673938563505331</v>
      </c>
    </row>
    <row r="41" spans="1:9" ht="18" customHeight="1">
      <c r="A41" s="96"/>
      <c r="B41" s="96"/>
      <c r="C41" s="62"/>
      <c r="D41" s="62"/>
      <c r="E41" s="56" t="s">
        <v>91</v>
      </c>
      <c r="F41" s="54">
        <v>332974</v>
      </c>
      <c r="G41" s="55">
        <f t="shared" si="2"/>
        <v>10.854834429659418</v>
      </c>
      <c r="H41" s="54">
        <v>345330</v>
      </c>
      <c r="I41" s="57">
        <f t="shared" si="0"/>
        <v>-3.578026814930646</v>
      </c>
    </row>
    <row r="42" spans="1:9" ht="18" customHeight="1">
      <c r="A42" s="96"/>
      <c r="B42" s="96"/>
      <c r="C42" s="62"/>
      <c r="D42" s="61"/>
      <c r="E42" s="47" t="s">
        <v>37</v>
      </c>
      <c r="F42" s="54">
        <v>68339</v>
      </c>
      <c r="G42" s="55">
        <f t="shared" si="2"/>
        <v>2.2278271879741212</v>
      </c>
      <c r="H42" s="54">
        <v>78514</v>
      </c>
      <c r="I42" s="57">
        <f t="shared" si="0"/>
        <v>-12.959472196041466</v>
      </c>
    </row>
    <row r="43" spans="1:9" ht="18" customHeight="1">
      <c r="A43" s="96"/>
      <c r="B43" s="96"/>
      <c r="C43" s="62"/>
      <c r="D43" s="53" t="s">
        <v>38</v>
      </c>
      <c r="E43" s="53"/>
      <c r="F43" s="54">
        <v>7768</v>
      </c>
      <c r="G43" s="55">
        <f t="shared" si="2"/>
        <v>0.25323404785236797</v>
      </c>
      <c r="H43" s="54">
        <v>22036</v>
      </c>
      <c r="I43" s="57">
        <f t="shared" si="0"/>
        <v>-64.748593211109096</v>
      </c>
    </row>
    <row r="44" spans="1:9" ht="18" customHeight="1">
      <c r="A44" s="96"/>
      <c r="B44" s="96"/>
      <c r="C44" s="61"/>
      <c r="D44" s="53" t="s">
        <v>39</v>
      </c>
      <c r="E44" s="53"/>
      <c r="F44" s="89">
        <v>0</v>
      </c>
      <c r="G44" s="55">
        <f t="shared" si="2"/>
        <v>0</v>
      </c>
      <c r="H44" s="54">
        <v>0</v>
      </c>
      <c r="I44" s="55" t="e">
        <f t="shared" si="0"/>
        <v>#DIV/0!</v>
      </c>
    </row>
    <row r="45" spans="1:9" ht="18" customHeight="1">
      <c r="A45" s="96"/>
      <c r="B45" s="96"/>
      <c r="C45" s="47" t="s">
        <v>18</v>
      </c>
      <c r="D45" s="47"/>
      <c r="E45" s="47"/>
      <c r="F45" s="54">
        <f>SUM(F28,F32,F39)</f>
        <v>3067518</v>
      </c>
      <c r="G45" s="55">
        <f t="shared" si="2"/>
        <v>100</v>
      </c>
      <c r="H45" s="54">
        <v>3100102</v>
      </c>
      <c r="I45" s="55">
        <f t="shared" si="0"/>
        <v>-1.051062190856944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view="pageBreakPreview" zoomScale="70" zoomScaleNormal="100" zoomScaleSheetLayoutView="70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 activeCell="I34" sqref="I34"/>
    </sheetView>
  </sheetViews>
  <sheetFormatPr defaultColWidth="9" defaultRowHeight="13"/>
  <cols>
    <col min="1" max="1" width="5.36328125" style="2" customWidth="1"/>
    <col min="2" max="2" width="3.08984375" style="2" customWidth="1"/>
    <col min="3" max="3" width="34.7265625" style="2" customWidth="1"/>
    <col min="4" max="9" width="11.90625" style="2" customWidth="1"/>
    <col min="10" max="16384" width="9" style="2"/>
  </cols>
  <sheetData>
    <row r="1" spans="1:9" ht="34" customHeight="1">
      <c r="A1" s="33" t="s">
        <v>0</v>
      </c>
      <c r="B1" s="33"/>
      <c r="C1" s="21" t="s">
        <v>239</v>
      </c>
      <c r="D1" s="34"/>
      <c r="E1" s="34"/>
    </row>
    <row r="4" spans="1:9">
      <c r="A4" s="35" t="s">
        <v>112</v>
      </c>
    </row>
    <row r="5" spans="1:9">
      <c r="I5" s="9" t="s">
        <v>113</v>
      </c>
    </row>
    <row r="6" spans="1:9" s="37" customFormat="1" ht="29.25" customHeight="1">
      <c r="A6" s="50" t="s">
        <v>114</v>
      </c>
      <c r="B6" s="48"/>
      <c r="C6" s="48"/>
      <c r="D6" s="48"/>
      <c r="E6" s="36" t="s">
        <v>217</v>
      </c>
      <c r="F6" s="36" t="s">
        <v>218</v>
      </c>
      <c r="G6" s="36" t="s">
        <v>219</v>
      </c>
      <c r="H6" s="36" t="s">
        <v>220</v>
      </c>
      <c r="I6" s="36" t="s">
        <v>234</v>
      </c>
    </row>
    <row r="7" spans="1:9" ht="27" customHeight="1">
      <c r="A7" s="96" t="s">
        <v>115</v>
      </c>
      <c r="B7" s="60" t="s">
        <v>116</v>
      </c>
      <c r="C7" s="53"/>
      <c r="D7" s="65" t="s">
        <v>117</v>
      </c>
      <c r="E7" s="69">
        <v>2437925</v>
      </c>
      <c r="F7" s="36">
        <v>2381711</v>
      </c>
      <c r="G7" s="36">
        <v>2425830.2000000002</v>
      </c>
      <c r="H7" s="36">
        <v>3136839</v>
      </c>
      <c r="I7" s="36">
        <v>3112931</v>
      </c>
    </row>
    <row r="8" spans="1:9" ht="27" customHeight="1">
      <c r="A8" s="96"/>
      <c r="B8" s="79"/>
      <c r="C8" s="53" t="s">
        <v>118</v>
      </c>
      <c r="D8" s="65" t="s">
        <v>41</v>
      </c>
      <c r="E8" s="70">
        <v>1412028</v>
      </c>
      <c r="F8" s="70">
        <v>1389635</v>
      </c>
      <c r="G8" s="70">
        <v>1378520.1</v>
      </c>
      <c r="H8" s="70">
        <v>1395886</v>
      </c>
      <c r="I8" s="71">
        <v>1519824</v>
      </c>
    </row>
    <row r="9" spans="1:9" ht="27" customHeight="1">
      <c r="A9" s="96"/>
      <c r="B9" s="53" t="s">
        <v>119</v>
      </c>
      <c r="C9" s="53"/>
      <c r="D9" s="65"/>
      <c r="E9" s="70">
        <v>2427419</v>
      </c>
      <c r="F9" s="70">
        <v>2367249</v>
      </c>
      <c r="G9" s="70">
        <v>2411637.5</v>
      </c>
      <c r="H9" s="70">
        <v>3100102</v>
      </c>
      <c r="I9" s="72">
        <v>3067518</v>
      </c>
    </row>
    <row r="10" spans="1:9" ht="27" customHeight="1">
      <c r="A10" s="96"/>
      <c r="B10" s="53" t="s">
        <v>120</v>
      </c>
      <c r="C10" s="53"/>
      <c r="D10" s="65"/>
      <c r="E10" s="70">
        <v>10506</v>
      </c>
      <c r="F10" s="70">
        <v>14462</v>
      </c>
      <c r="G10" s="70">
        <v>14192.7</v>
      </c>
      <c r="H10" s="70">
        <v>36737</v>
      </c>
      <c r="I10" s="72">
        <v>45413</v>
      </c>
    </row>
    <row r="11" spans="1:9" ht="27" customHeight="1">
      <c r="A11" s="96"/>
      <c r="B11" s="53" t="s">
        <v>121</v>
      </c>
      <c r="C11" s="53"/>
      <c r="D11" s="65"/>
      <c r="E11" s="70">
        <v>4501</v>
      </c>
      <c r="F11" s="70">
        <v>6019</v>
      </c>
      <c r="G11" s="70">
        <v>4627</v>
      </c>
      <c r="H11" s="70">
        <v>4926</v>
      </c>
      <c r="I11" s="72">
        <v>12441</v>
      </c>
    </row>
    <row r="12" spans="1:9" ht="27" customHeight="1">
      <c r="A12" s="96"/>
      <c r="B12" s="53" t="s">
        <v>122</v>
      </c>
      <c r="C12" s="53"/>
      <c r="D12" s="65"/>
      <c r="E12" s="70">
        <v>6005</v>
      </c>
      <c r="F12" s="70">
        <v>8443</v>
      </c>
      <c r="G12" s="70">
        <v>9565.7000000000007</v>
      </c>
      <c r="H12" s="70">
        <v>31811</v>
      </c>
      <c r="I12" s="72">
        <v>32972</v>
      </c>
    </row>
    <row r="13" spans="1:9" ht="27" customHeight="1">
      <c r="A13" s="96"/>
      <c r="B13" s="53" t="s">
        <v>123</v>
      </c>
      <c r="C13" s="53"/>
      <c r="D13" s="65"/>
      <c r="E13" s="70">
        <v>2245</v>
      </c>
      <c r="F13" s="70">
        <v>2438</v>
      </c>
      <c r="G13" s="70">
        <v>1122.5999999999999</v>
      </c>
      <c r="H13" s="70">
        <v>22245</v>
      </c>
      <c r="I13" s="72">
        <v>1161</v>
      </c>
    </row>
    <row r="14" spans="1:9" ht="27" customHeight="1">
      <c r="A14" s="96"/>
      <c r="B14" s="53" t="s">
        <v>124</v>
      </c>
      <c r="C14" s="53"/>
      <c r="D14" s="65"/>
      <c r="E14" s="70">
        <v>8000</v>
      </c>
      <c r="F14" s="70">
        <v>8000</v>
      </c>
      <c r="G14" s="70">
        <v>8000</v>
      </c>
      <c r="H14" s="70">
        <v>5600</v>
      </c>
      <c r="I14" s="72">
        <v>0</v>
      </c>
    </row>
    <row r="15" spans="1:9" ht="27" customHeight="1">
      <c r="A15" s="96"/>
      <c r="B15" s="53" t="s">
        <v>125</v>
      </c>
      <c r="C15" s="53"/>
      <c r="D15" s="65"/>
      <c r="E15" s="70">
        <v>9503</v>
      </c>
      <c r="F15" s="70">
        <v>15556</v>
      </c>
      <c r="G15" s="70">
        <v>3914.9</v>
      </c>
      <c r="H15" s="70">
        <v>33896</v>
      </c>
      <c r="I15" s="72">
        <v>25533</v>
      </c>
    </row>
    <row r="16" spans="1:9" ht="27" customHeight="1">
      <c r="A16" s="96"/>
      <c r="B16" s="53" t="s">
        <v>126</v>
      </c>
      <c r="C16" s="53"/>
      <c r="D16" s="65" t="s">
        <v>42</v>
      </c>
      <c r="E16" s="70">
        <v>128311</v>
      </c>
      <c r="F16" s="70">
        <v>110975</v>
      </c>
      <c r="G16" s="70">
        <v>49032</v>
      </c>
      <c r="H16" s="70">
        <v>56538</v>
      </c>
      <c r="I16" s="72">
        <v>13417</v>
      </c>
    </row>
    <row r="17" spans="1:9" ht="27" customHeight="1">
      <c r="A17" s="96"/>
      <c r="B17" s="53" t="s">
        <v>127</v>
      </c>
      <c r="C17" s="53"/>
      <c r="D17" s="65" t="s">
        <v>43</v>
      </c>
      <c r="E17" s="70">
        <v>150024</v>
      </c>
      <c r="F17" s="70">
        <v>147192</v>
      </c>
      <c r="G17" s="70">
        <v>131946.4</v>
      </c>
      <c r="H17" s="70">
        <v>135176</v>
      </c>
      <c r="I17" s="72">
        <v>159729</v>
      </c>
    </row>
    <row r="18" spans="1:9" ht="27" customHeight="1">
      <c r="A18" s="96"/>
      <c r="B18" s="53" t="s">
        <v>128</v>
      </c>
      <c r="C18" s="53"/>
      <c r="D18" s="65" t="s">
        <v>44</v>
      </c>
      <c r="E18" s="70">
        <v>5805084</v>
      </c>
      <c r="F18" s="70">
        <v>5805273</v>
      </c>
      <c r="G18" s="70">
        <v>5812170.7999999998</v>
      </c>
      <c r="H18" s="70">
        <v>5865598</v>
      </c>
      <c r="I18" s="72">
        <v>5862841</v>
      </c>
    </row>
    <row r="19" spans="1:9" ht="27" customHeight="1">
      <c r="A19" s="96"/>
      <c r="B19" s="53" t="s">
        <v>129</v>
      </c>
      <c r="C19" s="53"/>
      <c r="D19" s="65" t="s">
        <v>130</v>
      </c>
      <c r="E19" s="70">
        <v>5826797</v>
      </c>
      <c r="F19" s="70">
        <v>5841490</v>
      </c>
      <c r="G19" s="70">
        <v>5882055.7999999998</v>
      </c>
      <c r="H19" s="70">
        <v>5944236</v>
      </c>
      <c r="I19" s="70">
        <f>I17+I18-I16</f>
        <v>6009153</v>
      </c>
    </row>
    <row r="20" spans="1:9" ht="27" customHeight="1">
      <c r="A20" s="96"/>
      <c r="B20" s="53" t="s">
        <v>131</v>
      </c>
      <c r="C20" s="53"/>
      <c r="D20" s="65" t="s">
        <v>132</v>
      </c>
      <c r="E20" s="73">
        <f t="shared" ref="E20:H20" si="0">E18/E8</f>
        <v>4.1111677672114153</v>
      </c>
      <c r="F20" s="73">
        <f t="shared" si="0"/>
        <v>4.1775523788620754</v>
      </c>
      <c r="G20" s="73">
        <f t="shared" si="0"/>
        <v>4.2162394295157535</v>
      </c>
      <c r="H20" s="73">
        <f t="shared" si="0"/>
        <v>4.2020609132837494</v>
      </c>
      <c r="I20" s="73">
        <f>I18/I8</f>
        <v>3.8575789038730801</v>
      </c>
    </row>
    <row r="21" spans="1:9" ht="27" customHeight="1">
      <c r="A21" s="96"/>
      <c r="B21" s="53" t="s">
        <v>133</v>
      </c>
      <c r="C21" s="53"/>
      <c r="D21" s="65" t="s">
        <v>134</v>
      </c>
      <c r="E21" s="73">
        <f t="shared" ref="E21:H21" si="1">E19/E8</f>
        <v>4.1265449410351636</v>
      </c>
      <c r="F21" s="73">
        <f t="shared" si="1"/>
        <v>4.2036146182270882</v>
      </c>
      <c r="G21" s="73">
        <f t="shared" si="1"/>
        <v>4.2669350994591948</v>
      </c>
      <c r="H21" s="73">
        <f t="shared" si="1"/>
        <v>4.2583964593097141</v>
      </c>
      <c r="I21" s="73">
        <f>I19/I8</f>
        <v>3.95384794555159</v>
      </c>
    </row>
    <row r="22" spans="1:9" ht="27" customHeight="1">
      <c r="A22" s="96"/>
      <c r="B22" s="53" t="s">
        <v>135</v>
      </c>
      <c r="C22" s="53"/>
      <c r="D22" s="65" t="s">
        <v>136</v>
      </c>
      <c r="E22" s="87">
        <f t="shared" ref="E22:H22" si="2">E18/E24*1000000</f>
        <v>1078664.4376449001</v>
      </c>
      <c r="F22" s="87">
        <f t="shared" si="2"/>
        <v>1078699.556443993</v>
      </c>
      <c r="G22" s="87">
        <f t="shared" si="2"/>
        <v>1079981.2625412669</v>
      </c>
      <c r="H22" s="87">
        <f t="shared" si="2"/>
        <v>1122685.4270956668</v>
      </c>
      <c r="I22" s="70">
        <f>I18/I24*1000000</f>
        <v>1122157.7326095286</v>
      </c>
    </row>
    <row r="23" spans="1:9" ht="27" customHeight="1">
      <c r="A23" s="96"/>
      <c r="B23" s="53" t="s">
        <v>137</v>
      </c>
      <c r="C23" s="53"/>
      <c r="D23" s="65" t="s">
        <v>138</v>
      </c>
      <c r="E23" s="87">
        <f t="shared" ref="E23:H23" si="3">E19/E24*1000000</f>
        <v>1082699.0116380728</v>
      </c>
      <c r="F23" s="87">
        <f t="shared" si="3"/>
        <v>1085429.1730934998</v>
      </c>
      <c r="G23" s="87">
        <f t="shared" si="3"/>
        <v>1092966.8565869024</v>
      </c>
      <c r="H23" s="87">
        <f t="shared" si="3"/>
        <v>1137736.8739585355</v>
      </c>
      <c r="I23" s="70">
        <f>I19/I24*1000000</f>
        <v>1150162.098099496</v>
      </c>
    </row>
    <row r="24" spans="1:9" ht="27" customHeight="1">
      <c r="A24" s="96"/>
      <c r="B24" s="74" t="s">
        <v>139</v>
      </c>
      <c r="C24" s="75"/>
      <c r="D24" s="65" t="s">
        <v>140</v>
      </c>
      <c r="E24" s="70">
        <v>5381733</v>
      </c>
      <c r="F24" s="70">
        <v>5381733</v>
      </c>
      <c r="G24" s="70">
        <v>5381733</v>
      </c>
      <c r="H24" s="72">
        <v>5224614</v>
      </c>
      <c r="I24" s="72">
        <v>5224614</v>
      </c>
    </row>
    <row r="25" spans="1:9" ht="27" customHeight="1">
      <c r="A25" s="96"/>
      <c r="B25" s="47" t="s">
        <v>141</v>
      </c>
      <c r="C25" s="47"/>
      <c r="D25" s="47"/>
      <c r="E25" s="70">
        <v>1361869</v>
      </c>
      <c r="F25" s="70">
        <v>1352254</v>
      </c>
      <c r="G25" s="70">
        <v>1344611.2</v>
      </c>
      <c r="H25" s="70">
        <v>1353652</v>
      </c>
      <c r="I25" s="54">
        <v>1398415</v>
      </c>
    </row>
    <row r="26" spans="1:9" ht="27" customHeight="1">
      <c r="A26" s="96"/>
      <c r="B26" s="47" t="s">
        <v>142</v>
      </c>
      <c r="C26" s="47"/>
      <c r="D26" s="47"/>
      <c r="E26" s="76">
        <v>0.44600000000000001</v>
      </c>
      <c r="F26" s="76">
        <v>0.44900000000000001</v>
      </c>
      <c r="G26" s="76">
        <v>0.45493</v>
      </c>
      <c r="H26" s="76">
        <v>0.46200000000000002</v>
      </c>
      <c r="I26" s="77">
        <v>0.44600000000000001</v>
      </c>
    </row>
    <row r="27" spans="1:9" ht="27" customHeight="1">
      <c r="A27" s="96"/>
      <c r="B27" s="47" t="s">
        <v>143</v>
      </c>
      <c r="C27" s="47"/>
      <c r="D27" s="47"/>
      <c r="E27" s="57">
        <v>0.4</v>
      </c>
      <c r="F27" s="57">
        <v>0.6</v>
      </c>
      <c r="G27" s="57">
        <v>0.7</v>
      </c>
      <c r="H27" s="57">
        <v>2.4</v>
      </c>
      <c r="I27" s="55">
        <v>2.4</v>
      </c>
    </row>
    <row r="28" spans="1:9" ht="27" customHeight="1">
      <c r="A28" s="96"/>
      <c r="B28" s="47" t="s">
        <v>144</v>
      </c>
      <c r="C28" s="47"/>
      <c r="D28" s="47"/>
      <c r="E28" s="57">
        <v>98.3</v>
      </c>
      <c r="F28" s="57">
        <v>97.9</v>
      </c>
      <c r="G28" s="57">
        <v>99.1</v>
      </c>
      <c r="H28" s="57">
        <v>98.2</v>
      </c>
      <c r="I28" s="55">
        <v>92.7</v>
      </c>
    </row>
    <row r="29" spans="1:9" ht="27" customHeight="1">
      <c r="A29" s="96"/>
      <c r="B29" s="47" t="s">
        <v>145</v>
      </c>
      <c r="C29" s="47"/>
      <c r="D29" s="47"/>
      <c r="E29" s="57">
        <v>40.4</v>
      </c>
      <c r="F29" s="57">
        <v>39.299999999999997</v>
      </c>
      <c r="G29" s="57">
        <v>39.39</v>
      </c>
      <c r="H29" s="57">
        <v>43.7</v>
      </c>
      <c r="I29" s="55">
        <v>40.700000000000003</v>
      </c>
    </row>
    <row r="30" spans="1:9" ht="27" customHeight="1">
      <c r="A30" s="96"/>
      <c r="B30" s="96" t="s">
        <v>146</v>
      </c>
      <c r="C30" s="47" t="s">
        <v>147</v>
      </c>
      <c r="D30" s="47"/>
      <c r="E30" s="57">
        <v>0</v>
      </c>
      <c r="F30" s="57">
        <v>0</v>
      </c>
      <c r="G30" s="57">
        <v>0</v>
      </c>
      <c r="H30" s="57">
        <v>0</v>
      </c>
      <c r="I30" s="55">
        <v>0</v>
      </c>
    </row>
    <row r="31" spans="1:9" ht="27" customHeight="1">
      <c r="A31" s="96"/>
      <c r="B31" s="96"/>
      <c r="C31" s="47" t="s">
        <v>148</v>
      </c>
      <c r="D31" s="47"/>
      <c r="E31" s="57">
        <v>0</v>
      </c>
      <c r="F31" s="57">
        <v>0</v>
      </c>
      <c r="G31" s="57">
        <v>0</v>
      </c>
      <c r="H31" s="57">
        <v>0</v>
      </c>
      <c r="I31" s="55">
        <v>0</v>
      </c>
    </row>
    <row r="32" spans="1:9" ht="27" customHeight="1">
      <c r="A32" s="96"/>
      <c r="B32" s="96"/>
      <c r="C32" s="47" t="s">
        <v>149</v>
      </c>
      <c r="D32" s="47"/>
      <c r="E32" s="57">
        <v>21.1</v>
      </c>
      <c r="F32" s="57">
        <v>20.9</v>
      </c>
      <c r="G32" s="57">
        <v>20.7</v>
      </c>
      <c r="H32" s="57">
        <v>19.600000000000001</v>
      </c>
      <c r="I32" s="55">
        <v>19.100000000000001</v>
      </c>
    </row>
    <row r="33" spans="1:9" ht="27" customHeight="1">
      <c r="A33" s="96"/>
      <c r="B33" s="96"/>
      <c r="C33" s="47" t="s">
        <v>150</v>
      </c>
      <c r="D33" s="47"/>
      <c r="E33" s="57">
        <v>322.2</v>
      </c>
      <c r="F33" s="57">
        <v>323.5</v>
      </c>
      <c r="G33" s="57">
        <v>326.89999999999998</v>
      </c>
      <c r="H33" s="57">
        <v>325.60000000000002</v>
      </c>
      <c r="I33" s="78">
        <v>304</v>
      </c>
    </row>
    <row r="34" spans="1:9" ht="27" customHeight="1">
      <c r="A34" s="2" t="s">
        <v>216</v>
      </c>
      <c r="E34" s="38"/>
      <c r="F34" s="38"/>
      <c r="G34" s="38"/>
      <c r="H34" s="38"/>
      <c r="I34" s="39"/>
    </row>
    <row r="35" spans="1:9" ht="27" customHeight="1">
      <c r="A35" s="8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1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50"/>
  <sheetViews>
    <sheetView view="pageBreakPreview" zoomScale="70" zoomScaleNormal="100" zoomScaleSheetLayoutView="7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L18" sqref="L18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21" width="13.6328125" style="2" customWidth="1"/>
    <col min="22" max="25" width="12" style="2" customWidth="1"/>
    <col min="26" max="16384" width="9" style="2"/>
  </cols>
  <sheetData>
    <row r="1" spans="1:25" ht="34" customHeight="1">
      <c r="A1" s="20" t="s">
        <v>0</v>
      </c>
      <c r="B1" s="11"/>
      <c r="C1" s="11"/>
      <c r="D1" s="22" t="s">
        <v>253</v>
      </c>
      <c r="E1" s="13"/>
      <c r="F1" s="13"/>
      <c r="G1" s="13"/>
    </row>
    <row r="2" spans="1:25" ht="15" customHeight="1"/>
    <row r="3" spans="1:25" ht="15" customHeight="1">
      <c r="A3" s="14" t="s">
        <v>151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6" customHeight="1">
      <c r="A5" s="12" t="s">
        <v>229</v>
      </c>
      <c r="B5" s="12"/>
      <c r="C5" s="12"/>
      <c r="D5" s="12"/>
      <c r="K5" s="15"/>
      <c r="O5" s="15" t="s">
        <v>47</v>
      </c>
    </row>
    <row r="6" spans="1:25" ht="16" customHeight="1">
      <c r="A6" s="105" t="s">
        <v>48</v>
      </c>
      <c r="B6" s="106"/>
      <c r="C6" s="106"/>
      <c r="D6" s="106"/>
      <c r="E6" s="106"/>
      <c r="F6" s="126" t="s">
        <v>254</v>
      </c>
      <c r="G6" s="127"/>
      <c r="H6" s="126" t="s">
        <v>255</v>
      </c>
      <c r="I6" s="127"/>
      <c r="J6" s="126" t="s">
        <v>256</v>
      </c>
      <c r="K6" s="127"/>
      <c r="L6" s="126" t="s">
        <v>257</v>
      </c>
      <c r="M6" s="127"/>
      <c r="N6" s="126" t="s">
        <v>258</v>
      </c>
      <c r="O6" s="127"/>
    </row>
    <row r="7" spans="1:25" ht="16" customHeight="1">
      <c r="A7" s="106"/>
      <c r="B7" s="106"/>
      <c r="C7" s="106"/>
      <c r="D7" s="106"/>
      <c r="E7" s="106"/>
      <c r="F7" s="51" t="s">
        <v>228</v>
      </c>
      <c r="G7" s="51" t="s">
        <v>232</v>
      </c>
      <c r="H7" s="51" t="s">
        <v>228</v>
      </c>
      <c r="I7" s="94" t="s">
        <v>231</v>
      </c>
      <c r="J7" s="51" t="s">
        <v>228</v>
      </c>
      <c r="K7" s="94" t="s">
        <v>231</v>
      </c>
      <c r="L7" s="51" t="s">
        <v>228</v>
      </c>
      <c r="M7" s="94" t="s">
        <v>231</v>
      </c>
      <c r="N7" s="51" t="s">
        <v>228</v>
      </c>
      <c r="O7" s="94" t="s">
        <v>231</v>
      </c>
    </row>
    <row r="8" spans="1:25" ht="16" customHeight="1">
      <c r="A8" s="103" t="s">
        <v>82</v>
      </c>
      <c r="B8" s="60" t="s">
        <v>49</v>
      </c>
      <c r="C8" s="92"/>
      <c r="D8" s="92"/>
      <c r="E8" s="93" t="s">
        <v>40</v>
      </c>
      <c r="F8" s="95">
        <v>15578</v>
      </c>
      <c r="G8" s="95">
        <v>15703</v>
      </c>
      <c r="H8" s="95">
        <v>5605</v>
      </c>
      <c r="I8" s="95">
        <v>4749</v>
      </c>
      <c r="J8" s="95">
        <v>2115</v>
      </c>
      <c r="K8" s="95">
        <v>2216</v>
      </c>
      <c r="L8" s="95">
        <v>904</v>
      </c>
      <c r="M8" s="95">
        <v>925</v>
      </c>
      <c r="N8" s="95">
        <v>4645</v>
      </c>
      <c r="O8" s="95">
        <v>4562</v>
      </c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6" customHeight="1">
      <c r="A9" s="103"/>
      <c r="B9" s="62"/>
      <c r="C9" s="92" t="s">
        <v>50</v>
      </c>
      <c r="D9" s="92"/>
      <c r="E9" s="93" t="s">
        <v>41</v>
      </c>
      <c r="F9" s="95">
        <v>15564</v>
      </c>
      <c r="G9" s="95">
        <v>15693</v>
      </c>
      <c r="H9" s="95">
        <v>5605</v>
      </c>
      <c r="I9" s="95">
        <v>4748</v>
      </c>
      <c r="J9" s="95">
        <v>2115</v>
      </c>
      <c r="K9" s="95">
        <v>2216</v>
      </c>
      <c r="L9" s="95">
        <v>878</v>
      </c>
      <c r="M9" s="95">
        <v>919</v>
      </c>
      <c r="N9" s="95">
        <v>4645</v>
      </c>
      <c r="O9" s="95">
        <v>4562</v>
      </c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6" customHeight="1">
      <c r="A10" s="103"/>
      <c r="B10" s="61"/>
      <c r="C10" s="92" t="s">
        <v>51</v>
      </c>
      <c r="D10" s="92"/>
      <c r="E10" s="93" t="s">
        <v>42</v>
      </c>
      <c r="F10" s="95">
        <v>14</v>
      </c>
      <c r="G10" s="95">
        <v>9</v>
      </c>
      <c r="H10" s="95">
        <v>0</v>
      </c>
      <c r="I10" s="95">
        <v>1</v>
      </c>
      <c r="J10" s="66">
        <v>0</v>
      </c>
      <c r="K10" s="66">
        <v>0</v>
      </c>
      <c r="L10" s="95">
        <v>26</v>
      </c>
      <c r="M10" s="95">
        <v>6</v>
      </c>
      <c r="N10" s="95">
        <v>0</v>
      </c>
      <c r="O10" s="95">
        <v>0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6" customHeight="1">
      <c r="A11" s="103"/>
      <c r="B11" s="60" t="s">
        <v>52</v>
      </c>
      <c r="C11" s="92"/>
      <c r="D11" s="92"/>
      <c r="E11" s="93" t="s">
        <v>43</v>
      </c>
      <c r="F11" s="95">
        <v>15786</v>
      </c>
      <c r="G11" s="95">
        <v>15854</v>
      </c>
      <c r="H11" s="95">
        <v>2566</v>
      </c>
      <c r="I11" s="95">
        <v>2349</v>
      </c>
      <c r="J11" s="95">
        <v>2013</v>
      </c>
      <c r="K11" s="95">
        <v>1948</v>
      </c>
      <c r="L11" s="95">
        <v>1183</v>
      </c>
      <c r="M11" s="95">
        <v>1111</v>
      </c>
      <c r="N11" s="95">
        <v>4830</v>
      </c>
      <c r="O11" s="95">
        <v>4779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6" customHeight="1">
      <c r="A12" s="103"/>
      <c r="B12" s="62"/>
      <c r="C12" s="92" t="s">
        <v>53</v>
      </c>
      <c r="D12" s="92"/>
      <c r="E12" s="93" t="s">
        <v>44</v>
      </c>
      <c r="F12" s="95">
        <v>15733</v>
      </c>
      <c r="G12" s="95">
        <v>15794</v>
      </c>
      <c r="H12" s="95">
        <v>2548</v>
      </c>
      <c r="I12" s="95">
        <v>2313</v>
      </c>
      <c r="J12" s="95">
        <v>1930</v>
      </c>
      <c r="K12" s="95">
        <v>1948</v>
      </c>
      <c r="L12" s="95">
        <v>1152</v>
      </c>
      <c r="M12" s="95">
        <v>1111</v>
      </c>
      <c r="N12" s="95">
        <v>4817</v>
      </c>
      <c r="O12" s="95">
        <v>4764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6" customHeight="1">
      <c r="A13" s="103"/>
      <c r="B13" s="61"/>
      <c r="C13" s="92" t="s">
        <v>54</v>
      </c>
      <c r="D13" s="92"/>
      <c r="E13" s="93" t="s">
        <v>45</v>
      </c>
      <c r="F13" s="95">
        <v>53</v>
      </c>
      <c r="G13" s="95">
        <v>60</v>
      </c>
      <c r="H13" s="66">
        <v>18</v>
      </c>
      <c r="I13" s="66">
        <v>37</v>
      </c>
      <c r="J13" s="66">
        <v>83</v>
      </c>
      <c r="K13" s="66">
        <v>0</v>
      </c>
      <c r="L13" s="95">
        <v>31</v>
      </c>
      <c r="M13" s="95">
        <v>0</v>
      </c>
      <c r="N13" s="95">
        <v>13</v>
      </c>
      <c r="O13" s="95">
        <v>14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6" customHeight="1">
      <c r="A14" s="103"/>
      <c r="B14" s="92" t="s">
        <v>55</v>
      </c>
      <c r="C14" s="92"/>
      <c r="D14" s="92"/>
      <c r="E14" s="93" t="s">
        <v>96</v>
      </c>
      <c r="F14" s="95">
        <f t="shared" ref="F14:N15" si="0">F9-F12</f>
        <v>-169</v>
      </c>
      <c r="G14" s="95">
        <f t="shared" si="0"/>
        <v>-101</v>
      </c>
      <c r="H14" s="95">
        <f t="shared" si="0"/>
        <v>3057</v>
      </c>
      <c r="I14" s="95">
        <f t="shared" si="0"/>
        <v>2435</v>
      </c>
      <c r="J14" s="95">
        <f t="shared" si="0"/>
        <v>185</v>
      </c>
      <c r="K14" s="95">
        <f t="shared" si="0"/>
        <v>268</v>
      </c>
      <c r="L14" s="95">
        <f t="shared" si="0"/>
        <v>-274</v>
      </c>
      <c r="M14" s="95">
        <f t="shared" si="0"/>
        <v>-192</v>
      </c>
      <c r="N14" s="95">
        <f t="shared" si="0"/>
        <v>-172</v>
      </c>
      <c r="O14" s="95">
        <f>O9-O12</f>
        <v>-202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6" customHeight="1">
      <c r="A15" s="103"/>
      <c r="B15" s="92" t="s">
        <v>56</v>
      </c>
      <c r="C15" s="92"/>
      <c r="D15" s="92"/>
      <c r="E15" s="93" t="s">
        <v>97</v>
      </c>
      <c r="F15" s="95">
        <f t="shared" si="0"/>
        <v>-39</v>
      </c>
      <c r="G15" s="95">
        <f t="shared" si="0"/>
        <v>-51</v>
      </c>
      <c r="H15" s="114">
        <f>H10-H13</f>
        <v>-18</v>
      </c>
      <c r="I15" s="95">
        <f>I10-I13</f>
        <v>-36</v>
      </c>
      <c r="J15" s="95">
        <f t="shared" si="0"/>
        <v>-83</v>
      </c>
      <c r="K15" s="95">
        <f t="shared" si="0"/>
        <v>0</v>
      </c>
      <c r="L15" s="95">
        <f t="shared" si="0"/>
        <v>-5</v>
      </c>
      <c r="M15" s="95">
        <f t="shared" si="0"/>
        <v>6</v>
      </c>
      <c r="N15" s="95">
        <f t="shared" si="0"/>
        <v>-13</v>
      </c>
      <c r="O15" s="95">
        <f>O10-O13</f>
        <v>-14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6" customHeight="1">
      <c r="A16" s="103"/>
      <c r="B16" s="92" t="s">
        <v>57</v>
      </c>
      <c r="C16" s="92"/>
      <c r="D16" s="92"/>
      <c r="E16" s="93" t="s">
        <v>98</v>
      </c>
      <c r="F16" s="95">
        <f t="shared" ref="F16:M16" si="1">F8-F11</f>
        <v>-208</v>
      </c>
      <c r="G16" s="95">
        <f t="shared" si="1"/>
        <v>-151</v>
      </c>
      <c r="H16" s="95">
        <f t="shared" si="1"/>
        <v>3039</v>
      </c>
      <c r="I16" s="95">
        <f t="shared" si="1"/>
        <v>2400</v>
      </c>
      <c r="J16" s="95">
        <f t="shared" si="1"/>
        <v>102</v>
      </c>
      <c r="K16" s="95">
        <f t="shared" si="1"/>
        <v>268</v>
      </c>
      <c r="L16" s="95">
        <f t="shared" si="1"/>
        <v>-279</v>
      </c>
      <c r="M16" s="95">
        <f t="shared" si="1"/>
        <v>-186</v>
      </c>
      <c r="N16" s="121">
        <f>N8-N11-1</f>
        <v>-186</v>
      </c>
      <c r="O16" s="95">
        <f>O8-O11</f>
        <v>-217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6" customHeight="1">
      <c r="A17" s="103"/>
      <c r="B17" s="92" t="s">
        <v>58</v>
      </c>
      <c r="C17" s="92"/>
      <c r="D17" s="92"/>
      <c r="E17" s="51"/>
      <c r="F17" s="66">
        <v>54216</v>
      </c>
      <c r="G17" s="66">
        <v>54008</v>
      </c>
      <c r="H17" s="66">
        <v>0</v>
      </c>
      <c r="I17" s="66">
        <v>0</v>
      </c>
      <c r="J17" s="95">
        <v>128</v>
      </c>
      <c r="K17" s="95">
        <v>548</v>
      </c>
      <c r="L17" s="95">
        <v>10588</v>
      </c>
      <c r="M17" s="95">
        <v>10310</v>
      </c>
      <c r="N17" s="66">
        <v>402</v>
      </c>
      <c r="O17" s="66">
        <v>217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6" customHeight="1">
      <c r="A18" s="103"/>
      <c r="B18" s="92" t="s">
        <v>59</v>
      </c>
      <c r="C18" s="92"/>
      <c r="D18" s="92"/>
      <c r="E18" s="51"/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6" customHeight="1">
      <c r="A19" s="103" t="s">
        <v>83</v>
      </c>
      <c r="B19" s="60" t="s">
        <v>60</v>
      </c>
      <c r="C19" s="92"/>
      <c r="D19" s="92"/>
      <c r="E19" s="93"/>
      <c r="F19" s="95">
        <v>1567</v>
      </c>
      <c r="G19" s="95">
        <v>2123</v>
      </c>
      <c r="H19" s="95">
        <v>986</v>
      </c>
      <c r="I19" s="95">
        <v>3156</v>
      </c>
      <c r="J19" s="95">
        <v>810</v>
      </c>
      <c r="K19" s="95">
        <v>1397</v>
      </c>
      <c r="L19" s="95">
        <v>947</v>
      </c>
      <c r="M19" s="95">
        <v>680</v>
      </c>
      <c r="N19" s="95">
        <v>2127</v>
      </c>
      <c r="O19" s="95">
        <v>2087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6" customHeight="1">
      <c r="A20" s="103"/>
      <c r="B20" s="61"/>
      <c r="C20" s="92" t="s">
        <v>61</v>
      </c>
      <c r="D20" s="92"/>
      <c r="E20" s="93"/>
      <c r="F20" s="95">
        <v>570</v>
      </c>
      <c r="G20" s="95">
        <v>912</v>
      </c>
      <c r="H20" s="95">
        <v>970</v>
      </c>
      <c r="I20" s="95">
        <v>3140</v>
      </c>
      <c r="J20" s="95">
        <v>356</v>
      </c>
      <c r="K20" s="95">
        <v>784</v>
      </c>
      <c r="L20" s="95">
        <v>584</v>
      </c>
      <c r="M20" s="95">
        <v>442</v>
      </c>
      <c r="N20" s="95">
        <v>905</v>
      </c>
      <c r="O20" s="95">
        <v>1097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6" customHeight="1">
      <c r="A21" s="103"/>
      <c r="B21" s="79" t="s">
        <v>62</v>
      </c>
      <c r="C21" s="92"/>
      <c r="D21" s="92"/>
      <c r="E21" s="93" t="s">
        <v>99</v>
      </c>
      <c r="F21" s="95">
        <v>1567</v>
      </c>
      <c r="G21" s="95">
        <v>2123</v>
      </c>
      <c r="H21" s="95">
        <v>986</v>
      </c>
      <c r="I21" s="95">
        <v>3156</v>
      </c>
      <c r="J21" s="95">
        <v>810</v>
      </c>
      <c r="K21" s="95">
        <v>1397</v>
      </c>
      <c r="L21" s="95">
        <v>947</v>
      </c>
      <c r="M21" s="95">
        <v>680</v>
      </c>
      <c r="N21" s="95">
        <v>1960</v>
      </c>
      <c r="O21" s="95">
        <v>2006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6" customHeight="1">
      <c r="A22" s="103"/>
      <c r="B22" s="60" t="s">
        <v>63</v>
      </c>
      <c r="C22" s="92"/>
      <c r="D22" s="92"/>
      <c r="E22" s="93" t="s">
        <v>100</v>
      </c>
      <c r="F22" s="95">
        <v>2150</v>
      </c>
      <c r="G22" s="95">
        <v>2702</v>
      </c>
      <c r="H22" s="95">
        <v>4034</v>
      </c>
      <c r="I22" s="95">
        <v>5655</v>
      </c>
      <c r="J22" s="95">
        <v>1677</v>
      </c>
      <c r="K22" s="95">
        <v>2344</v>
      </c>
      <c r="L22" s="95">
        <v>983</v>
      </c>
      <c r="M22" s="95">
        <v>773</v>
      </c>
      <c r="N22" s="95">
        <v>3158</v>
      </c>
      <c r="O22" s="95">
        <v>3043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6" customHeight="1">
      <c r="A23" s="103"/>
      <c r="B23" s="61" t="s">
        <v>64</v>
      </c>
      <c r="C23" s="92" t="s">
        <v>65</v>
      </c>
      <c r="D23" s="92"/>
      <c r="E23" s="93"/>
      <c r="F23" s="95">
        <v>1536</v>
      </c>
      <c r="G23" s="95">
        <v>1668</v>
      </c>
      <c r="H23" s="95">
        <v>617</v>
      </c>
      <c r="I23" s="95">
        <v>773</v>
      </c>
      <c r="J23" s="95">
        <v>938</v>
      </c>
      <c r="K23" s="95">
        <v>999</v>
      </c>
      <c r="L23" s="95">
        <v>340</v>
      </c>
      <c r="M23" s="95">
        <v>357</v>
      </c>
      <c r="N23" s="95">
        <v>1623</v>
      </c>
      <c r="O23" s="95">
        <v>1722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6" customHeight="1">
      <c r="A24" s="103"/>
      <c r="B24" s="92" t="s">
        <v>101</v>
      </c>
      <c r="C24" s="92"/>
      <c r="D24" s="92"/>
      <c r="E24" s="93" t="s">
        <v>102</v>
      </c>
      <c r="F24" s="95">
        <f t="shared" ref="F24:N24" si="2">F21-F22</f>
        <v>-583</v>
      </c>
      <c r="G24" s="121">
        <f>G21-G22+1</f>
        <v>-578</v>
      </c>
      <c r="H24" s="95">
        <f t="shared" si="2"/>
        <v>-3048</v>
      </c>
      <c r="I24" s="95">
        <f t="shared" si="2"/>
        <v>-2499</v>
      </c>
      <c r="J24" s="95">
        <f t="shared" si="2"/>
        <v>-867</v>
      </c>
      <c r="K24" s="121">
        <f>K21-K22+1</f>
        <v>-946</v>
      </c>
      <c r="L24" s="95">
        <f t="shared" si="2"/>
        <v>-36</v>
      </c>
      <c r="M24" s="95">
        <f t="shared" si="2"/>
        <v>-93</v>
      </c>
      <c r="N24" s="95">
        <f t="shared" si="2"/>
        <v>-1198</v>
      </c>
      <c r="O24" s="121">
        <f>O21-O22-1</f>
        <v>-1038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6" customHeight="1">
      <c r="A25" s="103"/>
      <c r="B25" s="60" t="s">
        <v>66</v>
      </c>
      <c r="C25" s="60"/>
      <c r="D25" s="60"/>
      <c r="E25" s="107" t="s">
        <v>103</v>
      </c>
      <c r="F25" s="100">
        <v>583</v>
      </c>
      <c r="G25" s="100">
        <v>578</v>
      </c>
      <c r="H25" s="100">
        <v>3048</v>
      </c>
      <c r="I25" s="100">
        <v>2499</v>
      </c>
      <c r="J25" s="100">
        <v>867</v>
      </c>
      <c r="K25" s="100">
        <v>946</v>
      </c>
      <c r="L25" s="100">
        <v>36</v>
      </c>
      <c r="M25" s="100">
        <v>93</v>
      </c>
      <c r="N25" s="100">
        <v>1198</v>
      </c>
      <c r="O25" s="100">
        <v>1038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6" customHeight="1">
      <c r="A26" s="103"/>
      <c r="B26" s="79" t="s">
        <v>67</v>
      </c>
      <c r="C26" s="79"/>
      <c r="D26" s="79"/>
      <c r="E26" s="108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6" customHeight="1">
      <c r="A27" s="103"/>
      <c r="B27" s="92" t="s">
        <v>104</v>
      </c>
      <c r="C27" s="92"/>
      <c r="D27" s="92"/>
      <c r="E27" s="93" t="s">
        <v>105</v>
      </c>
      <c r="F27" s="95">
        <f t="shared" ref="F27:O27" si="3">F24+F25</f>
        <v>0</v>
      </c>
      <c r="G27" s="95">
        <f t="shared" si="3"/>
        <v>0</v>
      </c>
      <c r="H27" s="95">
        <f t="shared" si="3"/>
        <v>0</v>
      </c>
      <c r="I27" s="95">
        <f t="shared" si="3"/>
        <v>0</v>
      </c>
      <c r="J27" s="95">
        <f t="shared" si="3"/>
        <v>0</v>
      </c>
      <c r="K27" s="95">
        <f t="shared" si="3"/>
        <v>0</v>
      </c>
      <c r="L27" s="95">
        <f t="shared" si="3"/>
        <v>0</v>
      </c>
      <c r="M27" s="95">
        <f t="shared" si="3"/>
        <v>0</v>
      </c>
      <c r="N27" s="95">
        <f t="shared" si="3"/>
        <v>0</v>
      </c>
      <c r="O27" s="95">
        <f t="shared" si="3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6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6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6" customHeight="1">
      <c r="A30" s="106" t="s">
        <v>68</v>
      </c>
      <c r="B30" s="106"/>
      <c r="C30" s="106"/>
      <c r="D30" s="106"/>
      <c r="E30" s="106"/>
      <c r="F30" s="116" t="s">
        <v>259</v>
      </c>
      <c r="G30" s="102"/>
      <c r="H30" s="116" t="s">
        <v>260</v>
      </c>
      <c r="I30" s="102"/>
      <c r="J30" s="102"/>
      <c r="K30" s="102"/>
      <c r="L30" s="102"/>
      <c r="M30" s="102"/>
      <c r="N30" s="102"/>
      <c r="O30" s="102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6" customHeight="1">
      <c r="A31" s="106"/>
      <c r="B31" s="106"/>
      <c r="C31" s="106"/>
      <c r="D31" s="106"/>
      <c r="E31" s="106"/>
      <c r="F31" s="51" t="s">
        <v>228</v>
      </c>
      <c r="G31" s="94" t="s">
        <v>231</v>
      </c>
      <c r="H31" s="51" t="s">
        <v>228</v>
      </c>
      <c r="I31" s="94" t="s">
        <v>231</v>
      </c>
      <c r="J31" s="51" t="s">
        <v>228</v>
      </c>
      <c r="K31" s="94" t="s">
        <v>231</v>
      </c>
      <c r="L31" s="51" t="s">
        <v>228</v>
      </c>
      <c r="M31" s="94" t="s">
        <v>231</v>
      </c>
      <c r="N31" s="51" t="s">
        <v>228</v>
      </c>
      <c r="O31" s="94" t="s">
        <v>231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6" customHeight="1">
      <c r="A32" s="103" t="s">
        <v>84</v>
      </c>
      <c r="B32" s="60" t="s">
        <v>49</v>
      </c>
      <c r="C32" s="92"/>
      <c r="D32" s="92"/>
      <c r="E32" s="93" t="s">
        <v>40</v>
      </c>
      <c r="F32" s="95">
        <v>6</v>
      </c>
      <c r="G32" s="95">
        <v>6</v>
      </c>
      <c r="H32" s="95">
        <v>118</v>
      </c>
      <c r="I32" s="95">
        <v>133</v>
      </c>
      <c r="J32" s="95"/>
      <c r="K32" s="95"/>
      <c r="L32" s="95"/>
      <c r="M32" s="95"/>
      <c r="N32" s="95"/>
      <c r="O32" s="95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6" customHeight="1">
      <c r="A33" s="109"/>
      <c r="B33" s="62"/>
      <c r="C33" s="60" t="s">
        <v>69</v>
      </c>
      <c r="D33" s="92"/>
      <c r="E33" s="93"/>
      <c r="F33" s="95">
        <v>0</v>
      </c>
      <c r="G33" s="95">
        <v>0</v>
      </c>
      <c r="H33" s="95">
        <v>0</v>
      </c>
      <c r="I33" s="95">
        <v>0</v>
      </c>
      <c r="J33" s="95"/>
      <c r="K33" s="95"/>
      <c r="L33" s="95"/>
      <c r="M33" s="95"/>
      <c r="N33" s="95"/>
      <c r="O33" s="95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6" customHeight="1">
      <c r="A34" s="109"/>
      <c r="B34" s="62"/>
      <c r="C34" s="61"/>
      <c r="D34" s="92" t="s">
        <v>70</v>
      </c>
      <c r="E34" s="93"/>
      <c r="F34" s="95">
        <v>0</v>
      </c>
      <c r="G34" s="95">
        <v>0</v>
      </c>
      <c r="H34" s="95">
        <v>0</v>
      </c>
      <c r="I34" s="95">
        <v>0</v>
      </c>
      <c r="J34" s="95"/>
      <c r="K34" s="95"/>
      <c r="L34" s="95"/>
      <c r="M34" s="95"/>
      <c r="N34" s="95"/>
      <c r="O34" s="95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6" customHeight="1">
      <c r="A35" s="109"/>
      <c r="B35" s="61"/>
      <c r="C35" s="79" t="s">
        <v>71</v>
      </c>
      <c r="D35" s="92"/>
      <c r="E35" s="93"/>
      <c r="F35" s="95">
        <v>6</v>
      </c>
      <c r="G35" s="95">
        <v>6</v>
      </c>
      <c r="H35" s="95">
        <v>118</v>
      </c>
      <c r="I35" s="95">
        <v>133</v>
      </c>
      <c r="J35" s="67"/>
      <c r="K35" s="67"/>
      <c r="L35" s="95"/>
      <c r="M35" s="95"/>
      <c r="N35" s="95"/>
      <c r="O35" s="95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6" customHeight="1">
      <c r="A36" s="109"/>
      <c r="B36" s="60" t="s">
        <v>52</v>
      </c>
      <c r="C36" s="92"/>
      <c r="D36" s="92"/>
      <c r="E36" s="93" t="s">
        <v>41</v>
      </c>
      <c r="F36" s="95">
        <v>6</v>
      </c>
      <c r="G36" s="95">
        <v>6</v>
      </c>
      <c r="H36" s="95">
        <v>118</v>
      </c>
      <c r="I36" s="95">
        <v>133</v>
      </c>
      <c r="J36" s="95"/>
      <c r="K36" s="95"/>
      <c r="L36" s="95"/>
      <c r="M36" s="95"/>
      <c r="N36" s="95"/>
      <c r="O36" s="95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6" customHeight="1">
      <c r="A37" s="109"/>
      <c r="B37" s="62"/>
      <c r="C37" s="92" t="s">
        <v>72</v>
      </c>
      <c r="D37" s="92"/>
      <c r="E37" s="93"/>
      <c r="F37" s="95">
        <v>0</v>
      </c>
      <c r="G37" s="95">
        <v>0</v>
      </c>
      <c r="H37" s="95">
        <v>0</v>
      </c>
      <c r="I37" s="95">
        <v>0</v>
      </c>
      <c r="J37" s="95"/>
      <c r="K37" s="95"/>
      <c r="L37" s="95"/>
      <c r="M37" s="95"/>
      <c r="N37" s="95"/>
      <c r="O37" s="95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6" customHeight="1">
      <c r="A38" s="109"/>
      <c r="B38" s="61"/>
      <c r="C38" s="92" t="s">
        <v>73</v>
      </c>
      <c r="D38" s="92"/>
      <c r="E38" s="93"/>
      <c r="F38" s="95">
        <v>6</v>
      </c>
      <c r="G38" s="95">
        <v>6</v>
      </c>
      <c r="H38" s="95">
        <v>118</v>
      </c>
      <c r="I38" s="95">
        <v>133</v>
      </c>
      <c r="J38" s="95"/>
      <c r="K38" s="67"/>
      <c r="L38" s="95"/>
      <c r="M38" s="95"/>
      <c r="N38" s="95"/>
      <c r="O38" s="95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6" customHeight="1">
      <c r="A39" s="109"/>
      <c r="B39" s="47" t="s">
        <v>74</v>
      </c>
      <c r="C39" s="47"/>
      <c r="D39" s="47"/>
      <c r="E39" s="93" t="s">
        <v>107</v>
      </c>
      <c r="F39" s="95">
        <f t="shared" ref="F39:O39" si="4">F32-F36</f>
        <v>0</v>
      </c>
      <c r="G39" s="95">
        <f t="shared" si="4"/>
        <v>0</v>
      </c>
      <c r="H39" s="95">
        <f t="shared" si="4"/>
        <v>0</v>
      </c>
      <c r="I39" s="95">
        <f t="shared" si="4"/>
        <v>0</v>
      </c>
      <c r="J39" s="95">
        <f t="shared" si="4"/>
        <v>0</v>
      </c>
      <c r="K39" s="95">
        <f t="shared" si="4"/>
        <v>0</v>
      </c>
      <c r="L39" s="95">
        <f t="shared" si="4"/>
        <v>0</v>
      </c>
      <c r="M39" s="95">
        <f t="shared" si="4"/>
        <v>0</v>
      </c>
      <c r="N39" s="95">
        <f t="shared" si="4"/>
        <v>0</v>
      </c>
      <c r="O39" s="95">
        <f t="shared" si="4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6" customHeight="1">
      <c r="A40" s="103" t="s">
        <v>85</v>
      </c>
      <c r="B40" s="60" t="s">
        <v>75</v>
      </c>
      <c r="C40" s="92"/>
      <c r="D40" s="92"/>
      <c r="E40" s="93" t="s">
        <v>43</v>
      </c>
      <c r="F40" s="95">
        <v>30</v>
      </c>
      <c r="G40" s="95">
        <v>30</v>
      </c>
      <c r="H40" s="95">
        <v>667</v>
      </c>
      <c r="I40" s="95">
        <v>655</v>
      </c>
      <c r="J40" s="95"/>
      <c r="K40" s="95"/>
      <c r="L40" s="95"/>
      <c r="M40" s="95"/>
      <c r="N40" s="95"/>
      <c r="O40" s="95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6" customHeight="1">
      <c r="A41" s="104"/>
      <c r="B41" s="61"/>
      <c r="C41" s="92" t="s">
        <v>76</v>
      </c>
      <c r="D41" s="92"/>
      <c r="E41" s="93"/>
      <c r="F41" s="67">
        <v>0</v>
      </c>
      <c r="G41" s="67">
        <v>0</v>
      </c>
      <c r="H41" s="67">
        <v>0</v>
      </c>
      <c r="I41" s="67">
        <v>0</v>
      </c>
      <c r="J41" s="95"/>
      <c r="K41" s="95"/>
      <c r="L41" s="95"/>
      <c r="M41" s="95"/>
      <c r="N41" s="95"/>
      <c r="O41" s="95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6" customHeight="1">
      <c r="A42" s="104"/>
      <c r="B42" s="60" t="s">
        <v>63</v>
      </c>
      <c r="C42" s="92"/>
      <c r="D42" s="92"/>
      <c r="E42" s="93" t="s">
        <v>44</v>
      </c>
      <c r="F42" s="95">
        <v>30</v>
      </c>
      <c r="G42" s="95">
        <v>30</v>
      </c>
      <c r="H42" s="95">
        <v>667</v>
      </c>
      <c r="I42" s="95">
        <v>655</v>
      </c>
      <c r="J42" s="95"/>
      <c r="K42" s="95"/>
      <c r="L42" s="95"/>
      <c r="M42" s="95"/>
      <c r="N42" s="95"/>
      <c r="O42" s="95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6" customHeight="1">
      <c r="A43" s="104"/>
      <c r="B43" s="61"/>
      <c r="C43" s="92" t="s">
        <v>77</v>
      </c>
      <c r="D43" s="92"/>
      <c r="E43" s="93"/>
      <c r="F43" s="95">
        <v>30</v>
      </c>
      <c r="G43" s="95">
        <v>30</v>
      </c>
      <c r="H43" s="95">
        <v>667</v>
      </c>
      <c r="I43" s="95">
        <v>655</v>
      </c>
      <c r="J43" s="67"/>
      <c r="K43" s="67"/>
      <c r="L43" s="95"/>
      <c r="M43" s="95"/>
      <c r="N43" s="95"/>
      <c r="O43" s="95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6" customHeight="1">
      <c r="A44" s="104"/>
      <c r="B44" s="92" t="s">
        <v>74</v>
      </c>
      <c r="C44" s="92"/>
      <c r="D44" s="92"/>
      <c r="E44" s="93" t="s">
        <v>108</v>
      </c>
      <c r="F44" s="67">
        <f t="shared" ref="F44:O44" si="5">F40-F42</f>
        <v>0</v>
      </c>
      <c r="G44" s="67">
        <f t="shared" si="5"/>
        <v>0</v>
      </c>
      <c r="H44" s="67">
        <f t="shared" si="5"/>
        <v>0</v>
      </c>
      <c r="I44" s="67">
        <f t="shared" si="5"/>
        <v>0</v>
      </c>
      <c r="J44" s="67">
        <f t="shared" si="5"/>
        <v>0</v>
      </c>
      <c r="K44" s="67">
        <f t="shared" si="5"/>
        <v>0</v>
      </c>
      <c r="L44" s="67">
        <f t="shared" si="5"/>
        <v>0</v>
      </c>
      <c r="M44" s="67">
        <f t="shared" si="5"/>
        <v>0</v>
      </c>
      <c r="N44" s="67">
        <f t="shared" si="5"/>
        <v>0</v>
      </c>
      <c r="O44" s="67">
        <f t="shared" si="5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6" customHeight="1">
      <c r="A45" s="103" t="s">
        <v>86</v>
      </c>
      <c r="B45" s="47" t="s">
        <v>78</v>
      </c>
      <c r="C45" s="47"/>
      <c r="D45" s="47"/>
      <c r="E45" s="93" t="s">
        <v>109</v>
      </c>
      <c r="F45" s="95">
        <f t="shared" ref="F45:O45" si="6">F39+F44</f>
        <v>0</v>
      </c>
      <c r="G45" s="95">
        <f t="shared" si="6"/>
        <v>0</v>
      </c>
      <c r="H45" s="95">
        <f t="shared" si="6"/>
        <v>0</v>
      </c>
      <c r="I45" s="95">
        <f t="shared" si="6"/>
        <v>0</v>
      </c>
      <c r="J45" s="95">
        <f t="shared" si="6"/>
        <v>0</v>
      </c>
      <c r="K45" s="95">
        <f t="shared" si="6"/>
        <v>0</v>
      </c>
      <c r="L45" s="95">
        <f t="shared" si="6"/>
        <v>0</v>
      </c>
      <c r="M45" s="95">
        <f t="shared" si="6"/>
        <v>0</v>
      </c>
      <c r="N45" s="95">
        <f t="shared" si="6"/>
        <v>0</v>
      </c>
      <c r="O45" s="95">
        <f t="shared" si="6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6" customHeight="1">
      <c r="A46" s="104"/>
      <c r="B46" s="92" t="s">
        <v>79</v>
      </c>
      <c r="C46" s="92"/>
      <c r="D46" s="92"/>
      <c r="E46" s="92"/>
      <c r="F46" s="67">
        <v>0</v>
      </c>
      <c r="G46" s="67">
        <v>0</v>
      </c>
      <c r="H46" s="67">
        <v>0</v>
      </c>
      <c r="I46" s="67">
        <v>0</v>
      </c>
      <c r="J46" s="67"/>
      <c r="K46" s="67"/>
      <c r="L46" s="95"/>
      <c r="M46" s="95"/>
      <c r="N46" s="67"/>
      <c r="O46" s="67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6" customHeight="1">
      <c r="A47" s="104"/>
      <c r="B47" s="92" t="s">
        <v>80</v>
      </c>
      <c r="C47" s="92"/>
      <c r="D47" s="92"/>
      <c r="E47" s="92"/>
      <c r="F47" s="95">
        <v>0</v>
      </c>
      <c r="G47" s="95">
        <v>0</v>
      </c>
      <c r="H47" s="95">
        <v>0</v>
      </c>
      <c r="I47" s="95">
        <v>0</v>
      </c>
      <c r="J47" s="95"/>
      <c r="K47" s="95"/>
      <c r="L47" s="95"/>
      <c r="M47" s="95"/>
      <c r="N47" s="95"/>
      <c r="O47" s="95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6" customHeight="1">
      <c r="A48" s="104"/>
      <c r="B48" s="92" t="s">
        <v>81</v>
      </c>
      <c r="C48" s="92"/>
      <c r="D48" s="92"/>
      <c r="E48" s="92"/>
      <c r="F48" s="95">
        <v>0</v>
      </c>
      <c r="G48" s="95">
        <v>0</v>
      </c>
      <c r="H48" s="95">
        <v>0</v>
      </c>
      <c r="I48" s="95">
        <v>0</v>
      </c>
      <c r="J48" s="95"/>
      <c r="K48" s="95"/>
      <c r="L48" s="95"/>
      <c r="M48" s="95"/>
      <c r="N48" s="95"/>
      <c r="O48" s="95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5" ht="16" customHeight="1">
      <c r="A49" s="8" t="s">
        <v>110</v>
      </c>
      <c r="O49" s="6"/>
    </row>
    <row r="50" spans="1:15" ht="16" customHeight="1">
      <c r="A50" s="8"/>
    </row>
  </sheetData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honeticPr fontId="14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2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showGridLines="0" view="pageBreakPreview" zoomScale="70" zoomScaleNormal="100" zoomScaleSheetLayoutView="70" workbookViewId="0">
      <selection activeCell="J34" sqref="J34"/>
    </sheetView>
  </sheetViews>
  <sheetFormatPr defaultColWidth="9" defaultRowHeight="13"/>
  <cols>
    <col min="1" max="2" width="3.6328125" style="2" customWidth="1"/>
    <col min="3" max="3" width="21.36328125" style="2" customWidth="1"/>
    <col min="4" max="4" width="20" style="2" customWidth="1"/>
    <col min="5" max="14" width="12.6328125" style="2" customWidth="1"/>
    <col min="15" max="16384" width="9" style="2"/>
  </cols>
  <sheetData>
    <row r="1" spans="1:14" ht="34" customHeight="1">
      <c r="A1" s="33" t="s">
        <v>0</v>
      </c>
      <c r="B1" s="33"/>
      <c r="C1" s="41" t="s">
        <v>239</v>
      </c>
      <c r="D1" s="42"/>
    </row>
    <row r="3" spans="1:14" ht="15" customHeight="1">
      <c r="A3" s="14" t="s">
        <v>152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3"/>
      <c r="B5" s="43" t="s">
        <v>230</v>
      </c>
      <c r="C5" s="43"/>
      <c r="D5" s="43"/>
      <c r="H5" s="15"/>
      <c r="J5" s="15"/>
      <c r="L5" s="15"/>
      <c r="N5" s="15" t="s">
        <v>153</v>
      </c>
    </row>
    <row r="6" spans="1:14" ht="15" customHeight="1">
      <c r="A6" s="44"/>
      <c r="B6" s="45"/>
      <c r="C6" s="45"/>
      <c r="D6" s="85"/>
      <c r="E6" s="111" t="s">
        <v>236</v>
      </c>
      <c r="F6" s="112"/>
      <c r="G6" s="111" t="s">
        <v>237</v>
      </c>
      <c r="H6" s="112"/>
      <c r="I6" s="111" t="s">
        <v>238</v>
      </c>
      <c r="J6" s="112"/>
      <c r="K6" s="113"/>
      <c r="L6" s="113"/>
      <c r="M6" s="113"/>
      <c r="N6" s="113"/>
    </row>
    <row r="7" spans="1:14" ht="15" customHeight="1">
      <c r="A7" s="18"/>
      <c r="B7" s="19"/>
      <c r="C7" s="19"/>
      <c r="D7" s="59"/>
      <c r="E7" s="36" t="s">
        <v>228</v>
      </c>
      <c r="F7" s="36" t="s">
        <v>231</v>
      </c>
      <c r="G7" s="36" t="s">
        <v>228</v>
      </c>
      <c r="H7" s="36" t="s">
        <v>231</v>
      </c>
      <c r="I7" s="36" t="s">
        <v>228</v>
      </c>
      <c r="J7" s="36" t="s">
        <v>231</v>
      </c>
      <c r="K7" s="36" t="s">
        <v>228</v>
      </c>
      <c r="L7" s="36" t="s">
        <v>231</v>
      </c>
      <c r="M7" s="36" t="s">
        <v>228</v>
      </c>
      <c r="N7" s="36" t="s">
        <v>231</v>
      </c>
    </row>
    <row r="8" spans="1:14" ht="18" customHeight="1">
      <c r="A8" s="96" t="s">
        <v>154</v>
      </c>
      <c r="B8" s="80" t="s">
        <v>155</v>
      </c>
      <c r="C8" s="81"/>
      <c r="D8" s="81"/>
      <c r="E8" s="82">
        <v>2</v>
      </c>
      <c r="F8" s="82">
        <v>2</v>
      </c>
      <c r="G8" s="82">
        <v>1</v>
      </c>
      <c r="H8" s="82">
        <v>1</v>
      </c>
      <c r="I8" s="82">
        <v>6</v>
      </c>
      <c r="J8" s="82">
        <v>6</v>
      </c>
      <c r="K8" s="82"/>
      <c r="L8" s="82"/>
      <c r="M8" s="82"/>
      <c r="N8" s="82"/>
    </row>
    <row r="9" spans="1:14" ht="18" customHeight="1">
      <c r="A9" s="96"/>
      <c r="B9" s="96" t="s">
        <v>156</v>
      </c>
      <c r="C9" s="53" t="s">
        <v>157</v>
      </c>
      <c r="D9" s="53"/>
      <c r="E9" s="82">
        <v>30</v>
      </c>
      <c r="F9" s="82">
        <v>30</v>
      </c>
      <c r="G9" s="82">
        <v>100</v>
      </c>
      <c r="H9" s="82">
        <v>100</v>
      </c>
      <c r="I9" s="82">
        <v>576</v>
      </c>
      <c r="J9" s="82">
        <v>576</v>
      </c>
      <c r="K9" s="82"/>
      <c r="L9" s="82"/>
      <c r="M9" s="82"/>
      <c r="N9" s="82"/>
    </row>
    <row r="10" spans="1:14" ht="18" customHeight="1">
      <c r="A10" s="96"/>
      <c r="B10" s="96"/>
      <c r="C10" s="53" t="s">
        <v>158</v>
      </c>
      <c r="D10" s="53"/>
      <c r="E10" s="82">
        <v>24</v>
      </c>
      <c r="F10" s="82">
        <v>24</v>
      </c>
      <c r="G10" s="82">
        <v>100</v>
      </c>
      <c r="H10" s="82">
        <v>100</v>
      </c>
      <c r="I10" s="82">
        <v>373</v>
      </c>
      <c r="J10" s="82">
        <v>373</v>
      </c>
      <c r="K10" s="82"/>
      <c r="L10" s="82"/>
      <c r="M10" s="82"/>
      <c r="N10" s="82"/>
    </row>
    <row r="11" spans="1:14" ht="18" customHeight="1">
      <c r="A11" s="96"/>
      <c r="B11" s="96"/>
      <c r="C11" s="53" t="s">
        <v>159</v>
      </c>
      <c r="D11" s="53"/>
      <c r="E11" s="82">
        <v>6</v>
      </c>
      <c r="F11" s="82">
        <v>6</v>
      </c>
      <c r="G11" s="82">
        <v>0</v>
      </c>
      <c r="H11" s="82">
        <v>0</v>
      </c>
      <c r="I11" s="82">
        <v>93</v>
      </c>
      <c r="J11" s="82">
        <v>93</v>
      </c>
      <c r="K11" s="82"/>
      <c r="L11" s="82"/>
      <c r="M11" s="82"/>
      <c r="N11" s="82"/>
    </row>
    <row r="12" spans="1:14" ht="18" customHeight="1">
      <c r="A12" s="96"/>
      <c r="B12" s="96"/>
      <c r="C12" s="53" t="s">
        <v>160</v>
      </c>
      <c r="D12" s="53"/>
      <c r="E12" s="82">
        <v>0</v>
      </c>
      <c r="F12" s="88">
        <v>0</v>
      </c>
      <c r="G12" s="82">
        <v>0</v>
      </c>
      <c r="H12" s="88">
        <v>0</v>
      </c>
      <c r="I12" s="82">
        <v>110</v>
      </c>
      <c r="J12" s="82">
        <v>110</v>
      </c>
      <c r="K12" s="82"/>
      <c r="L12" s="82"/>
      <c r="M12" s="82"/>
      <c r="N12" s="82"/>
    </row>
    <row r="13" spans="1:14" ht="18" customHeight="1">
      <c r="A13" s="96"/>
      <c r="B13" s="96"/>
      <c r="C13" s="53" t="s">
        <v>161</v>
      </c>
      <c r="D13" s="53"/>
      <c r="E13" s="82">
        <v>0</v>
      </c>
      <c r="F13" s="88">
        <v>0</v>
      </c>
      <c r="G13" s="82">
        <v>0</v>
      </c>
      <c r="H13" s="88">
        <v>0</v>
      </c>
      <c r="I13" s="82">
        <v>0</v>
      </c>
      <c r="J13" s="88">
        <v>0</v>
      </c>
      <c r="K13" s="82"/>
      <c r="L13" s="82"/>
      <c r="M13" s="82"/>
      <c r="N13" s="82"/>
    </row>
    <row r="14" spans="1:14" ht="18" customHeight="1">
      <c r="A14" s="96"/>
      <c r="B14" s="96"/>
      <c r="C14" s="53" t="s">
        <v>162</v>
      </c>
      <c r="D14" s="53"/>
      <c r="E14" s="82">
        <v>0</v>
      </c>
      <c r="F14" s="88">
        <v>0</v>
      </c>
      <c r="G14" s="82">
        <v>0</v>
      </c>
      <c r="H14" s="88">
        <v>0</v>
      </c>
      <c r="I14" s="82">
        <v>0</v>
      </c>
      <c r="J14" s="88">
        <v>0</v>
      </c>
      <c r="K14" s="82"/>
      <c r="L14" s="82"/>
      <c r="M14" s="82"/>
      <c r="N14" s="82"/>
    </row>
    <row r="15" spans="1:14" ht="18" customHeight="1">
      <c r="A15" s="96" t="s">
        <v>163</v>
      </c>
      <c r="B15" s="96" t="s">
        <v>164</v>
      </c>
      <c r="C15" s="53" t="s">
        <v>165</v>
      </c>
      <c r="D15" s="53"/>
      <c r="E15" s="54">
        <v>3316</v>
      </c>
      <c r="F15" s="54">
        <v>4009</v>
      </c>
      <c r="G15" s="54">
        <v>23619</v>
      </c>
      <c r="H15" s="54">
        <v>24611</v>
      </c>
      <c r="I15" s="54">
        <v>765</v>
      </c>
      <c r="J15" s="86">
        <v>933</v>
      </c>
      <c r="K15" s="54"/>
      <c r="L15" s="54"/>
      <c r="M15" s="54"/>
      <c r="N15" s="54"/>
    </row>
    <row r="16" spans="1:14" ht="18" customHeight="1">
      <c r="A16" s="96"/>
      <c r="B16" s="96"/>
      <c r="C16" s="53" t="s">
        <v>166</v>
      </c>
      <c r="D16" s="53"/>
      <c r="E16" s="54">
        <v>20892</v>
      </c>
      <c r="F16" s="54">
        <v>21241</v>
      </c>
      <c r="G16" s="54">
        <v>9575</v>
      </c>
      <c r="H16" s="54">
        <v>9656</v>
      </c>
      <c r="I16" s="54">
        <v>946</v>
      </c>
      <c r="J16" s="86">
        <v>945</v>
      </c>
      <c r="K16" s="54"/>
      <c r="L16" s="54"/>
      <c r="M16" s="54"/>
      <c r="N16" s="54"/>
    </row>
    <row r="17" spans="1:15" ht="18" customHeight="1">
      <c r="A17" s="96"/>
      <c r="B17" s="96"/>
      <c r="C17" s="53" t="s">
        <v>167</v>
      </c>
      <c r="D17" s="53"/>
      <c r="E17" s="54">
        <v>0</v>
      </c>
      <c r="F17" s="54" t="s">
        <v>241</v>
      </c>
      <c r="G17" s="54">
        <v>0</v>
      </c>
      <c r="H17" s="54">
        <v>0</v>
      </c>
      <c r="I17" s="54">
        <v>0</v>
      </c>
      <c r="J17" s="86">
        <v>0</v>
      </c>
      <c r="K17" s="54"/>
      <c r="L17" s="54"/>
      <c r="M17" s="54"/>
      <c r="N17" s="54"/>
    </row>
    <row r="18" spans="1:15" ht="18" customHeight="1">
      <c r="A18" s="96"/>
      <c r="B18" s="96"/>
      <c r="C18" s="53" t="s">
        <v>168</v>
      </c>
      <c r="D18" s="53"/>
      <c r="E18" s="54">
        <v>24208</v>
      </c>
      <c r="F18" s="54">
        <v>25249</v>
      </c>
      <c r="G18" s="54">
        <v>33194</v>
      </c>
      <c r="H18" s="54">
        <v>34267</v>
      </c>
      <c r="I18" s="54">
        <v>1707</v>
      </c>
      <c r="J18" s="86">
        <v>1879</v>
      </c>
      <c r="K18" s="54"/>
      <c r="L18" s="54"/>
      <c r="M18" s="54"/>
      <c r="N18" s="54"/>
    </row>
    <row r="19" spans="1:15" ht="18" customHeight="1">
      <c r="A19" s="96"/>
      <c r="B19" s="96" t="s">
        <v>169</v>
      </c>
      <c r="C19" s="53" t="s">
        <v>170</v>
      </c>
      <c r="D19" s="53"/>
      <c r="E19" s="54">
        <v>19560</v>
      </c>
      <c r="F19" s="54">
        <v>21085</v>
      </c>
      <c r="G19" s="54">
        <v>29552</v>
      </c>
      <c r="H19" s="54">
        <v>30302</v>
      </c>
      <c r="I19" s="54">
        <v>240</v>
      </c>
      <c r="J19" s="86">
        <v>351</v>
      </c>
      <c r="K19" s="54"/>
      <c r="L19" s="54"/>
      <c r="M19" s="54"/>
      <c r="N19" s="54"/>
    </row>
    <row r="20" spans="1:15" ht="18" customHeight="1">
      <c r="A20" s="96"/>
      <c r="B20" s="96"/>
      <c r="C20" s="53" t="s">
        <v>171</v>
      </c>
      <c r="D20" s="53"/>
      <c r="E20" s="54">
        <v>13979</v>
      </c>
      <c r="F20" s="54">
        <v>13762</v>
      </c>
      <c r="G20" s="54">
        <v>2214</v>
      </c>
      <c r="H20" s="54">
        <v>2518</v>
      </c>
      <c r="I20" s="54">
        <v>1241</v>
      </c>
      <c r="J20" s="86">
        <v>1302</v>
      </c>
      <c r="K20" s="54"/>
      <c r="L20" s="54"/>
      <c r="M20" s="54"/>
      <c r="N20" s="54"/>
    </row>
    <row r="21" spans="1:15" ht="18" customHeight="1">
      <c r="A21" s="96"/>
      <c r="B21" s="96"/>
      <c r="C21" s="53" t="s">
        <v>172</v>
      </c>
      <c r="D21" s="53"/>
      <c r="E21" s="91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/>
      <c r="L21" s="83"/>
      <c r="M21" s="83"/>
      <c r="N21" s="83"/>
    </row>
    <row r="22" spans="1:15" ht="18" customHeight="1">
      <c r="A22" s="96"/>
      <c r="B22" s="96"/>
      <c r="C22" s="47" t="s">
        <v>173</v>
      </c>
      <c r="D22" s="47"/>
      <c r="E22" s="54">
        <v>33539</v>
      </c>
      <c r="F22" s="54">
        <v>34848</v>
      </c>
      <c r="G22" s="54">
        <v>31766</v>
      </c>
      <c r="H22" s="54">
        <v>32821</v>
      </c>
      <c r="I22" s="54">
        <v>1481</v>
      </c>
      <c r="J22" s="86">
        <v>1652</v>
      </c>
      <c r="K22" s="54"/>
      <c r="L22" s="54"/>
      <c r="M22" s="54"/>
      <c r="N22" s="54"/>
    </row>
    <row r="23" spans="1:15" ht="18" customHeight="1">
      <c r="A23" s="96"/>
      <c r="B23" s="96" t="s">
        <v>174</v>
      </c>
      <c r="C23" s="53" t="s">
        <v>175</v>
      </c>
      <c r="D23" s="53"/>
      <c r="E23" s="54">
        <v>30</v>
      </c>
      <c r="F23" s="54">
        <v>30</v>
      </c>
      <c r="G23" s="54">
        <v>100</v>
      </c>
      <c r="H23" s="54">
        <v>100</v>
      </c>
      <c r="I23" s="54">
        <v>466</v>
      </c>
      <c r="J23" s="86">
        <v>466</v>
      </c>
      <c r="K23" s="54"/>
      <c r="L23" s="54"/>
      <c r="M23" s="54"/>
      <c r="N23" s="54"/>
    </row>
    <row r="24" spans="1:15" ht="18" customHeight="1">
      <c r="A24" s="96"/>
      <c r="B24" s="96"/>
      <c r="C24" s="53" t="s">
        <v>176</v>
      </c>
      <c r="D24" s="53"/>
      <c r="E24" s="54" t="s">
        <v>242</v>
      </c>
      <c r="F24" s="90" t="s">
        <v>245</v>
      </c>
      <c r="G24" s="54">
        <v>0</v>
      </c>
      <c r="H24" s="54">
        <v>0</v>
      </c>
      <c r="I24" s="54">
        <v>-240</v>
      </c>
      <c r="J24" s="86">
        <v>-240</v>
      </c>
      <c r="K24" s="54"/>
      <c r="L24" s="54"/>
      <c r="M24" s="54"/>
      <c r="N24" s="54"/>
    </row>
    <row r="25" spans="1:15" ht="18" customHeight="1">
      <c r="A25" s="96"/>
      <c r="B25" s="96"/>
      <c r="C25" s="53" t="s">
        <v>177</v>
      </c>
      <c r="D25" s="53"/>
      <c r="E25" s="54">
        <v>0</v>
      </c>
      <c r="F25" s="54" t="s">
        <v>241</v>
      </c>
      <c r="G25" s="54">
        <v>1328</v>
      </c>
      <c r="H25" s="54">
        <v>1346</v>
      </c>
      <c r="I25" s="54">
        <v>0</v>
      </c>
      <c r="J25" s="86">
        <v>0</v>
      </c>
      <c r="K25" s="54"/>
      <c r="L25" s="54"/>
      <c r="M25" s="54"/>
      <c r="N25" s="54"/>
    </row>
    <row r="26" spans="1:15" ht="18" customHeight="1">
      <c r="A26" s="96"/>
      <c r="B26" s="96"/>
      <c r="C26" s="53" t="s">
        <v>178</v>
      </c>
      <c r="D26" s="53"/>
      <c r="E26" s="54" t="s">
        <v>243</v>
      </c>
      <c r="F26" s="90" t="s">
        <v>244</v>
      </c>
      <c r="G26" s="54">
        <v>1428</v>
      </c>
      <c r="H26" s="54">
        <v>1446</v>
      </c>
      <c r="I26" s="54">
        <v>226</v>
      </c>
      <c r="J26" s="86">
        <v>226</v>
      </c>
      <c r="K26" s="54"/>
      <c r="L26" s="54"/>
      <c r="M26" s="54"/>
      <c r="N26" s="54"/>
    </row>
    <row r="27" spans="1:15" ht="18" customHeight="1">
      <c r="A27" s="96"/>
      <c r="B27" s="53" t="s">
        <v>179</v>
      </c>
      <c r="C27" s="53"/>
      <c r="D27" s="53"/>
      <c r="E27" s="54">
        <v>24208</v>
      </c>
      <c r="F27" s="54">
        <v>25249</v>
      </c>
      <c r="G27" s="54">
        <v>33194</v>
      </c>
      <c r="H27" s="54">
        <v>34267</v>
      </c>
      <c r="I27" s="54">
        <v>1707</v>
      </c>
      <c r="J27" s="86">
        <v>1879</v>
      </c>
      <c r="K27" s="54"/>
      <c r="L27" s="54"/>
      <c r="M27" s="54"/>
      <c r="N27" s="54"/>
    </row>
    <row r="28" spans="1:15" ht="18" customHeight="1">
      <c r="A28" s="96" t="s">
        <v>180</v>
      </c>
      <c r="B28" s="96" t="s">
        <v>181</v>
      </c>
      <c r="C28" s="53" t="s">
        <v>182</v>
      </c>
      <c r="D28" s="84" t="s">
        <v>40</v>
      </c>
      <c r="E28" s="54">
        <v>882</v>
      </c>
      <c r="F28" s="54">
        <v>799</v>
      </c>
      <c r="G28" s="54">
        <v>4639</v>
      </c>
      <c r="H28" s="54">
        <v>5846</v>
      </c>
      <c r="I28" s="54">
        <v>1725</v>
      </c>
      <c r="J28" s="86">
        <v>1660</v>
      </c>
      <c r="K28" s="54"/>
      <c r="L28" s="54"/>
      <c r="M28" s="54"/>
      <c r="N28" s="54"/>
    </row>
    <row r="29" spans="1:15" ht="18" customHeight="1">
      <c r="A29" s="96"/>
      <c r="B29" s="96"/>
      <c r="C29" s="53" t="s">
        <v>183</v>
      </c>
      <c r="D29" s="84" t="s">
        <v>41</v>
      </c>
      <c r="E29" s="54">
        <v>583</v>
      </c>
      <c r="F29" s="54">
        <v>528</v>
      </c>
      <c r="G29" s="54">
        <v>4593</v>
      </c>
      <c r="H29" s="54">
        <v>5671</v>
      </c>
      <c r="I29" s="54">
        <v>1980</v>
      </c>
      <c r="J29" s="86">
        <v>1856</v>
      </c>
      <c r="K29" s="54"/>
      <c r="L29" s="54"/>
      <c r="M29" s="54"/>
      <c r="N29" s="54"/>
    </row>
    <row r="30" spans="1:15" ht="18" customHeight="1">
      <c r="A30" s="96"/>
      <c r="B30" s="96"/>
      <c r="C30" s="53" t="s">
        <v>184</v>
      </c>
      <c r="D30" s="84" t="s">
        <v>185</v>
      </c>
      <c r="E30" s="54">
        <v>28</v>
      </c>
      <c r="F30" s="54">
        <v>38</v>
      </c>
      <c r="G30" s="54">
        <v>14</v>
      </c>
      <c r="H30" s="54">
        <v>14</v>
      </c>
      <c r="I30" s="54">
        <v>0</v>
      </c>
      <c r="J30" s="86">
        <v>0</v>
      </c>
      <c r="K30" s="54"/>
      <c r="L30" s="54"/>
      <c r="M30" s="54"/>
      <c r="N30" s="54"/>
    </row>
    <row r="31" spans="1:15" ht="18" customHeight="1">
      <c r="A31" s="96"/>
      <c r="B31" s="96"/>
      <c r="C31" s="47" t="s">
        <v>186</v>
      </c>
      <c r="D31" s="84" t="s">
        <v>187</v>
      </c>
      <c r="E31" s="54">
        <f t="shared" ref="E31:N31" si="0">E28-E29-E30</f>
        <v>271</v>
      </c>
      <c r="F31" s="54">
        <f t="shared" si="0"/>
        <v>233</v>
      </c>
      <c r="G31" s="54">
        <f t="shared" si="0"/>
        <v>32</v>
      </c>
      <c r="H31" s="54">
        <f t="shared" si="0"/>
        <v>161</v>
      </c>
      <c r="I31" s="54">
        <f t="shared" si="0"/>
        <v>-255</v>
      </c>
      <c r="J31" s="86">
        <f>J28-J29-J30</f>
        <v>-196</v>
      </c>
      <c r="K31" s="54">
        <f t="shared" si="0"/>
        <v>0</v>
      </c>
      <c r="L31" s="54">
        <f t="shared" si="0"/>
        <v>0</v>
      </c>
      <c r="M31" s="54">
        <f t="shared" si="0"/>
        <v>0</v>
      </c>
      <c r="N31" s="54">
        <f t="shared" si="0"/>
        <v>0</v>
      </c>
      <c r="O31" s="7"/>
    </row>
    <row r="32" spans="1:15" ht="18" customHeight="1">
      <c r="A32" s="96"/>
      <c r="B32" s="96"/>
      <c r="C32" s="53" t="s">
        <v>188</v>
      </c>
      <c r="D32" s="84" t="s">
        <v>189</v>
      </c>
      <c r="E32" s="54">
        <v>3</v>
      </c>
      <c r="F32" s="54">
        <v>3</v>
      </c>
      <c r="G32" s="54">
        <v>68</v>
      </c>
      <c r="H32" s="54">
        <v>63</v>
      </c>
      <c r="I32" s="54">
        <v>21</v>
      </c>
      <c r="J32" s="86">
        <v>6</v>
      </c>
      <c r="K32" s="54"/>
      <c r="L32" s="54"/>
      <c r="M32" s="54"/>
      <c r="N32" s="54"/>
    </row>
    <row r="33" spans="1:14" ht="18" customHeight="1">
      <c r="A33" s="96"/>
      <c r="B33" s="96"/>
      <c r="C33" s="53" t="s">
        <v>190</v>
      </c>
      <c r="D33" s="84" t="s">
        <v>191</v>
      </c>
      <c r="E33" s="54">
        <v>66</v>
      </c>
      <c r="F33" s="54">
        <v>63</v>
      </c>
      <c r="G33" s="54">
        <v>51</v>
      </c>
      <c r="H33" s="54">
        <v>47</v>
      </c>
      <c r="I33" s="54">
        <v>25</v>
      </c>
      <c r="J33" s="86">
        <v>27</v>
      </c>
      <c r="K33" s="54"/>
      <c r="L33" s="54"/>
      <c r="M33" s="54"/>
      <c r="N33" s="54"/>
    </row>
    <row r="34" spans="1:14" ht="18" customHeight="1">
      <c r="A34" s="96"/>
      <c r="B34" s="96"/>
      <c r="C34" s="47" t="s">
        <v>192</v>
      </c>
      <c r="D34" s="84" t="s">
        <v>193</v>
      </c>
      <c r="E34" s="54">
        <f t="shared" ref="E34:N34" si="1">E31+E32-E33</f>
        <v>208</v>
      </c>
      <c r="F34" s="54">
        <f t="shared" si="1"/>
        <v>173</v>
      </c>
      <c r="G34" s="54">
        <f t="shared" si="1"/>
        <v>49</v>
      </c>
      <c r="H34" s="54">
        <f t="shared" si="1"/>
        <v>177</v>
      </c>
      <c r="I34" s="54">
        <f>I31+I32-I33</f>
        <v>-259</v>
      </c>
      <c r="J34" s="86">
        <f>J31+J32-J33</f>
        <v>-217</v>
      </c>
      <c r="K34" s="54">
        <f t="shared" si="1"/>
        <v>0</v>
      </c>
      <c r="L34" s="54">
        <f t="shared" si="1"/>
        <v>0</v>
      </c>
      <c r="M34" s="54">
        <f t="shared" si="1"/>
        <v>0</v>
      </c>
      <c r="N34" s="54">
        <f t="shared" si="1"/>
        <v>0</v>
      </c>
    </row>
    <row r="35" spans="1:14" ht="18" customHeight="1">
      <c r="A35" s="96"/>
      <c r="B35" s="96" t="s">
        <v>194</v>
      </c>
      <c r="C35" s="53" t="s">
        <v>195</v>
      </c>
      <c r="D35" s="84" t="s">
        <v>196</v>
      </c>
      <c r="E35" s="89">
        <v>62</v>
      </c>
      <c r="F35" s="89">
        <v>105</v>
      </c>
      <c r="G35" s="89">
        <v>0</v>
      </c>
      <c r="H35" s="89">
        <v>0</v>
      </c>
      <c r="I35" s="54">
        <v>410</v>
      </c>
      <c r="J35" s="86">
        <v>469</v>
      </c>
      <c r="K35" s="54"/>
      <c r="L35" s="54"/>
      <c r="M35" s="54"/>
      <c r="N35" s="54"/>
    </row>
    <row r="36" spans="1:14" ht="18" customHeight="1">
      <c r="A36" s="96"/>
      <c r="B36" s="96"/>
      <c r="C36" s="53" t="s">
        <v>197</v>
      </c>
      <c r="D36" s="84" t="s">
        <v>198</v>
      </c>
      <c r="E36" s="89">
        <v>2</v>
      </c>
      <c r="F36" s="89">
        <v>63</v>
      </c>
      <c r="G36" s="89">
        <v>67</v>
      </c>
      <c r="H36" s="89">
        <v>22</v>
      </c>
      <c r="I36" s="54">
        <v>145</v>
      </c>
      <c r="J36" s="86">
        <v>245</v>
      </c>
      <c r="K36" s="54"/>
      <c r="L36" s="54"/>
      <c r="M36" s="54"/>
      <c r="N36" s="54"/>
    </row>
    <row r="37" spans="1:14" ht="18" customHeight="1">
      <c r="A37" s="96"/>
      <c r="B37" s="96"/>
      <c r="C37" s="53" t="s">
        <v>199</v>
      </c>
      <c r="D37" s="84" t="s">
        <v>200</v>
      </c>
      <c r="E37" s="54">
        <f t="shared" ref="E37:N37" si="2">E34+E35-E36</f>
        <v>268</v>
      </c>
      <c r="F37" s="54">
        <f t="shared" si="2"/>
        <v>215</v>
      </c>
      <c r="G37" s="54">
        <f t="shared" si="2"/>
        <v>-18</v>
      </c>
      <c r="H37" s="54">
        <f t="shared" si="2"/>
        <v>155</v>
      </c>
      <c r="I37" s="54">
        <f t="shared" si="2"/>
        <v>6</v>
      </c>
      <c r="J37" s="86">
        <f t="shared" si="2"/>
        <v>7</v>
      </c>
      <c r="K37" s="54">
        <f t="shared" si="2"/>
        <v>0</v>
      </c>
      <c r="L37" s="54">
        <f t="shared" si="2"/>
        <v>0</v>
      </c>
      <c r="M37" s="54">
        <f t="shared" si="2"/>
        <v>0</v>
      </c>
      <c r="N37" s="54">
        <f t="shared" si="2"/>
        <v>0</v>
      </c>
    </row>
    <row r="38" spans="1:14" ht="18" customHeight="1">
      <c r="A38" s="96"/>
      <c r="B38" s="96"/>
      <c r="C38" s="53" t="s">
        <v>201</v>
      </c>
      <c r="D38" s="84" t="s">
        <v>202</v>
      </c>
      <c r="E38" s="89">
        <v>0</v>
      </c>
      <c r="F38" s="89">
        <v>0</v>
      </c>
      <c r="G38" s="89">
        <v>0</v>
      </c>
      <c r="H38" s="89">
        <v>0</v>
      </c>
      <c r="I38" s="54">
        <v>0</v>
      </c>
      <c r="J38" s="86">
        <v>0</v>
      </c>
      <c r="K38" s="54"/>
      <c r="L38" s="54"/>
      <c r="M38" s="54"/>
      <c r="N38" s="54"/>
    </row>
    <row r="39" spans="1:14" ht="18" customHeight="1">
      <c r="A39" s="96"/>
      <c r="B39" s="96"/>
      <c r="C39" s="53" t="s">
        <v>203</v>
      </c>
      <c r="D39" s="84" t="s">
        <v>204</v>
      </c>
      <c r="E39" s="89">
        <v>0</v>
      </c>
      <c r="F39" s="89">
        <v>0</v>
      </c>
      <c r="G39" s="89">
        <v>0</v>
      </c>
      <c r="H39" s="89">
        <v>0</v>
      </c>
      <c r="I39" s="54">
        <v>0</v>
      </c>
      <c r="J39" s="86">
        <v>0</v>
      </c>
      <c r="K39" s="54"/>
      <c r="L39" s="54"/>
      <c r="M39" s="54"/>
      <c r="N39" s="54"/>
    </row>
    <row r="40" spans="1:14" ht="18" customHeight="1">
      <c r="A40" s="96"/>
      <c r="B40" s="96"/>
      <c r="C40" s="53" t="s">
        <v>205</v>
      </c>
      <c r="D40" s="84" t="s">
        <v>206</v>
      </c>
      <c r="E40" s="89">
        <v>0</v>
      </c>
      <c r="F40" s="89">
        <v>0</v>
      </c>
      <c r="G40" s="89">
        <v>0</v>
      </c>
      <c r="H40" s="89">
        <v>0</v>
      </c>
      <c r="I40" s="54">
        <v>8</v>
      </c>
      <c r="J40" s="86">
        <v>8</v>
      </c>
      <c r="K40" s="54"/>
      <c r="L40" s="54"/>
      <c r="M40" s="54"/>
      <c r="N40" s="54"/>
    </row>
    <row r="41" spans="1:14" ht="18" customHeight="1">
      <c r="A41" s="96"/>
      <c r="B41" s="96"/>
      <c r="C41" s="47" t="s">
        <v>207</v>
      </c>
      <c r="D41" s="84" t="s">
        <v>208</v>
      </c>
      <c r="E41" s="54">
        <f t="shared" ref="E41:N41" si="3">E34+E35-E36-E40</f>
        <v>268</v>
      </c>
      <c r="F41" s="54">
        <f t="shared" si="3"/>
        <v>215</v>
      </c>
      <c r="G41" s="54">
        <f t="shared" si="3"/>
        <v>-18</v>
      </c>
      <c r="H41" s="54">
        <f t="shared" si="3"/>
        <v>155</v>
      </c>
      <c r="I41" s="54">
        <f t="shared" si="3"/>
        <v>-2</v>
      </c>
      <c r="J41" s="86">
        <f>J34+J35-J36-J40</f>
        <v>-1</v>
      </c>
      <c r="K41" s="54">
        <f t="shared" si="3"/>
        <v>0</v>
      </c>
      <c r="L41" s="54">
        <f t="shared" si="3"/>
        <v>0</v>
      </c>
      <c r="M41" s="54">
        <f t="shared" si="3"/>
        <v>0</v>
      </c>
      <c r="N41" s="54">
        <f t="shared" si="3"/>
        <v>0</v>
      </c>
    </row>
    <row r="42" spans="1:14" ht="18" customHeight="1">
      <c r="A42" s="96"/>
      <c r="B42" s="96"/>
      <c r="C42" s="110" t="s">
        <v>209</v>
      </c>
      <c r="D42" s="110"/>
      <c r="E42" s="54">
        <f t="shared" ref="E42:N42" si="4">E37+E38-E39-E40</f>
        <v>268</v>
      </c>
      <c r="F42" s="54">
        <f t="shared" si="4"/>
        <v>215</v>
      </c>
      <c r="G42" s="54">
        <f t="shared" si="4"/>
        <v>-18</v>
      </c>
      <c r="H42" s="54">
        <f t="shared" si="4"/>
        <v>155</v>
      </c>
      <c r="I42" s="54">
        <f t="shared" si="4"/>
        <v>-2</v>
      </c>
      <c r="J42" s="86">
        <f t="shared" si="4"/>
        <v>-1</v>
      </c>
      <c r="K42" s="54">
        <f t="shared" si="4"/>
        <v>0</v>
      </c>
      <c r="L42" s="54">
        <f t="shared" si="4"/>
        <v>0</v>
      </c>
      <c r="M42" s="54">
        <f t="shared" si="4"/>
        <v>0</v>
      </c>
      <c r="N42" s="54">
        <f t="shared" si="4"/>
        <v>0</v>
      </c>
    </row>
    <row r="43" spans="1:14" ht="18" customHeight="1">
      <c r="A43" s="96"/>
      <c r="B43" s="96"/>
      <c r="C43" s="53" t="s">
        <v>210</v>
      </c>
      <c r="D43" s="84" t="s">
        <v>211</v>
      </c>
      <c r="E43" s="89">
        <v>0</v>
      </c>
      <c r="F43" s="89">
        <v>0</v>
      </c>
      <c r="G43" s="89">
        <v>0</v>
      </c>
      <c r="H43" s="89">
        <v>0</v>
      </c>
      <c r="I43" s="54"/>
      <c r="J43" s="86"/>
      <c r="K43" s="54"/>
      <c r="L43" s="54"/>
      <c r="M43" s="54"/>
      <c r="N43" s="54"/>
    </row>
    <row r="44" spans="1:14" ht="18" customHeight="1">
      <c r="A44" s="96"/>
      <c r="B44" s="96"/>
      <c r="C44" s="47" t="s">
        <v>212</v>
      </c>
      <c r="D44" s="65" t="s">
        <v>213</v>
      </c>
      <c r="E44" s="54">
        <f t="shared" ref="E44:N44" si="5">E41+E43</f>
        <v>268</v>
      </c>
      <c r="F44" s="54">
        <f t="shared" si="5"/>
        <v>215</v>
      </c>
      <c r="G44" s="54">
        <f t="shared" si="5"/>
        <v>-18</v>
      </c>
      <c r="H44" s="54">
        <f t="shared" si="5"/>
        <v>155</v>
      </c>
      <c r="I44" s="54">
        <f t="shared" si="5"/>
        <v>-2</v>
      </c>
      <c r="J44" s="86">
        <f t="shared" si="5"/>
        <v>-1</v>
      </c>
      <c r="K44" s="54">
        <f t="shared" si="5"/>
        <v>0</v>
      </c>
      <c r="L44" s="54">
        <f t="shared" si="5"/>
        <v>0</v>
      </c>
      <c r="M44" s="54">
        <f t="shared" si="5"/>
        <v>0</v>
      </c>
      <c r="N44" s="54">
        <f t="shared" si="5"/>
        <v>0</v>
      </c>
    </row>
    <row r="45" spans="1:14" ht="14.15" customHeight="1">
      <c r="A45" s="8" t="s">
        <v>214</v>
      </c>
    </row>
    <row r="46" spans="1:14" ht="14.15" customHeight="1">
      <c r="A46" s="8" t="s">
        <v>215</v>
      </c>
    </row>
    <row r="47" spans="1:14">
      <c r="A47" s="46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3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和田＿大樹</cp:lastModifiedBy>
  <cp:lastPrinted>2022-07-07T08:42:16Z</cp:lastPrinted>
  <dcterms:created xsi:type="dcterms:W3CDTF">1999-07-06T05:17:05Z</dcterms:created>
  <dcterms:modified xsi:type="dcterms:W3CDTF">2023-08-18T07:18:39Z</dcterms:modified>
</cp:coreProperties>
</file>