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40　福岡県\"/>
    </mc:Choice>
  </mc:AlternateContent>
  <xr:revisionPtr revIDLastSave="0" documentId="8_{03EE5F70-348C-4C59-825F-0F71F500E1F1}" xr6:coauthVersionLast="47" xr6:coauthVersionMax="47" xr10:uidLastSave="{00000000-0000-0000-0000-000000000000}"/>
  <bookViews>
    <workbookView xWindow="2340" yWindow="2340" windowWidth="21600" windowHeight="11265" tabRatio="862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'2.公営企業会計予算'!$A$1:$O$49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</definedNames>
  <calcPr calcId="191029"/>
</workbook>
</file>

<file path=xl/calcChain.xml><?xml version="1.0" encoding="utf-8"?>
<calcChain xmlns="http://schemas.openxmlformats.org/spreadsheetml/2006/main">
  <c r="I31" i="8" l="1"/>
  <c r="I34" i="8" s="1"/>
  <c r="I41" i="8" l="1"/>
  <c r="I37" i="8"/>
  <c r="I42" i="8" s="1"/>
  <c r="I44" i="8" s="1"/>
  <c r="F14" i="5" l="1"/>
  <c r="F40" i="5"/>
  <c r="F39" i="5" s="1"/>
  <c r="F28" i="5"/>
  <c r="F14" i="2" l="1"/>
  <c r="F45" i="2" l="1"/>
  <c r="H40" i="2"/>
  <c r="F40" i="2"/>
  <c r="F27" i="2"/>
  <c r="F28" i="2"/>
  <c r="H31" i="8" l="1"/>
  <c r="H34" i="8" s="1"/>
  <c r="G31" i="8"/>
  <c r="G34" i="8" s="1"/>
  <c r="F31" i="8"/>
  <c r="F34" i="8" s="1"/>
  <c r="E31" i="8"/>
  <c r="E34" i="8" s="1"/>
  <c r="F44" i="4"/>
  <c r="F39" i="4"/>
  <c r="E37" i="8" l="1"/>
  <c r="E41" i="8"/>
  <c r="E44" i="8" s="1"/>
  <c r="G41" i="8"/>
  <c r="G44" i="8" s="1"/>
  <c r="G37" i="8"/>
  <c r="F41" i="8"/>
  <c r="F44" i="8" s="1"/>
  <c r="F37" i="8"/>
  <c r="H41" i="8"/>
  <c r="H44" i="8" s="1"/>
  <c r="H37" i="8"/>
  <c r="K24" i="7"/>
  <c r="K27" i="7" s="1"/>
  <c r="J24" i="7"/>
  <c r="J27" i="7" s="1"/>
  <c r="I24" i="7"/>
  <c r="I27" i="7" s="1"/>
  <c r="H24" i="7"/>
  <c r="H27" i="7" s="1"/>
  <c r="G24" i="7"/>
  <c r="G27" i="7" s="1"/>
  <c r="F24" i="7"/>
  <c r="F27" i="7" s="1"/>
  <c r="K16" i="7"/>
  <c r="J16" i="7"/>
  <c r="I16" i="7"/>
  <c r="H16" i="7"/>
  <c r="G16" i="7"/>
  <c r="F16" i="7"/>
  <c r="K15" i="7"/>
  <c r="J15" i="7"/>
  <c r="I15" i="7"/>
  <c r="H15" i="7"/>
  <c r="G15" i="7"/>
  <c r="F15" i="7"/>
  <c r="K14" i="7"/>
  <c r="J14" i="7"/>
  <c r="I14" i="7"/>
  <c r="H14" i="7"/>
  <c r="G14" i="7"/>
  <c r="F14" i="7"/>
  <c r="J24" i="4"/>
  <c r="J27" i="4" s="1"/>
  <c r="J16" i="4"/>
  <c r="J15" i="4"/>
  <c r="J14" i="4"/>
  <c r="H24" i="4"/>
  <c r="H27" i="4" s="1"/>
  <c r="H16" i="4"/>
  <c r="H15" i="4"/>
  <c r="H14" i="4"/>
  <c r="F24" i="4"/>
  <c r="F27" i="4" s="1"/>
  <c r="F16" i="4"/>
  <c r="F15" i="4"/>
  <c r="F14" i="4"/>
  <c r="J44" i="7" l="1"/>
  <c r="J39" i="7"/>
  <c r="J45" i="7" s="1"/>
  <c r="N24" i="4"/>
  <c r="N27" i="4" s="1"/>
  <c r="N16" i="4"/>
  <c r="N15" i="4"/>
  <c r="N14" i="4"/>
  <c r="L24" i="7" l="1"/>
  <c r="L27" i="7" s="1"/>
  <c r="L16" i="7"/>
  <c r="L15" i="7"/>
  <c r="L14" i="7"/>
  <c r="L24" i="4"/>
  <c r="L27" i="4" s="1"/>
  <c r="L16" i="4"/>
  <c r="L15" i="4"/>
  <c r="L14" i="4"/>
  <c r="M27" i="7" l="1"/>
  <c r="H22" i="6"/>
  <c r="G22" i="6"/>
  <c r="F22" i="6"/>
  <c r="E22" i="6"/>
  <c r="H20" i="6"/>
  <c r="G20" i="6"/>
  <c r="F20" i="6"/>
  <c r="E20" i="6"/>
  <c r="H19" i="6"/>
  <c r="H23" i="6" s="1"/>
  <c r="G19" i="6"/>
  <c r="G23" i="6" s="1"/>
  <c r="F19" i="6"/>
  <c r="F23" i="6" s="1"/>
  <c r="E19" i="6"/>
  <c r="E21" i="6" s="1"/>
  <c r="F12" i="6"/>
  <c r="H10" i="6"/>
  <c r="G10" i="6"/>
  <c r="G12" i="6" s="1"/>
  <c r="F10" i="6"/>
  <c r="I44" i="4"/>
  <c r="I39" i="4"/>
  <c r="I45" i="4" s="1"/>
  <c r="G44" i="4"/>
  <c r="G39" i="4"/>
  <c r="O24" i="4"/>
  <c r="O27" i="4" s="1"/>
  <c r="O16" i="4"/>
  <c r="O15" i="4"/>
  <c r="O14" i="4"/>
  <c r="M24" i="4"/>
  <c r="M27" i="4" s="1"/>
  <c r="M16" i="4"/>
  <c r="M15" i="4"/>
  <c r="M14" i="4"/>
  <c r="K24" i="4"/>
  <c r="K27" i="4" s="1"/>
  <c r="K16" i="4"/>
  <c r="K15" i="4"/>
  <c r="K14" i="4"/>
  <c r="I24" i="4"/>
  <c r="I27" i="4" s="1"/>
  <c r="I16" i="4"/>
  <c r="I15" i="4"/>
  <c r="I14" i="4"/>
  <c r="G24" i="4"/>
  <c r="G27" i="4" s="1"/>
  <c r="G16" i="4"/>
  <c r="G15" i="4"/>
  <c r="G14" i="4"/>
  <c r="H28" i="2"/>
  <c r="G45" i="4" l="1"/>
  <c r="F21" i="6"/>
  <c r="E23" i="6"/>
  <c r="G21" i="6"/>
  <c r="H21" i="6"/>
  <c r="H45" i="5" l="1"/>
  <c r="F45" i="5"/>
  <c r="G41" i="5" s="1"/>
  <c r="H27" i="5"/>
  <c r="F27" i="5"/>
  <c r="G19" i="5" s="1"/>
  <c r="G18" i="2"/>
  <c r="H27" i="2"/>
  <c r="H45" i="2"/>
  <c r="G28" i="2"/>
  <c r="N31" i="8"/>
  <c r="N34" i="8" s="1"/>
  <c r="M31" i="8"/>
  <c r="M34" i="8" s="1"/>
  <c r="L31" i="8"/>
  <c r="L34" i="8"/>
  <c r="L37" i="8" s="1"/>
  <c r="L42" i="8" s="1"/>
  <c r="K31" i="8"/>
  <c r="K34" i="8" s="1"/>
  <c r="O44" i="7"/>
  <c r="O45" i="7" s="1"/>
  <c r="N44" i="7"/>
  <c r="N45" i="7" s="1"/>
  <c r="M44" i="7"/>
  <c r="L44" i="7"/>
  <c r="O39" i="7"/>
  <c r="N39" i="7"/>
  <c r="M39" i="7"/>
  <c r="M45" i="7"/>
  <c r="L39" i="7"/>
  <c r="L45" i="7" s="1"/>
  <c r="O24" i="7"/>
  <c r="O27" i="7" s="1"/>
  <c r="N24" i="7"/>
  <c r="N27" i="7"/>
  <c r="O16" i="7"/>
  <c r="N16" i="7"/>
  <c r="O15" i="7"/>
  <c r="N15" i="7"/>
  <c r="O14" i="7"/>
  <c r="N14" i="7"/>
  <c r="I20" i="6"/>
  <c r="I19" i="6"/>
  <c r="I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N39" i="4"/>
  <c r="N45" i="4" s="1"/>
  <c r="N44" i="4"/>
  <c r="M39" i="4"/>
  <c r="M45" i="4"/>
  <c r="M44" i="4"/>
  <c r="L39" i="4"/>
  <c r="L44" i="4"/>
  <c r="L45" i="4"/>
  <c r="K39" i="4"/>
  <c r="K44" i="4"/>
  <c r="K45" i="4" s="1"/>
  <c r="J39" i="4"/>
  <c r="J45" i="4" s="1"/>
  <c r="J44" i="4"/>
  <c r="O45" i="4" l="1"/>
  <c r="G45" i="5"/>
  <c r="G35" i="5"/>
  <c r="G37" i="5"/>
  <c r="G42" i="5"/>
  <c r="G34" i="5"/>
  <c r="G30" i="5"/>
  <c r="G31" i="5"/>
  <c r="G38" i="5"/>
  <c r="G43" i="5"/>
  <c r="G40" i="5"/>
  <c r="G32" i="5"/>
  <c r="I45" i="5"/>
  <c r="G33" i="5"/>
  <c r="G29" i="5"/>
  <c r="G44" i="5"/>
  <c r="G36" i="5"/>
  <c r="G28" i="5"/>
  <c r="G39" i="5"/>
  <c r="G39" i="2"/>
  <c r="G32" i="2"/>
  <c r="G43" i="2"/>
  <c r="G29" i="2"/>
  <c r="G45" i="2"/>
  <c r="G41" i="2"/>
  <c r="G36" i="2"/>
  <c r="G30" i="2"/>
  <c r="G38" i="2"/>
  <c r="G31" i="2"/>
  <c r="G40" i="2"/>
  <c r="G19" i="2"/>
  <c r="G11" i="2"/>
  <c r="G13" i="2"/>
  <c r="I27" i="2"/>
  <c r="G20" i="2"/>
  <c r="G26" i="2"/>
  <c r="G12" i="2"/>
  <c r="G15" i="2"/>
  <c r="G10" i="2"/>
  <c r="G23" i="2"/>
  <c r="G22" i="2"/>
  <c r="G17" i="2"/>
  <c r="G16" i="2"/>
  <c r="G14" i="2"/>
  <c r="G21" i="2"/>
  <c r="G9" i="2"/>
  <c r="G25" i="2"/>
  <c r="G27" i="2"/>
  <c r="G24" i="2"/>
  <c r="I24" i="6"/>
  <c r="I23" i="6" s="1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2" i="6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L41" i="8"/>
  <c r="L44" i="8" s="1"/>
  <c r="G37" i="2"/>
  <c r="G20" i="5"/>
  <c r="G44" i="2"/>
  <c r="G17" i="5"/>
  <c r="G42" i="2"/>
  <c r="I45" i="2"/>
  <c r="G18" i="5"/>
  <c r="G35" i="2"/>
  <c r="G25" i="5"/>
  <c r="G16" i="5"/>
  <c r="G13" i="5"/>
  <c r="G1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J30" authorId="0" shapeId="0" xr:uid="{00000000-0006-0000-04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※R2年度より法適用会計へ移行。
R元年度決算までは法非適用会計として決算。（次年度の調査では、R2決算は上段に、R1決算は下段に分かれる）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<sst xmlns="http://schemas.openxmlformats.org/spreadsheetml/2006/main" count="440" uniqueCount="267">
  <si>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</si>
  <si>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</si>
  <si>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</si>
  <si>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</si>
  <si>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</si>
  <si>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</si>
  <si>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</si>
  <si>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</si>
  <si>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</si>
  <si>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</si>
  <si>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</si>
  <si>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</si>
  <si>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</si>
  <si>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</si>
  <si>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</si>
  <si>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</si>
  <si>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</si>
  <si>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</si>
  <si>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</si>
  <si>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</si>
  <si>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</si>
  <si>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</si>
  <si>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</si>
  <si>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</si>
  <si>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</si>
  <si>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</si>
  <si>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</si>
  <si>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</si>
  <si>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</si>
  <si>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</si>
  <si>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</si>
  <si>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</si>
  <si>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</si>
  <si>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</si>
  <si>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</si>
  <si>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</si>
  <si>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</si>
  <si>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</si>
  <si>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</si>
  <si>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</si>
  <si>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</si>
  <si>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</si>
  <si>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</si>
  <si>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</si>
  <si>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</si>
  <si>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</si>
  <si>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</si>
  <si>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</si>
  <si>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</si>
  <si>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</si>
  <si>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</si>
  <si>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</si>
  <si>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</si>
  <si>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</si>
  <si>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</si>
  <si>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</si>
  <si>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</si>
  <si>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</si>
  <si>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</si>
  <si>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</si>
  <si>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</si>
  <si>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</si>
  <si>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</si>
  <si>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</si>
  <si>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</si>
  <si>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</si>
  <si>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</si>
  <si>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</si>
  <si>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</si>
  <si>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</si>
  <si>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</si>
  <si>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</si>
  <si>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</si>
  <si>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</si>
  <si>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</si>
  <si>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</si>
  <si>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</si>
  <si>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</si>
  <si>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</si>
  <si>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</si>
  <si>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</si>
  <si>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</si>
  <si>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</si>
  <si>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</si>
  <si>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</si>
  <si>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</si>
  <si>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</si>
  <si>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</si>
  <si>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</si>
  <si>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</si>
  <si>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</si>
  <si>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</si>
  <si>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</si>
  <si>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</si>
  <si>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</si>
  <si>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</si>
  <si>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</si>
  <si>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</si>
  <si>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</si>
  <si>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</si>
  <si>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</si>
  <si>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</si>
  <si>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</si>
  <si>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</si>
  <si>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</si>
  <si>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</si>
  <si>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</si>
  <si>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</si>
  <si>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</si>
  <si>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</si>
  <si>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</si>
  <si>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</si>
  <si>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</si>
  <si>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</si>
  <si>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</si>
  <si>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</si>
  <si>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</si>
  <si>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</si>
  <si>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</si>
  <si>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</si>
  <si>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</si>
  <si>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</si>
  <si>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</si>
  <si>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</si>
  <si>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</si>
  <si>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</si>
  <si>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</si>
  <si>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</si>
  <si>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</si>
  <si>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</si>
  <si>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</si>
  <si>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</si>
  <si>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</si>
  <si>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</si>
  <si>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</si>
  <si>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</si>
  <si>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</si>
  <si>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</si>
  <si>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</si>
  <si>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</si>
  <si>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</si>
  <si>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</si>
  <si>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</si>
  <si>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</si>
  <si>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</si>
  <si>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</si>
  <si>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</si>
  <si>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</si>
  <si>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</si>
  <si>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</si>
  <si>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</si>
  <si>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</si>
  <si>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</si>
  <si>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</si>
  <si>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</si>
  <si>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</si>
  <si>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</si>
  <si>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</si>
  <si>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</si>
  <si>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</si>
  <si>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</si>
  <si>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</si>
  <si>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</si>
  <si>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</si>
  <si>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</si>
  <si>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</si>
  <si>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</si>
  <si>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</si>
  <si>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</si>
  <si>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</si>
  <si>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</si>
  <si>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</si>
  <si>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</si>
  <si>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</si>
  <si>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</si>
  <si>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</si>
  <si>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</si>
  <si>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</si>
  <si>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</si>
  <si>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</si>
  <si>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</si>
  <si>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</si>
  <si>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</si>
  <si>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</si>
  <si>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</si>
  <si>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</si>
  <si>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</si>
  <si>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</si>
  <si>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</si>
  <si>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</si>
  <si>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</si>
  <si>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</si>
  <si>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</si>
  <si>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</si>
  <si>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</si>
  <si>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</si>
  <si>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</si>
  <si>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</si>
  <si>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</si>
  <si>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</si>
  <si>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</si>
  <si>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</si>
  <si>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</si>
  <si>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</si>
  <si>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</si>
  <si>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</si>
  <si>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</si>
  <si>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</si>
  <si>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</si>
  <si>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</si>
  <si>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</si>
  <si>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</si>
  <si>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</si>
  <si>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</si>
  <si>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</si>
  <si>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</si>
  <si>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</si>
  <si>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</si>
  <si>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</si>
  <si>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</si>
  <si>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</si>
  <si>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</si>
  <si>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</si>
  <si>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</si>
  <si>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</si>
  <si>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</si>
  <si>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</si>
  <si>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</si>
  <si>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</si>
  <si>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</si>
  <si>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</si>
  <si>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</si>
  <si>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</si>
  <si>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</si>
  <si>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</si>
  <si>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</si>
  <si>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</si>
  <si>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</si>
  <si>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</si>
  <si>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</si>
  <si>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</si>
  <si>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</si>
  <si>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</si>
  <si>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</si>
  <si>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</si>
  <si>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</si>
  <si>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(平成元年度決算額）</t>
  </si>
  <si>
    <t>福岡県</t>
    <rPh sb="0" eb="3">
      <t>フクオカケン</t>
    </rPh>
    <phoneticPr fontId="9"/>
  </si>
  <si>
    <t>福岡県</t>
    <rPh sb="0" eb="3">
      <t>フクオカケン</t>
    </rPh>
    <phoneticPr fontId="16"/>
  </si>
  <si>
    <t>電気事業</t>
    <rPh sb="0" eb="2">
      <t>デンキ</t>
    </rPh>
    <rPh sb="2" eb="4">
      <t>ジギョウ</t>
    </rPh>
    <phoneticPr fontId="9"/>
  </si>
  <si>
    <t>工業用水道事業</t>
    <rPh sb="0" eb="3">
      <t>コウギョウヨウ</t>
    </rPh>
    <rPh sb="3" eb="5">
      <t>スイドウ</t>
    </rPh>
    <rPh sb="5" eb="7">
      <t>ジギョウ</t>
    </rPh>
    <phoneticPr fontId="9"/>
  </si>
  <si>
    <t>工業用地造成事業</t>
    <rPh sb="0" eb="2">
      <t>コウギョウ</t>
    </rPh>
    <rPh sb="2" eb="4">
      <t>ヨウチ</t>
    </rPh>
    <rPh sb="4" eb="6">
      <t>ゾウセイ</t>
    </rPh>
    <rPh sb="6" eb="8">
      <t>ジギョウ</t>
    </rPh>
    <phoneticPr fontId="9"/>
  </si>
  <si>
    <t>病院事業</t>
    <rPh sb="0" eb="4">
      <t>ビョウインジギョウ</t>
    </rPh>
    <phoneticPr fontId="9"/>
  </si>
  <si>
    <t>流域下水道事業</t>
    <rPh sb="0" eb="5">
      <t>リュウイキゲスイドウ</t>
    </rPh>
    <rPh sb="5" eb="7">
      <t>ジギョウ</t>
    </rPh>
    <phoneticPr fontId="9"/>
  </si>
  <si>
    <t>港湾整備事業</t>
    <rPh sb="0" eb="2">
      <t>コウワン</t>
    </rPh>
    <rPh sb="2" eb="4">
      <t>セイビ</t>
    </rPh>
    <rPh sb="4" eb="6">
      <t>ジギョウ</t>
    </rPh>
    <phoneticPr fontId="9"/>
  </si>
  <si>
    <t>臨海土地造成事業</t>
    <rPh sb="0" eb="2">
      <t>リンカイ</t>
    </rPh>
    <rPh sb="2" eb="4">
      <t>トチ</t>
    </rPh>
    <rPh sb="4" eb="6">
      <t>ゾウセイ</t>
    </rPh>
    <rPh sb="6" eb="8">
      <t>ジギョウ</t>
    </rPh>
    <phoneticPr fontId="9"/>
  </si>
  <si>
    <t>電気事業</t>
    <rPh sb="0" eb="2">
      <t>デンキ</t>
    </rPh>
    <rPh sb="2" eb="4">
      <t>ジギョウ</t>
    </rPh>
    <phoneticPr fontId="18"/>
  </si>
  <si>
    <t>工業用水道事業</t>
    <rPh sb="0" eb="2">
      <t>コウギョウ</t>
    </rPh>
    <rPh sb="2" eb="7">
      <t>ヨウスイドウジギョウ</t>
    </rPh>
    <phoneticPr fontId="18"/>
  </si>
  <si>
    <t>工業用地造成事業</t>
    <rPh sb="0" eb="2">
      <t>コウギョウ</t>
    </rPh>
    <rPh sb="2" eb="4">
      <t>ヨウチ</t>
    </rPh>
    <rPh sb="4" eb="6">
      <t>ゾウセイ</t>
    </rPh>
    <rPh sb="6" eb="8">
      <t>ジギョウ</t>
    </rPh>
    <phoneticPr fontId="18"/>
  </si>
  <si>
    <t>病院事業</t>
    <rPh sb="0" eb="2">
      <t>ビョウイン</t>
    </rPh>
    <rPh sb="2" eb="4">
      <t>ジギョウ</t>
    </rPh>
    <phoneticPr fontId="9"/>
  </si>
  <si>
    <t>港湾整備事業</t>
    <rPh sb="0" eb="2">
      <t>コウワン</t>
    </rPh>
    <rPh sb="2" eb="4">
      <t>セイビ</t>
    </rPh>
    <rPh sb="4" eb="6">
      <t>ジギョウ</t>
    </rPh>
    <phoneticPr fontId="9"/>
  </si>
  <si>
    <t>臨海土地造成事業</t>
    <rPh sb="0" eb="2">
      <t>リンカイ</t>
    </rPh>
    <rPh sb="2" eb="4">
      <t>トチ</t>
    </rPh>
    <rPh sb="4" eb="6">
      <t>ゾウセイ</t>
    </rPh>
    <rPh sb="6" eb="8">
      <t>ジギョウ</t>
    </rPh>
    <phoneticPr fontId="9"/>
  </si>
  <si>
    <t>流域下水道事業</t>
    <rPh sb="0" eb="2">
      <t>リュウイキ</t>
    </rPh>
    <rPh sb="2" eb="5">
      <t>ゲスイドウ</t>
    </rPh>
    <rPh sb="5" eb="7">
      <t>ジギョウ</t>
    </rPh>
    <phoneticPr fontId="9"/>
  </si>
  <si>
    <t/>
  </si>
  <si>
    <t>福岡北九州高速道路公社</t>
    <rPh sb="0" eb="2">
      <t>フクオカ</t>
    </rPh>
    <rPh sb="2" eb="5">
      <t>キタキュウシュウ</t>
    </rPh>
    <rPh sb="5" eb="7">
      <t>コウソク</t>
    </rPh>
    <rPh sb="7" eb="9">
      <t>ドウロ</t>
    </rPh>
    <rPh sb="9" eb="11">
      <t>コウシャ</t>
    </rPh>
    <phoneticPr fontId="21"/>
  </si>
  <si>
    <t>福岡県道路公社</t>
    <rPh sb="0" eb="3">
      <t>フクオカケン</t>
    </rPh>
    <rPh sb="3" eb="5">
      <t>ドウロ</t>
    </rPh>
    <rPh sb="5" eb="7">
      <t>コウシャ</t>
    </rPh>
    <phoneticPr fontId="21"/>
  </si>
  <si>
    <t>福岡県住宅供給公社</t>
    <rPh sb="0" eb="3">
      <t>フクオカケン</t>
    </rPh>
    <rPh sb="3" eb="5">
      <t>ジュウタク</t>
    </rPh>
    <rPh sb="5" eb="7">
      <t>キョウキュウ</t>
    </rPh>
    <rPh sb="7" eb="9">
      <t>コウシャ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</si>
</sst>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2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6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35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33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2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4" xfId="1" quotePrefix="1" applyNumberFormat="1" applyFont="1" applyBorder="1" applyAlignment="1">
      <alignment horizontal="right" vertical="center"/>
    </xf>
    <xf numFmtId="177" fontId="2" fillId="0" borderId="40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7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6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 shrinkToFit="1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Fill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2" fillId="0" borderId="55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Border="1" applyAlignment="1">
      <alignment horizontal="right" vertical="center"/>
    </xf>
    <xf numFmtId="181" fontId="0" fillId="0" borderId="53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82" fontId="2" fillId="0" borderId="53" xfId="1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178" fontId="2" fillId="0" borderId="5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55" xfId="1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2" fillId="0" borderId="51" xfId="1" applyNumberFormat="1" applyBorder="1" applyAlignment="1">
      <alignment vertical="center"/>
    </xf>
    <xf numFmtId="178" fontId="2" fillId="0" borderId="55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4" xfId="0" applyNumberFormat="1" applyFont="1" applyBorder="1" applyAlignment="1">
      <alignment horizontal="center" vertical="center"/>
    </xf>
    <xf numFmtId="177" fontId="0" fillId="0" borderId="12" xfId="0" quotePrefix="1" applyNumberFormat="1" applyBorder="1" applyAlignment="1">
      <alignment horizontal="right" vertical="center"/>
    </xf>
    <xf numFmtId="177" fontId="0" fillId="0" borderId="16" xfId="0" quotePrefix="1" applyNumberFormat="1" applyBorder="1" applyAlignment="1">
      <alignment horizontal="right" vertical="center"/>
    </xf>
    <xf numFmtId="41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58" xfId="1" applyNumberFormat="1" applyBorder="1" applyAlignment="1">
      <alignment horizontal="center" vertical="center"/>
    </xf>
    <xf numFmtId="177" fontId="2" fillId="0" borderId="39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5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9" xfId="1" applyNumberFormat="1" applyBorder="1" applyAlignment="1">
      <alignment vertical="center"/>
    </xf>
    <xf numFmtId="177" fontId="2" fillId="0" borderId="60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7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4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177" fontId="2" fillId="0" borderId="41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6" fontId="0" fillId="0" borderId="0" xfId="0" quotePrefix="1" applyNumberFormat="1" applyAlignment="1">
      <alignment horizontal="left" vertical="center"/>
    </xf>
    <xf numFmtId="177" fontId="2" fillId="0" borderId="30" xfId="1" applyNumberFormat="1" applyBorder="1" applyAlignment="1">
      <alignment vertical="center"/>
    </xf>
    <xf numFmtId="177" fontId="2" fillId="0" borderId="30" xfId="1" applyNumberFormat="1" applyFill="1" applyBorder="1" applyAlignment="1">
      <alignment vertical="center"/>
    </xf>
    <xf numFmtId="177" fontId="2" fillId="0" borderId="3" xfId="1" applyNumberFormat="1" applyFill="1" applyBorder="1" applyAlignment="1">
      <alignment vertical="center"/>
    </xf>
    <xf numFmtId="177" fontId="0" fillId="0" borderId="24" xfId="1" applyNumberFormat="1" applyFont="1" applyBorder="1" applyAlignment="1">
      <alignment vertical="center"/>
    </xf>
    <xf numFmtId="41" fontId="0" fillId="0" borderId="29" xfId="0" applyNumberFormat="1" applyFill="1" applyBorder="1" applyAlignment="1">
      <alignment horizontal="center" vertical="center"/>
    </xf>
    <xf numFmtId="41" fontId="0" fillId="0" borderId="7" xfId="0" applyNumberFormat="1" applyFill="1" applyBorder="1" applyAlignment="1">
      <alignment horizontal="center" vertical="center"/>
    </xf>
    <xf numFmtId="177" fontId="2" fillId="0" borderId="57" xfId="1" applyNumberFormat="1" applyFill="1" applyBorder="1" applyAlignment="1">
      <alignment horizontal="center" vertical="center"/>
    </xf>
    <xf numFmtId="177" fontId="2" fillId="0" borderId="58" xfId="1" applyNumberFormat="1" applyFill="1" applyBorder="1" applyAlignment="1">
      <alignment horizontal="center" vertical="center"/>
    </xf>
    <xf numFmtId="177" fontId="2" fillId="0" borderId="9" xfId="1" applyNumberFormat="1" applyFill="1" applyBorder="1" applyAlignment="1">
      <alignment horizontal="center" vertical="center"/>
    </xf>
    <xf numFmtId="177" fontId="2" fillId="0" borderId="13" xfId="1" applyNumberFormat="1" applyFill="1" applyBorder="1" applyAlignment="1">
      <alignment horizontal="center" vertical="center"/>
    </xf>
    <xf numFmtId="177" fontId="2" fillId="0" borderId="32" xfId="1" applyNumberFormat="1" applyFill="1" applyBorder="1" applyAlignment="1">
      <alignment horizontal="center" vertical="center"/>
    </xf>
    <xf numFmtId="177" fontId="2" fillId="0" borderId="12" xfId="1" applyNumberFormat="1" applyFill="1" applyBorder="1" applyAlignment="1">
      <alignment horizontal="center" vertical="center"/>
    </xf>
    <xf numFmtId="177" fontId="0" fillId="0" borderId="32" xfId="1" applyNumberFormat="1" applyFont="1" applyFill="1" applyBorder="1" applyAlignment="1">
      <alignment horizontal="center" vertical="center"/>
    </xf>
    <xf numFmtId="177" fontId="2" fillId="0" borderId="20" xfId="1" applyNumberFormat="1" applyFill="1" applyBorder="1" applyAlignment="1">
      <alignment horizontal="center" vertical="center"/>
    </xf>
    <xf numFmtId="177" fontId="2" fillId="0" borderId="14" xfId="1" applyNumberFormat="1" applyFill="1" applyBorder="1" applyAlignment="1">
      <alignment horizontal="center" vertical="center"/>
    </xf>
    <xf numFmtId="177" fontId="2" fillId="0" borderId="59" xfId="1" applyNumberFormat="1" applyFill="1" applyBorder="1" applyAlignment="1">
      <alignment vertical="center"/>
    </xf>
    <xf numFmtId="177" fontId="2" fillId="0" borderId="60" xfId="1" applyNumberFormat="1" applyFill="1" applyBorder="1" applyAlignment="1">
      <alignment vertical="center"/>
    </xf>
    <xf numFmtId="177" fontId="2" fillId="0" borderId="32" xfId="1" applyNumberFormat="1" applyFill="1" applyBorder="1" applyAlignment="1">
      <alignment vertical="center"/>
    </xf>
    <xf numFmtId="177" fontId="2" fillId="0" borderId="12" xfId="1" applyNumberFormat="1" applyFill="1" applyBorder="1" applyAlignment="1">
      <alignment vertical="center"/>
    </xf>
    <xf numFmtId="177" fontId="2" fillId="0" borderId="5" xfId="1" applyNumberFormat="1" applyFill="1" applyBorder="1" applyAlignment="1">
      <alignment vertical="center"/>
    </xf>
    <xf numFmtId="177" fontId="2" fillId="0" borderId="44" xfId="1" applyNumberFormat="1" applyFill="1" applyBorder="1" applyAlignment="1">
      <alignment vertical="center"/>
    </xf>
    <xf numFmtId="177" fontId="2" fillId="0" borderId="11" xfId="1" applyNumberFormat="1" applyFill="1" applyBorder="1" applyAlignment="1">
      <alignment vertical="center"/>
    </xf>
    <xf numFmtId="177" fontId="2" fillId="0" borderId="46" xfId="1" applyNumberFormat="1" applyFill="1" applyBorder="1" applyAlignment="1">
      <alignment vertical="center"/>
    </xf>
    <xf numFmtId="177" fontId="2" fillId="0" borderId="22" xfId="1" applyNumberFormat="1" applyFill="1" applyBorder="1" applyAlignment="1">
      <alignment vertical="center"/>
    </xf>
    <xf numFmtId="177" fontId="2" fillId="0" borderId="14" xfId="1" applyNumberFormat="1" applyFill="1" applyBorder="1" applyAlignment="1">
      <alignment vertical="center"/>
    </xf>
    <xf numFmtId="177" fontId="2" fillId="0" borderId="47" xfId="1" applyNumberFormat="1" applyFill="1" applyBorder="1" applyAlignment="1">
      <alignment vertical="center"/>
    </xf>
    <xf numFmtId="177" fontId="2" fillId="0" borderId="34" xfId="1" applyNumberFormat="1" applyFill="1" applyBorder="1" applyAlignment="1">
      <alignment vertical="center"/>
    </xf>
    <xf numFmtId="177" fontId="2" fillId="0" borderId="23" xfId="1" applyNumberFormat="1" applyFill="1" applyBorder="1" applyAlignment="1">
      <alignment vertical="center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61" xfId="1" applyNumberFormat="1" applyFont="1" applyBorder="1" applyAlignment="1">
      <alignment vertical="center" textRotation="255"/>
    </xf>
    <xf numFmtId="180" fontId="15" fillId="0" borderId="62" xfId="1" applyNumberFormat="1" applyFont="1" applyBorder="1" applyAlignment="1">
      <alignment vertical="center" textRotation="255"/>
    </xf>
    <xf numFmtId="180" fontId="15" fillId="0" borderId="63" xfId="1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13" fillId="0" borderId="62" xfId="3" applyFont="1" applyBorder="1" applyAlignment="1">
      <alignment vertical="center" textRotation="255"/>
    </xf>
    <xf numFmtId="0" fontId="13" fillId="0" borderId="63" xfId="3" applyFont="1" applyBorder="1" applyAlignment="1">
      <alignment vertical="center" textRotation="255"/>
    </xf>
    <xf numFmtId="0" fontId="13" fillId="0" borderId="62" xfId="3" applyFont="1" applyBorder="1" applyAlignment="1">
      <alignment vertical="center"/>
    </xf>
    <xf numFmtId="0" fontId="13" fillId="0" borderId="63" xfId="3" applyFont="1" applyBorder="1" applyAlignment="1">
      <alignment vertical="center"/>
    </xf>
    <xf numFmtId="0" fontId="0" fillId="0" borderId="11" xfId="0" applyNumberFormat="1" applyFont="1" applyBorder="1" applyAlignment="1">
      <alignment horizontal="center" vertical="center"/>
    </xf>
    <xf numFmtId="0" fontId="2" fillId="0" borderId="56" xfId="0" applyNumberFormat="1" applyFont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61" xfId="0" applyNumberFormat="1" applyBorder="1" applyAlignment="1">
      <alignment horizontal="center" vertical="center" textRotation="255"/>
    </xf>
    <xf numFmtId="0" fontId="2" fillId="0" borderId="11" xfId="0" applyNumberFormat="1" applyFon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56" xfId="0" applyNumberFormat="1" applyBorder="1" applyAlignment="1">
      <alignment horizontal="center" vertical="center"/>
    </xf>
    <xf numFmtId="41" fontId="0" fillId="0" borderId="11" xfId="0" applyNumberFormat="1" applyFill="1" applyBorder="1" applyAlignment="1">
      <alignment horizontal="center" vertical="center"/>
    </xf>
    <xf numFmtId="41" fontId="0" fillId="0" borderId="56" xfId="0" applyNumberFormat="1" applyFill="1" applyBorder="1" applyAlignment="1">
      <alignment horizontal="center"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="90" zoomScaleNormal="100" zoomScaleSheetLayoutView="90" workbookViewId="0"/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11" ht="33.950000000000003" customHeight="1">
      <c r="A1" s="57" t="s">
        <v>0</v>
      </c>
      <c r="B1" s="57"/>
      <c r="C1" s="57"/>
      <c r="D1" s="57"/>
      <c r="E1" s="102" t="s">
        <v>247</v>
      </c>
      <c r="F1" s="1"/>
    </row>
    <row r="3" spans="1:11" ht="14.25">
      <c r="A3" s="27" t="s">
        <v>93</v>
      </c>
    </row>
    <row r="5" spans="1:11">
      <c r="A5" s="58" t="s">
        <v>234</v>
      </c>
      <c r="B5" s="58"/>
      <c r="C5" s="58"/>
      <c r="D5" s="58"/>
      <c r="E5" s="58"/>
    </row>
    <row r="6" spans="1:11" ht="14.25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235</v>
      </c>
      <c r="G7" s="22"/>
      <c r="H7" s="39" t="s">
        <v>2</v>
      </c>
      <c r="I7" s="41" t="s">
        <v>22</v>
      </c>
    </row>
    <row r="8" spans="1:11" ht="17.100000000000001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283" t="s">
        <v>88</v>
      </c>
      <c r="B9" s="283" t="s">
        <v>90</v>
      </c>
      <c r="C9" s="55" t="s">
        <v>4</v>
      </c>
      <c r="D9" s="56"/>
      <c r="E9" s="56"/>
      <c r="F9" s="65">
        <v>638972</v>
      </c>
      <c r="G9" s="75">
        <f>F9/$F$27*100</f>
        <v>32.800208205749989</v>
      </c>
      <c r="H9" s="66">
        <v>686680</v>
      </c>
      <c r="I9" s="80">
        <f>(F9/H9-1)*100</f>
        <v>-6.9476320848138817</v>
      </c>
      <c r="K9" s="107"/>
    </row>
    <row r="10" spans="1:11" ht="18" customHeight="1">
      <c r="A10" s="284"/>
      <c r="B10" s="284"/>
      <c r="C10" s="7"/>
      <c r="D10" s="52" t="s">
        <v>23</v>
      </c>
      <c r="E10" s="53"/>
      <c r="F10" s="256">
        <v>151576</v>
      </c>
      <c r="G10" s="76">
        <f t="shared" ref="G10:G27" si="0">F10/$F$27*100</f>
        <v>7.780817248634933</v>
      </c>
      <c r="H10" s="68">
        <v>157682</v>
      </c>
      <c r="I10" s="81">
        <f t="shared" ref="I10:I27" si="1">(F10/H10-1)*100</f>
        <v>-3.8723506804835051</v>
      </c>
    </row>
    <row r="11" spans="1:11" ht="18" customHeight="1">
      <c r="A11" s="284"/>
      <c r="B11" s="284"/>
      <c r="C11" s="7"/>
      <c r="D11" s="16"/>
      <c r="E11" s="23" t="s">
        <v>24</v>
      </c>
      <c r="F11" s="241">
        <v>124576</v>
      </c>
      <c r="G11" s="77">
        <f t="shared" si="0"/>
        <v>6.3948322265130724</v>
      </c>
      <c r="H11" s="70">
        <v>125977</v>
      </c>
      <c r="I11" s="82">
        <f t="shared" si="1"/>
        <v>-1.112107765703263</v>
      </c>
    </row>
    <row r="12" spans="1:11" ht="18" customHeight="1">
      <c r="A12" s="284"/>
      <c r="B12" s="284"/>
      <c r="C12" s="7"/>
      <c r="D12" s="16"/>
      <c r="E12" s="23" t="s">
        <v>25</v>
      </c>
      <c r="F12" s="241">
        <v>6200</v>
      </c>
      <c r="G12" s="77">
        <f t="shared" si="0"/>
        <v>0.31826322730205697</v>
      </c>
      <c r="H12" s="70">
        <v>12912</v>
      </c>
      <c r="I12" s="82">
        <f t="shared" si="1"/>
        <v>-51.982651796778192</v>
      </c>
    </row>
    <row r="13" spans="1:11" ht="18" customHeight="1">
      <c r="A13" s="284"/>
      <c r="B13" s="284"/>
      <c r="C13" s="7"/>
      <c r="D13" s="33"/>
      <c r="E13" s="23" t="s">
        <v>26</v>
      </c>
      <c r="F13" s="241">
        <v>756</v>
      </c>
      <c r="G13" s="77">
        <f t="shared" si="0"/>
        <v>3.8807580619412106E-2</v>
      </c>
      <c r="H13" s="70">
        <v>758</v>
      </c>
      <c r="I13" s="82">
        <f t="shared" si="1"/>
        <v>-0.26385224274406704</v>
      </c>
    </row>
    <row r="14" spans="1:11" ht="18" customHeight="1">
      <c r="A14" s="284"/>
      <c r="B14" s="284"/>
      <c r="C14" s="7"/>
      <c r="D14" s="61" t="s">
        <v>27</v>
      </c>
      <c r="E14" s="51"/>
      <c r="F14" s="257">
        <f>SUM(F15:F16)</f>
        <v>124705</v>
      </c>
      <c r="G14" s="75">
        <f t="shared" si="0"/>
        <v>6.4014541549520994</v>
      </c>
      <c r="H14" s="66">
        <v>153147</v>
      </c>
      <c r="I14" s="83">
        <f t="shared" si="1"/>
        <v>-18.571699086498594</v>
      </c>
    </row>
    <row r="15" spans="1:11" ht="18" customHeight="1">
      <c r="A15" s="284"/>
      <c r="B15" s="284"/>
      <c r="C15" s="7"/>
      <c r="D15" s="16"/>
      <c r="E15" s="23" t="s">
        <v>28</v>
      </c>
      <c r="F15" s="241">
        <v>6638</v>
      </c>
      <c r="G15" s="77">
        <f t="shared" si="0"/>
        <v>0.34074698432758938</v>
      </c>
      <c r="H15" s="70">
        <v>7461</v>
      </c>
      <c r="I15" s="82">
        <f t="shared" si="1"/>
        <v>-11.030692936603669</v>
      </c>
    </row>
    <row r="16" spans="1:11" ht="18" customHeight="1">
      <c r="A16" s="284"/>
      <c r="B16" s="284"/>
      <c r="C16" s="7"/>
      <c r="D16" s="16"/>
      <c r="E16" s="29" t="s">
        <v>29</v>
      </c>
      <c r="F16" s="256">
        <v>118067</v>
      </c>
      <c r="G16" s="76">
        <f t="shared" si="0"/>
        <v>6.0607071706245099</v>
      </c>
      <c r="H16" s="68">
        <v>145686</v>
      </c>
      <c r="I16" s="81">
        <f t="shared" si="1"/>
        <v>-18.957895748390374</v>
      </c>
      <c r="K16" s="108"/>
    </row>
    <row r="17" spans="1:26" ht="18" customHeight="1">
      <c r="A17" s="284"/>
      <c r="B17" s="284"/>
      <c r="C17" s="7"/>
      <c r="D17" s="286" t="s">
        <v>30</v>
      </c>
      <c r="E17" s="287"/>
      <c r="F17" s="256">
        <v>238632</v>
      </c>
      <c r="G17" s="76">
        <f t="shared" si="0"/>
        <v>12.249643622184589</v>
      </c>
      <c r="H17" s="68">
        <v>246032</v>
      </c>
      <c r="I17" s="81">
        <f t="shared" si="1"/>
        <v>-3.0077388307212072</v>
      </c>
    </row>
    <row r="18" spans="1:26" ht="18" customHeight="1">
      <c r="A18" s="284"/>
      <c r="B18" s="284"/>
      <c r="C18" s="7"/>
      <c r="D18" s="288" t="s">
        <v>94</v>
      </c>
      <c r="E18" s="289"/>
      <c r="F18" s="241">
        <v>15370</v>
      </c>
      <c r="G18" s="77">
        <f t="shared" si="0"/>
        <v>0.78898480703751861</v>
      </c>
      <c r="H18" s="70">
        <v>17035</v>
      </c>
      <c r="I18" s="82">
        <f t="shared" si="1"/>
        <v>-9.7739947167596153</v>
      </c>
    </row>
    <row r="19" spans="1:26" ht="18" customHeight="1">
      <c r="A19" s="284"/>
      <c r="B19" s="284"/>
      <c r="C19" s="10"/>
      <c r="D19" s="288" t="s">
        <v>95</v>
      </c>
      <c r="E19" s="289"/>
      <c r="F19" s="70">
        <v>0</v>
      </c>
      <c r="G19" s="77">
        <f t="shared" si="0"/>
        <v>0</v>
      </c>
      <c r="H19" s="70">
        <v>0</v>
      </c>
      <c r="I19" s="82" t="e">
        <f t="shared" si="1"/>
        <v>#DIV/0!</v>
      </c>
      <c r="Z19" s="2" t="s">
        <v>96</v>
      </c>
    </row>
    <row r="20" spans="1:26" ht="18" customHeight="1">
      <c r="A20" s="284"/>
      <c r="B20" s="284"/>
      <c r="C20" s="44" t="s">
        <v>5</v>
      </c>
      <c r="D20" s="43"/>
      <c r="E20" s="43"/>
      <c r="F20" s="69">
        <v>61879</v>
      </c>
      <c r="G20" s="77">
        <f t="shared" si="0"/>
        <v>3.1764210068103198</v>
      </c>
      <c r="H20" s="70">
        <v>95901</v>
      </c>
      <c r="I20" s="82">
        <f t="shared" si="1"/>
        <v>-35.476168131719163</v>
      </c>
    </row>
    <row r="21" spans="1:26" ht="18" customHeight="1">
      <c r="A21" s="284"/>
      <c r="B21" s="284"/>
      <c r="C21" s="44" t="s">
        <v>6</v>
      </c>
      <c r="D21" s="43"/>
      <c r="E21" s="43"/>
      <c r="F21" s="69">
        <v>280235</v>
      </c>
      <c r="G21" s="77">
        <f t="shared" si="0"/>
        <v>14.385241210159988</v>
      </c>
      <c r="H21" s="70">
        <v>251858</v>
      </c>
      <c r="I21" s="82">
        <f t="shared" si="1"/>
        <v>11.267063186398696</v>
      </c>
    </row>
    <row r="22" spans="1:26" ht="18" customHeight="1">
      <c r="A22" s="284"/>
      <c r="B22" s="284"/>
      <c r="C22" s="44" t="s">
        <v>31</v>
      </c>
      <c r="D22" s="43"/>
      <c r="E22" s="43"/>
      <c r="F22" s="69">
        <v>23904</v>
      </c>
      <c r="G22" s="77">
        <f t="shared" si="0"/>
        <v>1.2270587395852208</v>
      </c>
      <c r="H22" s="70">
        <v>24344</v>
      </c>
      <c r="I22" s="82">
        <f t="shared" si="1"/>
        <v>-1.8074268813670691</v>
      </c>
    </row>
    <row r="23" spans="1:26" ht="18" customHeight="1">
      <c r="A23" s="284"/>
      <c r="B23" s="284"/>
      <c r="C23" s="44" t="s">
        <v>7</v>
      </c>
      <c r="D23" s="43"/>
      <c r="E23" s="43"/>
      <c r="F23" s="69">
        <v>263080</v>
      </c>
      <c r="G23" s="77">
        <f t="shared" si="0"/>
        <v>13.504627393326635</v>
      </c>
      <c r="H23" s="70">
        <v>206092</v>
      </c>
      <c r="I23" s="82">
        <f t="shared" si="1"/>
        <v>27.651728354327187</v>
      </c>
    </row>
    <row r="24" spans="1:26" ht="18" customHeight="1">
      <c r="A24" s="284"/>
      <c r="B24" s="284"/>
      <c r="C24" s="44" t="s">
        <v>32</v>
      </c>
      <c r="D24" s="43"/>
      <c r="E24" s="43"/>
      <c r="F24" s="69">
        <v>5284</v>
      </c>
      <c r="G24" s="77">
        <f t="shared" si="0"/>
        <v>0.27124240210710793</v>
      </c>
      <c r="H24" s="70">
        <v>5374</v>
      </c>
      <c r="I24" s="82">
        <f t="shared" si="1"/>
        <v>-1.6747301823595073</v>
      </c>
    </row>
    <row r="25" spans="1:26" ht="18" customHeight="1">
      <c r="A25" s="284"/>
      <c r="B25" s="284"/>
      <c r="C25" s="44" t="s">
        <v>8</v>
      </c>
      <c r="D25" s="43"/>
      <c r="E25" s="43"/>
      <c r="F25" s="69">
        <v>334890</v>
      </c>
      <c r="G25" s="77">
        <f t="shared" si="0"/>
        <v>17.190834224384815</v>
      </c>
      <c r="H25" s="70">
        <v>222434</v>
      </c>
      <c r="I25" s="82">
        <f t="shared" si="1"/>
        <v>50.557019160739827</v>
      </c>
    </row>
    <row r="26" spans="1:26" ht="18" customHeight="1">
      <c r="A26" s="284"/>
      <c r="B26" s="284"/>
      <c r="C26" s="45" t="s">
        <v>9</v>
      </c>
      <c r="D26" s="46"/>
      <c r="E26" s="46"/>
      <c r="F26" s="71">
        <v>339829</v>
      </c>
      <c r="G26" s="78">
        <f t="shared" si="0"/>
        <v>17.444366817875924</v>
      </c>
      <c r="H26" s="72">
        <v>167228</v>
      </c>
      <c r="I26" s="84">
        <f t="shared" si="1"/>
        <v>103.21297868777957</v>
      </c>
    </row>
    <row r="27" spans="1:26" ht="18" customHeight="1">
      <c r="A27" s="284"/>
      <c r="B27" s="285"/>
      <c r="C27" s="47" t="s">
        <v>10</v>
      </c>
      <c r="D27" s="31"/>
      <c r="E27" s="31"/>
      <c r="F27" s="73">
        <f>SUM(F9,F20:F26)</f>
        <v>1948073</v>
      </c>
      <c r="G27" s="79">
        <f t="shared" si="0"/>
        <v>100</v>
      </c>
      <c r="H27" s="73">
        <f>SUM(H9,H20:H26)</f>
        <v>1659911</v>
      </c>
      <c r="I27" s="85">
        <f t="shared" si="1"/>
        <v>17.360087378178712</v>
      </c>
    </row>
    <row r="28" spans="1:26" ht="18" customHeight="1">
      <c r="A28" s="284"/>
      <c r="B28" s="283" t="s">
        <v>89</v>
      </c>
      <c r="C28" s="55" t="s">
        <v>11</v>
      </c>
      <c r="D28" s="56"/>
      <c r="E28" s="56"/>
      <c r="F28" s="65">
        <f>SUM(F29:F31)</f>
        <v>681920</v>
      </c>
      <c r="G28" s="75">
        <f>F28/$F$45*100</f>
        <v>35.004848380938498</v>
      </c>
      <c r="H28" s="65">
        <f>SUM(H29:H31)</f>
        <v>680037</v>
      </c>
      <c r="I28" s="86">
        <f>(F28/H28-1)*100</f>
        <v>0.27689669826789221</v>
      </c>
    </row>
    <row r="29" spans="1:26" ht="18" customHeight="1">
      <c r="A29" s="284"/>
      <c r="B29" s="284"/>
      <c r="C29" s="7"/>
      <c r="D29" s="30" t="s">
        <v>12</v>
      </c>
      <c r="E29" s="43"/>
      <c r="F29" s="69">
        <v>389276</v>
      </c>
      <c r="G29" s="77">
        <f t="shared" ref="G29:G45" si="2">F29/$F$45*100</f>
        <v>19.982618721167018</v>
      </c>
      <c r="H29" s="69">
        <v>393407</v>
      </c>
      <c r="I29" s="87">
        <f t="shared" ref="I29:I45" si="3">(F29/H29-1)*100</f>
        <v>-1.0500575739628371</v>
      </c>
    </row>
    <row r="30" spans="1:26" ht="18" customHeight="1">
      <c r="A30" s="284"/>
      <c r="B30" s="284"/>
      <c r="C30" s="7"/>
      <c r="D30" s="30" t="s">
        <v>33</v>
      </c>
      <c r="E30" s="43"/>
      <c r="F30" s="69">
        <v>60058</v>
      </c>
      <c r="G30" s="77">
        <f t="shared" si="2"/>
        <v>3.0829440169849898</v>
      </c>
      <c r="H30" s="69">
        <v>56734</v>
      </c>
      <c r="I30" s="87">
        <f t="shared" si="3"/>
        <v>5.8589205767264785</v>
      </c>
    </row>
    <row r="31" spans="1:26" ht="18" customHeight="1">
      <c r="A31" s="284"/>
      <c r="B31" s="284"/>
      <c r="C31" s="19"/>
      <c r="D31" s="30" t="s">
        <v>13</v>
      </c>
      <c r="E31" s="43"/>
      <c r="F31" s="69">
        <v>232586</v>
      </c>
      <c r="G31" s="77">
        <f t="shared" si="2"/>
        <v>11.939285642786487</v>
      </c>
      <c r="H31" s="69">
        <v>229896</v>
      </c>
      <c r="I31" s="87">
        <f t="shared" si="3"/>
        <v>1.1700943035111599</v>
      </c>
    </row>
    <row r="32" spans="1:26" ht="18" customHeight="1">
      <c r="A32" s="284"/>
      <c r="B32" s="284"/>
      <c r="C32" s="50" t="s">
        <v>14</v>
      </c>
      <c r="D32" s="51"/>
      <c r="E32" s="51"/>
      <c r="F32" s="65">
        <v>1041732</v>
      </c>
      <c r="G32" s="75">
        <f t="shared" si="2"/>
        <v>53.474998113520385</v>
      </c>
      <c r="H32" s="65">
        <v>739278</v>
      </c>
      <c r="I32" s="86">
        <f t="shared" si="3"/>
        <v>40.912079082564333</v>
      </c>
    </row>
    <row r="33" spans="1:9" ht="18" customHeight="1">
      <c r="A33" s="284"/>
      <c r="B33" s="284"/>
      <c r="C33" s="7"/>
      <c r="D33" s="30" t="s">
        <v>15</v>
      </c>
      <c r="E33" s="43"/>
      <c r="F33" s="241">
        <v>56638</v>
      </c>
      <c r="G33" s="77">
        <f t="shared" si="2"/>
        <v>2.9073859141828877</v>
      </c>
      <c r="H33" s="241">
        <v>49905</v>
      </c>
      <c r="I33" s="87">
        <f t="shared" si="3"/>
        <v>13.491634104799122</v>
      </c>
    </row>
    <row r="34" spans="1:9" ht="18" customHeight="1">
      <c r="A34" s="284"/>
      <c r="B34" s="284"/>
      <c r="C34" s="7"/>
      <c r="D34" s="30" t="s">
        <v>34</v>
      </c>
      <c r="E34" s="43"/>
      <c r="F34" s="241">
        <v>5680</v>
      </c>
      <c r="G34" s="77">
        <f t="shared" si="2"/>
        <v>0.29157018243156185</v>
      </c>
      <c r="H34" s="241">
        <v>5710</v>
      </c>
      <c r="I34" s="87">
        <f t="shared" si="3"/>
        <v>-0.52539404553415547</v>
      </c>
    </row>
    <row r="35" spans="1:9" ht="18" customHeight="1">
      <c r="A35" s="284"/>
      <c r="B35" s="284"/>
      <c r="C35" s="7"/>
      <c r="D35" s="30" t="s">
        <v>35</v>
      </c>
      <c r="E35" s="43"/>
      <c r="F35" s="241">
        <v>590652</v>
      </c>
      <c r="G35" s="77">
        <f t="shared" si="2"/>
        <v>30.319808343937833</v>
      </c>
      <c r="H35" s="241">
        <v>524861</v>
      </c>
      <c r="I35" s="87">
        <f t="shared" si="3"/>
        <v>12.534937821632774</v>
      </c>
    </row>
    <row r="36" spans="1:9" ht="18" customHeight="1">
      <c r="A36" s="284"/>
      <c r="B36" s="284"/>
      <c r="C36" s="7"/>
      <c r="D36" s="30" t="s">
        <v>36</v>
      </c>
      <c r="E36" s="43"/>
      <c r="F36" s="241">
        <v>31390</v>
      </c>
      <c r="G36" s="77">
        <f t="shared" si="2"/>
        <v>1.6113359201631559</v>
      </c>
      <c r="H36" s="241">
        <v>33841</v>
      </c>
      <c r="I36" s="87">
        <f t="shared" si="3"/>
        <v>-7.2426937738246489</v>
      </c>
    </row>
    <row r="37" spans="1:9" ht="18" customHeight="1">
      <c r="A37" s="284"/>
      <c r="B37" s="284"/>
      <c r="C37" s="7"/>
      <c r="D37" s="30" t="s">
        <v>16</v>
      </c>
      <c r="E37" s="43"/>
      <c r="F37" s="241">
        <v>10694</v>
      </c>
      <c r="G37" s="77">
        <f t="shared" si="2"/>
        <v>0.54895273431745117</v>
      </c>
      <c r="H37" s="241">
        <v>11397</v>
      </c>
      <c r="I37" s="87">
        <f t="shared" si="3"/>
        <v>-6.1682899008510983</v>
      </c>
    </row>
    <row r="38" spans="1:9" ht="18" customHeight="1">
      <c r="A38" s="284"/>
      <c r="B38" s="284"/>
      <c r="C38" s="19"/>
      <c r="D38" s="30" t="s">
        <v>37</v>
      </c>
      <c r="E38" s="43"/>
      <c r="F38" s="241">
        <v>346428</v>
      </c>
      <c r="G38" s="77">
        <f t="shared" si="2"/>
        <v>17.783111823838222</v>
      </c>
      <c r="H38" s="241">
        <v>113314</v>
      </c>
      <c r="I38" s="87">
        <f t="shared" si="3"/>
        <v>205.72391760947454</v>
      </c>
    </row>
    <row r="39" spans="1:9" ht="18" customHeight="1">
      <c r="A39" s="284"/>
      <c r="B39" s="284"/>
      <c r="C39" s="50" t="s">
        <v>17</v>
      </c>
      <c r="D39" s="51"/>
      <c r="E39" s="51"/>
      <c r="F39" s="65">
        <v>224421</v>
      </c>
      <c r="G39" s="75">
        <f t="shared" si="2"/>
        <v>11.520153505541117</v>
      </c>
      <c r="H39" s="65">
        <v>240596</v>
      </c>
      <c r="I39" s="86">
        <f t="shared" si="3"/>
        <v>-6.7228881610666864</v>
      </c>
    </row>
    <row r="40" spans="1:9" ht="18" customHeight="1">
      <c r="A40" s="284"/>
      <c r="B40" s="284"/>
      <c r="C40" s="7"/>
      <c r="D40" s="52" t="s">
        <v>18</v>
      </c>
      <c r="E40" s="53"/>
      <c r="F40" s="255">
        <f>SUM(F41:F42)</f>
        <v>207764</v>
      </c>
      <c r="G40" s="76">
        <f t="shared" si="2"/>
        <v>10.665103412449122</v>
      </c>
      <c r="H40" s="253">
        <f>SUM(H41:H42)</f>
        <v>222257</v>
      </c>
      <c r="I40" s="88">
        <f t="shared" si="3"/>
        <v>-6.5208294901847879</v>
      </c>
    </row>
    <row r="41" spans="1:9" ht="18" customHeight="1">
      <c r="A41" s="284"/>
      <c r="B41" s="284"/>
      <c r="C41" s="7"/>
      <c r="D41" s="16"/>
      <c r="E41" s="104" t="s">
        <v>92</v>
      </c>
      <c r="F41" s="69">
        <v>139154</v>
      </c>
      <c r="G41" s="77">
        <f t="shared" si="2"/>
        <v>7.1431614729016824</v>
      </c>
      <c r="H41" s="69">
        <v>154199</v>
      </c>
      <c r="I41" s="89">
        <f t="shared" si="3"/>
        <v>-9.7568726126628587</v>
      </c>
    </row>
    <row r="42" spans="1:9" ht="18" customHeight="1">
      <c r="A42" s="284"/>
      <c r="B42" s="284"/>
      <c r="C42" s="7"/>
      <c r="D42" s="33"/>
      <c r="E42" s="32" t="s">
        <v>38</v>
      </c>
      <c r="F42" s="69">
        <v>68610</v>
      </c>
      <c r="G42" s="77">
        <f t="shared" si="2"/>
        <v>3.5219419395474398</v>
      </c>
      <c r="H42" s="69">
        <v>68058</v>
      </c>
      <c r="I42" s="89">
        <f t="shared" si="3"/>
        <v>0.81107290840165547</v>
      </c>
    </row>
    <row r="43" spans="1:9" ht="18" customHeight="1">
      <c r="A43" s="284"/>
      <c r="B43" s="284"/>
      <c r="C43" s="7"/>
      <c r="D43" s="30" t="s">
        <v>39</v>
      </c>
      <c r="E43" s="54"/>
      <c r="F43" s="69">
        <v>16657</v>
      </c>
      <c r="G43" s="77">
        <f t="shared" si="2"/>
        <v>0.85505009309199387</v>
      </c>
      <c r="H43" s="69">
        <v>18339</v>
      </c>
      <c r="I43" s="89">
        <f t="shared" si="3"/>
        <v>-9.1717105621898725</v>
      </c>
    </row>
    <row r="44" spans="1:9" ht="18" customHeight="1">
      <c r="A44" s="284"/>
      <c r="B44" s="284"/>
      <c r="C44" s="11"/>
      <c r="D44" s="48" t="s">
        <v>40</v>
      </c>
      <c r="E44" s="49"/>
      <c r="F44" s="73">
        <v>0</v>
      </c>
      <c r="G44" s="79">
        <f t="shared" si="2"/>
        <v>0</v>
      </c>
      <c r="H44" s="73">
        <v>0</v>
      </c>
      <c r="I44" s="84" t="e">
        <f t="shared" si="3"/>
        <v>#DIV/0!</v>
      </c>
    </row>
    <row r="45" spans="1:9" ht="18" customHeight="1">
      <c r="A45" s="285"/>
      <c r="B45" s="285"/>
      <c r="C45" s="11" t="s">
        <v>19</v>
      </c>
      <c r="D45" s="12"/>
      <c r="E45" s="12"/>
      <c r="F45" s="74">
        <f>SUM(F28,F32,F39)</f>
        <v>1948073</v>
      </c>
      <c r="G45" s="85">
        <f t="shared" si="2"/>
        <v>100</v>
      </c>
      <c r="H45" s="74">
        <f>SUM(H28,H32,H39)</f>
        <v>1659911</v>
      </c>
      <c r="I45" s="85">
        <f t="shared" si="3"/>
        <v>17.360087378178712</v>
      </c>
    </row>
    <row r="46" spans="1:9">
      <c r="A46" s="105" t="s">
        <v>20</v>
      </c>
    </row>
    <row r="47" spans="1:9">
      <c r="A47" s="106" t="s">
        <v>21</v>
      </c>
    </row>
    <row r="48" spans="1:9">
      <c r="A48" s="106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0"/>
  <sheetViews>
    <sheetView view="pageBreakPreview" zoomScale="90" zoomScaleNormal="100" zoomScaleSheetLayoutView="90" workbookViewId="0">
      <pane xSplit="5" topLeftCell="F1" activePane="topRight" state="frozen"/>
      <selection pane="topRight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64" t="s">
        <v>0</v>
      </c>
      <c r="B1" s="28"/>
      <c r="C1" s="28"/>
      <c r="D1" s="103" t="s">
        <v>247</v>
      </c>
      <c r="E1" s="35"/>
      <c r="F1" s="35"/>
      <c r="G1" s="35"/>
    </row>
    <row r="2" spans="1:25" ht="15" customHeight="1"/>
    <row r="3" spans="1:25" ht="15" customHeight="1">
      <c r="A3" s="36" t="s">
        <v>47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>
      <c r="A5" s="31" t="s">
        <v>236</v>
      </c>
      <c r="B5" s="31"/>
      <c r="C5" s="31"/>
      <c r="D5" s="31"/>
      <c r="K5" s="37"/>
      <c r="O5" s="37" t="s">
        <v>48</v>
      </c>
    </row>
    <row r="6" spans="1:25" ht="15.95" customHeight="1">
      <c r="A6" s="293" t="s">
        <v>49</v>
      </c>
      <c r="B6" s="294"/>
      <c r="C6" s="294"/>
      <c r="D6" s="294"/>
      <c r="E6" s="295"/>
      <c r="F6" s="314" t="s">
        <v>249</v>
      </c>
      <c r="G6" s="315"/>
      <c r="H6" s="314" t="s">
        <v>250</v>
      </c>
      <c r="I6" s="315"/>
      <c r="J6" s="314" t="s">
        <v>251</v>
      </c>
      <c r="K6" s="315"/>
      <c r="L6" s="314" t="s">
        <v>252</v>
      </c>
      <c r="M6" s="315"/>
      <c r="N6" s="314" t="s">
        <v>253</v>
      </c>
      <c r="O6" s="315"/>
    </row>
    <row r="7" spans="1:25" ht="15.95" customHeight="1">
      <c r="A7" s="296"/>
      <c r="B7" s="297"/>
      <c r="C7" s="297"/>
      <c r="D7" s="297"/>
      <c r="E7" s="298"/>
      <c r="F7" s="109" t="s">
        <v>235</v>
      </c>
      <c r="G7" s="38" t="s">
        <v>2</v>
      </c>
      <c r="H7" s="109" t="s">
        <v>235</v>
      </c>
      <c r="I7" s="38" t="s">
        <v>2</v>
      </c>
      <c r="J7" s="109" t="s">
        <v>235</v>
      </c>
      <c r="K7" s="38" t="s">
        <v>2</v>
      </c>
      <c r="L7" s="109" t="s">
        <v>235</v>
      </c>
      <c r="M7" s="38" t="s">
        <v>2</v>
      </c>
      <c r="N7" s="109" t="s">
        <v>235</v>
      </c>
      <c r="O7" s="250" t="s">
        <v>2</v>
      </c>
    </row>
    <row r="8" spans="1:25" ht="15.95" customHeight="1">
      <c r="A8" s="305" t="s">
        <v>83</v>
      </c>
      <c r="B8" s="55" t="s">
        <v>50</v>
      </c>
      <c r="C8" s="56"/>
      <c r="D8" s="56"/>
      <c r="E8" s="93" t="s">
        <v>41</v>
      </c>
      <c r="F8" s="110">
        <v>526</v>
      </c>
      <c r="G8" s="111">
        <v>536</v>
      </c>
      <c r="H8" s="110">
        <v>2236</v>
      </c>
      <c r="I8" s="112">
        <v>2099</v>
      </c>
      <c r="J8" s="110">
        <v>30</v>
      </c>
      <c r="K8" s="113">
        <v>25</v>
      </c>
      <c r="L8" s="110">
        <v>2682</v>
      </c>
      <c r="M8" s="112">
        <v>2672</v>
      </c>
      <c r="N8" s="110">
        <v>19236</v>
      </c>
      <c r="O8" s="113">
        <v>19525</v>
      </c>
      <c r="P8" s="114"/>
      <c r="Q8" s="114"/>
      <c r="R8" s="114"/>
      <c r="S8" s="114"/>
      <c r="T8" s="114"/>
      <c r="U8" s="114"/>
      <c r="V8" s="114"/>
      <c r="W8" s="114"/>
      <c r="X8" s="114"/>
      <c r="Y8" s="114"/>
    </row>
    <row r="9" spans="1:25" ht="15.95" customHeight="1">
      <c r="A9" s="306"/>
      <c r="B9" s="8"/>
      <c r="C9" s="30" t="s">
        <v>51</v>
      </c>
      <c r="D9" s="43"/>
      <c r="E9" s="91" t="s">
        <v>42</v>
      </c>
      <c r="F9" s="70">
        <v>526</v>
      </c>
      <c r="G9" s="115">
        <v>536</v>
      </c>
      <c r="H9" s="70">
        <v>2236</v>
      </c>
      <c r="I9" s="116">
        <v>2099</v>
      </c>
      <c r="J9" s="70">
        <v>30</v>
      </c>
      <c r="K9" s="117">
        <v>25</v>
      </c>
      <c r="L9" s="70">
        <v>2681</v>
      </c>
      <c r="M9" s="116">
        <v>2671</v>
      </c>
      <c r="N9" s="70">
        <v>19236</v>
      </c>
      <c r="O9" s="117">
        <v>19525</v>
      </c>
      <c r="P9" s="114"/>
      <c r="Q9" s="114"/>
      <c r="R9" s="114"/>
      <c r="S9" s="114"/>
      <c r="T9" s="114"/>
      <c r="U9" s="114"/>
      <c r="V9" s="114"/>
      <c r="W9" s="114"/>
      <c r="X9" s="114"/>
      <c r="Y9" s="114"/>
    </row>
    <row r="10" spans="1:25" ht="15.95" customHeight="1">
      <c r="A10" s="306"/>
      <c r="B10" s="10"/>
      <c r="C10" s="30" t="s">
        <v>52</v>
      </c>
      <c r="D10" s="43"/>
      <c r="E10" s="91" t="s">
        <v>43</v>
      </c>
      <c r="F10" s="70">
        <v>0</v>
      </c>
      <c r="G10" s="115">
        <v>0</v>
      </c>
      <c r="H10" s="70">
        <v>0</v>
      </c>
      <c r="I10" s="116">
        <v>0</v>
      </c>
      <c r="J10" s="118">
        <v>0</v>
      </c>
      <c r="K10" s="119">
        <v>0</v>
      </c>
      <c r="L10" s="70">
        <v>1</v>
      </c>
      <c r="M10" s="116">
        <v>1</v>
      </c>
      <c r="N10" s="70"/>
      <c r="O10" s="117"/>
      <c r="P10" s="114"/>
      <c r="Q10" s="114"/>
      <c r="R10" s="114"/>
      <c r="S10" s="114"/>
      <c r="T10" s="114"/>
      <c r="U10" s="114"/>
      <c r="V10" s="114"/>
      <c r="W10" s="114"/>
      <c r="X10" s="114"/>
      <c r="Y10" s="114"/>
    </row>
    <row r="11" spans="1:25" ht="15.95" customHeight="1">
      <c r="A11" s="306"/>
      <c r="B11" s="50" t="s">
        <v>53</v>
      </c>
      <c r="C11" s="63"/>
      <c r="D11" s="63"/>
      <c r="E11" s="90" t="s">
        <v>44</v>
      </c>
      <c r="F11" s="120">
        <v>526</v>
      </c>
      <c r="G11" s="121">
        <v>536</v>
      </c>
      <c r="H11" s="120">
        <v>1932</v>
      </c>
      <c r="I11" s="122">
        <v>1849</v>
      </c>
      <c r="J11" s="120">
        <v>76</v>
      </c>
      <c r="K11" s="123">
        <v>151</v>
      </c>
      <c r="L11" s="120">
        <v>2672</v>
      </c>
      <c r="M11" s="122">
        <v>2609</v>
      </c>
      <c r="N11" s="120">
        <v>19575</v>
      </c>
      <c r="O11" s="123">
        <v>19981</v>
      </c>
      <c r="P11" s="114"/>
      <c r="Q11" s="114"/>
      <c r="R11" s="114"/>
      <c r="S11" s="114"/>
      <c r="T11" s="114"/>
      <c r="U11" s="114"/>
      <c r="V11" s="114"/>
      <c r="W11" s="114"/>
      <c r="X11" s="114"/>
      <c r="Y11" s="114"/>
    </row>
    <row r="12" spans="1:25" ht="15.95" customHeight="1">
      <c r="A12" s="306"/>
      <c r="B12" s="7"/>
      <c r="C12" s="30" t="s">
        <v>54</v>
      </c>
      <c r="D12" s="43"/>
      <c r="E12" s="91" t="s">
        <v>45</v>
      </c>
      <c r="F12" s="70">
        <v>526</v>
      </c>
      <c r="G12" s="115">
        <v>536</v>
      </c>
      <c r="H12" s="120">
        <v>1932</v>
      </c>
      <c r="I12" s="116">
        <v>1849</v>
      </c>
      <c r="J12" s="120">
        <v>76</v>
      </c>
      <c r="K12" s="117">
        <v>151</v>
      </c>
      <c r="L12" s="70">
        <v>2669</v>
      </c>
      <c r="M12" s="116">
        <v>2606</v>
      </c>
      <c r="N12" s="70">
        <v>19575</v>
      </c>
      <c r="O12" s="117">
        <v>19909</v>
      </c>
      <c r="P12" s="114"/>
      <c r="Q12" s="114"/>
      <c r="R12" s="114"/>
      <c r="S12" s="114"/>
      <c r="T12" s="114"/>
      <c r="U12" s="114"/>
      <c r="V12" s="114"/>
      <c r="W12" s="114"/>
      <c r="X12" s="114"/>
      <c r="Y12" s="114"/>
    </row>
    <row r="13" spans="1:25" ht="15.95" customHeight="1">
      <c r="A13" s="306"/>
      <c r="B13" s="8"/>
      <c r="C13" s="52" t="s">
        <v>55</v>
      </c>
      <c r="D13" s="53"/>
      <c r="E13" s="95" t="s">
        <v>46</v>
      </c>
      <c r="F13" s="67">
        <v>0</v>
      </c>
      <c r="G13" s="252">
        <v>0</v>
      </c>
      <c r="H13" s="118">
        <v>0</v>
      </c>
      <c r="I13" s="119">
        <v>0</v>
      </c>
      <c r="J13" s="118">
        <v>0</v>
      </c>
      <c r="K13" s="119">
        <v>0</v>
      </c>
      <c r="L13" s="68">
        <v>3</v>
      </c>
      <c r="M13" s="125">
        <v>3</v>
      </c>
      <c r="N13" s="68"/>
      <c r="O13" s="126">
        <v>72</v>
      </c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5" ht="15.95" customHeight="1">
      <c r="A14" s="306"/>
      <c r="B14" s="44" t="s">
        <v>56</v>
      </c>
      <c r="C14" s="43"/>
      <c r="D14" s="43"/>
      <c r="E14" s="91" t="s">
        <v>97</v>
      </c>
      <c r="F14" s="69">
        <f t="shared" ref="F14:F15" si="0">F9-F12</f>
        <v>0</v>
      </c>
      <c r="G14" s="127">
        <f t="shared" ref="G14:O15" si="1">G9-G12</f>
        <v>0</v>
      </c>
      <c r="H14" s="69">
        <f t="shared" si="1"/>
        <v>304</v>
      </c>
      <c r="I14" s="127">
        <f t="shared" si="1"/>
        <v>250</v>
      </c>
      <c r="J14" s="69">
        <f t="shared" si="1"/>
        <v>-46</v>
      </c>
      <c r="K14" s="127">
        <f t="shared" si="1"/>
        <v>-126</v>
      </c>
      <c r="L14" s="69">
        <f t="shared" si="1"/>
        <v>12</v>
      </c>
      <c r="M14" s="127">
        <f t="shared" si="1"/>
        <v>65</v>
      </c>
      <c r="N14" s="69">
        <f t="shared" si="1"/>
        <v>-339</v>
      </c>
      <c r="O14" s="127">
        <f t="shared" si="1"/>
        <v>-384</v>
      </c>
      <c r="P14" s="114"/>
      <c r="Q14" s="114"/>
      <c r="R14" s="114"/>
      <c r="S14" s="114"/>
      <c r="T14" s="114"/>
      <c r="U14" s="114"/>
      <c r="V14" s="114"/>
      <c r="W14" s="114"/>
      <c r="X14" s="114"/>
      <c r="Y14" s="114"/>
    </row>
    <row r="15" spans="1:25" ht="15.95" customHeight="1">
      <c r="A15" s="306"/>
      <c r="B15" s="44" t="s">
        <v>57</v>
      </c>
      <c r="C15" s="43"/>
      <c r="D15" s="43"/>
      <c r="E15" s="91" t="s">
        <v>98</v>
      </c>
      <c r="F15" s="69">
        <f t="shared" si="0"/>
        <v>0</v>
      </c>
      <c r="G15" s="127">
        <f t="shared" si="1"/>
        <v>0</v>
      </c>
      <c r="H15" s="69">
        <f t="shared" si="1"/>
        <v>0</v>
      </c>
      <c r="I15" s="127">
        <f t="shared" si="1"/>
        <v>0</v>
      </c>
      <c r="J15" s="69">
        <f t="shared" si="1"/>
        <v>0</v>
      </c>
      <c r="K15" s="127">
        <f t="shared" si="1"/>
        <v>0</v>
      </c>
      <c r="L15" s="69">
        <f t="shared" si="1"/>
        <v>-2</v>
      </c>
      <c r="M15" s="127">
        <f>M10-M13</f>
        <v>-2</v>
      </c>
      <c r="N15" s="69">
        <f t="shared" si="1"/>
        <v>0</v>
      </c>
      <c r="O15" s="127">
        <f t="shared" si="1"/>
        <v>-72</v>
      </c>
      <c r="P15" s="114"/>
      <c r="Q15" s="114"/>
      <c r="R15" s="114"/>
      <c r="S15" s="114"/>
      <c r="T15" s="114"/>
      <c r="U15" s="114"/>
      <c r="V15" s="114"/>
      <c r="W15" s="114"/>
      <c r="X15" s="114"/>
      <c r="Y15" s="114"/>
    </row>
    <row r="16" spans="1:25" ht="15.95" customHeight="1">
      <c r="A16" s="306"/>
      <c r="B16" s="44" t="s">
        <v>58</v>
      </c>
      <c r="C16" s="43"/>
      <c r="D16" s="43"/>
      <c r="E16" s="91" t="s">
        <v>99</v>
      </c>
      <c r="F16" s="67">
        <f t="shared" ref="F16" si="2">F8-F11</f>
        <v>0</v>
      </c>
      <c r="G16" s="252">
        <f t="shared" ref="G16:O16" si="3">G8-G11</f>
        <v>0</v>
      </c>
      <c r="H16" s="67">
        <f t="shared" si="3"/>
        <v>304</v>
      </c>
      <c r="I16" s="124">
        <f t="shared" si="3"/>
        <v>250</v>
      </c>
      <c r="J16" s="67">
        <f t="shared" si="3"/>
        <v>-46</v>
      </c>
      <c r="K16" s="124">
        <f t="shared" si="3"/>
        <v>-126</v>
      </c>
      <c r="L16" s="67">
        <f>L8-L11</f>
        <v>10</v>
      </c>
      <c r="M16" s="124">
        <f t="shared" si="3"/>
        <v>63</v>
      </c>
      <c r="N16" s="67">
        <f t="shared" si="3"/>
        <v>-339</v>
      </c>
      <c r="O16" s="124">
        <f t="shared" si="3"/>
        <v>-456</v>
      </c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  <row r="17" spans="1:25" ht="15.95" customHeight="1">
      <c r="A17" s="306"/>
      <c r="B17" s="44" t="s">
        <v>59</v>
      </c>
      <c r="C17" s="43"/>
      <c r="D17" s="43"/>
      <c r="E17" s="34"/>
      <c r="F17" s="69">
        <v>0</v>
      </c>
      <c r="G17" s="127">
        <v>0</v>
      </c>
      <c r="H17" s="118">
        <v>0</v>
      </c>
      <c r="I17" s="119">
        <v>0</v>
      </c>
      <c r="J17" s="70">
        <v>1828</v>
      </c>
      <c r="K17" s="117">
        <v>1880</v>
      </c>
      <c r="L17" s="70">
        <v>1475</v>
      </c>
      <c r="M17" s="116">
        <v>1558</v>
      </c>
      <c r="N17" s="118"/>
      <c r="O17" s="128"/>
      <c r="P17" s="114"/>
      <c r="Q17" s="114"/>
      <c r="R17" s="114"/>
      <c r="S17" s="114"/>
      <c r="T17" s="114"/>
      <c r="U17" s="114"/>
      <c r="V17" s="114"/>
      <c r="W17" s="114"/>
      <c r="X17" s="114"/>
      <c r="Y17" s="114"/>
    </row>
    <row r="18" spans="1:25" ht="15.95" customHeight="1">
      <c r="A18" s="307"/>
      <c r="B18" s="47" t="s">
        <v>60</v>
      </c>
      <c r="C18" s="31"/>
      <c r="D18" s="31"/>
      <c r="E18" s="17"/>
      <c r="F18" s="129">
        <v>0</v>
      </c>
      <c r="G18" s="130">
        <v>0</v>
      </c>
      <c r="H18" s="131">
        <v>0</v>
      </c>
      <c r="I18" s="132">
        <v>0</v>
      </c>
      <c r="J18" s="131">
        <v>0</v>
      </c>
      <c r="K18" s="132">
        <v>0</v>
      </c>
      <c r="L18" s="131">
        <v>0</v>
      </c>
      <c r="M18" s="132">
        <v>0</v>
      </c>
      <c r="N18" s="131"/>
      <c r="O18" s="133"/>
      <c r="P18" s="114"/>
      <c r="Q18" s="114"/>
      <c r="R18" s="114"/>
      <c r="S18" s="114"/>
      <c r="T18" s="114"/>
      <c r="U18" s="114"/>
      <c r="V18" s="114"/>
      <c r="W18" s="114"/>
      <c r="X18" s="114"/>
      <c r="Y18" s="114"/>
    </row>
    <row r="19" spans="1:25" ht="15.95" customHeight="1">
      <c r="A19" s="306" t="s">
        <v>84</v>
      </c>
      <c r="B19" s="50" t="s">
        <v>61</v>
      </c>
      <c r="C19" s="51"/>
      <c r="D19" s="51"/>
      <c r="E19" s="96"/>
      <c r="F19" s="65">
        <v>0</v>
      </c>
      <c r="G19" s="134">
        <v>700</v>
      </c>
      <c r="H19" s="66">
        <v>0</v>
      </c>
      <c r="I19" s="135">
        <v>59</v>
      </c>
      <c r="J19" s="66">
        <v>1670</v>
      </c>
      <c r="K19" s="136">
        <v>151</v>
      </c>
      <c r="L19" s="66">
        <v>360</v>
      </c>
      <c r="M19" s="135">
        <v>491</v>
      </c>
      <c r="N19" s="66">
        <v>10755</v>
      </c>
      <c r="O19" s="136">
        <v>9684</v>
      </c>
      <c r="P19" s="114"/>
      <c r="Q19" s="114"/>
      <c r="R19" s="114"/>
      <c r="S19" s="114"/>
      <c r="T19" s="114"/>
      <c r="U19" s="114"/>
      <c r="V19" s="114"/>
      <c r="W19" s="114"/>
      <c r="X19" s="114"/>
      <c r="Y19" s="114"/>
    </row>
    <row r="20" spans="1:25" ht="15.95" customHeight="1">
      <c r="A20" s="306"/>
      <c r="B20" s="19"/>
      <c r="C20" s="30" t="s">
        <v>62</v>
      </c>
      <c r="D20" s="43"/>
      <c r="E20" s="91"/>
      <c r="F20" s="69">
        <v>0</v>
      </c>
      <c r="G20" s="127">
        <v>0</v>
      </c>
      <c r="H20" s="70">
        <v>0</v>
      </c>
      <c r="I20" s="116">
        <v>0</v>
      </c>
      <c r="J20" s="70">
        <v>1500</v>
      </c>
      <c r="K20" s="119">
        <v>0</v>
      </c>
      <c r="L20" s="70">
        <v>103</v>
      </c>
      <c r="M20" s="116">
        <v>251</v>
      </c>
      <c r="N20" s="70">
        <v>3452</v>
      </c>
      <c r="O20" s="117">
        <v>2776</v>
      </c>
      <c r="P20" s="114"/>
      <c r="Q20" s="114"/>
      <c r="R20" s="114"/>
      <c r="S20" s="114"/>
      <c r="T20" s="114"/>
      <c r="U20" s="114"/>
      <c r="V20" s="114"/>
      <c r="W20" s="114"/>
      <c r="X20" s="114"/>
      <c r="Y20" s="114"/>
    </row>
    <row r="21" spans="1:25" ht="15.95" customHeight="1">
      <c r="A21" s="306"/>
      <c r="B21" s="9" t="s">
        <v>63</v>
      </c>
      <c r="C21" s="63"/>
      <c r="D21" s="63"/>
      <c r="E21" s="90" t="s">
        <v>100</v>
      </c>
      <c r="F21" s="137">
        <v>0</v>
      </c>
      <c r="G21" s="138">
        <v>700</v>
      </c>
      <c r="H21" s="120">
        <v>0</v>
      </c>
      <c r="I21" s="122">
        <v>59</v>
      </c>
      <c r="J21" s="120">
        <v>1670</v>
      </c>
      <c r="K21" s="123">
        <v>151</v>
      </c>
      <c r="L21" s="120">
        <v>360</v>
      </c>
      <c r="M21" s="122">
        <v>491</v>
      </c>
      <c r="N21" s="120">
        <v>10755</v>
      </c>
      <c r="O21" s="123">
        <v>9684</v>
      </c>
      <c r="P21" s="114"/>
      <c r="Q21" s="114"/>
      <c r="R21" s="114"/>
      <c r="S21" s="114"/>
      <c r="T21" s="114"/>
      <c r="U21" s="114"/>
      <c r="V21" s="114"/>
      <c r="W21" s="114"/>
      <c r="X21" s="114"/>
      <c r="Y21" s="114"/>
    </row>
    <row r="22" spans="1:25" ht="15.95" customHeight="1">
      <c r="A22" s="306"/>
      <c r="B22" s="50" t="s">
        <v>64</v>
      </c>
      <c r="C22" s="51"/>
      <c r="D22" s="51"/>
      <c r="E22" s="96" t="s">
        <v>101</v>
      </c>
      <c r="F22" s="65">
        <v>358</v>
      </c>
      <c r="G22" s="134">
        <v>234</v>
      </c>
      <c r="H22" s="66">
        <v>722</v>
      </c>
      <c r="I22" s="135">
        <v>768</v>
      </c>
      <c r="J22" s="66">
        <v>3132</v>
      </c>
      <c r="K22" s="136">
        <v>842</v>
      </c>
      <c r="L22" s="66">
        <v>577</v>
      </c>
      <c r="M22" s="135">
        <v>672</v>
      </c>
      <c r="N22" s="66">
        <v>12241</v>
      </c>
      <c r="O22" s="136">
        <v>11092</v>
      </c>
      <c r="P22" s="114"/>
      <c r="Q22" s="114"/>
      <c r="R22" s="114"/>
      <c r="S22" s="114"/>
      <c r="T22" s="114"/>
      <c r="U22" s="114"/>
      <c r="V22" s="114"/>
      <c r="W22" s="114"/>
      <c r="X22" s="114"/>
      <c r="Y22" s="114"/>
    </row>
    <row r="23" spans="1:25" ht="15.95" customHeight="1">
      <c r="A23" s="306"/>
      <c r="B23" s="7" t="s">
        <v>65</v>
      </c>
      <c r="C23" s="52" t="s">
        <v>66</v>
      </c>
      <c r="D23" s="53"/>
      <c r="E23" s="95"/>
      <c r="F23" s="67">
        <v>8</v>
      </c>
      <c r="G23" s="252">
        <v>9</v>
      </c>
      <c r="H23" s="68">
        <v>216</v>
      </c>
      <c r="I23" s="125">
        <v>280</v>
      </c>
      <c r="J23" s="68">
        <v>1099</v>
      </c>
      <c r="K23" s="126">
        <v>0</v>
      </c>
      <c r="L23" s="68">
        <v>394</v>
      </c>
      <c r="M23" s="125">
        <v>362</v>
      </c>
      <c r="N23" s="68">
        <v>3536</v>
      </c>
      <c r="O23" s="126">
        <v>2797</v>
      </c>
      <c r="P23" s="114"/>
      <c r="Q23" s="114"/>
      <c r="R23" s="114"/>
      <c r="S23" s="114"/>
      <c r="T23" s="114"/>
      <c r="U23" s="114"/>
      <c r="V23" s="114"/>
      <c r="W23" s="114"/>
      <c r="X23" s="114"/>
      <c r="Y23" s="114"/>
    </row>
    <row r="24" spans="1:25" ht="15.95" customHeight="1">
      <c r="A24" s="306"/>
      <c r="B24" s="44" t="s">
        <v>102</v>
      </c>
      <c r="C24" s="43"/>
      <c r="D24" s="43"/>
      <c r="E24" s="91" t="s">
        <v>103</v>
      </c>
      <c r="F24" s="69">
        <f t="shared" ref="F24" si="4">F21-F22</f>
        <v>-358</v>
      </c>
      <c r="G24" s="127">
        <f t="shared" ref="G24:O24" si="5">G21-G22</f>
        <v>466</v>
      </c>
      <c r="H24" s="69">
        <f t="shared" si="5"/>
        <v>-722</v>
      </c>
      <c r="I24" s="127">
        <f t="shared" si="5"/>
        <v>-709</v>
      </c>
      <c r="J24" s="69">
        <f t="shared" si="5"/>
        <v>-1462</v>
      </c>
      <c r="K24" s="127">
        <f t="shared" si="5"/>
        <v>-691</v>
      </c>
      <c r="L24" s="69">
        <f t="shared" si="5"/>
        <v>-217</v>
      </c>
      <c r="M24" s="127">
        <f t="shared" si="5"/>
        <v>-181</v>
      </c>
      <c r="N24" s="69">
        <f t="shared" si="5"/>
        <v>-1486</v>
      </c>
      <c r="O24" s="127">
        <f t="shared" si="5"/>
        <v>-1408</v>
      </c>
      <c r="P24" s="114"/>
      <c r="Q24" s="114"/>
      <c r="R24" s="114"/>
      <c r="S24" s="114"/>
      <c r="T24" s="114"/>
      <c r="U24" s="114"/>
      <c r="V24" s="114"/>
      <c r="W24" s="114"/>
      <c r="X24" s="114"/>
      <c r="Y24" s="114"/>
    </row>
    <row r="25" spans="1:25" ht="15.95" customHeight="1">
      <c r="A25" s="306"/>
      <c r="B25" s="101" t="s">
        <v>67</v>
      </c>
      <c r="C25" s="53"/>
      <c r="D25" s="53"/>
      <c r="E25" s="308" t="s">
        <v>104</v>
      </c>
      <c r="F25" s="320">
        <v>358</v>
      </c>
      <c r="G25" s="318">
        <v>0</v>
      </c>
      <c r="H25" s="316">
        <v>722</v>
      </c>
      <c r="I25" s="318">
        <v>709</v>
      </c>
      <c r="J25" s="316">
        <v>1462</v>
      </c>
      <c r="K25" s="318">
        <v>691</v>
      </c>
      <c r="L25" s="316">
        <v>217</v>
      </c>
      <c r="M25" s="318">
        <v>181</v>
      </c>
      <c r="N25" s="316">
        <v>1486</v>
      </c>
      <c r="O25" s="318">
        <v>1408</v>
      </c>
      <c r="P25" s="114"/>
      <c r="Q25" s="114"/>
      <c r="R25" s="114"/>
      <c r="S25" s="114"/>
      <c r="T25" s="114"/>
      <c r="U25" s="114"/>
      <c r="V25" s="114"/>
      <c r="W25" s="114"/>
      <c r="X25" s="114"/>
      <c r="Y25" s="114"/>
    </row>
    <row r="26" spans="1:25" ht="15.95" customHeight="1">
      <c r="A26" s="306"/>
      <c r="B26" s="9" t="s">
        <v>68</v>
      </c>
      <c r="C26" s="63"/>
      <c r="D26" s="63"/>
      <c r="E26" s="309"/>
      <c r="F26" s="321"/>
      <c r="G26" s="322"/>
      <c r="H26" s="317"/>
      <c r="I26" s="319"/>
      <c r="J26" s="317"/>
      <c r="K26" s="319"/>
      <c r="L26" s="317"/>
      <c r="M26" s="319"/>
      <c r="N26" s="317"/>
      <c r="O26" s="319"/>
      <c r="P26" s="114"/>
      <c r="Q26" s="114"/>
      <c r="R26" s="114"/>
      <c r="S26" s="114"/>
      <c r="T26" s="114"/>
      <c r="U26" s="114"/>
      <c r="V26" s="114"/>
      <c r="W26" s="114"/>
      <c r="X26" s="114"/>
      <c r="Y26" s="114"/>
    </row>
    <row r="27" spans="1:25" ht="15.95" customHeight="1">
      <c r="A27" s="307"/>
      <c r="B27" s="47" t="s">
        <v>105</v>
      </c>
      <c r="C27" s="31"/>
      <c r="D27" s="31"/>
      <c r="E27" s="92" t="s">
        <v>106</v>
      </c>
      <c r="F27" s="73">
        <f t="shared" ref="F27" si="6">F24+F25</f>
        <v>0</v>
      </c>
      <c r="G27" s="139">
        <f t="shared" ref="G27:O27" si="7">G24+G25</f>
        <v>466</v>
      </c>
      <c r="H27" s="73">
        <f t="shared" si="7"/>
        <v>0</v>
      </c>
      <c r="I27" s="139">
        <f t="shared" si="7"/>
        <v>0</v>
      </c>
      <c r="J27" s="73">
        <f t="shared" si="7"/>
        <v>0</v>
      </c>
      <c r="K27" s="139">
        <f t="shared" si="7"/>
        <v>0</v>
      </c>
      <c r="L27" s="73">
        <f t="shared" si="7"/>
        <v>0</v>
      </c>
      <c r="M27" s="139">
        <f t="shared" si="7"/>
        <v>0</v>
      </c>
      <c r="N27" s="73">
        <f t="shared" si="7"/>
        <v>0</v>
      </c>
      <c r="O27" s="139">
        <f t="shared" si="7"/>
        <v>0</v>
      </c>
      <c r="P27" s="114"/>
      <c r="Q27" s="114"/>
      <c r="R27" s="114"/>
      <c r="S27" s="114"/>
      <c r="T27" s="114"/>
      <c r="U27" s="114"/>
      <c r="V27" s="114"/>
      <c r="W27" s="114"/>
      <c r="X27" s="114"/>
      <c r="Y27" s="114"/>
    </row>
    <row r="28" spans="1:25" ht="15.95" customHeight="1">
      <c r="A28" s="13"/>
      <c r="F28" s="114"/>
      <c r="G28" s="114"/>
      <c r="H28" s="114"/>
      <c r="I28" s="114"/>
      <c r="J28" s="114"/>
      <c r="K28" s="114"/>
      <c r="L28" s="140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</row>
    <row r="29" spans="1:25" ht="15.95" customHeight="1">
      <c r="A29" s="31"/>
      <c r="F29" s="114"/>
      <c r="G29" s="114"/>
      <c r="H29" s="114"/>
      <c r="I29" s="114"/>
      <c r="J29" s="141"/>
      <c r="K29" s="141"/>
      <c r="L29" s="140"/>
      <c r="M29" s="114"/>
      <c r="N29" s="114"/>
      <c r="O29" s="141" t="s">
        <v>107</v>
      </c>
      <c r="P29" s="114"/>
      <c r="Q29" s="114"/>
      <c r="R29" s="114"/>
      <c r="S29" s="114"/>
      <c r="T29" s="114"/>
      <c r="U29" s="114"/>
      <c r="V29" s="114"/>
      <c r="W29" s="114"/>
      <c r="X29" s="114"/>
      <c r="Y29" s="141"/>
    </row>
    <row r="30" spans="1:25" ht="15.95" customHeight="1">
      <c r="A30" s="299" t="s">
        <v>69</v>
      </c>
      <c r="B30" s="300"/>
      <c r="C30" s="300"/>
      <c r="D30" s="300"/>
      <c r="E30" s="301"/>
      <c r="F30" s="325" t="s">
        <v>254</v>
      </c>
      <c r="G30" s="324"/>
      <c r="H30" s="325" t="s">
        <v>255</v>
      </c>
      <c r="I30" s="324"/>
      <c r="J30" s="323"/>
      <c r="K30" s="324"/>
      <c r="L30" s="323"/>
      <c r="M30" s="324"/>
      <c r="N30" s="323"/>
      <c r="O30" s="324"/>
      <c r="P30" s="142"/>
      <c r="Q30" s="140"/>
      <c r="R30" s="142"/>
      <c r="S30" s="140"/>
      <c r="T30" s="142"/>
      <c r="U30" s="140"/>
      <c r="V30" s="142"/>
      <c r="W30" s="140"/>
      <c r="X30" s="142"/>
      <c r="Y30" s="140"/>
    </row>
    <row r="31" spans="1:25" ht="15.95" customHeight="1">
      <c r="A31" s="302"/>
      <c r="B31" s="303"/>
      <c r="C31" s="303"/>
      <c r="D31" s="303"/>
      <c r="E31" s="304"/>
      <c r="F31" s="109" t="s">
        <v>235</v>
      </c>
      <c r="G31" s="143" t="s">
        <v>2</v>
      </c>
      <c r="H31" s="109" t="s">
        <v>235</v>
      </c>
      <c r="I31" s="143" t="s">
        <v>2</v>
      </c>
      <c r="J31" s="109" t="s">
        <v>235</v>
      </c>
      <c r="K31" s="144" t="s">
        <v>2</v>
      </c>
      <c r="L31" s="109" t="s">
        <v>235</v>
      </c>
      <c r="M31" s="143" t="s">
        <v>2</v>
      </c>
      <c r="N31" s="109" t="s">
        <v>235</v>
      </c>
      <c r="O31" s="145" t="s">
        <v>2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</row>
    <row r="32" spans="1:25" ht="15.95" customHeight="1">
      <c r="A32" s="305" t="s">
        <v>85</v>
      </c>
      <c r="B32" s="55" t="s">
        <v>50</v>
      </c>
      <c r="C32" s="56"/>
      <c r="D32" s="56"/>
      <c r="E32" s="15" t="s">
        <v>41</v>
      </c>
      <c r="F32" s="66">
        <v>93</v>
      </c>
      <c r="G32" s="147">
        <v>257</v>
      </c>
      <c r="H32" s="110">
        <v>23</v>
      </c>
      <c r="I32" s="112">
        <v>20</v>
      </c>
      <c r="J32" s="110"/>
      <c r="K32" s="113"/>
      <c r="L32" s="66"/>
      <c r="M32" s="147"/>
      <c r="N32" s="110"/>
      <c r="O32" s="148"/>
      <c r="P32" s="147"/>
      <c r="Q32" s="147"/>
      <c r="R32" s="147"/>
      <c r="S32" s="147"/>
      <c r="T32" s="149"/>
      <c r="U32" s="149"/>
      <c r="V32" s="147"/>
      <c r="W32" s="147"/>
      <c r="X32" s="149"/>
      <c r="Y32" s="149"/>
    </row>
    <row r="33" spans="1:25" ht="15.95" customHeight="1">
      <c r="A33" s="310"/>
      <c r="B33" s="8"/>
      <c r="C33" s="52" t="s">
        <v>70</v>
      </c>
      <c r="D33" s="53"/>
      <c r="E33" s="99"/>
      <c r="F33" s="68">
        <v>74</v>
      </c>
      <c r="G33" s="150">
        <v>249</v>
      </c>
      <c r="H33" s="68">
        <v>0</v>
      </c>
      <c r="I33" s="125">
        <v>20</v>
      </c>
      <c r="J33" s="68"/>
      <c r="K33" s="126"/>
      <c r="L33" s="68"/>
      <c r="M33" s="150"/>
      <c r="N33" s="68"/>
      <c r="O33" s="124"/>
      <c r="P33" s="147"/>
      <c r="Q33" s="147"/>
      <c r="R33" s="147"/>
      <c r="S33" s="147"/>
      <c r="T33" s="149"/>
      <c r="U33" s="149"/>
      <c r="V33" s="147"/>
      <c r="W33" s="147"/>
      <c r="X33" s="149"/>
      <c r="Y33" s="149"/>
    </row>
    <row r="34" spans="1:25" ht="15.95" customHeight="1">
      <c r="A34" s="310"/>
      <c r="B34" s="8"/>
      <c r="C34" s="24"/>
      <c r="D34" s="30" t="s">
        <v>71</v>
      </c>
      <c r="E34" s="94"/>
      <c r="F34" s="70">
        <v>74</v>
      </c>
      <c r="G34" s="115">
        <v>249</v>
      </c>
      <c r="H34" s="70">
        <v>0</v>
      </c>
      <c r="I34" s="116"/>
      <c r="J34" s="70"/>
      <c r="K34" s="117"/>
      <c r="L34" s="70"/>
      <c r="M34" s="115"/>
      <c r="N34" s="70"/>
      <c r="O34" s="127"/>
      <c r="P34" s="147"/>
      <c r="Q34" s="147"/>
      <c r="R34" s="147"/>
      <c r="S34" s="147"/>
      <c r="T34" s="149"/>
      <c r="U34" s="149"/>
      <c r="V34" s="147"/>
      <c r="W34" s="147"/>
      <c r="X34" s="149"/>
      <c r="Y34" s="149"/>
    </row>
    <row r="35" spans="1:25" ht="15.95" customHeight="1">
      <c r="A35" s="310"/>
      <c r="B35" s="10"/>
      <c r="C35" s="62" t="s">
        <v>72</v>
      </c>
      <c r="D35" s="63"/>
      <c r="E35" s="100"/>
      <c r="F35" s="120">
        <v>18</v>
      </c>
      <c r="G35" s="121">
        <v>8</v>
      </c>
      <c r="H35" s="120">
        <v>23</v>
      </c>
      <c r="I35" s="122"/>
      <c r="J35" s="151"/>
      <c r="K35" s="152"/>
      <c r="L35" s="120"/>
      <c r="M35" s="121"/>
      <c r="N35" s="120"/>
      <c r="O35" s="138"/>
      <c r="P35" s="147"/>
      <c r="Q35" s="147"/>
      <c r="R35" s="147"/>
      <c r="S35" s="147"/>
      <c r="T35" s="149"/>
      <c r="U35" s="149"/>
      <c r="V35" s="147"/>
      <c r="W35" s="147"/>
      <c r="X35" s="149"/>
      <c r="Y35" s="149"/>
    </row>
    <row r="36" spans="1:25" ht="15.95" customHeight="1">
      <c r="A36" s="310"/>
      <c r="B36" s="50" t="s">
        <v>53</v>
      </c>
      <c r="C36" s="51"/>
      <c r="D36" s="51"/>
      <c r="E36" s="15" t="s">
        <v>42</v>
      </c>
      <c r="F36" s="65">
        <v>93</v>
      </c>
      <c r="G36" s="124">
        <v>257</v>
      </c>
      <c r="H36" s="66">
        <v>23</v>
      </c>
      <c r="I36" s="135">
        <v>20</v>
      </c>
      <c r="J36" s="66"/>
      <c r="K36" s="136"/>
      <c r="L36" s="66"/>
      <c r="M36" s="147"/>
      <c r="N36" s="66"/>
      <c r="O36" s="134"/>
      <c r="P36" s="147"/>
      <c r="Q36" s="147"/>
      <c r="R36" s="147"/>
      <c r="S36" s="147"/>
      <c r="T36" s="147"/>
      <c r="U36" s="147"/>
      <c r="V36" s="147"/>
      <c r="W36" s="147"/>
      <c r="X36" s="149"/>
      <c r="Y36" s="149"/>
    </row>
    <row r="37" spans="1:25" ht="15.95" customHeight="1">
      <c r="A37" s="310"/>
      <c r="B37" s="8"/>
      <c r="C37" s="30" t="s">
        <v>73</v>
      </c>
      <c r="D37" s="43"/>
      <c r="E37" s="94"/>
      <c r="F37" s="69">
        <v>67</v>
      </c>
      <c r="G37" s="127">
        <v>217</v>
      </c>
      <c r="H37" s="70">
        <v>23</v>
      </c>
      <c r="I37" s="116">
        <v>20</v>
      </c>
      <c r="J37" s="70"/>
      <c r="K37" s="117"/>
      <c r="L37" s="70"/>
      <c r="M37" s="115"/>
      <c r="N37" s="70"/>
      <c r="O37" s="127"/>
      <c r="P37" s="147"/>
      <c r="Q37" s="147"/>
      <c r="R37" s="147"/>
      <c r="S37" s="147"/>
      <c r="T37" s="147"/>
      <c r="U37" s="147"/>
      <c r="V37" s="147"/>
      <c r="W37" s="147"/>
      <c r="X37" s="149"/>
      <c r="Y37" s="149"/>
    </row>
    <row r="38" spans="1:25" ht="15.95" customHeight="1">
      <c r="A38" s="310"/>
      <c r="B38" s="10"/>
      <c r="C38" s="30" t="s">
        <v>74</v>
      </c>
      <c r="D38" s="43"/>
      <c r="E38" s="94"/>
      <c r="F38" s="69">
        <v>26</v>
      </c>
      <c r="G38" s="127">
        <v>40</v>
      </c>
      <c r="H38" s="70">
        <v>0</v>
      </c>
      <c r="I38" s="116">
        <v>0</v>
      </c>
      <c r="J38" s="70"/>
      <c r="K38" s="152"/>
      <c r="L38" s="70"/>
      <c r="M38" s="115"/>
      <c r="N38" s="70"/>
      <c r="O38" s="127"/>
      <c r="P38" s="147"/>
      <c r="Q38" s="147"/>
      <c r="R38" s="149"/>
      <c r="S38" s="149"/>
      <c r="T38" s="147"/>
      <c r="U38" s="147"/>
      <c r="V38" s="147"/>
      <c r="W38" s="147"/>
      <c r="X38" s="149"/>
      <c r="Y38" s="149"/>
    </row>
    <row r="39" spans="1:25" ht="15.95" customHeight="1">
      <c r="A39" s="311"/>
      <c r="B39" s="11" t="s">
        <v>75</v>
      </c>
      <c r="C39" s="12"/>
      <c r="D39" s="12"/>
      <c r="E39" s="98" t="s">
        <v>108</v>
      </c>
      <c r="F39" s="73">
        <f>F32-F36</f>
        <v>0</v>
      </c>
      <c r="G39" s="139">
        <f>G32-G36</f>
        <v>0</v>
      </c>
      <c r="H39" s="73">
        <v>0</v>
      </c>
      <c r="I39" s="139">
        <f t="shared" ref="I39:O39" si="8">I32-I36</f>
        <v>0</v>
      </c>
      <c r="J39" s="73">
        <f t="shared" si="8"/>
        <v>0</v>
      </c>
      <c r="K39" s="139">
        <f t="shared" si="8"/>
        <v>0</v>
      </c>
      <c r="L39" s="73">
        <f t="shared" si="8"/>
        <v>0</v>
      </c>
      <c r="M39" s="139">
        <f t="shared" si="8"/>
        <v>0</v>
      </c>
      <c r="N39" s="73">
        <f t="shared" si="8"/>
        <v>0</v>
      </c>
      <c r="O39" s="139">
        <f t="shared" si="8"/>
        <v>0</v>
      </c>
      <c r="P39" s="147"/>
      <c r="Q39" s="147"/>
      <c r="R39" s="147"/>
      <c r="S39" s="147"/>
      <c r="T39" s="147"/>
      <c r="U39" s="147"/>
      <c r="V39" s="147"/>
      <c r="W39" s="147"/>
      <c r="X39" s="149"/>
      <c r="Y39" s="149"/>
    </row>
    <row r="40" spans="1:25" ht="15.95" customHeight="1">
      <c r="A40" s="305" t="s">
        <v>86</v>
      </c>
      <c r="B40" s="50" t="s">
        <v>76</v>
      </c>
      <c r="C40" s="51"/>
      <c r="D40" s="51"/>
      <c r="E40" s="15" t="s">
        <v>44</v>
      </c>
      <c r="F40" s="65">
        <v>4804</v>
      </c>
      <c r="G40" s="134">
        <v>4693</v>
      </c>
      <c r="H40" s="66">
        <v>4150</v>
      </c>
      <c r="I40" s="135">
        <v>4375</v>
      </c>
      <c r="J40" s="66"/>
      <c r="K40" s="136"/>
      <c r="L40" s="66"/>
      <c r="M40" s="147"/>
      <c r="N40" s="66"/>
      <c r="O40" s="134"/>
      <c r="P40" s="147"/>
      <c r="Q40" s="147"/>
      <c r="R40" s="147"/>
      <c r="S40" s="147"/>
      <c r="T40" s="149"/>
      <c r="U40" s="149"/>
      <c r="V40" s="149"/>
      <c r="W40" s="149"/>
      <c r="X40" s="147"/>
      <c r="Y40" s="147"/>
    </row>
    <row r="41" spans="1:25" ht="15.95" customHeight="1">
      <c r="A41" s="312"/>
      <c r="B41" s="10"/>
      <c r="C41" s="30" t="s">
        <v>77</v>
      </c>
      <c r="D41" s="43"/>
      <c r="E41" s="94"/>
      <c r="F41" s="153">
        <v>3441</v>
      </c>
      <c r="G41" s="154">
        <v>3040</v>
      </c>
      <c r="H41" s="151">
        <v>3085</v>
      </c>
      <c r="I41" s="152">
        <v>3354</v>
      </c>
      <c r="J41" s="70"/>
      <c r="K41" s="117"/>
      <c r="L41" s="70"/>
      <c r="M41" s="115"/>
      <c r="N41" s="70"/>
      <c r="O41" s="127"/>
      <c r="P41" s="149"/>
      <c r="Q41" s="149"/>
      <c r="R41" s="149"/>
      <c r="S41" s="149"/>
      <c r="T41" s="149"/>
      <c r="U41" s="149"/>
      <c r="V41" s="149"/>
      <c r="W41" s="149"/>
      <c r="X41" s="147"/>
      <c r="Y41" s="147"/>
    </row>
    <row r="42" spans="1:25" ht="15.95" customHeight="1">
      <c r="A42" s="312"/>
      <c r="B42" s="50" t="s">
        <v>64</v>
      </c>
      <c r="C42" s="51"/>
      <c r="D42" s="51"/>
      <c r="E42" s="15" t="s">
        <v>45</v>
      </c>
      <c r="F42" s="65">
        <v>4804</v>
      </c>
      <c r="G42" s="134">
        <v>4693</v>
      </c>
      <c r="H42" s="66">
        <v>4150</v>
      </c>
      <c r="I42" s="135">
        <v>4375</v>
      </c>
      <c r="J42" s="66"/>
      <c r="K42" s="136"/>
      <c r="L42" s="66"/>
      <c r="M42" s="147"/>
      <c r="N42" s="66"/>
      <c r="O42" s="134"/>
      <c r="P42" s="147"/>
      <c r="Q42" s="147"/>
      <c r="R42" s="147"/>
      <c r="S42" s="147"/>
      <c r="T42" s="149"/>
      <c r="U42" s="149"/>
      <c r="V42" s="147"/>
      <c r="W42" s="147"/>
      <c r="X42" s="147"/>
      <c r="Y42" s="147"/>
    </row>
    <row r="43" spans="1:25" ht="15.95" customHeight="1">
      <c r="A43" s="312"/>
      <c r="B43" s="10"/>
      <c r="C43" s="30" t="s">
        <v>78</v>
      </c>
      <c r="D43" s="43"/>
      <c r="E43" s="94"/>
      <c r="F43" s="69">
        <v>3167</v>
      </c>
      <c r="G43" s="127">
        <v>3660</v>
      </c>
      <c r="H43" s="70">
        <v>1404</v>
      </c>
      <c r="I43" s="116">
        <v>1607</v>
      </c>
      <c r="J43" s="151"/>
      <c r="K43" s="152"/>
      <c r="L43" s="70"/>
      <c r="M43" s="115"/>
      <c r="N43" s="70"/>
      <c r="O43" s="127"/>
      <c r="P43" s="147"/>
      <c r="Q43" s="147"/>
      <c r="R43" s="149"/>
      <c r="S43" s="147"/>
      <c r="T43" s="149"/>
      <c r="U43" s="149"/>
      <c r="V43" s="147"/>
      <c r="W43" s="147"/>
      <c r="X43" s="149"/>
      <c r="Y43" s="149"/>
    </row>
    <row r="44" spans="1:25" ht="15.95" customHeight="1">
      <c r="A44" s="313"/>
      <c r="B44" s="47" t="s">
        <v>75</v>
      </c>
      <c r="C44" s="31"/>
      <c r="D44" s="31"/>
      <c r="E44" s="98" t="s">
        <v>109</v>
      </c>
      <c r="F44" s="129">
        <f>F40-F42</f>
        <v>0</v>
      </c>
      <c r="G44" s="130">
        <f>G40-G42</f>
        <v>0</v>
      </c>
      <c r="H44" s="129">
        <v>0</v>
      </c>
      <c r="I44" s="130">
        <f>I40-I42</f>
        <v>0</v>
      </c>
      <c r="J44" s="129">
        <f t="shared" ref="J44:O44" si="9">J40-J42</f>
        <v>0</v>
      </c>
      <c r="K44" s="130">
        <f t="shared" si="9"/>
        <v>0</v>
      </c>
      <c r="L44" s="129">
        <f t="shared" si="9"/>
        <v>0</v>
      </c>
      <c r="M44" s="130">
        <f t="shared" si="9"/>
        <v>0</v>
      </c>
      <c r="N44" s="129">
        <f t="shared" si="9"/>
        <v>0</v>
      </c>
      <c r="O44" s="130">
        <f t="shared" si="9"/>
        <v>0</v>
      </c>
      <c r="P44" s="149"/>
      <c r="Q44" s="149"/>
      <c r="R44" s="147"/>
      <c r="S44" s="147"/>
      <c r="T44" s="149"/>
      <c r="U44" s="149"/>
      <c r="V44" s="147"/>
      <c r="W44" s="147"/>
      <c r="X44" s="147"/>
      <c r="Y44" s="147"/>
    </row>
    <row r="45" spans="1:25" ht="15.95" customHeight="1">
      <c r="A45" s="290" t="s">
        <v>87</v>
      </c>
      <c r="B45" s="25" t="s">
        <v>79</v>
      </c>
      <c r="C45" s="20"/>
      <c r="D45" s="20"/>
      <c r="E45" s="97" t="s">
        <v>110</v>
      </c>
      <c r="F45" s="155">
        <v>0</v>
      </c>
      <c r="G45" s="156">
        <f>G39+G44</f>
        <v>0</v>
      </c>
      <c r="H45" s="155">
        <v>0</v>
      </c>
      <c r="I45" s="156">
        <f t="shared" ref="I45:O45" si="10">I39+I44</f>
        <v>0</v>
      </c>
      <c r="J45" s="155">
        <f t="shared" si="10"/>
        <v>0</v>
      </c>
      <c r="K45" s="156">
        <f t="shared" si="10"/>
        <v>0</v>
      </c>
      <c r="L45" s="155">
        <f t="shared" si="10"/>
        <v>0</v>
      </c>
      <c r="M45" s="156">
        <f t="shared" si="10"/>
        <v>0</v>
      </c>
      <c r="N45" s="155">
        <f t="shared" si="10"/>
        <v>0</v>
      </c>
      <c r="O45" s="156">
        <f t="shared" si="10"/>
        <v>0</v>
      </c>
      <c r="P45" s="147"/>
      <c r="Q45" s="147"/>
      <c r="R45" s="147"/>
      <c r="S45" s="147"/>
      <c r="T45" s="147"/>
      <c r="U45" s="147"/>
      <c r="V45" s="147"/>
      <c r="W45" s="147"/>
      <c r="X45" s="147"/>
      <c r="Y45" s="147"/>
    </row>
    <row r="46" spans="1:25" ht="15.95" customHeight="1">
      <c r="A46" s="291"/>
      <c r="B46" s="44" t="s">
        <v>80</v>
      </c>
      <c r="C46" s="43"/>
      <c r="D46" s="43"/>
      <c r="E46" s="43"/>
      <c r="F46" s="153"/>
      <c r="G46" s="154"/>
      <c r="H46" s="151"/>
      <c r="I46" s="152"/>
      <c r="J46" s="151"/>
      <c r="K46" s="152"/>
      <c r="L46" s="70"/>
      <c r="M46" s="115"/>
      <c r="N46" s="151"/>
      <c r="O46" s="128"/>
      <c r="P46" s="149"/>
      <c r="Q46" s="149"/>
      <c r="R46" s="149"/>
      <c r="S46" s="149"/>
      <c r="T46" s="149"/>
      <c r="U46" s="149"/>
      <c r="V46" s="149"/>
      <c r="W46" s="149"/>
      <c r="X46" s="149"/>
      <c r="Y46" s="149"/>
    </row>
    <row r="47" spans="1:25" ht="15.95" customHeight="1">
      <c r="A47" s="291"/>
      <c r="B47" s="44" t="s">
        <v>81</v>
      </c>
      <c r="C47" s="43"/>
      <c r="D47" s="43"/>
      <c r="E47" s="43"/>
      <c r="F47" s="69"/>
      <c r="G47" s="127"/>
      <c r="H47" s="70"/>
      <c r="I47" s="116"/>
      <c r="J47" s="70"/>
      <c r="K47" s="117"/>
      <c r="L47" s="70"/>
      <c r="M47" s="115"/>
      <c r="N47" s="70"/>
      <c r="O47" s="127"/>
      <c r="P47" s="147"/>
      <c r="Q47" s="147"/>
      <c r="R47" s="147"/>
      <c r="S47" s="147"/>
      <c r="T47" s="147"/>
      <c r="U47" s="147"/>
      <c r="V47" s="147"/>
      <c r="W47" s="147"/>
      <c r="X47" s="147"/>
      <c r="Y47" s="147"/>
    </row>
    <row r="48" spans="1:25" ht="15.95" customHeight="1">
      <c r="A48" s="292"/>
      <c r="B48" s="47" t="s">
        <v>82</v>
      </c>
      <c r="C48" s="31"/>
      <c r="D48" s="31"/>
      <c r="E48" s="31"/>
      <c r="F48" s="74"/>
      <c r="G48" s="157"/>
      <c r="H48" s="74"/>
      <c r="I48" s="158"/>
      <c r="J48" s="74"/>
      <c r="K48" s="159"/>
      <c r="L48" s="74"/>
      <c r="M48" s="157"/>
      <c r="N48" s="74"/>
      <c r="O48" s="139"/>
      <c r="P48" s="147"/>
      <c r="Q48" s="147"/>
      <c r="R48" s="147"/>
      <c r="S48" s="147"/>
      <c r="T48" s="147"/>
      <c r="U48" s="147"/>
      <c r="V48" s="147"/>
      <c r="W48" s="147"/>
      <c r="X48" s="147"/>
      <c r="Y48" s="147"/>
    </row>
    <row r="49" spans="1:16" ht="15.95" customHeight="1">
      <c r="A49" s="13" t="s">
        <v>111</v>
      </c>
      <c r="O49" s="8"/>
      <c r="P49" s="8"/>
    </row>
    <row r="50" spans="1:16" ht="15.95" customHeight="1">
      <c r="A50" s="13"/>
      <c r="O50" s="8"/>
      <c r="P50" s="8"/>
    </row>
  </sheetData>
  <mergeCells count="28">
    <mergeCell ref="N25:N26"/>
    <mergeCell ref="O25:O26"/>
    <mergeCell ref="N6:O6"/>
    <mergeCell ref="L6:M6"/>
    <mergeCell ref="J6:K6"/>
    <mergeCell ref="L25:L26"/>
    <mergeCell ref="M25:M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G25:G26"/>
    <mergeCell ref="H25:H26"/>
    <mergeCell ref="I25:I26"/>
    <mergeCell ref="A45:A48"/>
    <mergeCell ref="A6:E7"/>
    <mergeCell ref="A30:E31"/>
    <mergeCell ref="A8:A18"/>
    <mergeCell ref="A19:A27"/>
    <mergeCell ref="E25:E26"/>
    <mergeCell ref="A32:A39"/>
    <mergeCell ref="A40:A44"/>
  </mergeCells>
  <phoneticPr fontId="9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4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="90" zoomScaleNormal="100" zoomScaleSheetLayoutView="90" workbookViewId="0"/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1" width="9" style="2"/>
    <col min="12" max="12" width="9.875" style="2" customWidth="1"/>
    <col min="13" max="16384" width="9" style="2"/>
  </cols>
  <sheetData>
    <row r="1" spans="1:9" ht="33.950000000000003" customHeight="1">
      <c r="A1" s="57" t="s">
        <v>0</v>
      </c>
      <c r="B1" s="57"/>
      <c r="C1" s="57"/>
      <c r="D1" s="57"/>
      <c r="E1" s="102" t="s">
        <v>248</v>
      </c>
      <c r="F1" s="1"/>
    </row>
    <row r="3" spans="1:9" ht="14.25">
      <c r="A3" s="27" t="s">
        <v>112</v>
      </c>
    </row>
    <row r="5" spans="1:9">
      <c r="A5" s="58" t="s">
        <v>237</v>
      </c>
      <c r="B5" s="58"/>
      <c r="C5" s="58"/>
      <c r="D5" s="58"/>
      <c r="E5" s="58"/>
    </row>
    <row r="6" spans="1:9" ht="14.25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21" t="s">
        <v>238</v>
      </c>
      <c r="G7" s="22"/>
      <c r="H7" s="39" t="s">
        <v>2</v>
      </c>
      <c r="I7" s="41" t="s">
        <v>22</v>
      </c>
    </row>
    <row r="8" spans="1:9" ht="17.100000000000001" customHeight="1">
      <c r="A8" s="59"/>
      <c r="B8" s="60"/>
      <c r="C8" s="60"/>
      <c r="D8" s="60"/>
      <c r="E8" s="60"/>
      <c r="F8" s="18" t="s">
        <v>113</v>
      </c>
      <c r="G8" s="26" t="s">
        <v>3</v>
      </c>
      <c r="H8" s="40"/>
      <c r="I8" s="42"/>
    </row>
    <row r="9" spans="1:9" ht="18" customHeight="1">
      <c r="A9" s="283" t="s">
        <v>88</v>
      </c>
      <c r="B9" s="283" t="s">
        <v>90</v>
      </c>
      <c r="C9" s="55" t="s">
        <v>4</v>
      </c>
      <c r="D9" s="56"/>
      <c r="E9" s="56"/>
      <c r="F9" s="65">
        <v>630920</v>
      </c>
      <c r="G9" s="75">
        <f>F9/$F$27*100</f>
        <v>38.078591867047216</v>
      </c>
      <c r="H9" s="66">
        <v>631160</v>
      </c>
      <c r="I9" s="80">
        <f t="shared" ref="I9:I45" si="0">(F9/H9-1)*100</f>
        <v>-3.8025223398185926E-2</v>
      </c>
    </row>
    <row r="10" spans="1:9" ht="18" customHeight="1">
      <c r="A10" s="284"/>
      <c r="B10" s="284"/>
      <c r="C10" s="7"/>
      <c r="D10" s="52" t="s">
        <v>23</v>
      </c>
      <c r="E10" s="53"/>
      <c r="F10" s="67">
        <v>135752</v>
      </c>
      <c r="G10" s="76">
        <f t="shared" ref="G10:G27" si="1">F10/$F$27*100</f>
        <v>8.1931861458432031</v>
      </c>
      <c r="H10" s="68">
        <v>139718</v>
      </c>
      <c r="I10" s="81">
        <f t="shared" si="0"/>
        <v>-2.8385748436135616</v>
      </c>
    </row>
    <row r="11" spans="1:9" ht="18" customHeight="1">
      <c r="A11" s="284"/>
      <c r="B11" s="284"/>
      <c r="C11" s="7"/>
      <c r="D11" s="16"/>
      <c r="E11" s="23" t="s">
        <v>24</v>
      </c>
      <c r="F11" s="241">
        <v>124059</v>
      </c>
      <c r="G11" s="77">
        <f t="shared" si="1"/>
        <v>7.4874659678469708</v>
      </c>
      <c r="H11" s="70">
        <v>127868</v>
      </c>
      <c r="I11" s="82">
        <f t="shared" si="0"/>
        <v>-2.9788531923546135</v>
      </c>
    </row>
    <row r="12" spans="1:9" ht="18" customHeight="1">
      <c r="A12" s="284"/>
      <c r="B12" s="284"/>
      <c r="C12" s="7"/>
      <c r="D12" s="16"/>
      <c r="E12" s="23" t="s">
        <v>25</v>
      </c>
      <c r="F12" s="241">
        <v>20166</v>
      </c>
      <c r="G12" s="77">
        <f t="shared" si="1"/>
        <v>1.2171002402695654</v>
      </c>
      <c r="H12" s="70">
        <v>20688</v>
      </c>
      <c r="I12" s="82">
        <f t="shared" si="0"/>
        <v>-2.5232018561484937</v>
      </c>
    </row>
    <row r="13" spans="1:9" ht="18" customHeight="1">
      <c r="A13" s="284"/>
      <c r="B13" s="284"/>
      <c r="C13" s="7"/>
      <c r="D13" s="33"/>
      <c r="E13" s="23" t="s">
        <v>26</v>
      </c>
      <c r="F13" s="69">
        <v>719</v>
      </c>
      <c r="G13" s="77">
        <f t="shared" si="1"/>
        <v>4.3394578635020213E-2</v>
      </c>
      <c r="H13" s="70">
        <v>1593</v>
      </c>
      <c r="I13" s="82">
        <f t="shared" si="0"/>
        <v>-54.865034526051474</v>
      </c>
    </row>
    <row r="14" spans="1:9" ht="18" customHeight="1">
      <c r="A14" s="284"/>
      <c r="B14" s="284"/>
      <c r="C14" s="7"/>
      <c r="D14" s="61" t="s">
        <v>27</v>
      </c>
      <c r="E14" s="51"/>
      <c r="F14" s="65">
        <f>SUM(F15:F16)</f>
        <v>151912</v>
      </c>
      <c r="G14" s="75">
        <f t="shared" si="1"/>
        <v>9.1685079688500544</v>
      </c>
      <c r="H14" s="66">
        <v>144612</v>
      </c>
      <c r="I14" s="83">
        <f t="shared" si="0"/>
        <v>5.047990484883691</v>
      </c>
    </row>
    <row r="15" spans="1:9" ht="18" customHeight="1">
      <c r="A15" s="284"/>
      <c r="B15" s="284"/>
      <c r="C15" s="7"/>
      <c r="D15" s="16"/>
      <c r="E15" s="23" t="s">
        <v>28</v>
      </c>
      <c r="F15" s="258">
        <v>7210</v>
      </c>
      <c r="G15" s="77">
        <f t="shared" si="1"/>
        <v>0.4351528678143195</v>
      </c>
      <c r="H15" s="70">
        <v>7089</v>
      </c>
      <c r="I15" s="82">
        <f t="shared" si="0"/>
        <v>1.7068697982790315</v>
      </c>
    </row>
    <row r="16" spans="1:9" ht="18" customHeight="1">
      <c r="A16" s="284"/>
      <c r="B16" s="284"/>
      <c r="C16" s="7"/>
      <c r="D16" s="16"/>
      <c r="E16" s="29" t="s">
        <v>29</v>
      </c>
      <c r="F16" s="67">
        <v>144702</v>
      </c>
      <c r="G16" s="76">
        <f t="shared" si="1"/>
        <v>8.7333551010357358</v>
      </c>
      <c r="H16" s="68">
        <v>137523</v>
      </c>
      <c r="I16" s="81">
        <f t="shared" si="0"/>
        <v>5.2202177090377555</v>
      </c>
    </row>
    <row r="17" spans="1:9" ht="18" customHeight="1">
      <c r="A17" s="284"/>
      <c r="B17" s="284"/>
      <c r="C17" s="7"/>
      <c r="D17" s="288" t="s">
        <v>30</v>
      </c>
      <c r="E17" s="326"/>
      <c r="F17" s="67">
        <v>187797</v>
      </c>
      <c r="G17" s="76">
        <f t="shared" si="1"/>
        <v>11.334313885842686</v>
      </c>
      <c r="H17" s="68">
        <v>187234</v>
      </c>
      <c r="I17" s="81">
        <f t="shared" si="0"/>
        <v>0.30069325015755766</v>
      </c>
    </row>
    <row r="18" spans="1:9" ht="18" customHeight="1">
      <c r="A18" s="284"/>
      <c r="B18" s="284"/>
      <c r="C18" s="7"/>
      <c r="D18" s="288" t="s">
        <v>94</v>
      </c>
      <c r="E18" s="289"/>
      <c r="F18" s="69">
        <v>15994</v>
      </c>
      <c r="G18" s="77">
        <f t="shared" si="1"/>
        <v>0.9653030468546776</v>
      </c>
      <c r="H18" s="70">
        <v>16427</v>
      </c>
      <c r="I18" s="82">
        <f t="shared" si="0"/>
        <v>-2.6359043038899355</v>
      </c>
    </row>
    <row r="19" spans="1:9" ht="18" customHeight="1">
      <c r="A19" s="284"/>
      <c r="B19" s="284"/>
      <c r="C19" s="10"/>
      <c r="D19" s="288" t="s">
        <v>95</v>
      </c>
      <c r="E19" s="289"/>
      <c r="F19" s="69">
        <v>0</v>
      </c>
      <c r="G19" s="77">
        <f t="shared" si="1"/>
        <v>0</v>
      </c>
      <c r="H19" s="70">
        <v>0</v>
      </c>
      <c r="I19" s="82" t="e">
        <f t="shared" si="0"/>
        <v>#DIV/0!</v>
      </c>
    </row>
    <row r="20" spans="1:9" ht="18" customHeight="1">
      <c r="A20" s="284"/>
      <c r="B20" s="284"/>
      <c r="C20" s="44" t="s">
        <v>5</v>
      </c>
      <c r="D20" s="43"/>
      <c r="E20" s="43"/>
      <c r="F20" s="69">
        <v>84634</v>
      </c>
      <c r="G20" s="77">
        <f t="shared" si="1"/>
        <v>5.1080066317055639</v>
      </c>
      <c r="H20" s="70">
        <v>86328</v>
      </c>
      <c r="I20" s="82">
        <f t="shared" si="0"/>
        <v>-1.9622833843017329</v>
      </c>
    </row>
    <row r="21" spans="1:9" ht="18" customHeight="1">
      <c r="A21" s="284"/>
      <c r="B21" s="284"/>
      <c r="C21" s="44" t="s">
        <v>6</v>
      </c>
      <c r="D21" s="43"/>
      <c r="E21" s="43"/>
      <c r="F21" s="69">
        <v>246288</v>
      </c>
      <c r="G21" s="77">
        <f t="shared" si="1"/>
        <v>14.864483981727201</v>
      </c>
      <c r="H21" s="70">
        <v>247645</v>
      </c>
      <c r="I21" s="82">
        <f t="shared" si="0"/>
        <v>-0.54796180015748153</v>
      </c>
    </row>
    <row r="22" spans="1:9" ht="18" customHeight="1">
      <c r="A22" s="284"/>
      <c r="B22" s="284"/>
      <c r="C22" s="44" t="s">
        <v>31</v>
      </c>
      <c r="D22" s="43"/>
      <c r="E22" s="43"/>
      <c r="F22" s="69">
        <v>23964</v>
      </c>
      <c r="G22" s="77">
        <f t="shared" si="1"/>
        <v>1.4463250103054579</v>
      </c>
      <c r="H22" s="70">
        <v>23400</v>
      </c>
      <c r="I22" s="82">
        <f t="shared" si="0"/>
        <v>2.4102564102564061</v>
      </c>
    </row>
    <row r="23" spans="1:9" ht="18" customHeight="1">
      <c r="A23" s="284"/>
      <c r="B23" s="284"/>
      <c r="C23" s="44" t="s">
        <v>7</v>
      </c>
      <c r="D23" s="43"/>
      <c r="E23" s="43"/>
      <c r="F23" s="69">
        <v>201220</v>
      </c>
      <c r="G23" s="77">
        <f t="shared" si="1"/>
        <v>12.144446610485071</v>
      </c>
      <c r="H23" s="70">
        <v>183423</v>
      </c>
      <c r="I23" s="82">
        <f t="shared" si="0"/>
        <v>9.7027090386701875</v>
      </c>
    </row>
    <row r="24" spans="1:9" ht="18" customHeight="1">
      <c r="A24" s="284"/>
      <c r="B24" s="284"/>
      <c r="C24" s="44" t="s">
        <v>32</v>
      </c>
      <c r="D24" s="43"/>
      <c r="E24" s="43"/>
      <c r="F24" s="69">
        <v>5634</v>
      </c>
      <c r="G24" s="77">
        <f t="shared" si="1"/>
        <v>0.34003484844186904</v>
      </c>
      <c r="H24" s="70">
        <v>5721</v>
      </c>
      <c r="I24" s="82">
        <f t="shared" si="0"/>
        <v>-1.5207131620346148</v>
      </c>
    </row>
    <row r="25" spans="1:9" ht="18" customHeight="1">
      <c r="A25" s="284"/>
      <c r="B25" s="284"/>
      <c r="C25" s="44" t="s">
        <v>8</v>
      </c>
      <c r="D25" s="43"/>
      <c r="E25" s="43"/>
      <c r="F25" s="69">
        <v>256905</v>
      </c>
      <c r="G25" s="77">
        <f t="shared" si="1"/>
        <v>15.505263176953918</v>
      </c>
      <c r="H25" s="70">
        <v>245449</v>
      </c>
      <c r="I25" s="82">
        <f t="shared" si="0"/>
        <v>4.6673647071285629</v>
      </c>
    </row>
    <row r="26" spans="1:9" ht="18" customHeight="1">
      <c r="A26" s="284"/>
      <c r="B26" s="284"/>
      <c r="C26" s="45" t="s">
        <v>9</v>
      </c>
      <c r="D26" s="46"/>
      <c r="E26" s="46"/>
      <c r="F26" s="71">
        <v>207324</v>
      </c>
      <c r="G26" s="78">
        <f t="shared" si="1"/>
        <v>12.512847873333699</v>
      </c>
      <c r="H26" s="72">
        <v>202487</v>
      </c>
      <c r="I26" s="84">
        <f t="shared" si="0"/>
        <v>2.38879533007057</v>
      </c>
    </row>
    <row r="27" spans="1:9" ht="18" customHeight="1">
      <c r="A27" s="284"/>
      <c r="B27" s="285"/>
      <c r="C27" s="47" t="s">
        <v>10</v>
      </c>
      <c r="D27" s="31"/>
      <c r="E27" s="31"/>
      <c r="F27" s="73">
        <f>SUM(F9,F20:F26)</f>
        <v>1656889</v>
      </c>
      <c r="G27" s="79">
        <f t="shared" si="1"/>
        <v>100</v>
      </c>
      <c r="H27" s="73">
        <f>SUM(H9,H20:H26)</f>
        <v>1625613</v>
      </c>
      <c r="I27" s="85">
        <f t="shared" si="0"/>
        <v>1.9239511495048323</v>
      </c>
    </row>
    <row r="28" spans="1:9" ht="18" customHeight="1">
      <c r="A28" s="284"/>
      <c r="B28" s="283" t="s">
        <v>89</v>
      </c>
      <c r="C28" s="55" t="s">
        <v>11</v>
      </c>
      <c r="D28" s="56"/>
      <c r="E28" s="56"/>
      <c r="F28" s="65">
        <f>SUM(F29:F31)</f>
        <v>671726</v>
      </c>
      <c r="G28" s="75">
        <f t="shared" ref="G28:G45" si="2">F28/$F$45*100</f>
        <v>41.549693476944434</v>
      </c>
      <c r="H28" s="65">
        <v>669492</v>
      </c>
      <c r="I28" s="86">
        <f t="shared" si="0"/>
        <v>0.33368583941257857</v>
      </c>
    </row>
    <row r="29" spans="1:9" ht="18" customHeight="1">
      <c r="A29" s="284"/>
      <c r="B29" s="284"/>
      <c r="C29" s="7"/>
      <c r="D29" s="30" t="s">
        <v>12</v>
      </c>
      <c r="E29" s="43"/>
      <c r="F29" s="69">
        <v>385828</v>
      </c>
      <c r="G29" s="77">
        <f t="shared" si="2"/>
        <v>23.865437894055784</v>
      </c>
      <c r="H29" s="69">
        <v>386921</v>
      </c>
      <c r="I29" s="87">
        <f t="shared" si="0"/>
        <v>-0.28248660579290874</v>
      </c>
    </row>
    <row r="30" spans="1:9" ht="18" customHeight="1">
      <c r="A30" s="284"/>
      <c r="B30" s="284"/>
      <c r="C30" s="7"/>
      <c r="D30" s="30" t="s">
        <v>33</v>
      </c>
      <c r="E30" s="43"/>
      <c r="F30" s="69">
        <v>59752</v>
      </c>
      <c r="G30" s="77">
        <f t="shared" si="2"/>
        <v>3.6959672316307297</v>
      </c>
      <c r="H30" s="69">
        <v>59918</v>
      </c>
      <c r="I30" s="87">
        <f t="shared" si="0"/>
        <v>-0.27704529523682186</v>
      </c>
    </row>
    <row r="31" spans="1:9" ht="18" customHeight="1">
      <c r="A31" s="284"/>
      <c r="B31" s="284"/>
      <c r="C31" s="19"/>
      <c r="D31" s="30" t="s">
        <v>13</v>
      </c>
      <c r="E31" s="43"/>
      <c r="F31" s="69">
        <v>226146</v>
      </c>
      <c r="G31" s="77">
        <f t="shared" si="2"/>
        <v>13.988288351257916</v>
      </c>
      <c r="H31" s="69">
        <v>222653</v>
      </c>
      <c r="I31" s="87">
        <f t="shared" si="0"/>
        <v>1.5688088640171127</v>
      </c>
    </row>
    <row r="32" spans="1:9" ht="18" customHeight="1">
      <c r="A32" s="284"/>
      <c r="B32" s="284"/>
      <c r="C32" s="50" t="s">
        <v>14</v>
      </c>
      <c r="D32" s="51"/>
      <c r="E32" s="51"/>
      <c r="F32" s="65">
        <v>674076</v>
      </c>
      <c r="G32" s="75">
        <f t="shared" si="2"/>
        <v>41.69505301293205</v>
      </c>
      <c r="H32" s="65">
        <v>669194</v>
      </c>
      <c r="I32" s="86">
        <f t="shared" si="0"/>
        <v>0.72953433533473611</v>
      </c>
    </row>
    <row r="33" spans="1:9" ht="18" customHeight="1">
      <c r="A33" s="284"/>
      <c r="B33" s="284"/>
      <c r="C33" s="7"/>
      <c r="D33" s="30" t="s">
        <v>15</v>
      </c>
      <c r="E33" s="43"/>
      <c r="F33" s="69">
        <v>42425</v>
      </c>
      <c r="G33" s="77">
        <f t="shared" si="2"/>
        <v>2.6242035379892505</v>
      </c>
      <c r="H33" s="69">
        <v>41052</v>
      </c>
      <c r="I33" s="87">
        <f t="shared" si="0"/>
        <v>3.3445386339276961</v>
      </c>
    </row>
    <row r="34" spans="1:9" ht="18" customHeight="1">
      <c r="A34" s="284"/>
      <c r="B34" s="284"/>
      <c r="C34" s="7"/>
      <c r="D34" s="30" t="s">
        <v>34</v>
      </c>
      <c r="E34" s="43"/>
      <c r="F34" s="69">
        <v>5018</v>
      </c>
      <c r="G34" s="77">
        <f t="shared" si="2"/>
        <v>0.31038900067483938</v>
      </c>
      <c r="H34" s="69">
        <v>5708</v>
      </c>
      <c r="I34" s="87">
        <f t="shared" si="0"/>
        <v>-12.088297126839521</v>
      </c>
    </row>
    <row r="35" spans="1:9" ht="18" customHeight="1">
      <c r="A35" s="284"/>
      <c r="B35" s="284"/>
      <c r="C35" s="7"/>
      <c r="D35" s="30" t="s">
        <v>35</v>
      </c>
      <c r="E35" s="43"/>
      <c r="F35" s="69">
        <v>470955</v>
      </c>
      <c r="G35" s="77">
        <f t="shared" si="2"/>
        <v>29.130978838744316</v>
      </c>
      <c r="H35" s="69">
        <v>465246</v>
      </c>
      <c r="I35" s="87">
        <f t="shared" si="0"/>
        <v>1.2270927638281748</v>
      </c>
    </row>
    <row r="36" spans="1:9" ht="18" customHeight="1">
      <c r="A36" s="284"/>
      <c r="B36" s="284"/>
      <c r="C36" s="7"/>
      <c r="D36" s="30" t="s">
        <v>36</v>
      </c>
      <c r="E36" s="43"/>
      <c r="F36" s="69">
        <v>34439</v>
      </c>
      <c r="G36" s="77">
        <f t="shared" si="2"/>
        <v>2.1302285361181337</v>
      </c>
      <c r="H36" s="69">
        <v>33991</v>
      </c>
      <c r="I36" s="87">
        <f t="shared" si="0"/>
        <v>1.3179959401018015</v>
      </c>
    </row>
    <row r="37" spans="1:9" ht="18" customHeight="1">
      <c r="A37" s="284"/>
      <c r="B37" s="284"/>
      <c r="C37" s="7"/>
      <c r="D37" s="30" t="s">
        <v>16</v>
      </c>
      <c r="E37" s="43"/>
      <c r="F37" s="69">
        <v>10131</v>
      </c>
      <c r="G37" s="77">
        <f t="shared" si="2"/>
        <v>0.62665423791088037</v>
      </c>
      <c r="H37" s="69">
        <v>9919</v>
      </c>
      <c r="I37" s="87">
        <f t="shared" si="0"/>
        <v>2.1373122290553548</v>
      </c>
    </row>
    <row r="38" spans="1:9" ht="18" customHeight="1">
      <c r="A38" s="284"/>
      <c r="B38" s="284"/>
      <c r="C38" s="19"/>
      <c r="D38" s="30" t="s">
        <v>37</v>
      </c>
      <c r="E38" s="43"/>
      <c r="F38" s="69">
        <v>111108</v>
      </c>
      <c r="G38" s="77">
        <f t="shared" si="2"/>
        <v>6.8725988614946303</v>
      </c>
      <c r="H38" s="69">
        <v>113278</v>
      </c>
      <c r="I38" s="87">
        <f t="shared" si="0"/>
        <v>-1.9156411659810413</v>
      </c>
    </row>
    <row r="39" spans="1:9" ht="18" customHeight="1">
      <c r="A39" s="284"/>
      <c r="B39" s="284"/>
      <c r="C39" s="50" t="s">
        <v>17</v>
      </c>
      <c r="D39" s="51"/>
      <c r="E39" s="51"/>
      <c r="F39" s="65">
        <f>F40+F43+F44</f>
        <v>270879</v>
      </c>
      <c r="G39" s="75">
        <f t="shared" si="2"/>
        <v>16.75525351012352</v>
      </c>
      <c r="H39" s="65">
        <v>245158</v>
      </c>
      <c r="I39" s="86">
        <f t="shared" si="0"/>
        <v>10.491601334649481</v>
      </c>
    </row>
    <row r="40" spans="1:9" ht="18" customHeight="1">
      <c r="A40" s="284"/>
      <c r="B40" s="284"/>
      <c r="C40" s="7"/>
      <c r="D40" s="52" t="s">
        <v>18</v>
      </c>
      <c r="E40" s="53"/>
      <c r="F40" s="67">
        <f>SUM(F41:F42)</f>
        <v>242523</v>
      </c>
      <c r="G40" s="76">
        <f t="shared" si="2"/>
        <v>15.00128967928738</v>
      </c>
      <c r="H40" s="67">
        <v>222400</v>
      </c>
      <c r="I40" s="88">
        <f t="shared" si="0"/>
        <v>9.0481115107913688</v>
      </c>
    </row>
    <row r="41" spans="1:9" ht="18" customHeight="1">
      <c r="A41" s="284"/>
      <c r="B41" s="284"/>
      <c r="C41" s="7"/>
      <c r="D41" s="16"/>
      <c r="E41" s="104" t="s">
        <v>92</v>
      </c>
      <c r="F41" s="69">
        <v>169902</v>
      </c>
      <c r="G41" s="77">
        <f t="shared" si="2"/>
        <v>10.509308886539769</v>
      </c>
      <c r="H41" s="69">
        <v>153803</v>
      </c>
      <c r="I41" s="89">
        <f t="shared" si="0"/>
        <v>10.467286073743676</v>
      </c>
    </row>
    <row r="42" spans="1:9" ht="18" customHeight="1">
      <c r="A42" s="284"/>
      <c r="B42" s="284"/>
      <c r="C42" s="7"/>
      <c r="D42" s="33"/>
      <c r="E42" s="32" t="s">
        <v>38</v>
      </c>
      <c r="F42" s="69">
        <v>72621</v>
      </c>
      <c r="G42" s="77">
        <f t="shared" si="2"/>
        <v>4.4919807927476105</v>
      </c>
      <c r="H42" s="69">
        <v>68597</v>
      </c>
      <c r="I42" s="89">
        <f t="shared" si="0"/>
        <v>5.8661457498141223</v>
      </c>
    </row>
    <row r="43" spans="1:9" ht="18" customHeight="1">
      <c r="A43" s="284"/>
      <c r="B43" s="284"/>
      <c r="C43" s="7"/>
      <c r="D43" s="30" t="s">
        <v>39</v>
      </c>
      <c r="E43" s="54"/>
      <c r="F43" s="69">
        <v>28356</v>
      </c>
      <c r="G43" s="77">
        <f t="shared" si="2"/>
        <v>1.7539638308361387</v>
      </c>
      <c r="H43" s="67">
        <v>22758</v>
      </c>
      <c r="I43" s="160">
        <f t="shared" si="0"/>
        <v>24.59794358027947</v>
      </c>
    </row>
    <row r="44" spans="1:9" ht="18" customHeight="1">
      <c r="A44" s="284"/>
      <c r="B44" s="284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0"/>
        <v>#DIV/0!</v>
      </c>
    </row>
    <row r="45" spans="1:9" ht="18" customHeight="1">
      <c r="A45" s="285"/>
      <c r="B45" s="285"/>
      <c r="C45" s="11" t="s">
        <v>19</v>
      </c>
      <c r="D45" s="12"/>
      <c r="E45" s="12"/>
      <c r="F45" s="74">
        <f>SUM(F28,F32,F39)</f>
        <v>1616681</v>
      </c>
      <c r="G45" s="79">
        <f t="shared" si="2"/>
        <v>100</v>
      </c>
      <c r="H45" s="74">
        <f>SUM(H28,H32,H39)</f>
        <v>1583844</v>
      </c>
      <c r="I45" s="161">
        <f t="shared" si="0"/>
        <v>2.0732471127206997</v>
      </c>
    </row>
    <row r="46" spans="1:9">
      <c r="A46" s="105" t="s">
        <v>20</v>
      </c>
    </row>
    <row r="47" spans="1:9">
      <c r="A47" s="106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6"/>
  <sheetViews>
    <sheetView view="pageBreakPreview" zoomScale="90" zoomScaleNormal="100" zoomScaleSheetLayoutView="90" workbookViewId="0"/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6384" width="9" style="2"/>
  </cols>
  <sheetData>
    <row r="1" spans="1:9" ht="33.950000000000003" customHeight="1">
      <c r="A1" s="162" t="s">
        <v>0</v>
      </c>
      <c r="B1" s="162"/>
      <c r="C1" s="102" t="s">
        <v>248</v>
      </c>
      <c r="D1" s="163"/>
      <c r="E1" s="163"/>
    </row>
    <row r="4" spans="1:9">
      <c r="A4" s="164" t="s">
        <v>114</v>
      </c>
    </row>
    <row r="5" spans="1:9">
      <c r="I5" s="14" t="s">
        <v>115</v>
      </c>
    </row>
    <row r="6" spans="1:9" s="169" customFormat="1" ht="29.25" customHeight="1">
      <c r="A6" s="165" t="s">
        <v>116</v>
      </c>
      <c r="B6" s="166"/>
      <c r="C6" s="166"/>
      <c r="D6" s="167"/>
      <c r="E6" s="168" t="s">
        <v>233</v>
      </c>
      <c r="F6" s="168" t="s">
        <v>239</v>
      </c>
      <c r="G6" s="168" t="s">
        <v>240</v>
      </c>
      <c r="H6" s="168" t="s">
        <v>241</v>
      </c>
      <c r="I6" s="168" t="s">
        <v>243</v>
      </c>
    </row>
    <row r="7" spans="1:9" ht="27" customHeight="1">
      <c r="A7" s="327" t="s">
        <v>117</v>
      </c>
      <c r="B7" s="55" t="s">
        <v>118</v>
      </c>
      <c r="C7" s="56"/>
      <c r="D7" s="93" t="s">
        <v>119</v>
      </c>
      <c r="E7" s="170">
        <v>1704633</v>
      </c>
      <c r="F7" s="171">
        <v>1693270</v>
      </c>
      <c r="G7" s="171">
        <v>1659600</v>
      </c>
      <c r="H7" s="171">
        <v>1625613</v>
      </c>
      <c r="I7" s="171">
        <v>1656889</v>
      </c>
    </row>
    <row r="8" spans="1:9" ht="27" customHeight="1">
      <c r="A8" s="284"/>
      <c r="B8" s="9"/>
      <c r="C8" s="30" t="s">
        <v>120</v>
      </c>
      <c r="D8" s="91" t="s">
        <v>42</v>
      </c>
      <c r="E8" s="172">
        <v>999689</v>
      </c>
      <c r="F8" s="172">
        <v>999029</v>
      </c>
      <c r="G8" s="172">
        <v>995785</v>
      </c>
      <c r="H8" s="172">
        <v>966951</v>
      </c>
      <c r="I8" s="173">
        <v>968675</v>
      </c>
    </row>
    <row r="9" spans="1:9" ht="27" customHeight="1">
      <c r="A9" s="284"/>
      <c r="B9" s="44" t="s">
        <v>121</v>
      </c>
      <c r="C9" s="43"/>
      <c r="D9" s="94"/>
      <c r="E9" s="174">
        <v>1669153</v>
      </c>
      <c r="F9" s="174">
        <v>1657790</v>
      </c>
      <c r="G9" s="174">
        <v>1613717</v>
      </c>
      <c r="H9" s="174">
        <v>1583844</v>
      </c>
      <c r="I9" s="175">
        <v>1616681</v>
      </c>
    </row>
    <row r="10" spans="1:9" ht="27" customHeight="1">
      <c r="A10" s="284"/>
      <c r="B10" s="44" t="s">
        <v>122</v>
      </c>
      <c r="C10" s="43"/>
      <c r="D10" s="94"/>
      <c r="E10" s="174">
        <v>35480</v>
      </c>
      <c r="F10" s="174">
        <f>F7-F9</f>
        <v>35480</v>
      </c>
      <c r="G10" s="174">
        <f>G7-G9</f>
        <v>45883</v>
      </c>
      <c r="H10" s="174">
        <f>H7-H9</f>
        <v>41769</v>
      </c>
      <c r="I10" s="175">
        <v>40208</v>
      </c>
    </row>
    <row r="11" spans="1:9" ht="27" customHeight="1">
      <c r="A11" s="284"/>
      <c r="B11" s="44" t="s">
        <v>123</v>
      </c>
      <c r="C11" s="43"/>
      <c r="D11" s="94"/>
      <c r="E11" s="174">
        <v>31359</v>
      </c>
      <c r="F11" s="174">
        <v>32113</v>
      </c>
      <c r="G11" s="174">
        <v>38278</v>
      </c>
      <c r="H11" s="174">
        <v>37538</v>
      </c>
      <c r="I11" s="175">
        <v>36127</v>
      </c>
    </row>
    <row r="12" spans="1:9" ht="27" customHeight="1">
      <c r="A12" s="284"/>
      <c r="B12" s="44" t="s">
        <v>124</v>
      </c>
      <c r="C12" s="43"/>
      <c r="D12" s="94"/>
      <c r="E12" s="174">
        <v>4121</v>
      </c>
      <c r="F12" s="174">
        <f>F10-F11</f>
        <v>3367</v>
      </c>
      <c r="G12" s="174">
        <f>G10-G11</f>
        <v>7605</v>
      </c>
      <c r="H12" s="174">
        <v>4230</v>
      </c>
      <c r="I12" s="175">
        <v>4082</v>
      </c>
    </row>
    <row r="13" spans="1:9" ht="27" customHeight="1">
      <c r="A13" s="284"/>
      <c r="B13" s="44" t="s">
        <v>125</v>
      </c>
      <c r="C13" s="43"/>
      <c r="D13" s="99"/>
      <c r="E13" s="176">
        <v>-69</v>
      </c>
      <c r="F13" s="176">
        <v>-754</v>
      </c>
      <c r="G13" s="176">
        <v>4238</v>
      </c>
      <c r="H13" s="176">
        <v>-3374</v>
      </c>
      <c r="I13" s="177">
        <v>-148</v>
      </c>
    </row>
    <row r="14" spans="1:9" ht="27" customHeight="1">
      <c r="A14" s="284"/>
      <c r="B14" s="101" t="s">
        <v>126</v>
      </c>
      <c r="C14" s="53"/>
      <c r="D14" s="99"/>
      <c r="E14" s="176">
        <v>0</v>
      </c>
      <c r="F14" s="176">
        <v>0</v>
      </c>
      <c r="G14" s="176">
        <v>0</v>
      </c>
      <c r="H14" s="176">
        <v>0</v>
      </c>
      <c r="I14" s="177">
        <v>256</v>
      </c>
    </row>
    <row r="15" spans="1:9" ht="27" customHeight="1">
      <c r="A15" s="284"/>
      <c r="B15" s="45" t="s">
        <v>127</v>
      </c>
      <c r="C15" s="46"/>
      <c r="D15" s="178"/>
      <c r="E15" s="179">
        <v>-2098</v>
      </c>
      <c r="F15" s="179">
        <v>-719</v>
      </c>
      <c r="G15" s="179">
        <v>1950</v>
      </c>
      <c r="H15" s="179">
        <v>-5504</v>
      </c>
      <c r="I15" s="180">
        <v>-6390</v>
      </c>
    </row>
    <row r="16" spans="1:9" ht="27" customHeight="1">
      <c r="A16" s="284"/>
      <c r="B16" s="181" t="s">
        <v>128</v>
      </c>
      <c r="C16" s="182"/>
      <c r="D16" s="183" t="s">
        <v>43</v>
      </c>
      <c r="E16" s="184">
        <v>98087</v>
      </c>
      <c r="F16" s="184">
        <v>91842</v>
      </c>
      <c r="G16" s="184">
        <v>94874</v>
      </c>
      <c r="H16" s="184">
        <v>83107</v>
      </c>
      <c r="I16" s="185">
        <v>77687</v>
      </c>
    </row>
    <row r="17" spans="1:9" ht="27" customHeight="1">
      <c r="A17" s="284"/>
      <c r="B17" s="44" t="s">
        <v>129</v>
      </c>
      <c r="C17" s="43"/>
      <c r="D17" s="91" t="s">
        <v>44</v>
      </c>
      <c r="E17" s="174">
        <v>62760</v>
      </c>
      <c r="F17" s="174">
        <v>55744</v>
      </c>
      <c r="G17" s="174">
        <v>41761</v>
      </c>
      <c r="H17" s="174">
        <v>49564</v>
      </c>
      <c r="I17" s="175">
        <v>42508</v>
      </c>
    </row>
    <row r="18" spans="1:9" ht="27" customHeight="1">
      <c r="A18" s="284"/>
      <c r="B18" s="44" t="s">
        <v>130</v>
      </c>
      <c r="C18" s="43"/>
      <c r="D18" s="91" t="s">
        <v>45</v>
      </c>
      <c r="E18" s="174">
        <v>3450720</v>
      </c>
      <c r="F18" s="174">
        <v>3507146</v>
      </c>
      <c r="G18" s="174">
        <v>3574555</v>
      </c>
      <c r="H18" s="174">
        <v>3630828</v>
      </c>
      <c r="I18" s="175">
        <v>3692783</v>
      </c>
    </row>
    <row r="19" spans="1:9" ht="27" customHeight="1">
      <c r="A19" s="284"/>
      <c r="B19" s="44" t="s">
        <v>131</v>
      </c>
      <c r="C19" s="43"/>
      <c r="D19" s="91" t="s">
        <v>132</v>
      </c>
      <c r="E19" s="174">
        <f>E17+E18-E16</f>
        <v>3415393</v>
      </c>
      <c r="F19" s="174">
        <f>F17+F18-F16</f>
        <v>3471048</v>
      </c>
      <c r="G19" s="174">
        <f>G17+G18-G16</f>
        <v>3521442</v>
      </c>
      <c r="H19" s="174">
        <f>H17+H18-H16</f>
        <v>3597285</v>
      </c>
      <c r="I19" s="174">
        <f>I17+I18-I16</f>
        <v>3657604</v>
      </c>
    </row>
    <row r="20" spans="1:9" ht="27" customHeight="1">
      <c r="A20" s="284"/>
      <c r="B20" s="44" t="s">
        <v>133</v>
      </c>
      <c r="C20" s="43"/>
      <c r="D20" s="94" t="s">
        <v>134</v>
      </c>
      <c r="E20" s="186">
        <f>E18/E8</f>
        <v>3.4517935077809199</v>
      </c>
      <c r="F20" s="186">
        <f>F18/F8</f>
        <v>3.5105547486609496</v>
      </c>
      <c r="G20" s="186">
        <f>G18/G8</f>
        <v>3.5896855244857071</v>
      </c>
      <c r="H20" s="186">
        <f>H18/H8</f>
        <v>3.7549244997936815</v>
      </c>
      <c r="I20" s="186">
        <f>I18/I8</f>
        <v>3.812200170335768</v>
      </c>
    </row>
    <row r="21" spans="1:9" ht="27" customHeight="1">
      <c r="A21" s="284"/>
      <c r="B21" s="44" t="s">
        <v>135</v>
      </c>
      <c r="C21" s="43"/>
      <c r="D21" s="94" t="s">
        <v>136</v>
      </c>
      <c r="E21" s="186">
        <f>E19/E8</f>
        <v>3.4164555176659941</v>
      </c>
      <c r="F21" s="186">
        <f>F19/F8</f>
        <v>3.4744216634351957</v>
      </c>
      <c r="G21" s="186">
        <f>G19/G8</f>
        <v>3.5363477055790153</v>
      </c>
      <c r="H21" s="186">
        <f>H19/H8</f>
        <v>3.7202350481048159</v>
      </c>
      <c r="I21" s="186">
        <f>I19/I8</f>
        <v>3.7758835522750149</v>
      </c>
    </row>
    <row r="22" spans="1:9" ht="27" customHeight="1">
      <c r="A22" s="284"/>
      <c r="B22" s="44" t="s">
        <v>137</v>
      </c>
      <c r="C22" s="43"/>
      <c r="D22" s="94" t="s">
        <v>138</v>
      </c>
      <c r="E22" s="174">
        <f>E18/E24*1000000</f>
        <v>676405.39474623045</v>
      </c>
      <c r="F22" s="174">
        <f>F18/F24*1000000</f>
        <v>687465.94176365016</v>
      </c>
      <c r="G22" s="174">
        <f>G18/G24*1000000</f>
        <v>700679.36135563347</v>
      </c>
      <c r="H22" s="174">
        <f>H18/H24*1000000</f>
        <v>711709.91752320272</v>
      </c>
      <c r="I22" s="174">
        <f>I18/I24*1000000</f>
        <v>723854.25152639707</v>
      </c>
    </row>
    <row r="23" spans="1:9" ht="27" customHeight="1">
      <c r="A23" s="284"/>
      <c r="B23" s="44" t="s">
        <v>139</v>
      </c>
      <c r="C23" s="43"/>
      <c r="D23" s="94" t="s">
        <v>140</v>
      </c>
      <c r="E23" s="174">
        <f>E19/E24*1000000</f>
        <v>669480.64472878468</v>
      </c>
      <c r="F23" s="174">
        <f>F19/F24*1000000</f>
        <v>680390.06138519314</v>
      </c>
      <c r="G23" s="174">
        <f>G19/G24*1000000</f>
        <v>690268.22404772195</v>
      </c>
      <c r="H23" s="174">
        <f>H19/H24*1000000</f>
        <v>705134.86473538668</v>
      </c>
      <c r="I23" s="174">
        <f>I19/I24*1000000</f>
        <v>716958.51226566953</v>
      </c>
    </row>
    <row r="24" spans="1:9" ht="27" customHeight="1">
      <c r="A24" s="284"/>
      <c r="B24" s="187" t="s">
        <v>141</v>
      </c>
      <c r="C24" s="188"/>
      <c r="D24" s="189" t="s">
        <v>142</v>
      </c>
      <c r="E24" s="179">
        <v>5101556</v>
      </c>
      <c r="F24" s="179">
        <v>5101556</v>
      </c>
      <c r="G24" s="179">
        <v>5101556</v>
      </c>
      <c r="H24" s="180">
        <v>5101556</v>
      </c>
      <c r="I24" s="180">
        <f>H24</f>
        <v>5101556</v>
      </c>
    </row>
    <row r="25" spans="1:9" ht="27" customHeight="1">
      <c r="A25" s="284"/>
      <c r="B25" s="10" t="s">
        <v>143</v>
      </c>
      <c r="C25" s="190"/>
      <c r="D25" s="191"/>
      <c r="E25" s="172">
        <v>982964</v>
      </c>
      <c r="F25" s="172">
        <v>983175</v>
      </c>
      <c r="G25" s="172">
        <v>916594</v>
      </c>
      <c r="H25" s="172">
        <v>922373</v>
      </c>
      <c r="I25" s="192">
        <v>931456</v>
      </c>
    </row>
    <row r="26" spans="1:9" ht="27" customHeight="1">
      <c r="A26" s="284"/>
      <c r="B26" s="193" t="s">
        <v>144</v>
      </c>
      <c r="C26" s="194"/>
      <c r="D26" s="195"/>
      <c r="E26" s="196">
        <v>0.61799999999999999</v>
      </c>
      <c r="F26" s="196">
        <v>0.63400000000000001</v>
      </c>
      <c r="G26" s="196">
        <v>0.64300000000000002</v>
      </c>
      <c r="H26" s="196">
        <v>0.64600000000000002</v>
      </c>
      <c r="I26" s="197">
        <v>0.65400000000000003</v>
      </c>
    </row>
    <row r="27" spans="1:9" ht="27" customHeight="1">
      <c r="A27" s="284"/>
      <c r="B27" s="193" t="s">
        <v>145</v>
      </c>
      <c r="C27" s="194"/>
      <c r="D27" s="195"/>
      <c r="E27" s="198">
        <v>0.4</v>
      </c>
      <c r="F27" s="198">
        <v>0.3</v>
      </c>
      <c r="G27" s="198">
        <v>0.8</v>
      </c>
      <c r="H27" s="198">
        <v>0.5</v>
      </c>
      <c r="I27" s="199">
        <v>0.4</v>
      </c>
    </row>
    <row r="28" spans="1:9" ht="27" customHeight="1">
      <c r="A28" s="284"/>
      <c r="B28" s="193" t="s">
        <v>146</v>
      </c>
      <c r="C28" s="194"/>
      <c r="D28" s="195"/>
      <c r="E28" s="198">
        <v>96.6</v>
      </c>
      <c r="F28" s="198">
        <v>98.4</v>
      </c>
      <c r="G28" s="198">
        <v>96.8</v>
      </c>
      <c r="H28" s="198">
        <v>97.5</v>
      </c>
      <c r="I28" s="199">
        <v>98.3</v>
      </c>
    </row>
    <row r="29" spans="1:9" ht="27" customHeight="1">
      <c r="A29" s="284"/>
      <c r="B29" s="200" t="s">
        <v>147</v>
      </c>
      <c r="C29" s="201"/>
      <c r="D29" s="202"/>
      <c r="E29" s="203">
        <v>52.5</v>
      </c>
      <c r="F29" s="203">
        <v>52.7</v>
      </c>
      <c r="G29" s="203">
        <v>53.2</v>
      </c>
      <c r="H29" s="203">
        <v>52.9</v>
      </c>
      <c r="I29" s="204">
        <v>51.9</v>
      </c>
    </row>
    <row r="30" spans="1:9" ht="27" customHeight="1">
      <c r="A30" s="284"/>
      <c r="B30" s="327" t="s">
        <v>148</v>
      </c>
      <c r="C30" s="25" t="s">
        <v>149</v>
      </c>
      <c r="D30" s="205"/>
      <c r="E30" s="206">
        <v>0</v>
      </c>
      <c r="F30" s="206">
        <v>0</v>
      </c>
      <c r="G30" s="206">
        <v>0</v>
      </c>
      <c r="H30" s="206">
        <v>0</v>
      </c>
      <c r="I30" s="207">
        <v>0</v>
      </c>
    </row>
    <row r="31" spans="1:9" ht="27" customHeight="1">
      <c r="A31" s="284"/>
      <c r="B31" s="284"/>
      <c r="C31" s="193" t="s">
        <v>150</v>
      </c>
      <c r="D31" s="195"/>
      <c r="E31" s="198">
        <v>0</v>
      </c>
      <c r="F31" s="198">
        <v>0</v>
      </c>
      <c r="G31" s="198">
        <v>0</v>
      </c>
      <c r="H31" s="198">
        <v>0</v>
      </c>
      <c r="I31" s="199">
        <v>0</v>
      </c>
    </row>
    <row r="32" spans="1:9" ht="27" customHeight="1">
      <c r="A32" s="284"/>
      <c r="B32" s="284"/>
      <c r="C32" s="193" t="s">
        <v>151</v>
      </c>
      <c r="D32" s="195"/>
      <c r="E32" s="198">
        <v>13.1</v>
      </c>
      <c r="F32" s="198">
        <v>12.1</v>
      </c>
      <c r="G32" s="198">
        <v>11.8</v>
      </c>
      <c r="H32" s="198">
        <v>11.8</v>
      </c>
      <c r="I32" s="199">
        <v>11.7</v>
      </c>
    </row>
    <row r="33" spans="1:9" ht="27" customHeight="1">
      <c r="A33" s="285"/>
      <c r="B33" s="285"/>
      <c r="C33" s="200" t="s">
        <v>152</v>
      </c>
      <c r="D33" s="202"/>
      <c r="E33" s="203">
        <v>240</v>
      </c>
      <c r="F33" s="203">
        <v>243.8</v>
      </c>
      <c r="G33" s="203">
        <v>257.8</v>
      </c>
      <c r="H33" s="203">
        <v>260.89999999999998</v>
      </c>
      <c r="I33" s="208">
        <v>263.3</v>
      </c>
    </row>
    <row r="34" spans="1:9" ht="27" customHeight="1">
      <c r="A34" s="2" t="s">
        <v>244</v>
      </c>
      <c r="B34" s="8"/>
      <c r="C34" s="8"/>
      <c r="D34" s="8"/>
      <c r="E34" s="209"/>
      <c r="F34" s="209"/>
      <c r="G34" s="209"/>
      <c r="H34" s="209"/>
      <c r="I34" s="210"/>
    </row>
    <row r="35" spans="1:9" ht="27" customHeight="1">
      <c r="A35" s="13" t="s">
        <v>111</v>
      </c>
    </row>
    <row r="36" spans="1:9">
      <c r="A36" s="211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5" orientation="portrait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50"/>
  <sheetViews>
    <sheetView view="pageBreakPreview" zoomScale="90" zoomScaleNormal="100" zoomScaleSheetLayoutView="90" workbookViewId="0"/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64" t="s">
        <v>0</v>
      </c>
      <c r="B1" s="28"/>
      <c r="C1" s="28"/>
      <c r="D1" s="103" t="s">
        <v>248</v>
      </c>
      <c r="E1" s="35"/>
      <c r="F1" s="35"/>
      <c r="G1" s="35"/>
    </row>
    <row r="2" spans="1:25" ht="15" customHeight="1"/>
    <row r="3" spans="1:25" ht="15" customHeight="1">
      <c r="A3" s="36" t="s">
        <v>153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>
      <c r="A5" s="31" t="s">
        <v>245</v>
      </c>
      <c r="B5" s="31"/>
      <c r="C5" s="31"/>
      <c r="D5" s="31"/>
      <c r="K5" s="37"/>
      <c r="O5" s="37" t="s">
        <v>48</v>
      </c>
    </row>
    <row r="6" spans="1:25" ht="15.95" customHeight="1">
      <c r="A6" s="293" t="s">
        <v>49</v>
      </c>
      <c r="B6" s="294"/>
      <c r="C6" s="294"/>
      <c r="D6" s="294"/>
      <c r="E6" s="295"/>
      <c r="F6" s="328" t="s">
        <v>256</v>
      </c>
      <c r="G6" s="315"/>
      <c r="H6" s="328" t="s">
        <v>257</v>
      </c>
      <c r="I6" s="315"/>
      <c r="J6" s="328" t="s">
        <v>258</v>
      </c>
      <c r="K6" s="315"/>
      <c r="L6" s="328" t="s">
        <v>259</v>
      </c>
      <c r="M6" s="315"/>
      <c r="N6" s="328"/>
      <c r="O6" s="315"/>
    </row>
    <row r="7" spans="1:25" ht="15.95" customHeight="1">
      <c r="A7" s="296"/>
      <c r="B7" s="297"/>
      <c r="C7" s="297"/>
      <c r="D7" s="297"/>
      <c r="E7" s="298"/>
      <c r="F7" s="109" t="s">
        <v>242</v>
      </c>
      <c r="G7" s="38" t="s">
        <v>2</v>
      </c>
      <c r="H7" s="109" t="s">
        <v>242</v>
      </c>
      <c r="I7" s="38" t="s">
        <v>2</v>
      </c>
      <c r="J7" s="109" t="s">
        <v>242</v>
      </c>
      <c r="K7" s="38" t="s">
        <v>2</v>
      </c>
      <c r="L7" s="109" t="s">
        <v>242</v>
      </c>
      <c r="M7" s="38" t="s">
        <v>2</v>
      </c>
      <c r="N7" s="109" t="s">
        <v>242</v>
      </c>
      <c r="O7" s="250" t="s">
        <v>2</v>
      </c>
    </row>
    <row r="8" spans="1:25" ht="15.95" customHeight="1">
      <c r="A8" s="305" t="s">
        <v>83</v>
      </c>
      <c r="B8" s="55" t="s">
        <v>50</v>
      </c>
      <c r="C8" s="56"/>
      <c r="D8" s="56"/>
      <c r="E8" s="93" t="s">
        <v>41</v>
      </c>
      <c r="F8" s="110">
        <v>490</v>
      </c>
      <c r="G8" s="111">
        <v>481</v>
      </c>
      <c r="H8" s="110">
        <v>1989</v>
      </c>
      <c r="I8" s="112">
        <v>1969</v>
      </c>
      <c r="J8" s="110">
        <v>1399</v>
      </c>
      <c r="K8" s="113">
        <v>137</v>
      </c>
      <c r="L8" s="110">
        <v>2640</v>
      </c>
      <c r="M8" s="112">
        <v>2764</v>
      </c>
      <c r="N8" s="110"/>
      <c r="O8" s="113"/>
      <c r="P8" s="114"/>
      <c r="Q8" s="114"/>
      <c r="R8" s="114"/>
      <c r="S8" s="114"/>
      <c r="T8" s="114"/>
      <c r="U8" s="114"/>
      <c r="V8" s="114"/>
      <c r="W8" s="114"/>
      <c r="X8" s="114"/>
      <c r="Y8" s="114"/>
    </row>
    <row r="9" spans="1:25" ht="15.95" customHeight="1">
      <c r="A9" s="306"/>
      <c r="B9" s="8"/>
      <c r="C9" s="30" t="s">
        <v>51</v>
      </c>
      <c r="D9" s="43"/>
      <c r="E9" s="91" t="s">
        <v>42</v>
      </c>
      <c r="F9" s="70">
        <v>490</v>
      </c>
      <c r="G9" s="115">
        <v>481</v>
      </c>
      <c r="H9" s="70">
        <v>1989</v>
      </c>
      <c r="I9" s="116">
        <v>1969</v>
      </c>
      <c r="J9" s="70">
        <v>1399</v>
      </c>
      <c r="K9" s="117">
        <v>137</v>
      </c>
      <c r="L9" s="70">
        <v>2551</v>
      </c>
      <c r="M9" s="116">
        <v>2603</v>
      </c>
      <c r="N9" s="70"/>
      <c r="O9" s="117"/>
      <c r="P9" s="114"/>
      <c r="Q9" s="114"/>
      <c r="R9" s="114"/>
      <c r="S9" s="114"/>
      <c r="T9" s="114"/>
      <c r="U9" s="114"/>
      <c r="V9" s="114"/>
      <c r="W9" s="114"/>
      <c r="X9" s="114"/>
      <c r="Y9" s="114"/>
    </row>
    <row r="10" spans="1:25" ht="15.95" customHeight="1">
      <c r="A10" s="306"/>
      <c r="B10" s="10"/>
      <c r="C10" s="30" t="s">
        <v>52</v>
      </c>
      <c r="D10" s="43"/>
      <c r="E10" s="91" t="s">
        <v>43</v>
      </c>
      <c r="F10" s="70">
        <v>0</v>
      </c>
      <c r="G10" s="115">
        <v>0</v>
      </c>
      <c r="H10" s="70"/>
      <c r="I10" s="116">
        <v>0</v>
      </c>
      <c r="J10" s="118">
        <v>0</v>
      </c>
      <c r="K10" s="119">
        <v>0</v>
      </c>
      <c r="L10" s="70">
        <v>89</v>
      </c>
      <c r="M10" s="116">
        <v>161</v>
      </c>
      <c r="N10" s="70"/>
      <c r="O10" s="117"/>
      <c r="P10" s="114"/>
      <c r="Q10" s="114"/>
      <c r="R10" s="114"/>
      <c r="S10" s="114"/>
      <c r="T10" s="114"/>
      <c r="U10" s="114"/>
      <c r="V10" s="114"/>
      <c r="W10" s="114"/>
      <c r="X10" s="114"/>
      <c r="Y10" s="114"/>
    </row>
    <row r="11" spans="1:25" ht="15.95" customHeight="1">
      <c r="A11" s="306"/>
      <c r="B11" s="50" t="s">
        <v>53</v>
      </c>
      <c r="C11" s="63"/>
      <c r="D11" s="63"/>
      <c r="E11" s="90" t="s">
        <v>44</v>
      </c>
      <c r="F11" s="120">
        <v>475</v>
      </c>
      <c r="G11" s="121">
        <v>463</v>
      </c>
      <c r="H11" s="120">
        <v>1497</v>
      </c>
      <c r="I11" s="122">
        <v>1513</v>
      </c>
      <c r="J11" s="120">
        <v>1396</v>
      </c>
      <c r="K11" s="123">
        <v>176</v>
      </c>
      <c r="L11" s="120">
        <v>2460</v>
      </c>
      <c r="M11" s="122">
        <v>2473</v>
      </c>
      <c r="N11" s="120"/>
      <c r="O11" s="123"/>
      <c r="P11" s="114"/>
      <c r="Q11" s="114"/>
      <c r="R11" s="114"/>
      <c r="S11" s="114"/>
      <c r="T11" s="114"/>
      <c r="U11" s="114"/>
      <c r="V11" s="114"/>
      <c r="W11" s="114"/>
      <c r="X11" s="114"/>
      <c r="Y11" s="114"/>
    </row>
    <row r="12" spans="1:25" ht="15.95" customHeight="1">
      <c r="A12" s="306"/>
      <c r="B12" s="7"/>
      <c r="C12" s="30" t="s">
        <v>54</v>
      </c>
      <c r="D12" s="43"/>
      <c r="E12" s="91" t="s">
        <v>45</v>
      </c>
      <c r="F12" s="70">
        <v>475</v>
      </c>
      <c r="G12" s="115">
        <v>463</v>
      </c>
      <c r="H12" s="120">
        <v>1497</v>
      </c>
      <c r="I12" s="116">
        <v>1513</v>
      </c>
      <c r="J12" s="120">
        <v>1396</v>
      </c>
      <c r="K12" s="117">
        <v>176</v>
      </c>
      <c r="L12" s="70">
        <v>2449</v>
      </c>
      <c r="M12" s="116">
        <v>2469</v>
      </c>
      <c r="N12" s="70"/>
      <c r="O12" s="117"/>
      <c r="P12" s="114"/>
      <c r="Q12" s="114"/>
      <c r="R12" s="114"/>
      <c r="S12" s="114"/>
      <c r="T12" s="114"/>
      <c r="U12" s="114"/>
      <c r="V12" s="114"/>
      <c r="W12" s="114"/>
      <c r="X12" s="114"/>
      <c r="Y12" s="114"/>
    </row>
    <row r="13" spans="1:25" ht="15.95" customHeight="1">
      <c r="A13" s="306"/>
      <c r="B13" s="8"/>
      <c r="C13" s="52" t="s">
        <v>55</v>
      </c>
      <c r="D13" s="53"/>
      <c r="E13" s="95" t="s">
        <v>46</v>
      </c>
      <c r="F13" s="68">
        <v>0</v>
      </c>
      <c r="G13" s="150">
        <v>0</v>
      </c>
      <c r="H13" s="118">
        <v>0</v>
      </c>
      <c r="I13" s="119">
        <v>0</v>
      </c>
      <c r="J13" s="118">
        <v>0</v>
      </c>
      <c r="K13" s="119">
        <v>0</v>
      </c>
      <c r="L13" s="68">
        <v>11</v>
      </c>
      <c r="M13" s="125">
        <v>4</v>
      </c>
      <c r="N13" s="68"/>
      <c r="O13" s="126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5" ht="15.95" customHeight="1">
      <c r="A14" s="306"/>
      <c r="B14" s="44" t="s">
        <v>56</v>
      </c>
      <c r="C14" s="43"/>
      <c r="D14" s="43"/>
      <c r="E14" s="91" t="s">
        <v>154</v>
      </c>
      <c r="F14" s="69">
        <f t="shared" ref="F14:K15" si="0">F9-F12</f>
        <v>15</v>
      </c>
      <c r="G14" s="127">
        <f t="shared" si="0"/>
        <v>18</v>
      </c>
      <c r="H14" s="69">
        <f t="shared" si="0"/>
        <v>492</v>
      </c>
      <c r="I14" s="127">
        <f t="shared" si="0"/>
        <v>456</v>
      </c>
      <c r="J14" s="69">
        <f t="shared" si="0"/>
        <v>3</v>
      </c>
      <c r="K14" s="127">
        <f t="shared" si="0"/>
        <v>-39</v>
      </c>
      <c r="L14" s="69">
        <f t="shared" ref="L14:O15" si="1">L9-L12</f>
        <v>102</v>
      </c>
      <c r="M14" s="127">
        <v>135</v>
      </c>
      <c r="N14" s="69">
        <f t="shared" si="1"/>
        <v>0</v>
      </c>
      <c r="O14" s="127">
        <f t="shared" si="1"/>
        <v>0</v>
      </c>
      <c r="P14" s="114"/>
      <c r="Q14" s="114"/>
      <c r="R14" s="114"/>
      <c r="S14" s="114"/>
      <c r="T14" s="114"/>
      <c r="U14" s="114"/>
      <c r="V14" s="114"/>
      <c r="W14" s="114"/>
      <c r="X14" s="114"/>
      <c r="Y14" s="114"/>
    </row>
    <row r="15" spans="1:25" ht="15.95" customHeight="1">
      <c r="A15" s="306"/>
      <c r="B15" s="44" t="s">
        <v>57</v>
      </c>
      <c r="C15" s="43"/>
      <c r="D15" s="43"/>
      <c r="E15" s="91" t="s">
        <v>155</v>
      </c>
      <c r="F15" s="69">
        <f t="shared" si="0"/>
        <v>0</v>
      </c>
      <c r="G15" s="127">
        <f t="shared" si="0"/>
        <v>0</v>
      </c>
      <c r="H15" s="69">
        <f t="shared" si="0"/>
        <v>0</v>
      </c>
      <c r="I15" s="127">
        <f t="shared" si="0"/>
        <v>0</v>
      </c>
      <c r="J15" s="69">
        <f t="shared" si="0"/>
        <v>0</v>
      </c>
      <c r="K15" s="127">
        <f t="shared" si="0"/>
        <v>0</v>
      </c>
      <c r="L15" s="69">
        <f t="shared" si="1"/>
        <v>78</v>
      </c>
      <c r="M15" s="127">
        <v>156</v>
      </c>
      <c r="N15" s="69">
        <f t="shared" si="1"/>
        <v>0</v>
      </c>
      <c r="O15" s="127">
        <f t="shared" si="1"/>
        <v>0</v>
      </c>
      <c r="P15" s="114"/>
      <c r="Q15" s="114"/>
      <c r="R15" s="114"/>
      <c r="S15" s="114"/>
      <c r="T15" s="114"/>
      <c r="U15" s="114"/>
      <c r="V15" s="114"/>
      <c r="W15" s="114"/>
      <c r="X15" s="114"/>
      <c r="Y15" s="114"/>
    </row>
    <row r="16" spans="1:25" ht="15.95" customHeight="1">
      <c r="A16" s="306"/>
      <c r="B16" s="44" t="s">
        <v>58</v>
      </c>
      <c r="C16" s="43"/>
      <c r="D16" s="43"/>
      <c r="E16" s="91" t="s">
        <v>156</v>
      </c>
      <c r="F16" s="69">
        <f t="shared" ref="F16:K16" si="2">F8-F11</f>
        <v>15</v>
      </c>
      <c r="G16" s="127">
        <f t="shared" si="2"/>
        <v>18</v>
      </c>
      <c r="H16" s="69">
        <f t="shared" si="2"/>
        <v>492</v>
      </c>
      <c r="I16" s="127">
        <f t="shared" si="2"/>
        <v>456</v>
      </c>
      <c r="J16" s="69">
        <f t="shared" si="2"/>
        <v>3</v>
      </c>
      <c r="K16" s="127">
        <f t="shared" si="2"/>
        <v>-39</v>
      </c>
      <c r="L16" s="69">
        <f t="shared" ref="L16:O16" si="3">L8-L11</f>
        <v>180</v>
      </c>
      <c r="M16" s="127">
        <v>291</v>
      </c>
      <c r="N16" s="69">
        <f t="shared" si="3"/>
        <v>0</v>
      </c>
      <c r="O16" s="127">
        <f t="shared" si="3"/>
        <v>0</v>
      </c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  <row r="17" spans="1:25" ht="15.95" customHeight="1">
      <c r="A17" s="306"/>
      <c r="B17" s="44" t="s">
        <v>59</v>
      </c>
      <c r="C17" s="43"/>
      <c r="D17" s="43"/>
      <c r="E17" s="34"/>
      <c r="F17" s="213">
        <v>0</v>
      </c>
      <c r="G17" s="214">
        <v>0</v>
      </c>
      <c r="H17" s="118">
        <v>0</v>
      </c>
      <c r="I17" s="119">
        <v>0</v>
      </c>
      <c r="J17" s="70">
        <v>2009</v>
      </c>
      <c r="K17" s="117">
        <v>2011</v>
      </c>
      <c r="L17" s="70">
        <v>1530</v>
      </c>
      <c r="M17" s="116">
        <v>1709</v>
      </c>
      <c r="N17" s="118"/>
      <c r="O17" s="128"/>
      <c r="P17" s="114"/>
      <c r="Q17" s="114"/>
      <c r="R17" s="114"/>
      <c r="S17" s="114"/>
      <c r="T17" s="114"/>
      <c r="U17" s="114"/>
      <c r="V17" s="114"/>
      <c r="W17" s="114"/>
      <c r="X17" s="114"/>
      <c r="Y17" s="114"/>
    </row>
    <row r="18" spans="1:25" ht="15.95" customHeight="1">
      <c r="A18" s="307"/>
      <c r="B18" s="47" t="s">
        <v>60</v>
      </c>
      <c r="C18" s="31"/>
      <c r="D18" s="31"/>
      <c r="E18" s="17"/>
      <c r="F18" s="129">
        <v>0</v>
      </c>
      <c r="G18" s="130">
        <v>0</v>
      </c>
      <c r="H18" s="131">
        <v>0</v>
      </c>
      <c r="I18" s="132">
        <v>0</v>
      </c>
      <c r="J18" s="131">
        <v>0</v>
      </c>
      <c r="K18" s="132">
        <v>0</v>
      </c>
      <c r="L18" s="131">
        <v>0</v>
      </c>
      <c r="M18" s="132">
        <v>0</v>
      </c>
      <c r="N18" s="131"/>
      <c r="O18" s="133"/>
      <c r="P18" s="114"/>
      <c r="Q18" s="114"/>
      <c r="R18" s="114"/>
      <c r="S18" s="114"/>
      <c r="T18" s="114"/>
      <c r="U18" s="114"/>
      <c r="V18" s="114"/>
      <c r="W18" s="114"/>
      <c r="X18" s="114"/>
      <c r="Y18" s="114"/>
    </row>
    <row r="19" spans="1:25" ht="15.95" customHeight="1">
      <c r="A19" s="306" t="s">
        <v>84</v>
      </c>
      <c r="B19" s="50" t="s">
        <v>61</v>
      </c>
      <c r="C19" s="51"/>
      <c r="D19" s="51"/>
      <c r="E19" s="96"/>
      <c r="F19" s="65">
        <v>0</v>
      </c>
      <c r="G19" s="134">
        <v>0</v>
      </c>
      <c r="H19" s="66">
        <v>895</v>
      </c>
      <c r="I19" s="135">
        <v>1067</v>
      </c>
      <c r="J19" s="66">
        <v>739</v>
      </c>
      <c r="K19" s="136">
        <v>1886</v>
      </c>
      <c r="L19" s="66">
        <v>323</v>
      </c>
      <c r="M19" s="135">
        <v>226</v>
      </c>
      <c r="N19" s="66"/>
      <c r="O19" s="136"/>
      <c r="P19" s="114"/>
      <c r="Q19" s="114"/>
      <c r="R19" s="114"/>
      <c r="S19" s="114"/>
      <c r="T19" s="114"/>
      <c r="U19" s="114"/>
      <c r="V19" s="114"/>
      <c r="W19" s="114"/>
      <c r="X19" s="114"/>
      <c r="Y19" s="114"/>
    </row>
    <row r="20" spans="1:25" ht="15.95" customHeight="1">
      <c r="A20" s="306"/>
      <c r="B20" s="19"/>
      <c r="C20" s="30" t="s">
        <v>62</v>
      </c>
      <c r="D20" s="43"/>
      <c r="E20" s="91"/>
      <c r="F20" s="69">
        <v>0</v>
      </c>
      <c r="G20" s="127">
        <v>0</v>
      </c>
      <c r="H20" s="70">
        <v>760</v>
      </c>
      <c r="I20" s="116">
        <v>1067</v>
      </c>
      <c r="J20" s="70">
        <v>412</v>
      </c>
      <c r="K20" s="119">
        <v>1224</v>
      </c>
      <c r="L20" s="70">
        <v>93</v>
      </c>
      <c r="M20" s="116">
        <v>0</v>
      </c>
      <c r="N20" s="70"/>
      <c r="O20" s="117"/>
      <c r="P20" s="114"/>
      <c r="Q20" s="114"/>
      <c r="R20" s="114"/>
      <c r="S20" s="114"/>
      <c r="T20" s="114"/>
      <c r="U20" s="114"/>
      <c r="V20" s="114"/>
      <c r="W20" s="114"/>
      <c r="X20" s="114"/>
      <c r="Y20" s="114"/>
    </row>
    <row r="21" spans="1:25" ht="15.95" customHeight="1">
      <c r="A21" s="306"/>
      <c r="B21" s="9" t="s">
        <v>63</v>
      </c>
      <c r="C21" s="63"/>
      <c r="D21" s="63"/>
      <c r="E21" s="90" t="s">
        <v>157</v>
      </c>
      <c r="F21" s="137">
        <v>0</v>
      </c>
      <c r="G21" s="138">
        <v>0</v>
      </c>
      <c r="H21" s="120">
        <v>895</v>
      </c>
      <c r="I21" s="122">
        <v>457</v>
      </c>
      <c r="J21" s="120">
        <v>721</v>
      </c>
      <c r="K21" s="123">
        <v>690</v>
      </c>
      <c r="L21" s="120">
        <v>323</v>
      </c>
      <c r="M21" s="122">
        <v>226</v>
      </c>
      <c r="N21" s="120"/>
      <c r="O21" s="123"/>
      <c r="P21" s="114"/>
      <c r="Q21" s="114"/>
      <c r="R21" s="114"/>
      <c r="S21" s="114"/>
      <c r="T21" s="114"/>
      <c r="U21" s="114"/>
      <c r="V21" s="114"/>
      <c r="W21" s="114"/>
      <c r="X21" s="114"/>
      <c r="Y21" s="114"/>
    </row>
    <row r="22" spans="1:25" ht="15.95" customHeight="1">
      <c r="A22" s="306"/>
      <c r="B22" s="50" t="s">
        <v>64</v>
      </c>
      <c r="C22" s="51"/>
      <c r="D22" s="51"/>
      <c r="E22" s="96" t="s">
        <v>158</v>
      </c>
      <c r="F22" s="65">
        <v>238</v>
      </c>
      <c r="G22" s="134">
        <v>182</v>
      </c>
      <c r="H22" s="66">
        <v>2775</v>
      </c>
      <c r="I22" s="135">
        <v>928</v>
      </c>
      <c r="J22" s="66">
        <v>1906</v>
      </c>
      <c r="K22" s="136">
        <v>2095</v>
      </c>
      <c r="L22" s="66">
        <v>453</v>
      </c>
      <c r="M22" s="135">
        <v>394</v>
      </c>
      <c r="N22" s="66"/>
      <c r="O22" s="136"/>
      <c r="P22" s="114"/>
      <c r="Q22" s="114"/>
      <c r="R22" s="114"/>
      <c r="S22" s="114"/>
      <c r="T22" s="114"/>
      <c r="U22" s="114"/>
      <c r="V22" s="114"/>
      <c r="W22" s="114"/>
      <c r="X22" s="114"/>
      <c r="Y22" s="114"/>
    </row>
    <row r="23" spans="1:25" ht="15.95" customHeight="1">
      <c r="A23" s="306"/>
      <c r="B23" s="7" t="s">
        <v>65</v>
      </c>
      <c r="C23" s="52" t="s">
        <v>66</v>
      </c>
      <c r="D23" s="53"/>
      <c r="E23" s="95"/>
      <c r="F23" s="67">
        <v>8</v>
      </c>
      <c r="G23" s="124">
        <v>8</v>
      </c>
      <c r="H23" s="68">
        <v>293</v>
      </c>
      <c r="I23" s="125">
        <v>308</v>
      </c>
      <c r="J23" s="68">
        <v>0</v>
      </c>
      <c r="K23" s="126">
        <v>0</v>
      </c>
      <c r="L23" s="68">
        <v>345</v>
      </c>
      <c r="M23" s="125">
        <v>338</v>
      </c>
      <c r="N23" s="68"/>
      <c r="O23" s="126"/>
      <c r="P23" s="114"/>
      <c r="Q23" s="114"/>
      <c r="R23" s="114"/>
      <c r="S23" s="114"/>
      <c r="T23" s="114"/>
      <c r="U23" s="114"/>
      <c r="V23" s="114"/>
      <c r="W23" s="114"/>
      <c r="X23" s="114"/>
      <c r="Y23" s="114"/>
    </row>
    <row r="24" spans="1:25" ht="15.95" customHeight="1">
      <c r="A24" s="306"/>
      <c r="B24" s="44" t="s">
        <v>159</v>
      </c>
      <c r="C24" s="43"/>
      <c r="D24" s="43"/>
      <c r="E24" s="91" t="s">
        <v>160</v>
      </c>
      <c r="F24" s="69">
        <f t="shared" ref="F24:K24" si="4">F21-F22</f>
        <v>-238</v>
      </c>
      <c r="G24" s="127">
        <f t="shared" si="4"/>
        <v>-182</v>
      </c>
      <c r="H24" s="69">
        <f t="shared" si="4"/>
        <v>-1880</v>
      </c>
      <c r="I24" s="127">
        <f>I21-I22</f>
        <v>-471</v>
      </c>
      <c r="J24" s="69">
        <f>J21-J22</f>
        <v>-1185</v>
      </c>
      <c r="K24" s="127">
        <f t="shared" si="4"/>
        <v>-1405</v>
      </c>
      <c r="L24" s="69">
        <f t="shared" ref="L24:O24" si="5">L21-L22</f>
        <v>-130</v>
      </c>
      <c r="M24" s="127">
        <v>-168</v>
      </c>
      <c r="N24" s="69">
        <f t="shared" si="5"/>
        <v>0</v>
      </c>
      <c r="O24" s="127">
        <f t="shared" si="5"/>
        <v>0</v>
      </c>
      <c r="P24" s="114"/>
      <c r="Q24" s="114"/>
      <c r="R24" s="114"/>
      <c r="S24" s="114"/>
      <c r="T24" s="114"/>
      <c r="U24" s="114"/>
      <c r="V24" s="114"/>
      <c r="W24" s="114"/>
      <c r="X24" s="114"/>
      <c r="Y24" s="114"/>
    </row>
    <row r="25" spans="1:25" ht="15.95" customHeight="1">
      <c r="A25" s="306"/>
      <c r="B25" s="101" t="s">
        <v>67</v>
      </c>
      <c r="C25" s="53"/>
      <c r="D25" s="53"/>
      <c r="E25" s="308" t="s">
        <v>161</v>
      </c>
      <c r="F25" s="320">
        <v>238</v>
      </c>
      <c r="G25" s="318">
        <v>182</v>
      </c>
      <c r="H25" s="316">
        <v>1880</v>
      </c>
      <c r="I25" s="318">
        <v>471</v>
      </c>
      <c r="J25" s="316">
        <v>1185</v>
      </c>
      <c r="K25" s="318">
        <v>1405</v>
      </c>
      <c r="L25" s="316">
        <v>130</v>
      </c>
      <c r="M25" s="318">
        <v>168</v>
      </c>
      <c r="N25" s="316"/>
      <c r="O25" s="318"/>
      <c r="P25" s="114"/>
      <c r="Q25" s="114"/>
      <c r="R25" s="114"/>
      <c r="S25" s="114"/>
      <c r="T25" s="114"/>
      <c r="U25" s="114"/>
      <c r="V25" s="114"/>
      <c r="W25" s="114"/>
      <c r="X25" s="114"/>
      <c r="Y25" s="114"/>
    </row>
    <row r="26" spans="1:25" ht="15.95" customHeight="1">
      <c r="A26" s="306"/>
      <c r="B26" s="9" t="s">
        <v>68</v>
      </c>
      <c r="C26" s="63"/>
      <c r="D26" s="63"/>
      <c r="E26" s="309"/>
      <c r="F26" s="321"/>
      <c r="G26" s="319"/>
      <c r="H26" s="317"/>
      <c r="I26" s="319"/>
      <c r="J26" s="317"/>
      <c r="K26" s="319"/>
      <c r="L26" s="317"/>
      <c r="M26" s="319"/>
      <c r="N26" s="317"/>
      <c r="O26" s="319"/>
      <c r="P26" s="114"/>
      <c r="Q26" s="114"/>
      <c r="R26" s="114"/>
      <c r="S26" s="114"/>
      <c r="T26" s="114"/>
      <c r="U26" s="114"/>
      <c r="V26" s="114"/>
      <c r="W26" s="114"/>
      <c r="X26" s="114"/>
      <c r="Y26" s="114"/>
    </row>
    <row r="27" spans="1:25" ht="15.95" customHeight="1">
      <c r="A27" s="307"/>
      <c r="B27" s="47" t="s">
        <v>162</v>
      </c>
      <c r="C27" s="31"/>
      <c r="D27" s="31"/>
      <c r="E27" s="92" t="s">
        <v>163</v>
      </c>
      <c r="F27" s="73">
        <f t="shared" ref="F27:K27" si="6">F24+F25</f>
        <v>0</v>
      </c>
      <c r="G27" s="139">
        <f t="shared" si="6"/>
        <v>0</v>
      </c>
      <c r="H27" s="73">
        <f t="shared" si="6"/>
        <v>0</v>
      </c>
      <c r="I27" s="139">
        <f t="shared" si="6"/>
        <v>0</v>
      </c>
      <c r="J27" s="73">
        <f t="shared" si="6"/>
        <v>0</v>
      </c>
      <c r="K27" s="139">
        <f t="shared" si="6"/>
        <v>0</v>
      </c>
      <c r="L27" s="73">
        <f t="shared" ref="L27:O27" si="7">L24+L25</f>
        <v>0</v>
      </c>
      <c r="M27" s="139">
        <f t="shared" si="7"/>
        <v>0</v>
      </c>
      <c r="N27" s="73">
        <f t="shared" si="7"/>
        <v>0</v>
      </c>
      <c r="O27" s="139">
        <f t="shared" si="7"/>
        <v>0</v>
      </c>
      <c r="P27" s="114"/>
      <c r="Q27" s="114"/>
      <c r="R27" s="114"/>
      <c r="S27" s="114"/>
      <c r="T27" s="114"/>
      <c r="U27" s="114"/>
      <c r="V27" s="114"/>
      <c r="W27" s="114"/>
      <c r="X27" s="114"/>
      <c r="Y27" s="114"/>
    </row>
    <row r="28" spans="1:25" ht="15.95" customHeight="1">
      <c r="A28" s="13"/>
      <c r="F28" s="114"/>
      <c r="G28" s="114"/>
      <c r="H28" s="114"/>
      <c r="I28" s="114"/>
      <c r="J28" s="114"/>
      <c r="K28" s="114"/>
      <c r="L28" s="140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</row>
    <row r="29" spans="1:25" ht="15.95" customHeight="1">
      <c r="A29" s="31"/>
      <c r="F29" s="114"/>
      <c r="G29" s="114"/>
      <c r="H29" s="114"/>
      <c r="I29" s="114"/>
      <c r="J29" s="254" t="s">
        <v>263</v>
      </c>
      <c r="K29" s="141"/>
      <c r="L29" s="140"/>
      <c r="M29" s="114"/>
      <c r="N29" s="114"/>
      <c r="O29" s="141" t="s">
        <v>164</v>
      </c>
      <c r="P29" s="114"/>
      <c r="Q29" s="114"/>
      <c r="R29" s="114"/>
      <c r="S29" s="114"/>
      <c r="T29" s="114"/>
      <c r="U29" s="114"/>
      <c r="V29" s="114"/>
      <c r="W29" s="114"/>
      <c r="X29" s="114"/>
      <c r="Y29" s="141"/>
    </row>
    <row r="30" spans="1:25" ht="15.95" customHeight="1">
      <c r="A30" s="299" t="s">
        <v>69</v>
      </c>
      <c r="B30" s="300"/>
      <c r="C30" s="300"/>
      <c r="D30" s="300"/>
      <c r="E30" s="301"/>
      <c r="F30" s="323" t="s">
        <v>260</v>
      </c>
      <c r="G30" s="324"/>
      <c r="H30" s="323" t="s">
        <v>261</v>
      </c>
      <c r="I30" s="324"/>
      <c r="J30" s="323" t="s">
        <v>262</v>
      </c>
      <c r="K30" s="324"/>
      <c r="L30" s="323"/>
      <c r="M30" s="324"/>
      <c r="N30" s="323"/>
      <c r="O30" s="324"/>
      <c r="P30" s="142"/>
      <c r="Q30" s="140"/>
      <c r="R30" s="142"/>
      <c r="S30" s="140"/>
      <c r="T30" s="142"/>
      <c r="U30" s="140"/>
      <c r="V30" s="142"/>
      <c r="W30" s="140"/>
      <c r="X30" s="142"/>
      <c r="Y30" s="140"/>
    </row>
    <row r="31" spans="1:25" ht="15.95" customHeight="1">
      <c r="A31" s="302"/>
      <c r="B31" s="303"/>
      <c r="C31" s="303"/>
      <c r="D31" s="303"/>
      <c r="E31" s="304"/>
      <c r="F31" s="109" t="s">
        <v>242</v>
      </c>
      <c r="G31" s="38" t="s">
        <v>2</v>
      </c>
      <c r="H31" s="109" t="s">
        <v>242</v>
      </c>
      <c r="I31" s="38" t="s">
        <v>2</v>
      </c>
      <c r="J31" s="109" t="s">
        <v>242</v>
      </c>
      <c r="K31" s="38" t="s">
        <v>2</v>
      </c>
      <c r="L31" s="109" t="s">
        <v>242</v>
      </c>
      <c r="M31" s="38" t="s">
        <v>2</v>
      </c>
      <c r="N31" s="109" t="s">
        <v>242</v>
      </c>
      <c r="O31" s="212" t="s">
        <v>2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</row>
    <row r="32" spans="1:25" ht="15.95" customHeight="1">
      <c r="A32" s="305" t="s">
        <v>85</v>
      </c>
      <c r="B32" s="55" t="s">
        <v>50</v>
      </c>
      <c r="C32" s="56"/>
      <c r="D32" s="56"/>
      <c r="E32" s="15" t="s">
        <v>41</v>
      </c>
      <c r="F32" s="66">
        <v>108</v>
      </c>
      <c r="G32" s="147">
        <v>187</v>
      </c>
      <c r="H32" s="110">
        <v>7</v>
      </c>
      <c r="I32" s="112">
        <v>7</v>
      </c>
      <c r="J32" s="110">
        <v>8833</v>
      </c>
      <c r="K32" s="113">
        <v>8943</v>
      </c>
      <c r="L32" s="66"/>
      <c r="M32" s="147"/>
      <c r="N32" s="110"/>
      <c r="O32" s="148"/>
      <c r="P32" s="147"/>
      <c r="Q32" s="147"/>
      <c r="R32" s="147"/>
      <c r="S32" s="147"/>
      <c r="T32" s="149"/>
      <c r="U32" s="149"/>
      <c r="V32" s="147"/>
      <c r="W32" s="147"/>
      <c r="X32" s="149"/>
      <c r="Y32" s="149"/>
    </row>
    <row r="33" spans="1:25" ht="15.95" customHeight="1">
      <c r="A33" s="310"/>
      <c r="B33" s="8"/>
      <c r="C33" s="52" t="s">
        <v>70</v>
      </c>
      <c r="D33" s="53"/>
      <c r="E33" s="99"/>
      <c r="F33" s="68">
        <v>56</v>
      </c>
      <c r="G33" s="150">
        <v>147</v>
      </c>
      <c r="H33" s="68">
        <v>0</v>
      </c>
      <c r="I33" s="125">
        <v>7</v>
      </c>
      <c r="J33" s="68">
        <v>8366</v>
      </c>
      <c r="K33" s="126">
        <v>8316</v>
      </c>
      <c r="L33" s="68"/>
      <c r="M33" s="150"/>
      <c r="N33" s="68"/>
      <c r="O33" s="124"/>
      <c r="P33" s="147"/>
      <c r="Q33" s="147"/>
      <c r="R33" s="147"/>
      <c r="S33" s="147"/>
      <c r="T33" s="149"/>
      <c r="U33" s="149"/>
      <c r="V33" s="147"/>
      <c r="W33" s="147"/>
      <c r="X33" s="149"/>
      <c r="Y33" s="149"/>
    </row>
    <row r="34" spans="1:25" ht="15.95" customHeight="1">
      <c r="A34" s="310"/>
      <c r="B34" s="8"/>
      <c r="C34" s="24"/>
      <c r="D34" s="30" t="s">
        <v>71</v>
      </c>
      <c r="E34" s="94"/>
      <c r="F34" s="70">
        <v>56</v>
      </c>
      <c r="G34" s="115">
        <v>147</v>
      </c>
      <c r="H34" s="70">
        <v>0</v>
      </c>
      <c r="I34" s="116">
        <v>0</v>
      </c>
      <c r="J34" s="70"/>
      <c r="K34" s="117"/>
      <c r="L34" s="70"/>
      <c r="M34" s="115"/>
      <c r="N34" s="70"/>
      <c r="O34" s="127"/>
      <c r="P34" s="147"/>
      <c r="Q34" s="147"/>
      <c r="R34" s="147"/>
      <c r="S34" s="147"/>
      <c r="T34" s="149"/>
      <c r="U34" s="149"/>
      <c r="V34" s="147"/>
      <c r="W34" s="147"/>
      <c r="X34" s="149"/>
      <c r="Y34" s="149"/>
    </row>
    <row r="35" spans="1:25" ht="15.95" customHeight="1">
      <c r="A35" s="310"/>
      <c r="B35" s="10"/>
      <c r="C35" s="62" t="s">
        <v>72</v>
      </c>
      <c r="D35" s="63"/>
      <c r="E35" s="100"/>
      <c r="F35" s="120">
        <v>52</v>
      </c>
      <c r="G35" s="121">
        <v>40</v>
      </c>
      <c r="H35" s="120">
        <v>6</v>
      </c>
      <c r="I35" s="122">
        <v>0</v>
      </c>
      <c r="J35" s="151">
        <v>467</v>
      </c>
      <c r="K35" s="152">
        <v>627</v>
      </c>
      <c r="L35" s="120"/>
      <c r="M35" s="121"/>
      <c r="N35" s="120"/>
      <c r="O35" s="138"/>
      <c r="P35" s="147"/>
      <c r="Q35" s="147"/>
      <c r="R35" s="147"/>
      <c r="S35" s="147"/>
      <c r="T35" s="149"/>
      <c r="U35" s="149"/>
      <c r="V35" s="147"/>
      <c r="W35" s="147"/>
      <c r="X35" s="149"/>
      <c r="Y35" s="149"/>
    </row>
    <row r="36" spans="1:25" ht="15.95" customHeight="1">
      <c r="A36" s="310"/>
      <c r="B36" s="50" t="s">
        <v>53</v>
      </c>
      <c r="C36" s="51"/>
      <c r="D36" s="51"/>
      <c r="E36" s="15" t="s">
        <v>42</v>
      </c>
      <c r="F36" s="66">
        <v>108</v>
      </c>
      <c r="G36" s="147">
        <v>187</v>
      </c>
      <c r="H36" s="66">
        <v>7</v>
      </c>
      <c r="I36" s="135">
        <v>7</v>
      </c>
      <c r="J36" s="66">
        <v>10215</v>
      </c>
      <c r="K36" s="136">
        <v>9130</v>
      </c>
      <c r="L36" s="66"/>
      <c r="M36" s="147"/>
      <c r="N36" s="66"/>
      <c r="O36" s="134"/>
      <c r="P36" s="147"/>
      <c r="Q36" s="147"/>
      <c r="R36" s="147"/>
      <c r="S36" s="147"/>
      <c r="T36" s="147"/>
      <c r="U36" s="147"/>
      <c r="V36" s="147"/>
      <c r="W36" s="147"/>
      <c r="X36" s="149"/>
      <c r="Y36" s="149"/>
    </row>
    <row r="37" spans="1:25" ht="15.95" customHeight="1">
      <c r="A37" s="310"/>
      <c r="B37" s="8"/>
      <c r="C37" s="30" t="s">
        <v>73</v>
      </c>
      <c r="D37" s="43"/>
      <c r="E37" s="94"/>
      <c r="F37" s="70">
        <v>66</v>
      </c>
      <c r="G37" s="115">
        <v>131</v>
      </c>
      <c r="H37" s="70">
        <v>6</v>
      </c>
      <c r="I37" s="116">
        <v>7</v>
      </c>
      <c r="J37" s="70">
        <v>8707</v>
      </c>
      <c r="K37" s="117">
        <v>8438</v>
      </c>
      <c r="L37" s="70"/>
      <c r="M37" s="115"/>
      <c r="N37" s="70"/>
      <c r="O37" s="127"/>
      <c r="P37" s="147"/>
      <c r="Q37" s="147"/>
      <c r="R37" s="147"/>
      <c r="S37" s="147"/>
      <c r="T37" s="147"/>
      <c r="U37" s="147"/>
      <c r="V37" s="147"/>
      <c r="W37" s="147"/>
      <c r="X37" s="149"/>
      <c r="Y37" s="149"/>
    </row>
    <row r="38" spans="1:25" ht="15.95" customHeight="1">
      <c r="A38" s="310"/>
      <c r="B38" s="10"/>
      <c r="C38" s="30" t="s">
        <v>74</v>
      </c>
      <c r="D38" s="43"/>
      <c r="E38" s="94"/>
      <c r="F38" s="69">
        <v>41</v>
      </c>
      <c r="G38" s="127">
        <v>56</v>
      </c>
      <c r="H38" s="70">
        <v>0</v>
      </c>
      <c r="I38" s="116">
        <v>0</v>
      </c>
      <c r="J38" s="70">
        <v>1508</v>
      </c>
      <c r="K38" s="152">
        <v>692</v>
      </c>
      <c r="L38" s="70"/>
      <c r="M38" s="115"/>
      <c r="N38" s="70"/>
      <c r="O38" s="127"/>
      <c r="P38" s="147"/>
      <c r="Q38" s="147"/>
      <c r="R38" s="149"/>
      <c r="S38" s="149"/>
      <c r="T38" s="147"/>
      <c r="U38" s="147"/>
      <c r="V38" s="147"/>
      <c r="W38" s="147"/>
      <c r="X38" s="149"/>
      <c r="Y38" s="149"/>
    </row>
    <row r="39" spans="1:25" ht="15.95" customHeight="1">
      <c r="A39" s="311"/>
      <c r="B39" s="11" t="s">
        <v>75</v>
      </c>
      <c r="C39" s="12"/>
      <c r="D39" s="12"/>
      <c r="E39" s="98" t="s">
        <v>165</v>
      </c>
      <c r="F39" s="73">
        <v>0</v>
      </c>
      <c r="G39" s="139">
        <v>0</v>
      </c>
      <c r="H39" s="73">
        <v>0</v>
      </c>
      <c r="I39" s="139">
        <v>0</v>
      </c>
      <c r="J39" s="73">
        <f t="shared" ref="J39" si="8">J32-J36</f>
        <v>-1382</v>
      </c>
      <c r="K39" s="139">
        <v>-187</v>
      </c>
      <c r="L39" s="73">
        <f t="shared" ref="L39:O39" si="9">L32-L36</f>
        <v>0</v>
      </c>
      <c r="M39" s="139">
        <f t="shared" si="9"/>
        <v>0</v>
      </c>
      <c r="N39" s="73">
        <f t="shared" si="9"/>
        <v>0</v>
      </c>
      <c r="O39" s="139">
        <f t="shared" si="9"/>
        <v>0</v>
      </c>
      <c r="P39" s="147"/>
      <c r="Q39" s="147"/>
      <c r="R39" s="147"/>
      <c r="S39" s="147"/>
      <c r="T39" s="147"/>
      <c r="U39" s="147"/>
      <c r="V39" s="147"/>
      <c r="W39" s="147"/>
      <c r="X39" s="149"/>
      <c r="Y39" s="149"/>
    </row>
    <row r="40" spans="1:25" ht="15.95" customHeight="1">
      <c r="A40" s="305" t="s">
        <v>86</v>
      </c>
      <c r="B40" s="50" t="s">
        <v>76</v>
      </c>
      <c r="C40" s="51"/>
      <c r="D40" s="51"/>
      <c r="E40" s="15" t="s">
        <v>44</v>
      </c>
      <c r="F40" s="65">
        <v>8632</v>
      </c>
      <c r="G40" s="134">
        <v>7923</v>
      </c>
      <c r="H40" s="66">
        <v>9291</v>
      </c>
      <c r="I40" s="135">
        <v>8900</v>
      </c>
      <c r="J40" s="66">
        <v>9756</v>
      </c>
      <c r="K40" s="136">
        <v>11381</v>
      </c>
      <c r="L40" s="66"/>
      <c r="M40" s="147"/>
      <c r="N40" s="66"/>
      <c r="O40" s="134"/>
      <c r="P40" s="147"/>
      <c r="Q40" s="147"/>
      <c r="R40" s="147"/>
      <c r="S40" s="147"/>
      <c r="T40" s="149"/>
      <c r="U40" s="149"/>
      <c r="V40" s="149"/>
      <c r="W40" s="149"/>
      <c r="X40" s="147"/>
      <c r="Y40" s="147"/>
    </row>
    <row r="41" spans="1:25" ht="15.95" customHeight="1">
      <c r="A41" s="312"/>
      <c r="B41" s="10"/>
      <c r="C41" s="30" t="s">
        <v>77</v>
      </c>
      <c r="D41" s="43"/>
      <c r="E41" s="94"/>
      <c r="F41" s="153">
        <v>6882</v>
      </c>
      <c r="G41" s="154">
        <v>6250</v>
      </c>
      <c r="H41" s="151">
        <v>6826</v>
      </c>
      <c r="I41" s="152">
        <v>7822</v>
      </c>
      <c r="J41" s="70">
        <v>3311</v>
      </c>
      <c r="K41" s="117">
        <v>3404</v>
      </c>
      <c r="L41" s="70"/>
      <c r="M41" s="115"/>
      <c r="N41" s="70"/>
      <c r="O41" s="127"/>
      <c r="P41" s="149"/>
      <c r="Q41" s="149"/>
      <c r="R41" s="149"/>
      <c r="S41" s="149"/>
      <c r="T41" s="149"/>
      <c r="U41" s="149"/>
      <c r="V41" s="149"/>
      <c r="W41" s="149"/>
      <c r="X41" s="147"/>
      <c r="Y41" s="147"/>
    </row>
    <row r="42" spans="1:25" ht="15.95" customHeight="1">
      <c r="A42" s="312"/>
      <c r="B42" s="50" t="s">
        <v>64</v>
      </c>
      <c r="C42" s="51"/>
      <c r="D42" s="51"/>
      <c r="E42" s="15" t="s">
        <v>45</v>
      </c>
      <c r="F42" s="65">
        <v>8632</v>
      </c>
      <c r="G42" s="134">
        <v>7923</v>
      </c>
      <c r="H42" s="66">
        <v>9291</v>
      </c>
      <c r="I42" s="135">
        <v>8900</v>
      </c>
      <c r="J42" s="66">
        <v>9793</v>
      </c>
      <c r="K42" s="136">
        <v>11610</v>
      </c>
      <c r="L42" s="66"/>
      <c r="M42" s="147"/>
      <c r="N42" s="66"/>
      <c r="O42" s="134"/>
      <c r="P42" s="147"/>
      <c r="Q42" s="147"/>
      <c r="R42" s="147"/>
      <c r="S42" s="147"/>
      <c r="T42" s="149"/>
      <c r="U42" s="149"/>
      <c r="V42" s="147"/>
      <c r="W42" s="147"/>
      <c r="X42" s="147"/>
      <c r="Y42" s="147"/>
    </row>
    <row r="43" spans="1:25" ht="15.95" customHeight="1">
      <c r="A43" s="312"/>
      <c r="B43" s="10"/>
      <c r="C43" s="30" t="s">
        <v>78</v>
      </c>
      <c r="D43" s="43"/>
      <c r="E43" s="94"/>
      <c r="F43" s="69">
        <v>8632</v>
      </c>
      <c r="G43" s="127">
        <v>6239</v>
      </c>
      <c r="H43" s="70">
        <v>9291</v>
      </c>
      <c r="I43" s="116">
        <v>6831</v>
      </c>
      <c r="J43" s="151">
        <v>3779</v>
      </c>
      <c r="K43" s="152">
        <v>3507</v>
      </c>
      <c r="L43" s="70"/>
      <c r="M43" s="115"/>
      <c r="N43" s="70"/>
      <c r="O43" s="127"/>
      <c r="P43" s="147"/>
      <c r="Q43" s="147"/>
      <c r="R43" s="149"/>
      <c r="S43" s="147"/>
      <c r="T43" s="149"/>
      <c r="U43" s="149"/>
      <c r="V43" s="147"/>
      <c r="W43" s="147"/>
      <c r="X43" s="149"/>
      <c r="Y43" s="149"/>
    </row>
    <row r="44" spans="1:25" ht="15.95" customHeight="1">
      <c r="A44" s="313"/>
      <c r="B44" s="47" t="s">
        <v>75</v>
      </c>
      <c r="C44" s="31"/>
      <c r="D44" s="31"/>
      <c r="E44" s="98" t="s">
        <v>166</v>
      </c>
      <c r="F44" s="129">
        <v>0</v>
      </c>
      <c r="G44" s="130">
        <v>0</v>
      </c>
      <c r="H44" s="129">
        <v>0</v>
      </c>
      <c r="I44" s="130">
        <v>0</v>
      </c>
      <c r="J44" s="129">
        <f t="shared" ref="J44" si="10">J40-J42</f>
        <v>-37</v>
      </c>
      <c r="K44" s="130">
        <v>-229</v>
      </c>
      <c r="L44" s="129">
        <f t="shared" ref="L44:O44" si="11">L40-L42</f>
        <v>0</v>
      </c>
      <c r="M44" s="130">
        <f t="shared" si="11"/>
        <v>0</v>
      </c>
      <c r="N44" s="129">
        <f t="shared" si="11"/>
        <v>0</v>
      </c>
      <c r="O44" s="130">
        <f t="shared" si="11"/>
        <v>0</v>
      </c>
      <c r="P44" s="149"/>
      <c r="Q44" s="149"/>
      <c r="R44" s="147"/>
      <c r="S44" s="147"/>
      <c r="T44" s="149"/>
      <c r="U44" s="149"/>
      <c r="V44" s="147"/>
      <c r="W44" s="147"/>
      <c r="X44" s="147"/>
      <c r="Y44" s="147"/>
    </row>
    <row r="45" spans="1:25" ht="15.95" customHeight="1">
      <c r="A45" s="290" t="s">
        <v>87</v>
      </c>
      <c r="B45" s="25" t="s">
        <v>79</v>
      </c>
      <c r="C45" s="20"/>
      <c r="D45" s="20"/>
      <c r="E45" s="97" t="s">
        <v>167</v>
      </c>
      <c r="F45" s="155">
        <v>0</v>
      </c>
      <c r="G45" s="156">
        <v>0</v>
      </c>
      <c r="H45" s="155">
        <v>0</v>
      </c>
      <c r="I45" s="156">
        <v>0</v>
      </c>
      <c r="J45" s="155">
        <f t="shared" ref="J45" si="12">J39+J44</f>
        <v>-1419</v>
      </c>
      <c r="K45" s="156">
        <v>-416</v>
      </c>
      <c r="L45" s="155">
        <f t="shared" ref="L45:O45" si="13">L39+L44</f>
        <v>0</v>
      </c>
      <c r="M45" s="156">
        <f t="shared" si="13"/>
        <v>0</v>
      </c>
      <c r="N45" s="155">
        <f t="shared" si="13"/>
        <v>0</v>
      </c>
      <c r="O45" s="156">
        <f t="shared" si="13"/>
        <v>0</v>
      </c>
      <c r="P45" s="147"/>
      <c r="Q45" s="147"/>
      <c r="R45" s="147"/>
      <c r="S45" s="147"/>
      <c r="T45" s="147"/>
      <c r="U45" s="147"/>
      <c r="V45" s="147"/>
      <c r="W45" s="147"/>
      <c r="X45" s="147"/>
      <c r="Y45" s="147"/>
    </row>
    <row r="46" spans="1:25" ht="15.95" customHeight="1">
      <c r="A46" s="291"/>
      <c r="B46" s="44" t="s">
        <v>80</v>
      </c>
      <c r="C46" s="43"/>
      <c r="D46" s="43"/>
      <c r="E46" s="43"/>
      <c r="F46" s="153"/>
      <c r="G46" s="154"/>
      <c r="H46" s="151"/>
      <c r="I46" s="152"/>
      <c r="J46" s="151"/>
      <c r="K46" s="152"/>
      <c r="L46" s="70"/>
      <c r="M46" s="115"/>
      <c r="N46" s="151"/>
      <c r="O46" s="128"/>
      <c r="P46" s="149"/>
      <c r="Q46" s="149"/>
      <c r="R46" s="149"/>
      <c r="S46" s="149"/>
      <c r="T46" s="149"/>
      <c r="U46" s="149"/>
      <c r="V46" s="149"/>
      <c r="W46" s="149"/>
      <c r="X46" s="149"/>
      <c r="Y46" s="149"/>
    </row>
    <row r="47" spans="1:25" ht="15.95" customHeight="1">
      <c r="A47" s="291"/>
      <c r="B47" s="44" t="s">
        <v>81</v>
      </c>
      <c r="C47" s="43"/>
      <c r="D47" s="43"/>
      <c r="E47" s="43"/>
      <c r="F47" s="70"/>
      <c r="G47" s="115"/>
      <c r="H47" s="70"/>
      <c r="I47" s="116"/>
      <c r="J47" s="70">
        <v>1276</v>
      </c>
      <c r="K47" s="117">
        <v>2660</v>
      </c>
      <c r="L47" s="70"/>
      <c r="M47" s="115"/>
      <c r="N47" s="70"/>
      <c r="O47" s="127"/>
      <c r="P47" s="147"/>
      <c r="Q47" s="147"/>
      <c r="R47" s="147"/>
      <c r="S47" s="147"/>
      <c r="T47" s="147"/>
      <c r="U47" s="147"/>
      <c r="V47" s="147"/>
      <c r="W47" s="147"/>
      <c r="X47" s="147"/>
      <c r="Y47" s="147"/>
    </row>
    <row r="48" spans="1:25" ht="15.95" customHeight="1">
      <c r="A48" s="292"/>
      <c r="B48" s="47" t="s">
        <v>82</v>
      </c>
      <c r="C48" s="31"/>
      <c r="D48" s="31"/>
      <c r="E48" s="31"/>
      <c r="F48" s="74"/>
      <c r="G48" s="157"/>
      <c r="H48" s="74"/>
      <c r="I48" s="158"/>
      <c r="J48" s="74">
        <v>984</v>
      </c>
      <c r="K48" s="159">
        <v>2286</v>
      </c>
      <c r="L48" s="74"/>
      <c r="M48" s="157"/>
      <c r="N48" s="74"/>
      <c r="O48" s="139"/>
      <c r="P48" s="147"/>
      <c r="Q48" s="147"/>
      <c r="R48" s="147"/>
      <c r="S48" s="147"/>
      <c r="T48" s="147"/>
      <c r="U48" s="147"/>
      <c r="V48" s="147"/>
      <c r="W48" s="147"/>
      <c r="X48" s="147"/>
      <c r="Y48" s="147"/>
    </row>
    <row r="49" spans="1:15" ht="15.95" customHeight="1">
      <c r="A49" s="13" t="s">
        <v>168</v>
      </c>
      <c r="O49" s="6"/>
    </row>
    <row r="50" spans="1:15" ht="15.95" customHeight="1">
      <c r="A50" s="13"/>
      <c r="O50" s="8"/>
    </row>
  </sheetData>
  <mergeCells count="28">
    <mergeCell ref="O25:O26"/>
    <mergeCell ref="A30:E31"/>
    <mergeCell ref="F30:G30"/>
    <mergeCell ref="H30:I30"/>
    <mergeCell ref="J30:K30"/>
    <mergeCell ref="L30:M30"/>
    <mergeCell ref="N30:O30"/>
    <mergeCell ref="F6:G6"/>
    <mergeCell ref="H6:I6"/>
    <mergeCell ref="A32:A39"/>
    <mergeCell ref="A40:A44"/>
    <mergeCell ref="A45:A48"/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4" orientation="landscape" cellComments="asDisplayed" r:id="rId1"/>
  <headerFooter alignWithMargins="0">
    <oddHeader>&amp;R&amp;"明朝,斜体"&amp;9都道府県－4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90" zoomScaleNormal="100" zoomScaleSheetLayoutView="90" workbookViewId="0"/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162" t="s">
        <v>0</v>
      </c>
      <c r="B1" s="162"/>
      <c r="C1" s="215" t="s">
        <v>248</v>
      </c>
      <c r="D1" s="216"/>
    </row>
    <row r="3" spans="1:14" ht="15" customHeight="1">
      <c r="A3" s="36" t="s">
        <v>169</v>
      </c>
      <c r="B3" s="36"/>
      <c r="C3" s="36"/>
      <c r="D3" s="36"/>
      <c r="E3" s="36"/>
      <c r="F3" s="36"/>
      <c r="I3" s="36"/>
      <c r="J3" s="36"/>
    </row>
    <row r="4" spans="1:14" ht="15" customHeight="1">
      <c r="A4" s="36"/>
      <c r="B4" s="36"/>
      <c r="C4" s="36"/>
      <c r="D4" s="36"/>
      <c r="E4" s="36"/>
      <c r="F4" s="36"/>
      <c r="I4" s="36"/>
      <c r="J4" s="36"/>
    </row>
    <row r="5" spans="1:14" ht="15" customHeight="1">
      <c r="A5" s="217"/>
      <c r="B5" s="217" t="s">
        <v>246</v>
      </c>
      <c r="C5" s="217"/>
      <c r="D5" s="217"/>
      <c r="H5" s="37"/>
      <c r="L5" s="37"/>
      <c r="N5" s="37" t="s">
        <v>170</v>
      </c>
    </row>
    <row r="6" spans="1:14" ht="15" customHeight="1">
      <c r="A6" s="218"/>
      <c r="B6" s="219"/>
      <c r="C6" s="219"/>
      <c r="D6" s="219"/>
      <c r="E6" s="329" t="s">
        <v>264</v>
      </c>
      <c r="F6" s="330"/>
      <c r="G6" s="329" t="s">
        <v>265</v>
      </c>
      <c r="H6" s="330"/>
      <c r="I6" s="331" t="s">
        <v>266</v>
      </c>
      <c r="J6" s="332"/>
      <c r="K6" s="329"/>
      <c r="L6" s="330"/>
      <c r="M6" s="329"/>
      <c r="N6" s="330"/>
    </row>
    <row r="7" spans="1:14" ht="15" customHeight="1">
      <c r="A7" s="59"/>
      <c r="B7" s="60"/>
      <c r="C7" s="60"/>
      <c r="D7" s="60"/>
      <c r="E7" s="220" t="s">
        <v>242</v>
      </c>
      <c r="F7" s="221" t="s">
        <v>2</v>
      </c>
      <c r="G7" s="220" t="s">
        <v>242</v>
      </c>
      <c r="H7" s="221" t="s">
        <v>2</v>
      </c>
      <c r="I7" s="259" t="s">
        <v>242</v>
      </c>
      <c r="J7" s="260" t="s">
        <v>2</v>
      </c>
      <c r="K7" s="220" t="s">
        <v>242</v>
      </c>
      <c r="L7" s="221" t="s">
        <v>2</v>
      </c>
      <c r="M7" s="220" t="s">
        <v>242</v>
      </c>
      <c r="N7" s="251" t="s">
        <v>2</v>
      </c>
    </row>
    <row r="8" spans="1:14" ht="18" customHeight="1">
      <c r="A8" s="283" t="s">
        <v>171</v>
      </c>
      <c r="B8" s="222" t="s">
        <v>172</v>
      </c>
      <c r="C8" s="223"/>
      <c r="D8" s="223"/>
      <c r="E8" s="224">
        <v>3</v>
      </c>
      <c r="F8" s="225">
        <v>3</v>
      </c>
      <c r="G8" s="224">
        <v>2</v>
      </c>
      <c r="H8" s="226">
        <v>2</v>
      </c>
      <c r="I8" s="261">
        <v>7</v>
      </c>
      <c r="J8" s="262">
        <v>7</v>
      </c>
      <c r="K8" s="224"/>
      <c r="L8" s="226"/>
      <c r="M8" s="224"/>
      <c r="N8" s="226"/>
    </row>
    <row r="9" spans="1:14" ht="18" customHeight="1">
      <c r="A9" s="284"/>
      <c r="B9" s="283" t="s">
        <v>173</v>
      </c>
      <c r="C9" s="181" t="s">
        <v>174</v>
      </c>
      <c r="D9" s="182"/>
      <c r="E9" s="227">
        <v>223659</v>
      </c>
      <c r="F9" s="228">
        <v>222936</v>
      </c>
      <c r="G9" s="227">
        <v>22865</v>
      </c>
      <c r="H9" s="229">
        <v>22865</v>
      </c>
      <c r="I9" s="263">
        <v>5</v>
      </c>
      <c r="J9" s="264">
        <v>5</v>
      </c>
      <c r="K9" s="227"/>
      <c r="L9" s="229"/>
      <c r="M9" s="227"/>
      <c r="N9" s="229"/>
    </row>
    <row r="10" spans="1:14" ht="18" customHeight="1">
      <c r="A10" s="284"/>
      <c r="B10" s="284"/>
      <c r="C10" s="44" t="s">
        <v>175</v>
      </c>
      <c r="D10" s="43"/>
      <c r="E10" s="230">
        <v>111829</v>
      </c>
      <c r="F10" s="231">
        <v>111468</v>
      </c>
      <c r="G10" s="230">
        <v>15475</v>
      </c>
      <c r="H10" s="232">
        <v>15475</v>
      </c>
      <c r="I10" s="265">
        <v>4</v>
      </c>
      <c r="J10" s="266">
        <v>4</v>
      </c>
      <c r="K10" s="230"/>
      <c r="L10" s="232"/>
      <c r="M10" s="230"/>
      <c r="N10" s="232"/>
    </row>
    <row r="11" spans="1:14" ht="18" customHeight="1">
      <c r="A11" s="284"/>
      <c r="B11" s="284"/>
      <c r="C11" s="44" t="s">
        <v>176</v>
      </c>
      <c r="D11" s="43"/>
      <c r="E11" s="230">
        <v>111829</v>
      </c>
      <c r="F11" s="231">
        <v>111468</v>
      </c>
      <c r="G11" s="230">
        <v>7390</v>
      </c>
      <c r="H11" s="232">
        <v>7390</v>
      </c>
      <c r="I11" s="265">
        <v>1</v>
      </c>
      <c r="J11" s="266">
        <v>1</v>
      </c>
      <c r="K11" s="230"/>
      <c r="L11" s="232"/>
      <c r="M11" s="230"/>
      <c r="N11" s="232"/>
    </row>
    <row r="12" spans="1:14" ht="18" customHeight="1">
      <c r="A12" s="284"/>
      <c r="B12" s="284"/>
      <c r="C12" s="44" t="s">
        <v>177</v>
      </c>
      <c r="D12" s="43"/>
      <c r="E12" s="230"/>
      <c r="F12" s="231"/>
      <c r="G12" s="230"/>
      <c r="H12" s="232"/>
      <c r="I12" s="267">
        <v>0</v>
      </c>
      <c r="J12" s="266">
        <v>0</v>
      </c>
      <c r="K12" s="230"/>
      <c r="L12" s="232"/>
      <c r="M12" s="230"/>
      <c r="N12" s="232"/>
    </row>
    <row r="13" spans="1:14" ht="18" customHeight="1">
      <c r="A13" s="284"/>
      <c r="B13" s="284"/>
      <c r="C13" s="44" t="s">
        <v>178</v>
      </c>
      <c r="D13" s="43"/>
      <c r="E13" s="230"/>
      <c r="F13" s="231"/>
      <c r="G13" s="230"/>
      <c r="H13" s="232"/>
      <c r="I13" s="265">
        <v>0</v>
      </c>
      <c r="J13" s="266">
        <v>0</v>
      </c>
      <c r="K13" s="230"/>
      <c r="L13" s="232"/>
      <c r="M13" s="230"/>
      <c r="N13" s="232"/>
    </row>
    <row r="14" spans="1:14" ht="18" customHeight="1">
      <c r="A14" s="285"/>
      <c r="B14" s="285"/>
      <c r="C14" s="47" t="s">
        <v>179</v>
      </c>
      <c r="D14" s="31"/>
      <c r="E14" s="233"/>
      <c r="F14" s="234"/>
      <c r="G14" s="233"/>
      <c r="H14" s="235"/>
      <c r="I14" s="268">
        <v>0</v>
      </c>
      <c r="J14" s="269">
        <v>0</v>
      </c>
      <c r="K14" s="233"/>
      <c r="L14" s="235"/>
      <c r="M14" s="233"/>
      <c r="N14" s="235"/>
    </row>
    <row r="15" spans="1:14" ht="18" customHeight="1">
      <c r="A15" s="327" t="s">
        <v>180</v>
      </c>
      <c r="B15" s="283" t="s">
        <v>181</v>
      </c>
      <c r="C15" s="181" t="s">
        <v>182</v>
      </c>
      <c r="D15" s="182"/>
      <c r="E15" s="236">
        <v>9097</v>
      </c>
      <c r="F15" s="237">
        <v>7412</v>
      </c>
      <c r="G15" s="236">
        <v>1041</v>
      </c>
      <c r="H15" s="156">
        <v>880</v>
      </c>
      <c r="I15" s="270">
        <v>2378</v>
      </c>
      <c r="J15" s="271">
        <v>3999</v>
      </c>
      <c r="K15" s="236"/>
      <c r="L15" s="156"/>
      <c r="M15" s="236"/>
      <c r="N15" s="156"/>
    </row>
    <row r="16" spans="1:14" ht="18" customHeight="1">
      <c r="A16" s="284"/>
      <c r="B16" s="284"/>
      <c r="C16" s="44" t="s">
        <v>183</v>
      </c>
      <c r="D16" s="43"/>
      <c r="E16" s="70">
        <v>1273515</v>
      </c>
      <c r="F16" s="116">
        <v>1266939</v>
      </c>
      <c r="G16" s="70">
        <v>71880</v>
      </c>
      <c r="H16" s="127">
        <v>72067</v>
      </c>
      <c r="I16" s="272">
        <v>54101</v>
      </c>
      <c r="J16" s="273">
        <v>53949</v>
      </c>
      <c r="K16" s="70"/>
      <c r="L16" s="127"/>
      <c r="M16" s="70"/>
      <c r="N16" s="127"/>
    </row>
    <row r="17" spans="1:15" ht="18" customHeight="1">
      <c r="A17" s="284"/>
      <c r="B17" s="284"/>
      <c r="C17" s="44" t="s">
        <v>184</v>
      </c>
      <c r="D17" s="43"/>
      <c r="E17" s="70">
        <v>885</v>
      </c>
      <c r="F17" s="116">
        <v>904</v>
      </c>
      <c r="G17" s="70"/>
      <c r="H17" s="127"/>
      <c r="I17" s="272">
        <v>0</v>
      </c>
      <c r="J17" s="273">
        <v>0</v>
      </c>
      <c r="K17" s="70"/>
      <c r="L17" s="127"/>
      <c r="M17" s="70"/>
      <c r="N17" s="127"/>
    </row>
    <row r="18" spans="1:15" ht="18" customHeight="1">
      <c r="A18" s="284"/>
      <c r="B18" s="285"/>
      <c r="C18" s="47" t="s">
        <v>185</v>
      </c>
      <c r="D18" s="31"/>
      <c r="E18" s="73">
        <v>1283497</v>
      </c>
      <c r="F18" s="238">
        <v>1275255</v>
      </c>
      <c r="G18" s="73">
        <v>72921</v>
      </c>
      <c r="H18" s="238">
        <v>72947</v>
      </c>
      <c r="I18" s="274">
        <v>56479</v>
      </c>
      <c r="J18" s="275">
        <v>57949</v>
      </c>
      <c r="K18" s="73"/>
      <c r="L18" s="238"/>
      <c r="M18" s="73"/>
      <c r="N18" s="238"/>
    </row>
    <row r="19" spans="1:15" ht="18" customHeight="1">
      <c r="A19" s="284"/>
      <c r="B19" s="283" t="s">
        <v>186</v>
      </c>
      <c r="C19" s="181" t="s">
        <v>187</v>
      </c>
      <c r="D19" s="182"/>
      <c r="E19" s="155">
        <v>50986</v>
      </c>
      <c r="F19" s="156">
        <v>70716</v>
      </c>
      <c r="G19" s="155">
        <v>6337</v>
      </c>
      <c r="H19" s="156">
        <v>6843</v>
      </c>
      <c r="I19" s="276">
        <v>8156</v>
      </c>
      <c r="J19" s="277">
        <v>7487</v>
      </c>
      <c r="K19" s="155"/>
      <c r="L19" s="156"/>
      <c r="M19" s="155"/>
      <c r="N19" s="156"/>
    </row>
    <row r="20" spans="1:15" ht="18" customHeight="1">
      <c r="A20" s="284"/>
      <c r="B20" s="284"/>
      <c r="C20" s="44" t="s">
        <v>188</v>
      </c>
      <c r="D20" s="43"/>
      <c r="E20" s="69">
        <v>451515</v>
      </c>
      <c r="F20" s="127">
        <v>463127</v>
      </c>
      <c r="G20" s="69">
        <v>10365</v>
      </c>
      <c r="H20" s="127">
        <v>11862</v>
      </c>
      <c r="I20" s="241">
        <v>27552</v>
      </c>
      <c r="J20" s="242">
        <v>30097</v>
      </c>
      <c r="K20" s="69"/>
      <c r="L20" s="127"/>
      <c r="M20" s="69"/>
      <c r="N20" s="127"/>
    </row>
    <row r="21" spans="1:15" s="243" customFormat="1" ht="18" customHeight="1">
      <c r="A21" s="284"/>
      <c r="B21" s="284"/>
      <c r="C21" s="239" t="s">
        <v>189</v>
      </c>
      <c r="D21" s="240"/>
      <c r="E21" s="241">
        <v>556238</v>
      </c>
      <c r="F21" s="242">
        <v>517401</v>
      </c>
      <c r="G21" s="241">
        <v>33354</v>
      </c>
      <c r="H21" s="242">
        <v>31377</v>
      </c>
      <c r="I21" s="241">
        <v>0</v>
      </c>
      <c r="J21" s="242">
        <v>0</v>
      </c>
      <c r="K21" s="241"/>
      <c r="L21" s="242"/>
      <c r="M21" s="241"/>
      <c r="N21" s="242"/>
    </row>
    <row r="22" spans="1:15" ht="18" customHeight="1">
      <c r="A22" s="284"/>
      <c r="B22" s="285"/>
      <c r="C22" s="11" t="s">
        <v>190</v>
      </c>
      <c r="D22" s="12"/>
      <c r="E22" s="73">
        <v>1058739</v>
      </c>
      <c r="F22" s="139">
        <v>1051244</v>
      </c>
      <c r="G22" s="73">
        <v>50056</v>
      </c>
      <c r="H22" s="139">
        <v>50082</v>
      </c>
      <c r="I22" s="274">
        <v>35708</v>
      </c>
      <c r="J22" s="278">
        <v>37585</v>
      </c>
      <c r="K22" s="73"/>
      <c r="L22" s="139"/>
      <c r="M22" s="73"/>
      <c r="N22" s="139"/>
    </row>
    <row r="23" spans="1:15" ht="18" customHeight="1">
      <c r="A23" s="284"/>
      <c r="B23" s="283" t="s">
        <v>191</v>
      </c>
      <c r="C23" s="181" t="s">
        <v>192</v>
      </c>
      <c r="D23" s="182"/>
      <c r="E23" s="155">
        <v>223659</v>
      </c>
      <c r="F23" s="156">
        <v>222936</v>
      </c>
      <c r="G23" s="155">
        <v>22865</v>
      </c>
      <c r="H23" s="156">
        <v>22865</v>
      </c>
      <c r="I23" s="276">
        <v>5</v>
      </c>
      <c r="J23" s="277">
        <v>5</v>
      </c>
      <c r="K23" s="155"/>
      <c r="L23" s="156"/>
      <c r="M23" s="155"/>
      <c r="N23" s="156"/>
    </row>
    <row r="24" spans="1:15" ht="18" customHeight="1">
      <c r="A24" s="284"/>
      <c r="B24" s="284"/>
      <c r="C24" s="44" t="s">
        <v>193</v>
      </c>
      <c r="D24" s="43"/>
      <c r="E24" s="69">
        <v>1099</v>
      </c>
      <c r="F24" s="127">
        <v>1076</v>
      </c>
      <c r="G24" s="69"/>
      <c r="H24" s="127"/>
      <c r="I24" s="241">
        <v>20767</v>
      </c>
      <c r="J24" s="242">
        <v>20359</v>
      </c>
      <c r="K24" s="69"/>
      <c r="L24" s="127"/>
      <c r="M24" s="69"/>
      <c r="N24" s="127"/>
    </row>
    <row r="25" spans="1:15" ht="18" customHeight="1">
      <c r="A25" s="284"/>
      <c r="B25" s="284"/>
      <c r="C25" s="44" t="s">
        <v>194</v>
      </c>
      <c r="D25" s="43"/>
      <c r="E25" s="69"/>
      <c r="F25" s="127"/>
      <c r="G25" s="69"/>
      <c r="H25" s="127"/>
      <c r="I25" s="241">
        <v>0</v>
      </c>
      <c r="J25" s="242">
        <v>0</v>
      </c>
      <c r="K25" s="69"/>
      <c r="L25" s="127"/>
      <c r="M25" s="69"/>
      <c r="N25" s="127"/>
    </row>
    <row r="26" spans="1:15" ht="18" customHeight="1">
      <c r="A26" s="284"/>
      <c r="B26" s="285"/>
      <c r="C26" s="45" t="s">
        <v>195</v>
      </c>
      <c r="D26" s="46"/>
      <c r="E26" s="71">
        <v>224758</v>
      </c>
      <c r="F26" s="139">
        <v>224012</v>
      </c>
      <c r="G26" s="71">
        <v>22865</v>
      </c>
      <c r="H26" s="139">
        <v>22865</v>
      </c>
      <c r="I26" s="279">
        <v>20771</v>
      </c>
      <c r="J26" s="278">
        <v>20364</v>
      </c>
      <c r="K26" s="71"/>
      <c r="L26" s="139"/>
      <c r="M26" s="71"/>
      <c r="N26" s="139"/>
    </row>
    <row r="27" spans="1:15" ht="18" customHeight="1">
      <c r="A27" s="285"/>
      <c r="B27" s="47" t="s">
        <v>196</v>
      </c>
      <c r="C27" s="31"/>
      <c r="D27" s="31"/>
      <c r="E27" s="244">
        <v>1283497</v>
      </c>
      <c r="F27" s="139">
        <v>1275255</v>
      </c>
      <c r="G27" s="73">
        <v>72921</v>
      </c>
      <c r="H27" s="139">
        <v>72947</v>
      </c>
      <c r="I27" s="280">
        <v>56479</v>
      </c>
      <c r="J27" s="278">
        <v>57949</v>
      </c>
      <c r="K27" s="73"/>
      <c r="L27" s="139"/>
      <c r="M27" s="73"/>
      <c r="N27" s="139"/>
    </row>
    <row r="28" spans="1:15" ht="18" customHeight="1">
      <c r="A28" s="283" t="s">
        <v>197</v>
      </c>
      <c r="B28" s="283" t="s">
        <v>198</v>
      </c>
      <c r="C28" s="181" t="s">
        <v>199</v>
      </c>
      <c r="D28" s="245" t="s">
        <v>41</v>
      </c>
      <c r="E28" s="155">
        <v>60799</v>
      </c>
      <c r="F28" s="156">
        <v>61110</v>
      </c>
      <c r="G28" s="155">
        <v>3788</v>
      </c>
      <c r="H28" s="156">
        <v>3785</v>
      </c>
      <c r="I28" s="276">
        <v>7551</v>
      </c>
      <c r="J28" s="277">
        <v>7905</v>
      </c>
      <c r="K28" s="155"/>
      <c r="L28" s="156"/>
      <c r="M28" s="155"/>
      <c r="N28" s="156"/>
    </row>
    <row r="29" spans="1:15" ht="18" customHeight="1">
      <c r="A29" s="284"/>
      <c r="B29" s="284"/>
      <c r="C29" s="44" t="s">
        <v>200</v>
      </c>
      <c r="D29" s="246" t="s">
        <v>42</v>
      </c>
      <c r="E29" s="69">
        <v>55303</v>
      </c>
      <c r="F29" s="127">
        <v>54925</v>
      </c>
      <c r="G29" s="69">
        <v>3431</v>
      </c>
      <c r="H29" s="127">
        <v>3449</v>
      </c>
      <c r="I29" s="241">
        <v>6707</v>
      </c>
      <c r="J29" s="242">
        <v>7169</v>
      </c>
      <c r="K29" s="69"/>
      <c r="L29" s="127"/>
      <c r="M29" s="69"/>
      <c r="N29" s="127"/>
    </row>
    <row r="30" spans="1:15" ht="18" customHeight="1">
      <c r="A30" s="284"/>
      <c r="B30" s="284"/>
      <c r="C30" s="44" t="s">
        <v>201</v>
      </c>
      <c r="D30" s="246" t="s">
        <v>202</v>
      </c>
      <c r="E30" s="69">
        <v>1448</v>
      </c>
      <c r="F30" s="127">
        <v>1356</v>
      </c>
      <c r="G30" s="70">
        <v>327</v>
      </c>
      <c r="H30" s="127">
        <v>286</v>
      </c>
      <c r="I30" s="241">
        <v>116</v>
      </c>
      <c r="J30" s="242">
        <v>100</v>
      </c>
      <c r="K30" s="69"/>
      <c r="L30" s="127"/>
      <c r="M30" s="69"/>
      <c r="N30" s="127"/>
    </row>
    <row r="31" spans="1:15" ht="18" customHeight="1">
      <c r="A31" s="284"/>
      <c r="B31" s="284"/>
      <c r="C31" s="11" t="s">
        <v>203</v>
      </c>
      <c r="D31" s="247" t="s">
        <v>204</v>
      </c>
      <c r="E31" s="73">
        <f t="shared" ref="E31:N31" si="0">E28-E29-E30</f>
        <v>4048</v>
      </c>
      <c r="F31" s="238">
        <f t="shared" si="0"/>
        <v>4829</v>
      </c>
      <c r="G31" s="73">
        <f t="shared" si="0"/>
        <v>30</v>
      </c>
      <c r="H31" s="238">
        <f t="shared" si="0"/>
        <v>50</v>
      </c>
      <c r="I31" s="274">
        <f t="shared" si="0"/>
        <v>728</v>
      </c>
      <c r="J31" s="281">
        <v>636</v>
      </c>
      <c r="K31" s="73">
        <f t="shared" si="0"/>
        <v>0</v>
      </c>
      <c r="L31" s="248">
        <f t="shared" si="0"/>
        <v>0</v>
      </c>
      <c r="M31" s="73">
        <f t="shared" si="0"/>
        <v>0</v>
      </c>
      <c r="N31" s="238">
        <f t="shared" si="0"/>
        <v>0</v>
      </c>
      <c r="O31" s="7"/>
    </row>
    <row r="32" spans="1:15" ht="18" customHeight="1">
      <c r="A32" s="284"/>
      <c r="B32" s="284"/>
      <c r="C32" s="181" t="s">
        <v>205</v>
      </c>
      <c r="D32" s="245" t="s">
        <v>206</v>
      </c>
      <c r="E32" s="155">
        <v>44</v>
      </c>
      <c r="F32" s="156">
        <v>73</v>
      </c>
      <c r="G32" s="155">
        <v>1</v>
      </c>
      <c r="H32" s="156">
        <v>45</v>
      </c>
      <c r="I32" s="276">
        <v>30</v>
      </c>
      <c r="J32" s="277">
        <v>15</v>
      </c>
      <c r="K32" s="155"/>
      <c r="L32" s="156"/>
      <c r="M32" s="155"/>
      <c r="N32" s="156"/>
    </row>
    <row r="33" spans="1:14" ht="18" customHeight="1">
      <c r="A33" s="284"/>
      <c r="B33" s="284"/>
      <c r="C33" s="44" t="s">
        <v>207</v>
      </c>
      <c r="D33" s="246" t="s">
        <v>208</v>
      </c>
      <c r="E33" s="69">
        <v>4068</v>
      </c>
      <c r="F33" s="127">
        <v>4884</v>
      </c>
      <c r="G33" s="69">
        <v>31</v>
      </c>
      <c r="H33" s="127">
        <v>95</v>
      </c>
      <c r="I33" s="241">
        <v>23</v>
      </c>
      <c r="J33" s="242">
        <v>20</v>
      </c>
      <c r="K33" s="69"/>
      <c r="L33" s="127"/>
      <c r="M33" s="69"/>
      <c r="N33" s="127"/>
    </row>
    <row r="34" spans="1:14" ht="18" customHeight="1">
      <c r="A34" s="284"/>
      <c r="B34" s="285"/>
      <c r="C34" s="11" t="s">
        <v>209</v>
      </c>
      <c r="D34" s="247" t="s">
        <v>210</v>
      </c>
      <c r="E34" s="73">
        <f t="shared" ref="E34:N34" si="1">E31+E32-E33</f>
        <v>24</v>
      </c>
      <c r="F34" s="139">
        <f t="shared" si="1"/>
        <v>18</v>
      </c>
      <c r="G34" s="73">
        <f t="shared" si="1"/>
        <v>0</v>
      </c>
      <c r="H34" s="139">
        <f t="shared" si="1"/>
        <v>0</v>
      </c>
      <c r="I34" s="274">
        <f t="shared" si="1"/>
        <v>735</v>
      </c>
      <c r="J34" s="278">
        <v>630</v>
      </c>
      <c r="K34" s="73">
        <f t="shared" si="1"/>
        <v>0</v>
      </c>
      <c r="L34" s="139">
        <f t="shared" si="1"/>
        <v>0</v>
      </c>
      <c r="M34" s="73">
        <f t="shared" si="1"/>
        <v>0</v>
      </c>
      <c r="N34" s="139">
        <f t="shared" si="1"/>
        <v>0</v>
      </c>
    </row>
    <row r="35" spans="1:14" ht="18" customHeight="1">
      <c r="A35" s="284"/>
      <c r="B35" s="283" t="s">
        <v>211</v>
      </c>
      <c r="C35" s="181" t="s">
        <v>212</v>
      </c>
      <c r="D35" s="245" t="s">
        <v>213</v>
      </c>
      <c r="E35" s="155">
        <v>590</v>
      </c>
      <c r="F35" s="156">
        <v>410</v>
      </c>
      <c r="G35" s="155"/>
      <c r="H35" s="156"/>
      <c r="I35" s="276">
        <v>29</v>
      </c>
      <c r="J35" s="277">
        <v>191</v>
      </c>
      <c r="K35" s="155"/>
      <c r="L35" s="156"/>
      <c r="M35" s="155"/>
      <c r="N35" s="156"/>
    </row>
    <row r="36" spans="1:14" ht="18" customHeight="1">
      <c r="A36" s="284"/>
      <c r="B36" s="284"/>
      <c r="C36" s="44" t="s">
        <v>214</v>
      </c>
      <c r="D36" s="246" t="s">
        <v>215</v>
      </c>
      <c r="E36" s="69">
        <v>590</v>
      </c>
      <c r="F36" s="127">
        <v>410</v>
      </c>
      <c r="G36" s="69"/>
      <c r="H36" s="127"/>
      <c r="I36" s="241">
        <v>356</v>
      </c>
      <c r="J36" s="242">
        <v>716</v>
      </c>
      <c r="K36" s="69"/>
      <c r="L36" s="127"/>
      <c r="M36" s="69"/>
      <c r="N36" s="127"/>
    </row>
    <row r="37" spans="1:14" ht="18" customHeight="1">
      <c r="A37" s="284"/>
      <c r="B37" s="284"/>
      <c r="C37" s="44" t="s">
        <v>216</v>
      </c>
      <c r="D37" s="246" t="s">
        <v>217</v>
      </c>
      <c r="E37" s="69">
        <f t="shared" ref="E37:I37" si="2">E34+E35-E36</f>
        <v>24</v>
      </c>
      <c r="F37" s="127">
        <f t="shared" si="2"/>
        <v>18</v>
      </c>
      <c r="G37" s="69">
        <f t="shared" si="2"/>
        <v>0</v>
      </c>
      <c r="H37" s="127">
        <f t="shared" si="2"/>
        <v>0</v>
      </c>
      <c r="I37" s="241">
        <f t="shared" si="2"/>
        <v>408</v>
      </c>
      <c r="J37" s="242">
        <v>105</v>
      </c>
      <c r="K37" s="69">
        <f t="shared" ref="K37:N37" si="3">K34+K35-K36</f>
        <v>0</v>
      </c>
      <c r="L37" s="127">
        <f t="shared" si="3"/>
        <v>0</v>
      </c>
      <c r="M37" s="69">
        <f t="shared" si="3"/>
        <v>0</v>
      </c>
      <c r="N37" s="127">
        <f t="shared" si="3"/>
        <v>0</v>
      </c>
    </row>
    <row r="38" spans="1:14" ht="18" customHeight="1">
      <c r="A38" s="284"/>
      <c r="B38" s="284"/>
      <c r="C38" s="44" t="s">
        <v>218</v>
      </c>
      <c r="D38" s="246" t="s">
        <v>219</v>
      </c>
      <c r="E38" s="69"/>
      <c r="F38" s="127"/>
      <c r="G38" s="69"/>
      <c r="H38" s="127"/>
      <c r="I38" s="241">
        <v>11</v>
      </c>
      <c r="J38" s="242">
        <v>0</v>
      </c>
      <c r="K38" s="69"/>
      <c r="L38" s="127"/>
      <c r="M38" s="69"/>
      <c r="N38" s="127"/>
    </row>
    <row r="39" spans="1:14" ht="18" customHeight="1">
      <c r="A39" s="284"/>
      <c r="B39" s="284"/>
      <c r="C39" s="44" t="s">
        <v>220</v>
      </c>
      <c r="D39" s="246" t="s">
        <v>221</v>
      </c>
      <c r="E39" s="69"/>
      <c r="F39" s="127"/>
      <c r="G39" s="69"/>
      <c r="H39" s="127"/>
      <c r="I39" s="241">
        <v>0</v>
      </c>
      <c r="J39" s="242">
        <v>0</v>
      </c>
      <c r="K39" s="69"/>
      <c r="L39" s="127"/>
      <c r="M39" s="69"/>
      <c r="N39" s="127"/>
    </row>
    <row r="40" spans="1:14" ht="18" customHeight="1">
      <c r="A40" s="284"/>
      <c r="B40" s="284"/>
      <c r="C40" s="44" t="s">
        <v>222</v>
      </c>
      <c r="D40" s="246" t="s">
        <v>223</v>
      </c>
      <c r="E40" s="69"/>
      <c r="F40" s="127"/>
      <c r="G40" s="69"/>
      <c r="H40" s="127"/>
      <c r="I40" s="241">
        <v>0</v>
      </c>
      <c r="J40" s="242">
        <v>0</v>
      </c>
      <c r="K40" s="69"/>
      <c r="L40" s="127"/>
      <c r="M40" s="69"/>
      <c r="N40" s="127"/>
    </row>
    <row r="41" spans="1:14" ht="18" customHeight="1">
      <c r="A41" s="284"/>
      <c r="B41" s="284"/>
      <c r="C41" s="193" t="s">
        <v>224</v>
      </c>
      <c r="D41" s="246" t="s">
        <v>225</v>
      </c>
      <c r="E41" s="69">
        <f t="shared" ref="E41:I41" si="4">E34+E35-E36-E40</f>
        <v>24</v>
      </c>
      <c r="F41" s="127">
        <f t="shared" si="4"/>
        <v>18</v>
      </c>
      <c r="G41" s="69">
        <f t="shared" si="4"/>
        <v>0</v>
      </c>
      <c r="H41" s="127">
        <f t="shared" si="4"/>
        <v>0</v>
      </c>
      <c r="I41" s="241">
        <f t="shared" si="4"/>
        <v>408</v>
      </c>
      <c r="J41" s="242">
        <v>105</v>
      </c>
      <c r="K41" s="69">
        <f t="shared" ref="K41:N41" si="5">K34+K35-K36-K40</f>
        <v>0</v>
      </c>
      <c r="L41" s="127">
        <f t="shared" si="5"/>
        <v>0</v>
      </c>
      <c r="M41" s="69">
        <f t="shared" si="5"/>
        <v>0</v>
      </c>
      <c r="N41" s="127">
        <f t="shared" si="5"/>
        <v>0</v>
      </c>
    </row>
    <row r="42" spans="1:14" ht="18" customHeight="1">
      <c r="A42" s="284"/>
      <c r="B42" s="284"/>
      <c r="C42" s="333" t="s">
        <v>226</v>
      </c>
      <c r="D42" s="334"/>
      <c r="E42" s="70"/>
      <c r="F42" s="115"/>
      <c r="G42" s="70"/>
      <c r="H42" s="115"/>
      <c r="I42" s="272">
        <f>I37+I38-I39-I40</f>
        <v>419</v>
      </c>
      <c r="J42" s="282">
        <v>105</v>
      </c>
      <c r="K42" s="70">
        <f t="shared" ref="K42:N42" si="6">K37+K38-K39-K40</f>
        <v>0</v>
      </c>
      <c r="L42" s="115">
        <f t="shared" si="6"/>
        <v>0</v>
      </c>
      <c r="M42" s="70">
        <f t="shared" si="6"/>
        <v>0</v>
      </c>
      <c r="N42" s="127">
        <f t="shared" si="6"/>
        <v>0</v>
      </c>
    </row>
    <row r="43" spans="1:14" ht="18" customHeight="1">
      <c r="A43" s="284"/>
      <c r="B43" s="284"/>
      <c r="C43" s="44" t="s">
        <v>227</v>
      </c>
      <c r="D43" s="246" t="s">
        <v>228</v>
      </c>
      <c r="E43" s="69"/>
      <c r="F43" s="127"/>
      <c r="G43" s="69"/>
      <c r="H43" s="127"/>
      <c r="I43" s="241">
        <v>11309</v>
      </c>
      <c r="J43" s="242">
        <v>11204</v>
      </c>
      <c r="K43" s="69"/>
      <c r="L43" s="127"/>
      <c r="M43" s="69"/>
      <c r="N43" s="127"/>
    </row>
    <row r="44" spans="1:14" ht="18" customHeight="1">
      <c r="A44" s="285"/>
      <c r="B44" s="285"/>
      <c r="C44" s="11" t="s">
        <v>229</v>
      </c>
      <c r="D44" s="98" t="s">
        <v>230</v>
      </c>
      <c r="E44" s="73">
        <f t="shared" ref="E44:H44" si="7">E41+E43</f>
        <v>24</v>
      </c>
      <c r="F44" s="139">
        <f t="shared" si="7"/>
        <v>18</v>
      </c>
      <c r="G44" s="73">
        <f t="shared" si="7"/>
        <v>0</v>
      </c>
      <c r="H44" s="139">
        <f t="shared" si="7"/>
        <v>0</v>
      </c>
      <c r="I44" s="274">
        <f>I42+I43</f>
        <v>11728</v>
      </c>
      <c r="J44" s="278">
        <v>11309</v>
      </c>
      <c r="K44" s="73">
        <f t="shared" ref="K44:N44" si="8">K41+K43</f>
        <v>0</v>
      </c>
      <c r="L44" s="139">
        <f t="shared" si="8"/>
        <v>0</v>
      </c>
      <c r="M44" s="73">
        <f t="shared" si="8"/>
        <v>0</v>
      </c>
      <c r="N44" s="139">
        <f t="shared" si="8"/>
        <v>0</v>
      </c>
    </row>
    <row r="45" spans="1:14" ht="14.1" customHeight="1">
      <c r="A45" s="13" t="s">
        <v>231</v>
      </c>
    </row>
    <row r="46" spans="1:14" ht="14.1" customHeight="1">
      <c r="A46" s="13" t="s">
        <v>232</v>
      </c>
    </row>
    <row r="47" spans="1:14">
      <c r="A47" s="249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K6:L6"/>
    <mergeCell ref="M6:N6"/>
    <mergeCell ref="A8:A14"/>
    <mergeCell ref="B9:B14"/>
    <mergeCell ref="I6:J6"/>
  </mergeCells>
  <phoneticPr fontId="16"/>
  <pageMargins left="0.70866141732283472" right="0.23622047244094491" top="0.19685039370078741" bottom="0.23622047244094491" header="0.19685039370078741" footer="0.19685039370078741"/>
  <pageSetup paperSize="9" scale="75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toyota</dc:creator>
  <cp:lastModifiedBy>toyota</cp:lastModifiedBy>
  <cp:lastPrinted>2021-08-16T00:44:41Z</cp:lastPrinted>
  <dcterms:created xsi:type="dcterms:W3CDTF">2021-09-27T00:20:26Z</dcterms:created>
  <dcterms:modified xsi:type="dcterms:W3CDTF">2021-09-27T00:20:26Z</dcterms:modified>
</cp:coreProperties>
</file>