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23　愛知県\"/>
    </mc:Choice>
  </mc:AlternateContent>
  <xr:revisionPtr revIDLastSave="0" documentId="8_{5318CA70-BB8D-4547-A7FD-743BE4B41C97}" xr6:coauthVersionLast="47" xr6:coauthVersionMax="47" xr10:uidLastSave="{00000000-0000-0000-0000-000000000000}"/>
  <bookViews>
    <workbookView xWindow="-110" yWindow="-110" windowWidth="19420" windowHeight="10420" tabRatio="691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calcId="191029"/>
</workbook>
</file>

<file path=xl/calcChain.xml><?xml version="1.0" encoding="utf-8"?>
<calcChain xmlns="http://schemas.openxmlformats.org/spreadsheetml/2006/main">
  <c r="M16" i="4" l="1"/>
  <c r="G16" i="4"/>
  <c r="L24" i="7" l="1"/>
  <c r="J24" i="4" l="1"/>
  <c r="I45" i="7"/>
  <c r="M16" i="7"/>
  <c r="I24" i="7"/>
  <c r="G16" i="7"/>
  <c r="G14" i="7"/>
  <c r="O24" i="4"/>
  <c r="M24" i="4"/>
  <c r="I24" i="4"/>
  <c r="G24" i="4"/>
  <c r="H45" i="2" l="1"/>
  <c r="H27" i="2"/>
  <c r="F45" i="2"/>
  <c r="F27" i="2"/>
  <c r="I44" i="5" l="1"/>
  <c r="M31" i="8" l="1"/>
  <c r="M34" i="8" s="1"/>
  <c r="K31" i="8"/>
  <c r="K34" i="8" s="1"/>
  <c r="I31" i="8"/>
  <c r="I34" i="8" s="1"/>
  <c r="I41" i="8" s="1"/>
  <c r="I44" i="8" s="1"/>
  <c r="G31" i="8"/>
  <c r="G34" i="8" s="1"/>
  <c r="G37" i="8" s="1"/>
  <c r="G42" i="8" s="1"/>
  <c r="G44" i="8" s="1"/>
  <c r="E31" i="8"/>
  <c r="E34" i="8" s="1"/>
  <c r="K41" i="8" l="1"/>
  <c r="K44" i="8" s="1"/>
  <c r="K37" i="8"/>
  <c r="E37" i="8"/>
  <c r="E41" i="8"/>
  <c r="E44" i="8" s="1"/>
  <c r="M41" i="8"/>
  <c r="M44" i="8" s="1"/>
  <c r="M37" i="8"/>
  <c r="I37" i="8"/>
  <c r="F22" i="6" l="1"/>
  <c r="E22" i="6"/>
  <c r="E19" i="6"/>
  <c r="E23" i="6" s="1"/>
  <c r="H45" i="5"/>
  <c r="F45" i="5"/>
  <c r="G33" i="5" s="1"/>
  <c r="G44" i="5"/>
  <c r="H27" i="5"/>
  <c r="F27" i="5"/>
  <c r="G19" i="5" s="1"/>
  <c r="F44" i="4"/>
  <c r="F39" i="4"/>
  <c r="G18" i="2"/>
  <c r="G23" i="2"/>
  <c r="I27" i="2"/>
  <c r="G28" i="2"/>
  <c r="O44" i="7"/>
  <c r="N44" i="7"/>
  <c r="M44" i="7"/>
  <c r="L44" i="7"/>
  <c r="K44" i="7"/>
  <c r="K45" i="7" s="1"/>
  <c r="J44" i="7"/>
  <c r="J45" i="7" s="1"/>
  <c r="I44" i="7"/>
  <c r="H44" i="7"/>
  <c r="G44" i="7"/>
  <c r="F44" i="7"/>
  <c r="O39" i="7"/>
  <c r="O45" i="7" s="1"/>
  <c r="N39" i="7"/>
  <c r="M39" i="7"/>
  <c r="L39" i="7"/>
  <c r="L45" i="7" s="1"/>
  <c r="K39" i="7"/>
  <c r="J39" i="7"/>
  <c r="I39" i="7"/>
  <c r="H39" i="7"/>
  <c r="H45" i="7" s="1"/>
  <c r="G39" i="7"/>
  <c r="F39" i="7"/>
  <c r="O24" i="7"/>
  <c r="O27" i="7" s="1"/>
  <c r="N24" i="7"/>
  <c r="N27" i="7" s="1"/>
  <c r="M24" i="7"/>
  <c r="M27" i="7" s="1"/>
  <c r="L27" i="7"/>
  <c r="K24" i="7"/>
  <c r="K27" i="7" s="1"/>
  <c r="J24" i="7"/>
  <c r="J27" i="7" s="1"/>
  <c r="I27" i="7"/>
  <c r="H24" i="7"/>
  <c r="H27" i="7" s="1"/>
  <c r="G24" i="7"/>
  <c r="G27" i="7" s="1"/>
  <c r="F24" i="7"/>
  <c r="F27" i="7" s="1"/>
  <c r="O16" i="7"/>
  <c r="N16" i="7"/>
  <c r="L16" i="7"/>
  <c r="K16" i="7"/>
  <c r="J16" i="7"/>
  <c r="I16" i="7"/>
  <c r="H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F14" i="7"/>
  <c r="I20" i="6"/>
  <c r="H20" i="6"/>
  <c r="G20" i="6"/>
  <c r="F20" i="6"/>
  <c r="E20" i="6"/>
  <c r="I19" i="6"/>
  <c r="I21" i="6" s="1"/>
  <c r="H19" i="6"/>
  <c r="H21" i="6" s="1"/>
  <c r="G19" i="6"/>
  <c r="F19" i="6"/>
  <c r="F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G40" i="2"/>
  <c r="I40" i="2"/>
  <c r="I39" i="2"/>
  <c r="I37" i="2"/>
  <c r="I33" i="2"/>
  <c r="I32" i="2"/>
  <c r="I31" i="2"/>
  <c r="G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G43" i="2"/>
  <c r="G38" i="2"/>
  <c r="G36" i="2"/>
  <c r="I24" i="2"/>
  <c r="I19" i="2"/>
  <c r="O39" i="4"/>
  <c r="O44" i="4"/>
  <c r="O45" i="4" s="1"/>
  <c r="N39" i="4"/>
  <c r="N45" i="4"/>
  <c r="N44" i="4"/>
  <c r="M39" i="4"/>
  <c r="M45" i="4"/>
  <c r="M44" i="4"/>
  <c r="L39" i="4"/>
  <c r="L45" i="4" s="1"/>
  <c r="L44" i="4"/>
  <c r="K39" i="4"/>
  <c r="K45" i="4" s="1"/>
  <c r="K44" i="4"/>
  <c r="J39" i="4"/>
  <c r="J45" i="4" s="1"/>
  <c r="J44" i="4"/>
  <c r="I39" i="4"/>
  <c r="I44" i="4"/>
  <c r="I45" i="4" s="1"/>
  <c r="H39" i="4"/>
  <c r="H44" i="4"/>
  <c r="H45" i="4" s="1"/>
  <c r="G39" i="4"/>
  <c r="G44" i="4"/>
  <c r="G45" i="4" s="1"/>
  <c r="O27" i="4"/>
  <c r="N24" i="4"/>
  <c r="N27" i="4" s="1"/>
  <c r="M27" i="4"/>
  <c r="L24" i="4"/>
  <c r="L27" i="4" s="1"/>
  <c r="K24" i="4"/>
  <c r="K27" i="4" s="1"/>
  <c r="J27" i="4"/>
  <c r="I27" i="4"/>
  <c r="H24" i="4"/>
  <c r="H27" i="4" s="1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7" i="4"/>
  <c r="G15" i="4"/>
  <c r="G14" i="4"/>
  <c r="F24" i="4"/>
  <c r="F27" i="4" s="1"/>
  <c r="F16" i="4"/>
  <c r="F15" i="4"/>
  <c r="F14" i="4"/>
  <c r="G24" i="2"/>
  <c r="G14" i="2"/>
  <c r="G10" i="2"/>
  <c r="G13" i="2"/>
  <c r="G27" i="2"/>
  <c r="G16" i="2"/>
  <c r="G15" i="2"/>
  <c r="G11" i="2"/>
  <c r="G25" i="2"/>
  <c r="F23" i="6"/>
  <c r="G41" i="5"/>
  <c r="G9" i="2"/>
  <c r="G17" i="2"/>
  <c r="G32" i="2"/>
  <c r="G30" i="2"/>
  <c r="G41" i="2"/>
  <c r="G45" i="2"/>
  <c r="G39" i="2"/>
  <c r="G31" i="5"/>
  <c r="G37" i="5"/>
  <c r="I45" i="5"/>
  <c r="G22" i="2"/>
  <c r="G12" i="2"/>
  <c r="G19" i="2"/>
  <c r="G21" i="2"/>
  <c r="G20" i="2"/>
  <c r="G26" i="2"/>
  <c r="G29" i="2"/>
  <c r="G45" i="5"/>
  <c r="G28" i="5"/>
  <c r="G34" i="5"/>
  <c r="G36" i="5"/>
  <c r="G42" i="5"/>
  <c r="F45" i="4" l="1"/>
  <c r="F45" i="7"/>
  <c r="G45" i="7"/>
  <c r="M45" i="7"/>
  <c r="N45" i="7"/>
  <c r="E21" i="6"/>
  <c r="G40" i="5"/>
  <c r="G32" i="5"/>
  <c r="G43" i="5"/>
  <c r="G35" i="5"/>
  <c r="G38" i="5"/>
  <c r="G30" i="5"/>
  <c r="G39" i="5"/>
  <c r="G29" i="5"/>
  <c r="H22" i="6"/>
  <c r="H23" i="6"/>
  <c r="G23" i="6"/>
  <c r="G22" i="6"/>
  <c r="I23" i="6"/>
  <c r="I22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G42" i="2"/>
  <c r="I45" i="2"/>
  <c r="G18" i="5"/>
  <c r="G21" i="6"/>
  <c r="G35" i="2"/>
  <c r="G25" i="5"/>
  <c r="G16" i="5"/>
  <c r="G13" i="5"/>
  <c r="G1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H17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:</t>
        </r>
        <r>
          <rPr>
            <sz val="9"/>
            <color indexed="81"/>
            <rFont val="MS P ゴシック"/>
            <family val="3"/>
            <charset val="128"/>
          </rPr>
          <t xml:space="preserve">
変更した箇所</t>
        </r>
      </text>
    </comment>
    <comment ref="F27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2,295,883,257千円だが、数式で2,295,884百万円となる。</t>
        </r>
      </text>
    </comment>
    <comment ref="F45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>2,295,883,257千円だが、数式で2,256,862百万円になる。</t>
        </r>
      </text>
    </comment>
  </commentList>
</comments>
</file>

<file path=xl/sharedStrings.xml><?xml version="1.0" encoding="utf-8"?>
<sst xmlns="http://schemas.openxmlformats.org/spreadsheetml/2006/main" count="440" uniqueCount="266">
  <si>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</si>
  <si>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</si>
  <si>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</si>
  <si>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</si>
  <si>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</si>
  <si>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</si>
  <si>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</si>
  <si>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</si>
  <si>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</si>
  <si>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</si>
  <si>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</si>
  <si>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</si>
  <si>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</si>
  <si>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</si>
  <si>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</si>
  <si>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</si>
  <si>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</si>
  <si>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</si>
  <si>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</si>
  <si>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</si>
  <si>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</si>
  <si>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</si>
  <si>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</si>
  <si>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</si>
  <si>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</si>
  <si>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</si>
  <si>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</si>
  <si>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</si>
  <si>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</si>
  <si>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</si>
  <si>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</si>
  <si>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</si>
  <si>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</si>
  <si>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</si>
  <si>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</si>
  <si>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</si>
  <si>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</si>
  <si>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</si>
  <si>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</si>
  <si>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</si>
  <si>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</si>
  <si>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</si>
  <si>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</si>
  <si>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</si>
  <si>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</si>
  <si>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</si>
  <si>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</si>
  <si>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</si>
  <si>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</si>
  <si>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</si>
  <si>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</si>
  <si>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</si>
  <si>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</si>
  <si>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</si>
  <si>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</si>
  <si>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</si>
  <si>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</si>
  <si>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</si>
  <si>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</si>
  <si>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</si>
  <si>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</si>
  <si>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</si>
  <si>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</si>
  <si>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</si>
  <si>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</si>
  <si>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</si>
  <si>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</si>
  <si>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</si>
  <si>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</si>
  <si>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</si>
  <si>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</si>
  <si>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</si>
  <si>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</si>
  <si>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</si>
  <si>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</si>
  <si>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</si>
  <si>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</si>
  <si>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</si>
  <si>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</si>
  <si>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</si>
  <si>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</si>
  <si>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</si>
  <si>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</si>
  <si>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</si>
  <si>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</si>
  <si>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</si>
  <si>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</si>
  <si>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</si>
  <si>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</si>
  <si>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</si>
  <si>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</si>
  <si>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</si>
  <si>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</si>
  <si>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</si>
  <si>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</si>
  <si>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</si>
  <si>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</si>
  <si>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</si>
  <si>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</si>
  <si>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</si>
  <si>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</si>
  <si>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</si>
  <si>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</si>
  <si>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</si>
  <si>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</si>
  <si>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</si>
  <si>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</si>
  <si>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</si>
  <si>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</si>
  <si>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</si>
  <si>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</si>
  <si>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</si>
  <si>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</si>
  <si>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</si>
  <si>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</si>
  <si>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</si>
  <si>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</si>
  <si>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</si>
  <si>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</si>
  <si>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</si>
  <si>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</si>
  <si>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</si>
  <si>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</si>
  <si>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</si>
  <si>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</si>
  <si>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</si>
  <si>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</si>
  <si>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</si>
  <si>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</si>
  <si>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</si>
  <si>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</si>
  <si>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</si>
  <si>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</si>
  <si>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</si>
  <si>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</si>
  <si>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</si>
  <si>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</si>
  <si>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</si>
  <si>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</si>
  <si>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</si>
  <si>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</si>
  <si>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</si>
  <si>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</si>
  <si>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</si>
  <si>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</si>
  <si>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</si>
  <si>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</si>
  <si>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</si>
  <si>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</si>
  <si>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</si>
  <si>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</si>
  <si>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</si>
  <si>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</si>
  <si>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</si>
  <si>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</si>
  <si>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</si>
  <si>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</si>
  <si>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</si>
  <si>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</si>
  <si>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</si>
  <si>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</si>
  <si>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</si>
  <si>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</si>
  <si>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</si>
  <si>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</si>
  <si>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</si>
  <si>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</si>
  <si>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</si>
  <si>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</si>
  <si>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</si>
  <si>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</si>
  <si>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</si>
  <si>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</si>
  <si>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</si>
  <si>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</si>
  <si>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</si>
  <si>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</si>
  <si>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</si>
  <si>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</si>
  <si>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</si>
  <si>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</si>
  <si>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</si>
  <si>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</si>
  <si>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</si>
  <si>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</si>
  <si>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</si>
  <si>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</si>
  <si>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</si>
  <si>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</si>
  <si>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</si>
  <si>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</si>
  <si>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</si>
  <si>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</si>
  <si>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</si>
  <si>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</si>
  <si>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</si>
  <si>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</si>
  <si>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</si>
  <si>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</si>
  <si>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</si>
  <si>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</si>
  <si>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</si>
  <si>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</si>
  <si>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</si>
  <si>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</si>
  <si>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</si>
  <si>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</si>
  <si>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</si>
  <si>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</si>
  <si>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</si>
  <si>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</si>
  <si>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</si>
  <si>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</si>
  <si>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</si>
  <si>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</si>
  <si>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</si>
  <si>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</si>
  <si>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</si>
  <si>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</si>
  <si>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</si>
  <si>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</si>
  <si>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</si>
  <si>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</si>
  <si>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</si>
  <si>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</si>
  <si>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</si>
  <si>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</si>
  <si>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</si>
  <si>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</si>
  <si>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</si>
  <si>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</si>
  <si>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</si>
  <si>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</si>
  <si>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</si>
  <si>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</si>
  <si>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</si>
  <si>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</si>
  <si>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</si>
  <si>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</si>
  <si>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</si>
  <si>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</si>
  <si>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</si>
  <si>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</si>
  <si>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</si>
  <si>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</si>
  <si>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</si>
  <si>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</si>
  <si>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愛知県土地開発公社</t>
    <rPh sb="0" eb="9">
      <t>アイチケントチカイハツコウシャ</t>
    </rPh>
    <phoneticPr fontId="14"/>
  </si>
  <si>
    <t>愛知県住宅供給公社</t>
    <rPh sb="0" eb="3">
      <t>アイチケン</t>
    </rPh>
    <rPh sb="3" eb="9">
      <t>ジュウタクキョウキュウコウシャ</t>
    </rPh>
    <phoneticPr fontId="14"/>
  </si>
  <si>
    <t>愛知県道路公社</t>
    <rPh sb="0" eb="3">
      <t>アイチケン</t>
    </rPh>
    <rPh sb="3" eb="5">
      <t>ドウロ</t>
    </rPh>
    <rPh sb="5" eb="7">
      <t>コウシャ</t>
    </rPh>
    <phoneticPr fontId="14"/>
  </si>
  <si>
    <t>名古屋高速道路公社</t>
    <rPh sb="0" eb="9">
      <t>ナゴヤコウソクドウロコウシャ</t>
    </rPh>
    <phoneticPr fontId="14"/>
  </si>
  <si>
    <t>愛知県高速交通株式会社</t>
    <rPh sb="0" eb="11">
      <t>アイチケンコウソクコウツウカブシキガイシャ</t>
    </rPh>
    <phoneticPr fontId="14"/>
  </si>
  <si>
    <t>愛知県</t>
    <rPh sb="0" eb="3">
      <t>アイチケン</t>
    </rPh>
    <phoneticPr fontId="16"/>
  </si>
  <si>
    <t>愛知県</t>
    <rPh sb="0" eb="3">
      <t>アイチケン</t>
    </rPh>
    <phoneticPr fontId="9"/>
  </si>
  <si>
    <t>水道事業</t>
    <rPh sb="0" eb="2">
      <t>スイドウ</t>
    </rPh>
    <rPh sb="2" eb="4">
      <t>ジギョウ</t>
    </rPh>
    <phoneticPr fontId="8"/>
  </si>
  <si>
    <t>工業用水道事業</t>
    <rPh sb="0" eb="3">
      <t>コウギョウヨウ</t>
    </rPh>
    <rPh sb="3" eb="5">
      <t>スイドウ</t>
    </rPh>
    <rPh sb="5" eb="7">
      <t>ジギョウ</t>
    </rPh>
    <phoneticPr fontId="8"/>
  </si>
  <si>
    <t>用地造成事業</t>
    <rPh sb="0" eb="2">
      <t>ヨウチ</t>
    </rPh>
    <rPh sb="2" eb="4">
      <t>ゾウセイ</t>
    </rPh>
    <rPh sb="4" eb="6">
      <t>ジギョウ</t>
    </rPh>
    <phoneticPr fontId="8"/>
  </si>
  <si>
    <t>県立病院事業</t>
    <rPh sb="0" eb="2">
      <t>ケンリツ</t>
    </rPh>
    <rPh sb="2" eb="4">
      <t>ビョウイン</t>
    </rPh>
    <rPh sb="4" eb="6">
      <t>ジギョウ</t>
    </rPh>
    <phoneticPr fontId="8"/>
  </si>
  <si>
    <t>流域下水道事業</t>
    <rPh sb="0" eb="2">
      <t>リュウイキ</t>
    </rPh>
    <rPh sb="2" eb="5">
      <t>ゲスイドウ</t>
    </rPh>
    <rPh sb="5" eb="7">
      <t>ジギョウ</t>
    </rPh>
    <phoneticPr fontId="8"/>
  </si>
  <si>
    <t>水道事業</t>
    <rPh sb="0" eb="2">
      <t>スイドウ</t>
    </rPh>
    <rPh sb="2" eb="4">
      <t>ジギョウ</t>
    </rPh>
    <phoneticPr fontId="13"/>
  </si>
  <si>
    <t>工業用水道事業</t>
    <rPh sb="0" eb="2">
      <t>コウギョウ</t>
    </rPh>
    <rPh sb="2" eb="3">
      <t>ヨウ</t>
    </rPh>
    <rPh sb="3" eb="5">
      <t>スイドウ</t>
    </rPh>
    <rPh sb="5" eb="7">
      <t>ジギョウ</t>
    </rPh>
    <phoneticPr fontId="13"/>
  </si>
  <si>
    <t>用地造成事業</t>
    <rPh sb="0" eb="2">
      <t>ヨウチ</t>
    </rPh>
    <rPh sb="2" eb="4">
      <t>ゾウセイ</t>
    </rPh>
    <rPh sb="4" eb="6">
      <t>ジギョウ</t>
    </rPh>
    <phoneticPr fontId="13"/>
  </si>
  <si>
    <t>県立病院事業</t>
    <rPh sb="0" eb="2">
      <t>ケンリツ</t>
    </rPh>
    <rPh sb="2" eb="4">
      <t>ビョウイン</t>
    </rPh>
    <rPh sb="4" eb="6">
      <t>ジギョウ</t>
    </rPh>
    <phoneticPr fontId="13"/>
  </si>
  <si>
    <t>港湾整備事業</t>
    <rPh sb="0" eb="2">
      <t>コウワン</t>
    </rPh>
    <rPh sb="2" eb="4">
      <t>セイビ</t>
    </rPh>
    <rPh sb="4" eb="6">
      <t>ジギョウ</t>
    </rPh>
    <phoneticPr fontId="13"/>
  </si>
  <si>
    <t>流域下水道事業</t>
    <rPh sb="0" eb="2">
      <t>リュウイキ</t>
    </rPh>
    <rPh sb="2" eb="5">
      <t>ゲスイドウ</t>
    </rPh>
    <rPh sb="5" eb="7">
      <t>ジギョウ</t>
    </rPh>
    <phoneticPr fontId="13"/>
  </si>
  <si>
    <t>港湾整備事業</t>
    <rPh sb="0" eb="2">
      <t>コウワン</t>
    </rPh>
    <rPh sb="2" eb="4">
      <t>セイビ</t>
    </rPh>
    <rPh sb="4" eb="6">
      <t>ジギョウ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</si>
</sst>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游ゴシック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03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7" fontId="2" fillId="0" borderId="24" xfId="1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2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1" xfId="1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177" fontId="0" fillId="0" borderId="16" xfId="0" quotePrefix="1" applyNumberFormat="1" applyBorder="1" applyAlignment="1">
      <alignment horizontal="right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7" xfId="1" applyNumberFormat="1" applyBorder="1" applyAlignment="1">
      <alignment vertical="center"/>
    </xf>
    <xf numFmtId="177" fontId="2" fillId="0" borderId="58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177" fontId="2" fillId="0" borderId="47" xfId="1" applyNumberFormat="1" applyBorder="1" applyAlignment="1">
      <alignment horizontal="center" vertical="center"/>
    </xf>
    <xf numFmtId="177" fontId="0" fillId="0" borderId="24" xfId="1" applyNumberFormat="1" applyFont="1" applyBorder="1" applyAlignment="1">
      <alignment vertical="center"/>
    </xf>
    <xf numFmtId="177" fontId="2" fillId="2" borderId="31" xfId="1" applyNumberFormat="1" applyFill="1" applyBorder="1" applyAlignment="1">
      <alignment vertical="center"/>
    </xf>
    <xf numFmtId="177" fontId="21" fillId="0" borderId="24" xfId="1" quotePrefix="1" applyNumberFormat="1" applyFont="1" applyBorder="1" applyAlignment="1">
      <alignment horizontal="right" vertical="center"/>
    </xf>
    <xf numFmtId="177" fontId="21" fillId="0" borderId="24" xfId="1" applyNumberFormat="1" applyFont="1" applyBorder="1" applyAlignment="1">
      <alignment vertical="center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59" xfId="1" applyNumberFormat="1" applyFont="1" applyBorder="1" applyAlignment="1">
      <alignment vertical="center" textRotation="255"/>
    </xf>
    <xf numFmtId="180" fontId="15" fillId="0" borderId="60" xfId="1" applyNumberFormat="1" applyFont="1" applyBorder="1" applyAlignment="1">
      <alignment vertical="center" textRotation="255"/>
    </xf>
    <xf numFmtId="180" fontId="15" fillId="0" borderId="61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60" xfId="3" applyFont="1" applyBorder="1" applyAlignment="1">
      <alignment vertical="center" textRotation="255"/>
    </xf>
    <xf numFmtId="0" fontId="13" fillId="0" borderId="61" xfId="3" applyFont="1" applyBorder="1" applyAlignment="1">
      <alignment vertical="center" textRotation="255"/>
    </xf>
    <xf numFmtId="0" fontId="13" fillId="0" borderId="60" xfId="3" applyFont="1" applyBorder="1" applyAlignment="1">
      <alignment vertical="center"/>
    </xf>
    <xf numFmtId="0" fontId="13" fillId="0" borderId="61" xfId="3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59" xfId="0" applyNumberFormat="1" applyBorder="1" applyAlignment="1">
      <alignment horizontal="center" vertical="center" textRotation="255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313765</xdr:colOff>
      <xdr:row>31</xdr:row>
      <xdr:rowOff>190500</xdr:rowOff>
    </xdr:from>
    <xdr:to>
      <xdr:col>7</xdr:col>
      <xdr:colOff>769749</xdr:colOff>
      <xdr:row>43</xdr:row>
      <xdr:rowOff>68904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5221068-A0F7-46BE-AD46-918390BBE25C}"/>
            </a:ext>
          </a:extLst>
        </xdr:cNvPr>
        <xdr:cNvSpPr txBox="1"/>
      </xdr:nvSpPr>
      <xdr:spPr>
        <a:xfrm>
          <a:off x="5457265" y="6633882"/>
          <a:ext cx="455984" cy="22988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法　適　用　企　業</a:t>
          </a:r>
        </a:p>
      </xdr:txBody>
    </xdr:sp>
    <xdr:clientData/>
  </xdr:twoCellAnchor>
  <xdr:twoCellAnchor>
    <xdr:from>
      <xdr:col>14</xdr:col>
      <xdr:colOff>313764</xdr:colOff>
      <xdr:row>9</xdr:row>
      <xdr:rowOff>56029</xdr:rowOff>
    </xdr:from>
    <xdr:to>
      <xdr:col>14</xdr:col>
      <xdr:colOff>769748</xdr:colOff>
      <xdr:row>20</xdr:row>
      <xdr:rowOff>136139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E85FC8E-6387-4A97-ADD5-C5A72E380D04}"/>
            </a:ext>
          </a:extLst>
        </xdr:cNvPr>
        <xdr:cNvSpPr txBox="1"/>
      </xdr:nvSpPr>
      <xdr:spPr>
        <a:xfrm>
          <a:off x="12752293" y="2061882"/>
          <a:ext cx="455984" cy="22988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法　非　適　用　企　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57" t="s">
        <v>0</v>
      </c>
      <c r="B1" s="57"/>
      <c r="C1" s="57"/>
      <c r="D1" s="57"/>
      <c r="E1" s="102" t="s">
        <v>253</v>
      </c>
      <c r="F1" s="1"/>
    </row>
    <row r="3" spans="1:11" ht="14">
      <c r="A3" s="27" t="s">
        <v>93</v>
      </c>
    </row>
    <row r="5" spans="1:11">
      <c r="A5" s="58" t="s">
        <v>234</v>
      </c>
      <c r="B5" s="58"/>
      <c r="C5" s="58"/>
      <c r="D5" s="58"/>
      <c r="E5" s="58"/>
    </row>
    <row r="6" spans="1:11" ht="14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235</v>
      </c>
      <c r="G7" s="22"/>
      <c r="H7" s="39" t="s">
        <v>2</v>
      </c>
      <c r="I7" s="41" t="s">
        <v>22</v>
      </c>
    </row>
    <row r="8" spans="1:11" ht="17.149999999999999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56" t="s">
        <v>88</v>
      </c>
      <c r="B9" s="256" t="s">
        <v>90</v>
      </c>
      <c r="C9" s="55" t="s">
        <v>4</v>
      </c>
      <c r="D9" s="56"/>
      <c r="E9" s="56"/>
      <c r="F9" s="65">
        <v>1128830</v>
      </c>
      <c r="G9" s="75">
        <f>F9/$F$27*100</f>
        <v>45.3089540604783</v>
      </c>
      <c r="H9" s="66">
        <v>1210231</v>
      </c>
      <c r="I9" s="80">
        <f>(F9/H9-1)*100</f>
        <v>-6.7260713037428417</v>
      </c>
      <c r="K9" s="108"/>
    </row>
    <row r="10" spans="1:11" ht="18" customHeight="1">
      <c r="A10" s="257"/>
      <c r="B10" s="257"/>
      <c r="C10" s="7"/>
      <c r="D10" s="52" t="s">
        <v>23</v>
      </c>
      <c r="E10" s="53"/>
      <c r="F10" s="67">
        <v>320826</v>
      </c>
      <c r="G10" s="76">
        <f t="shared" ref="G10:G27" si="0">F10/$F$27*100</f>
        <v>12.877307030648558</v>
      </c>
      <c r="H10" s="68">
        <v>346107</v>
      </c>
      <c r="I10" s="81">
        <f t="shared" ref="I10:I27" si="1">(F10/H10-1)*100</f>
        <v>-7.3043885272473519</v>
      </c>
    </row>
    <row r="11" spans="1:11" ht="18" customHeight="1">
      <c r="A11" s="257"/>
      <c r="B11" s="257"/>
      <c r="C11" s="7"/>
      <c r="D11" s="16"/>
      <c r="E11" s="23" t="s">
        <v>24</v>
      </c>
      <c r="F11" s="69">
        <v>265888</v>
      </c>
      <c r="G11" s="77">
        <f t="shared" si="0"/>
        <v>10.672206778020122</v>
      </c>
      <c r="H11" s="70">
        <v>280033</v>
      </c>
      <c r="I11" s="82">
        <f t="shared" si="1"/>
        <v>-5.0511903954176818</v>
      </c>
    </row>
    <row r="12" spans="1:11" ht="18" customHeight="1">
      <c r="A12" s="257"/>
      <c r="B12" s="257"/>
      <c r="C12" s="7"/>
      <c r="D12" s="16"/>
      <c r="E12" s="23" t="s">
        <v>25</v>
      </c>
      <c r="F12" s="69">
        <v>14149</v>
      </c>
      <c r="G12" s="77">
        <f t="shared" si="0"/>
        <v>0.56791225516836674</v>
      </c>
      <c r="H12" s="70">
        <v>25749</v>
      </c>
      <c r="I12" s="82">
        <f t="shared" si="1"/>
        <v>-45.0502932152705</v>
      </c>
    </row>
    <row r="13" spans="1:11" ht="18" customHeight="1">
      <c r="A13" s="257"/>
      <c r="B13" s="257"/>
      <c r="C13" s="7"/>
      <c r="D13" s="33"/>
      <c r="E13" s="23" t="s">
        <v>26</v>
      </c>
      <c r="F13" s="69">
        <v>1495</v>
      </c>
      <c r="G13" s="77">
        <f t="shared" si="0"/>
        <v>6.0006277579808351E-2</v>
      </c>
      <c r="H13" s="70">
        <v>1573</v>
      </c>
      <c r="I13" s="82">
        <f t="shared" si="1"/>
        <v>-4.9586776859504074</v>
      </c>
    </row>
    <row r="14" spans="1:11" ht="18" customHeight="1">
      <c r="A14" s="257"/>
      <c r="B14" s="257"/>
      <c r="C14" s="7"/>
      <c r="D14" s="61" t="s">
        <v>27</v>
      </c>
      <c r="E14" s="51"/>
      <c r="F14" s="65">
        <v>245427</v>
      </c>
      <c r="G14" s="75">
        <f t="shared" si="0"/>
        <v>9.8509436037321905</v>
      </c>
      <c r="H14" s="66">
        <v>306309</v>
      </c>
      <c r="I14" s="83">
        <f t="shared" si="1"/>
        <v>-19.876007560992328</v>
      </c>
    </row>
    <row r="15" spans="1:11" ht="18" customHeight="1">
      <c r="A15" s="257"/>
      <c r="B15" s="257"/>
      <c r="C15" s="7"/>
      <c r="D15" s="16"/>
      <c r="E15" s="23" t="s">
        <v>28</v>
      </c>
      <c r="F15" s="69">
        <v>11183</v>
      </c>
      <c r="G15" s="77">
        <f t="shared" si="0"/>
        <v>0.44886301148829211</v>
      </c>
      <c r="H15" s="70">
        <v>14509</v>
      </c>
      <c r="I15" s="82">
        <f t="shared" si="1"/>
        <v>-22.923702529464475</v>
      </c>
    </row>
    <row r="16" spans="1:11" ht="18" customHeight="1">
      <c r="A16" s="257"/>
      <c r="B16" s="257"/>
      <c r="C16" s="7"/>
      <c r="D16" s="16"/>
      <c r="E16" s="29" t="s">
        <v>29</v>
      </c>
      <c r="F16" s="67">
        <v>234244</v>
      </c>
      <c r="G16" s="76">
        <f t="shared" si="0"/>
        <v>9.4020805922438964</v>
      </c>
      <c r="H16" s="68">
        <v>291800</v>
      </c>
      <c r="I16" s="81">
        <f t="shared" si="1"/>
        <v>-19.724468814256333</v>
      </c>
      <c r="K16" s="109"/>
    </row>
    <row r="17" spans="1:26" ht="18" customHeight="1">
      <c r="A17" s="257"/>
      <c r="B17" s="257"/>
      <c r="C17" s="7"/>
      <c r="D17" s="259" t="s">
        <v>30</v>
      </c>
      <c r="E17" s="260"/>
      <c r="F17" s="67">
        <v>344622</v>
      </c>
      <c r="G17" s="76">
        <f t="shared" si="0"/>
        <v>13.832430362614524</v>
      </c>
      <c r="H17" s="68">
        <v>335170</v>
      </c>
      <c r="I17" s="81">
        <f t="shared" si="1"/>
        <v>2.8200614613479669</v>
      </c>
    </row>
    <row r="18" spans="1:26" ht="18" customHeight="1">
      <c r="A18" s="257"/>
      <c r="B18" s="257"/>
      <c r="C18" s="7"/>
      <c r="D18" s="261" t="s">
        <v>94</v>
      </c>
      <c r="E18" s="262"/>
      <c r="F18" s="69">
        <v>22839</v>
      </c>
      <c r="G18" s="77">
        <f t="shared" si="0"/>
        <v>0.91671128671922608</v>
      </c>
      <c r="H18" s="70">
        <v>23255</v>
      </c>
      <c r="I18" s="82">
        <f t="shared" si="1"/>
        <v>-1.7888626101913552</v>
      </c>
    </row>
    <row r="19" spans="1:26" ht="18" customHeight="1">
      <c r="A19" s="257"/>
      <c r="B19" s="257"/>
      <c r="C19" s="10"/>
      <c r="D19" s="261" t="s">
        <v>95</v>
      </c>
      <c r="E19" s="262"/>
      <c r="F19" s="107">
        <v>1839</v>
      </c>
      <c r="G19" s="77">
        <f t="shared" si="0"/>
        <v>7.3813742119911402E-2</v>
      </c>
      <c r="H19" s="70">
        <v>2291</v>
      </c>
      <c r="I19" s="82">
        <f t="shared" si="1"/>
        <v>-19.729375818419904</v>
      </c>
      <c r="Z19" s="2" t="s">
        <v>96</v>
      </c>
    </row>
    <row r="20" spans="1:26" ht="18" customHeight="1">
      <c r="A20" s="257"/>
      <c r="B20" s="257"/>
      <c r="C20" s="44" t="s">
        <v>5</v>
      </c>
      <c r="D20" s="43"/>
      <c r="E20" s="43"/>
      <c r="F20" s="69">
        <v>86200</v>
      </c>
      <c r="G20" s="77">
        <f t="shared" si="0"/>
        <v>3.4598937306886151</v>
      </c>
      <c r="H20" s="70">
        <v>134338</v>
      </c>
      <c r="I20" s="82">
        <f t="shared" si="1"/>
        <v>-35.833494618052974</v>
      </c>
    </row>
    <row r="21" spans="1:26" ht="18" customHeight="1">
      <c r="A21" s="257"/>
      <c r="B21" s="257"/>
      <c r="C21" s="44" t="s">
        <v>6</v>
      </c>
      <c r="D21" s="43"/>
      <c r="E21" s="43"/>
      <c r="F21" s="69">
        <v>80000</v>
      </c>
      <c r="G21" s="77">
        <f t="shared" si="0"/>
        <v>3.211038265140246</v>
      </c>
      <c r="H21" s="70">
        <v>80000</v>
      </c>
      <c r="I21" s="82">
        <f t="shared" si="1"/>
        <v>0</v>
      </c>
    </row>
    <row r="22" spans="1:26" ht="18" customHeight="1">
      <c r="A22" s="257"/>
      <c r="B22" s="257"/>
      <c r="C22" s="44" t="s">
        <v>31</v>
      </c>
      <c r="D22" s="43"/>
      <c r="E22" s="43"/>
      <c r="F22" s="69">
        <v>51012</v>
      </c>
      <c r="G22" s="77">
        <f t="shared" si="0"/>
        <v>2.0475185497666781</v>
      </c>
      <c r="H22" s="70">
        <v>50280</v>
      </c>
      <c r="I22" s="82">
        <f t="shared" si="1"/>
        <v>1.4558472553699353</v>
      </c>
    </row>
    <row r="23" spans="1:26" ht="18" customHeight="1">
      <c r="A23" s="257"/>
      <c r="B23" s="257"/>
      <c r="C23" s="44" t="s">
        <v>7</v>
      </c>
      <c r="D23" s="43"/>
      <c r="E23" s="43"/>
      <c r="F23" s="69">
        <v>302793</v>
      </c>
      <c r="G23" s="77">
        <f t="shared" si="0"/>
        <v>12.153498867707633</v>
      </c>
      <c r="H23" s="70">
        <v>207315</v>
      </c>
      <c r="I23" s="82">
        <f t="shared" si="1"/>
        <v>46.054554663193684</v>
      </c>
    </row>
    <row r="24" spans="1:26" ht="18" customHeight="1">
      <c r="A24" s="257"/>
      <c r="B24" s="257"/>
      <c r="C24" s="44" t="s">
        <v>32</v>
      </c>
      <c r="D24" s="43"/>
      <c r="E24" s="43"/>
      <c r="F24" s="69">
        <v>6647</v>
      </c>
      <c r="G24" s="77">
        <f t="shared" si="0"/>
        <v>0.26679714185484021</v>
      </c>
      <c r="H24" s="70">
        <v>4942</v>
      </c>
      <c r="I24" s="82">
        <f t="shared" si="1"/>
        <v>34.500202347227841</v>
      </c>
    </row>
    <row r="25" spans="1:26" ht="18" customHeight="1">
      <c r="A25" s="257"/>
      <c r="B25" s="257"/>
      <c r="C25" s="44" t="s">
        <v>8</v>
      </c>
      <c r="D25" s="43"/>
      <c r="E25" s="43"/>
      <c r="F25" s="69">
        <v>408868</v>
      </c>
      <c r="G25" s="77">
        <f t="shared" si="0"/>
        <v>16.411134917392026</v>
      </c>
      <c r="H25" s="70">
        <v>238594</v>
      </c>
      <c r="I25" s="82">
        <f t="shared" si="1"/>
        <v>71.36558337594407</v>
      </c>
    </row>
    <row r="26" spans="1:26" ht="18" customHeight="1">
      <c r="A26" s="257"/>
      <c r="B26" s="257"/>
      <c r="C26" s="45" t="s">
        <v>9</v>
      </c>
      <c r="D26" s="46"/>
      <c r="E26" s="46"/>
      <c r="F26" s="71">
        <v>427056</v>
      </c>
      <c r="G26" s="78">
        <f t="shared" si="0"/>
        <v>17.141164466971663</v>
      </c>
      <c r="H26" s="72">
        <v>391462</v>
      </c>
      <c r="I26" s="84">
        <f t="shared" si="1"/>
        <v>9.0925811445299978</v>
      </c>
    </row>
    <row r="27" spans="1:26" ht="18" customHeight="1">
      <c r="A27" s="257"/>
      <c r="B27" s="258"/>
      <c r="C27" s="47" t="s">
        <v>10</v>
      </c>
      <c r="D27" s="31"/>
      <c r="E27" s="31"/>
      <c r="F27" s="73">
        <f>SUM(F9,F20:F26)</f>
        <v>2491406</v>
      </c>
      <c r="G27" s="79">
        <f t="shared" si="0"/>
        <v>100</v>
      </c>
      <c r="H27" s="73">
        <f>SUM(H9,H20:H26)</f>
        <v>2317162</v>
      </c>
      <c r="I27" s="85">
        <f t="shared" si="1"/>
        <v>7.5197159283640902</v>
      </c>
    </row>
    <row r="28" spans="1:26" ht="18" customHeight="1">
      <c r="A28" s="257"/>
      <c r="B28" s="256" t="s">
        <v>89</v>
      </c>
      <c r="C28" s="55" t="s">
        <v>11</v>
      </c>
      <c r="D28" s="56"/>
      <c r="E28" s="56"/>
      <c r="F28" s="65">
        <v>1044473</v>
      </c>
      <c r="G28" s="75">
        <f>F28/$F$45*100</f>
        <v>41.923051450888153</v>
      </c>
      <c r="H28" s="65">
        <v>1030004</v>
      </c>
      <c r="I28" s="86">
        <f>(F28/H28-1)*100</f>
        <v>1.4047518262064962</v>
      </c>
    </row>
    <row r="29" spans="1:26" ht="18" customHeight="1">
      <c r="A29" s="257"/>
      <c r="B29" s="257"/>
      <c r="C29" s="7"/>
      <c r="D29" s="30" t="s">
        <v>12</v>
      </c>
      <c r="E29" s="43"/>
      <c r="F29" s="69">
        <v>605382</v>
      </c>
      <c r="G29" s="77">
        <f t="shared" ref="G29:G45" si="2">F29/$F$45*100</f>
        <v>24.298819340893992</v>
      </c>
      <c r="H29" s="69">
        <v>605227</v>
      </c>
      <c r="I29" s="87">
        <f t="shared" ref="I29:I45" si="3">(F29/H29-1)*100</f>
        <v>2.561022558478232E-2</v>
      </c>
    </row>
    <row r="30" spans="1:26" ht="18" customHeight="1">
      <c r="A30" s="257"/>
      <c r="B30" s="257"/>
      <c r="C30" s="7"/>
      <c r="D30" s="30" t="s">
        <v>33</v>
      </c>
      <c r="E30" s="43"/>
      <c r="F30" s="69">
        <v>45583</v>
      </c>
      <c r="G30" s="77">
        <f t="shared" si="2"/>
        <v>1.8296101998671432</v>
      </c>
      <c r="H30" s="69">
        <v>44189</v>
      </c>
      <c r="I30" s="87">
        <f t="shared" si="3"/>
        <v>3.1546312430695389</v>
      </c>
    </row>
    <row r="31" spans="1:26" ht="18" customHeight="1">
      <c r="A31" s="257"/>
      <c r="B31" s="257"/>
      <c r="C31" s="19"/>
      <c r="D31" s="30" t="s">
        <v>13</v>
      </c>
      <c r="E31" s="43"/>
      <c r="F31" s="69">
        <v>393508</v>
      </c>
      <c r="G31" s="77">
        <f t="shared" si="2"/>
        <v>15.794621910127017</v>
      </c>
      <c r="H31" s="69">
        <v>380587</v>
      </c>
      <c r="I31" s="87">
        <f t="shared" si="3"/>
        <v>3.39501874735606</v>
      </c>
    </row>
    <row r="32" spans="1:26" ht="18" customHeight="1">
      <c r="A32" s="257"/>
      <c r="B32" s="257"/>
      <c r="C32" s="50" t="s">
        <v>14</v>
      </c>
      <c r="D32" s="51"/>
      <c r="E32" s="51"/>
      <c r="F32" s="65">
        <v>1170083</v>
      </c>
      <c r="G32" s="75">
        <f t="shared" si="2"/>
        <v>46.964784930591378</v>
      </c>
      <c r="H32" s="65">
        <v>1023186</v>
      </c>
      <c r="I32" s="86">
        <f t="shared" si="3"/>
        <v>14.356822708676621</v>
      </c>
    </row>
    <row r="33" spans="1:9" ht="18" customHeight="1">
      <c r="A33" s="257"/>
      <c r="B33" s="257"/>
      <c r="C33" s="7"/>
      <c r="D33" s="30" t="s">
        <v>15</v>
      </c>
      <c r="E33" s="43"/>
      <c r="F33" s="69">
        <v>97482</v>
      </c>
      <c r="G33" s="77">
        <f t="shared" si="2"/>
        <v>3.912731972521529</v>
      </c>
      <c r="H33" s="69">
        <v>77563</v>
      </c>
      <c r="I33" s="87">
        <f t="shared" si="3"/>
        <v>25.681059267949923</v>
      </c>
    </row>
    <row r="34" spans="1:9" ht="18" customHeight="1">
      <c r="A34" s="257"/>
      <c r="B34" s="257"/>
      <c r="C34" s="7"/>
      <c r="D34" s="30" t="s">
        <v>34</v>
      </c>
      <c r="E34" s="43"/>
      <c r="F34" s="69">
        <v>21597</v>
      </c>
      <c r="G34" s="77">
        <f t="shared" si="2"/>
        <v>0.86686026559310914</v>
      </c>
      <c r="H34" s="69">
        <v>20063</v>
      </c>
      <c r="I34" s="87">
        <f t="shared" si="3"/>
        <v>7.645915366595224</v>
      </c>
    </row>
    <row r="35" spans="1:9" ht="18" customHeight="1">
      <c r="A35" s="257"/>
      <c r="B35" s="257"/>
      <c r="C35" s="7"/>
      <c r="D35" s="30" t="s">
        <v>35</v>
      </c>
      <c r="E35" s="43"/>
      <c r="F35" s="69">
        <v>1054620</v>
      </c>
      <c r="G35" s="77">
        <f t="shared" si="2"/>
        <v>42.330331680316931</v>
      </c>
      <c r="H35" s="69">
        <v>960634</v>
      </c>
      <c r="I35" s="87">
        <f t="shared" si="3"/>
        <v>9.7837469837628088</v>
      </c>
    </row>
    <row r="36" spans="1:9" ht="18" customHeight="1">
      <c r="A36" s="257"/>
      <c r="B36" s="257"/>
      <c r="C36" s="7"/>
      <c r="D36" s="30" t="s">
        <v>36</v>
      </c>
      <c r="E36" s="43"/>
      <c r="F36" s="69">
        <v>35923</v>
      </c>
      <c r="G36" s="77">
        <f t="shared" si="2"/>
        <v>1.4418771737232605</v>
      </c>
      <c r="H36" s="69">
        <v>36245</v>
      </c>
      <c r="I36" s="87">
        <f t="shared" si="3"/>
        <v>-0.8883983997792777</v>
      </c>
    </row>
    <row r="37" spans="1:9" ht="18" customHeight="1">
      <c r="A37" s="257"/>
      <c r="B37" s="257"/>
      <c r="C37" s="7"/>
      <c r="D37" s="30" t="s">
        <v>16</v>
      </c>
      <c r="E37" s="43"/>
      <c r="F37" s="69">
        <v>15776</v>
      </c>
      <c r="G37" s="77">
        <f t="shared" si="2"/>
        <v>0.63321700004615877</v>
      </c>
      <c r="H37" s="69">
        <v>17390</v>
      </c>
      <c r="I37" s="87">
        <f t="shared" si="3"/>
        <v>-9.2811960897067216</v>
      </c>
    </row>
    <row r="38" spans="1:9" ht="18" customHeight="1">
      <c r="A38" s="257"/>
      <c r="B38" s="257"/>
      <c r="C38" s="19"/>
      <c r="D38" s="30" t="s">
        <v>37</v>
      </c>
      <c r="E38" s="43"/>
      <c r="F38" s="69">
        <v>191790</v>
      </c>
      <c r="G38" s="77">
        <f t="shared" si="2"/>
        <v>7.6980659507386386</v>
      </c>
      <c r="H38" s="69">
        <v>188569</v>
      </c>
      <c r="I38" s="87">
        <f t="shared" si="3"/>
        <v>1.7081280592250003</v>
      </c>
    </row>
    <row r="39" spans="1:9" ht="18" customHeight="1">
      <c r="A39" s="257"/>
      <c r="B39" s="257"/>
      <c r="C39" s="50" t="s">
        <v>17</v>
      </c>
      <c r="D39" s="51"/>
      <c r="E39" s="51"/>
      <c r="F39" s="65">
        <v>276849</v>
      </c>
      <c r="G39" s="75">
        <f t="shared" si="2"/>
        <v>11.112163618520473</v>
      </c>
      <c r="H39" s="65">
        <v>263972</v>
      </c>
      <c r="I39" s="86">
        <f t="shared" si="3"/>
        <v>4.8781688967011627</v>
      </c>
    </row>
    <row r="40" spans="1:9" ht="18" customHeight="1">
      <c r="A40" s="257"/>
      <c r="B40" s="257"/>
      <c r="C40" s="7"/>
      <c r="D40" s="52" t="s">
        <v>18</v>
      </c>
      <c r="E40" s="53"/>
      <c r="F40" s="67">
        <v>275737</v>
      </c>
      <c r="G40" s="76">
        <f t="shared" si="2"/>
        <v>11.06753016872006</v>
      </c>
      <c r="H40" s="67">
        <v>262933</v>
      </c>
      <c r="I40" s="88">
        <f t="shared" si="3"/>
        <v>4.8696816299209411</v>
      </c>
    </row>
    <row r="41" spans="1:9" ht="18" customHeight="1">
      <c r="A41" s="257"/>
      <c r="B41" s="257"/>
      <c r="C41" s="7"/>
      <c r="D41" s="16"/>
      <c r="E41" s="104" t="s">
        <v>92</v>
      </c>
      <c r="F41" s="69">
        <v>165507</v>
      </c>
      <c r="G41" s="77">
        <f t="shared" si="2"/>
        <v>6.6431190432707652</v>
      </c>
      <c r="H41" s="69">
        <v>168425</v>
      </c>
      <c r="I41" s="89">
        <f t="shared" si="3"/>
        <v>-1.7325218940181131</v>
      </c>
    </row>
    <row r="42" spans="1:9" ht="18" customHeight="1">
      <c r="A42" s="257"/>
      <c r="B42" s="257"/>
      <c r="C42" s="7"/>
      <c r="D42" s="33"/>
      <c r="E42" s="32" t="s">
        <v>38</v>
      </c>
      <c r="F42" s="69">
        <v>110231</v>
      </c>
      <c r="G42" s="77">
        <f t="shared" si="2"/>
        <v>4.4244512634437196</v>
      </c>
      <c r="H42" s="69">
        <v>94508</v>
      </c>
      <c r="I42" s="89">
        <f t="shared" si="3"/>
        <v>16.636686841325599</v>
      </c>
    </row>
    <row r="43" spans="1:9" ht="18" customHeight="1">
      <c r="A43" s="257"/>
      <c r="B43" s="257"/>
      <c r="C43" s="7"/>
      <c r="D43" s="30" t="s">
        <v>39</v>
      </c>
      <c r="E43" s="54"/>
      <c r="F43" s="69">
        <v>1112</v>
      </c>
      <c r="G43" s="77">
        <f t="shared" si="2"/>
        <v>4.4633449800413824E-2</v>
      </c>
      <c r="H43" s="69">
        <v>1039</v>
      </c>
      <c r="I43" s="89">
        <f t="shared" si="3"/>
        <v>7.0259865255053011</v>
      </c>
    </row>
    <row r="44" spans="1:9" ht="18" customHeight="1">
      <c r="A44" s="257"/>
      <c r="B44" s="257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58"/>
      <c r="B45" s="258"/>
      <c r="C45" s="11" t="s">
        <v>19</v>
      </c>
      <c r="D45" s="12"/>
      <c r="E45" s="12"/>
      <c r="F45" s="74">
        <f>SUM(F28,F32,F39)</f>
        <v>2491405</v>
      </c>
      <c r="G45" s="85">
        <f t="shared" si="2"/>
        <v>100</v>
      </c>
      <c r="H45" s="74">
        <f>SUM(H28,H32,H39)</f>
        <v>2317162</v>
      </c>
      <c r="I45" s="85">
        <f t="shared" si="3"/>
        <v>7.5196727721238199</v>
      </c>
    </row>
    <row r="46" spans="1:9">
      <c r="A46" s="105" t="s">
        <v>20</v>
      </c>
    </row>
    <row r="47" spans="1:9">
      <c r="A47" s="106" t="s">
        <v>21</v>
      </c>
    </row>
    <row r="48" spans="1:9">
      <c r="A48" s="106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103" t="s">
        <v>253</v>
      </c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236</v>
      </c>
      <c r="B5" s="31"/>
      <c r="C5" s="31"/>
      <c r="D5" s="31"/>
      <c r="K5" s="37"/>
      <c r="O5" s="37" t="s">
        <v>48</v>
      </c>
    </row>
    <row r="6" spans="1:25" ht="16" customHeight="1">
      <c r="A6" s="266" t="s">
        <v>49</v>
      </c>
      <c r="B6" s="267"/>
      <c r="C6" s="267"/>
      <c r="D6" s="267"/>
      <c r="E6" s="268"/>
      <c r="F6" s="287" t="s">
        <v>254</v>
      </c>
      <c r="G6" s="288"/>
      <c r="H6" s="287" t="s">
        <v>255</v>
      </c>
      <c r="I6" s="288"/>
      <c r="J6" s="287" t="s">
        <v>256</v>
      </c>
      <c r="K6" s="288"/>
      <c r="L6" s="287" t="s">
        <v>257</v>
      </c>
      <c r="M6" s="288"/>
      <c r="N6" s="287" t="s">
        <v>258</v>
      </c>
      <c r="O6" s="288"/>
    </row>
    <row r="7" spans="1:25" ht="16" customHeight="1">
      <c r="A7" s="269"/>
      <c r="B7" s="270"/>
      <c r="C7" s="270"/>
      <c r="D7" s="270"/>
      <c r="E7" s="271"/>
      <c r="F7" s="110" t="s">
        <v>235</v>
      </c>
      <c r="G7" s="38" t="s">
        <v>2</v>
      </c>
      <c r="H7" s="110" t="s">
        <v>235</v>
      </c>
      <c r="I7" s="38" t="s">
        <v>2</v>
      </c>
      <c r="J7" s="110" t="s">
        <v>235</v>
      </c>
      <c r="K7" s="38" t="s">
        <v>2</v>
      </c>
      <c r="L7" s="110" t="s">
        <v>235</v>
      </c>
      <c r="M7" s="38" t="s">
        <v>2</v>
      </c>
      <c r="N7" s="110" t="s">
        <v>235</v>
      </c>
      <c r="O7" s="249" t="s">
        <v>2</v>
      </c>
    </row>
    <row r="8" spans="1:25" ht="16" customHeight="1">
      <c r="A8" s="278" t="s">
        <v>83</v>
      </c>
      <c r="B8" s="55" t="s">
        <v>50</v>
      </c>
      <c r="C8" s="56"/>
      <c r="D8" s="56"/>
      <c r="E8" s="93" t="s">
        <v>41</v>
      </c>
      <c r="F8" s="111">
        <v>35121</v>
      </c>
      <c r="G8" s="112">
        <v>35352</v>
      </c>
      <c r="H8" s="111">
        <v>15725</v>
      </c>
      <c r="I8" s="113">
        <v>15833</v>
      </c>
      <c r="J8" s="111">
        <v>6243</v>
      </c>
      <c r="K8" s="114">
        <v>47385</v>
      </c>
      <c r="L8" s="111">
        <v>43433</v>
      </c>
      <c r="M8" s="113">
        <v>44633</v>
      </c>
      <c r="N8" s="111">
        <v>30759</v>
      </c>
      <c r="O8" s="114">
        <v>29959</v>
      </c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6" customHeight="1">
      <c r="A9" s="279"/>
      <c r="B9" s="8"/>
      <c r="C9" s="30" t="s">
        <v>51</v>
      </c>
      <c r="D9" s="43"/>
      <c r="E9" s="91" t="s">
        <v>42</v>
      </c>
      <c r="F9" s="70">
        <v>35121</v>
      </c>
      <c r="G9" s="116">
        <v>35279</v>
      </c>
      <c r="H9" s="70">
        <v>15725</v>
      </c>
      <c r="I9" s="117">
        <v>15833</v>
      </c>
      <c r="J9" s="70">
        <v>6063</v>
      </c>
      <c r="K9" s="118">
        <v>47385</v>
      </c>
      <c r="L9" s="70">
        <v>43040</v>
      </c>
      <c r="M9" s="117">
        <v>43939</v>
      </c>
      <c r="N9" s="70">
        <v>30759</v>
      </c>
      <c r="O9" s="118">
        <v>29959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6" customHeight="1">
      <c r="A10" s="279"/>
      <c r="B10" s="10"/>
      <c r="C10" s="30" t="s">
        <v>52</v>
      </c>
      <c r="D10" s="43"/>
      <c r="E10" s="91" t="s">
        <v>43</v>
      </c>
      <c r="F10" s="70">
        <v>0</v>
      </c>
      <c r="G10" s="116">
        <v>73</v>
      </c>
      <c r="H10" s="70">
        <v>0</v>
      </c>
      <c r="I10" s="117">
        <v>0</v>
      </c>
      <c r="J10" s="119">
        <v>180</v>
      </c>
      <c r="K10" s="120">
        <v>0</v>
      </c>
      <c r="L10" s="70">
        <v>393</v>
      </c>
      <c r="M10" s="117">
        <v>695</v>
      </c>
      <c r="N10" s="70">
        <v>0</v>
      </c>
      <c r="O10" s="118">
        <v>0</v>
      </c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6" customHeight="1">
      <c r="A11" s="279"/>
      <c r="B11" s="50" t="s">
        <v>53</v>
      </c>
      <c r="C11" s="63"/>
      <c r="D11" s="63"/>
      <c r="E11" s="90" t="s">
        <v>44</v>
      </c>
      <c r="F11" s="121">
        <v>32943</v>
      </c>
      <c r="G11" s="122">
        <v>33395</v>
      </c>
      <c r="H11" s="121">
        <v>13493</v>
      </c>
      <c r="I11" s="123">
        <v>13489</v>
      </c>
      <c r="J11" s="121">
        <v>5317</v>
      </c>
      <c r="K11" s="124">
        <v>42805</v>
      </c>
      <c r="L11" s="121">
        <v>42936</v>
      </c>
      <c r="M11" s="123">
        <v>44142</v>
      </c>
      <c r="N11" s="121">
        <v>31805</v>
      </c>
      <c r="O11" s="124">
        <v>32275</v>
      </c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6" customHeight="1">
      <c r="A12" s="279"/>
      <c r="B12" s="7"/>
      <c r="C12" s="30" t="s">
        <v>54</v>
      </c>
      <c r="D12" s="43"/>
      <c r="E12" s="91" t="s">
        <v>45</v>
      </c>
      <c r="F12" s="70">
        <v>32943</v>
      </c>
      <c r="G12" s="116">
        <v>33395</v>
      </c>
      <c r="H12" s="121">
        <v>13493</v>
      </c>
      <c r="I12" s="117">
        <v>13489</v>
      </c>
      <c r="J12" s="121">
        <v>5317</v>
      </c>
      <c r="K12" s="118">
        <v>42805</v>
      </c>
      <c r="L12" s="70">
        <v>42563</v>
      </c>
      <c r="M12" s="117">
        <v>43518</v>
      </c>
      <c r="N12" s="70">
        <v>31805</v>
      </c>
      <c r="O12" s="118">
        <v>32275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6" customHeight="1">
      <c r="A13" s="279"/>
      <c r="B13" s="8"/>
      <c r="C13" s="52" t="s">
        <v>55</v>
      </c>
      <c r="D13" s="53"/>
      <c r="E13" s="95" t="s">
        <v>46</v>
      </c>
      <c r="F13" s="67">
        <v>0</v>
      </c>
      <c r="G13" s="125">
        <v>0</v>
      </c>
      <c r="H13" s="119">
        <v>0</v>
      </c>
      <c r="I13" s="120">
        <v>0</v>
      </c>
      <c r="J13" s="119">
        <v>0</v>
      </c>
      <c r="K13" s="120">
        <v>0</v>
      </c>
      <c r="L13" s="68">
        <v>372</v>
      </c>
      <c r="M13" s="126">
        <v>614</v>
      </c>
      <c r="N13" s="68">
        <v>0</v>
      </c>
      <c r="O13" s="127">
        <v>0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6" customHeight="1">
      <c r="A14" s="279"/>
      <c r="B14" s="44" t="s">
        <v>56</v>
      </c>
      <c r="C14" s="43"/>
      <c r="D14" s="43"/>
      <c r="E14" s="91" t="s">
        <v>97</v>
      </c>
      <c r="F14" s="69">
        <f t="shared" ref="F14:O14" si="0">F9-F12</f>
        <v>2178</v>
      </c>
      <c r="G14" s="128">
        <f t="shared" si="0"/>
        <v>1884</v>
      </c>
      <c r="H14" s="69">
        <f t="shared" si="0"/>
        <v>2232</v>
      </c>
      <c r="I14" s="128">
        <f t="shared" si="0"/>
        <v>2344</v>
      </c>
      <c r="J14" s="69">
        <f t="shared" si="0"/>
        <v>746</v>
      </c>
      <c r="K14" s="128">
        <f t="shared" si="0"/>
        <v>4580</v>
      </c>
      <c r="L14" s="69">
        <f t="shared" si="0"/>
        <v>477</v>
      </c>
      <c r="M14" s="128">
        <f t="shared" si="0"/>
        <v>421</v>
      </c>
      <c r="N14" s="69">
        <f t="shared" si="0"/>
        <v>-1046</v>
      </c>
      <c r="O14" s="128">
        <f t="shared" si="0"/>
        <v>-2316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6" customHeight="1">
      <c r="A15" s="279"/>
      <c r="B15" s="44" t="s">
        <v>57</v>
      </c>
      <c r="C15" s="43"/>
      <c r="D15" s="43"/>
      <c r="E15" s="91" t="s">
        <v>98</v>
      </c>
      <c r="F15" s="69">
        <f t="shared" ref="F15:O15" si="1">F10-F13</f>
        <v>0</v>
      </c>
      <c r="G15" s="128">
        <f t="shared" si="1"/>
        <v>73</v>
      </c>
      <c r="H15" s="69">
        <f t="shared" si="1"/>
        <v>0</v>
      </c>
      <c r="I15" s="128">
        <f t="shared" si="1"/>
        <v>0</v>
      </c>
      <c r="J15" s="69">
        <f t="shared" si="1"/>
        <v>180</v>
      </c>
      <c r="K15" s="128">
        <f t="shared" si="1"/>
        <v>0</v>
      </c>
      <c r="L15" s="69">
        <f t="shared" si="1"/>
        <v>21</v>
      </c>
      <c r="M15" s="128">
        <f t="shared" si="1"/>
        <v>81</v>
      </c>
      <c r="N15" s="69">
        <f t="shared" si="1"/>
        <v>0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6" customHeight="1">
      <c r="A16" s="279"/>
      <c r="B16" s="44" t="s">
        <v>58</v>
      </c>
      <c r="C16" s="43"/>
      <c r="D16" s="43"/>
      <c r="E16" s="91" t="s">
        <v>99</v>
      </c>
      <c r="F16" s="67">
        <f t="shared" ref="F16:O16" si="2">F8-F11</f>
        <v>2178</v>
      </c>
      <c r="G16" s="125">
        <f>G8-G11-1</f>
        <v>1956</v>
      </c>
      <c r="H16" s="67">
        <f t="shared" si="2"/>
        <v>2232</v>
      </c>
      <c r="I16" s="125">
        <f t="shared" si="2"/>
        <v>2344</v>
      </c>
      <c r="J16" s="67">
        <f t="shared" si="2"/>
        <v>926</v>
      </c>
      <c r="K16" s="125">
        <f t="shared" si="2"/>
        <v>4580</v>
      </c>
      <c r="L16" s="67">
        <f t="shared" si="2"/>
        <v>497</v>
      </c>
      <c r="M16" s="125">
        <f>M8-M11+1</f>
        <v>492</v>
      </c>
      <c r="N16" s="67">
        <f t="shared" si="2"/>
        <v>-1046</v>
      </c>
      <c r="O16" s="125">
        <f t="shared" si="2"/>
        <v>-2316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6" customHeight="1">
      <c r="A17" s="279"/>
      <c r="B17" s="44" t="s">
        <v>59</v>
      </c>
      <c r="C17" s="43"/>
      <c r="D17" s="43"/>
      <c r="E17" s="34"/>
      <c r="F17" s="69">
        <v>0</v>
      </c>
      <c r="G17" s="128">
        <v>0</v>
      </c>
      <c r="H17" s="119">
        <v>0</v>
      </c>
      <c r="I17" s="120">
        <v>0</v>
      </c>
      <c r="J17" s="70">
        <v>0</v>
      </c>
      <c r="K17" s="118">
        <v>0</v>
      </c>
      <c r="L17" s="70">
        <v>45582</v>
      </c>
      <c r="M17" s="117">
        <v>45286</v>
      </c>
      <c r="N17" s="119">
        <v>0</v>
      </c>
      <c r="O17" s="129">
        <v>0</v>
      </c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6" customHeight="1">
      <c r="A18" s="280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>
        <v>0</v>
      </c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6" customHeight="1">
      <c r="A19" s="279" t="s">
        <v>84</v>
      </c>
      <c r="B19" s="50" t="s">
        <v>61</v>
      </c>
      <c r="C19" s="51"/>
      <c r="D19" s="51"/>
      <c r="E19" s="96"/>
      <c r="F19" s="65">
        <v>8846</v>
      </c>
      <c r="G19" s="135">
        <v>10187</v>
      </c>
      <c r="H19" s="66">
        <v>5579</v>
      </c>
      <c r="I19" s="136">
        <v>5525</v>
      </c>
      <c r="J19" s="66">
        <v>10311</v>
      </c>
      <c r="K19" s="137">
        <v>15707</v>
      </c>
      <c r="L19" s="66">
        <v>3466</v>
      </c>
      <c r="M19" s="136">
        <v>3243</v>
      </c>
      <c r="N19" s="66">
        <v>17864</v>
      </c>
      <c r="O19" s="137">
        <v>17034</v>
      </c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6" customHeight="1">
      <c r="A20" s="279"/>
      <c r="B20" s="19"/>
      <c r="C20" s="30" t="s">
        <v>62</v>
      </c>
      <c r="D20" s="43"/>
      <c r="E20" s="91"/>
      <c r="F20" s="69">
        <v>4152</v>
      </c>
      <c r="G20" s="128">
        <v>4357</v>
      </c>
      <c r="H20" s="70">
        <v>3612</v>
      </c>
      <c r="I20" s="117">
        <v>3697</v>
      </c>
      <c r="J20" s="70">
        <v>6000</v>
      </c>
      <c r="K20" s="120">
        <v>7700</v>
      </c>
      <c r="L20" s="70">
        <v>1338</v>
      </c>
      <c r="M20" s="117">
        <v>1238</v>
      </c>
      <c r="N20" s="70">
        <v>5979</v>
      </c>
      <c r="O20" s="118">
        <v>6018</v>
      </c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6" customHeight="1">
      <c r="A21" s="279"/>
      <c r="B21" s="9" t="s">
        <v>63</v>
      </c>
      <c r="C21" s="63"/>
      <c r="D21" s="63"/>
      <c r="E21" s="90" t="s">
        <v>100</v>
      </c>
      <c r="F21" s="138">
        <v>8846</v>
      </c>
      <c r="G21" s="139">
        <v>10187</v>
      </c>
      <c r="H21" s="121">
        <v>5579</v>
      </c>
      <c r="I21" s="123">
        <v>5525</v>
      </c>
      <c r="J21" s="121">
        <v>10311</v>
      </c>
      <c r="K21" s="124">
        <v>15707</v>
      </c>
      <c r="L21" s="121">
        <v>3466</v>
      </c>
      <c r="M21" s="123">
        <v>3243</v>
      </c>
      <c r="N21" s="121">
        <v>17864</v>
      </c>
      <c r="O21" s="124">
        <v>17034</v>
      </c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6" customHeight="1">
      <c r="A22" s="279"/>
      <c r="B22" s="50" t="s">
        <v>64</v>
      </c>
      <c r="C22" s="51"/>
      <c r="D22" s="51"/>
      <c r="E22" s="96" t="s">
        <v>101</v>
      </c>
      <c r="F22" s="65">
        <v>24652</v>
      </c>
      <c r="G22" s="135">
        <v>27820</v>
      </c>
      <c r="H22" s="66">
        <v>15879</v>
      </c>
      <c r="I22" s="136">
        <v>14880</v>
      </c>
      <c r="J22" s="66">
        <v>41358</v>
      </c>
      <c r="K22" s="137">
        <v>19839</v>
      </c>
      <c r="L22" s="66">
        <v>4970</v>
      </c>
      <c r="M22" s="136">
        <v>4742</v>
      </c>
      <c r="N22" s="66">
        <v>22293</v>
      </c>
      <c r="O22" s="137">
        <v>21253</v>
      </c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6" customHeight="1">
      <c r="A23" s="279"/>
      <c r="B23" s="7" t="s">
        <v>65</v>
      </c>
      <c r="C23" s="52" t="s">
        <v>66</v>
      </c>
      <c r="D23" s="53"/>
      <c r="E23" s="95"/>
      <c r="F23" s="67">
        <v>10825</v>
      </c>
      <c r="G23" s="125">
        <v>11554</v>
      </c>
      <c r="H23" s="68">
        <v>6752</v>
      </c>
      <c r="I23" s="126">
        <v>6816</v>
      </c>
      <c r="J23" s="68">
        <v>27267</v>
      </c>
      <c r="K23" s="127">
        <v>0</v>
      </c>
      <c r="L23" s="68">
        <v>2705</v>
      </c>
      <c r="M23" s="126">
        <v>2661</v>
      </c>
      <c r="N23" s="68">
        <v>8159</v>
      </c>
      <c r="O23" s="127">
        <v>8260</v>
      </c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6" customHeight="1">
      <c r="A24" s="279"/>
      <c r="B24" s="44" t="s">
        <v>102</v>
      </c>
      <c r="C24" s="43"/>
      <c r="D24" s="43"/>
      <c r="E24" s="91" t="s">
        <v>103</v>
      </c>
      <c r="F24" s="69">
        <f t="shared" ref="F24:N24" si="3">F21-F22</f>
        <v>-15806</v>
      </c>
      <c r="G24" s="128">
        <f>G21-G22-1</f>
        <v>-17634</v>
      </c>
      <c r="H24" s="69">
        <f t="shared" si="3"/>
        <v>-10300</v>
      </c>
      <c r="I24" s="128">
        <f>I21-I22+1</f>
        <v>-9354</v>
      </c>
      <c r="J24" s="69">
        <f>J21-J22+1</f>
        <v>-31046</v>
      </c>
      <c r="K24" s="128">
        <f t="shared" si="3"/>
        <v>-4132</v>
      </c>
      <c r="L24" s="69">
        <f t="shared" si="3"/>
        <v>-1504</v>
      </c>
      <c r="M24" s="128">
        <f>M21-M22-1</f>
        <v>-1500</v>
      </c>
      <c r="N24" s="69">
        <f t="shared" si="3"/>
        <v>-4429</v>
      </c>
      <c r="O24" s="128">
        <f>O21-O22-1</f>
        <v>-4220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6" customHeight="1">
      <c r="A25" s="279"/>
      <c r="B25" s="101" t="s">
        <v>67</v>
      </c>
      <c r="C25" s="53"/>
      <c r="D25" s="53"/>
      <c r="E25" s="281" t="s">
        <v>104</v>
      </c>
      <c r="F25" s="293">
        <v>15806</v>
      </c>
      <c r="G25" s="291">
        <v>17634</v>
      </c>
      <c r="H25" s="289">
        <v>10300</v>
      </c>
      <c r="I25" s="291">
        <v>9354</v>
      </c>
      <c r="J25" s="289">
        <v>31046</v>
      </c>
      <c r="K25" s="291">
        <v>4132</v>
      </c>
      <c r="L25" s="289">
        <v>1504</v>
      </c>
      <c r="M25" s="291">
        <v>1500</v>
      </c>
      <c r="N25" s="289">
        <v>4429</v>
      </c>
      <c r="O25" s="291">
        <v>4220</v>
      </c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6" customHeight="1">
      <c r="A26" s="279"/>
      <c r="B26" s="9" t="s">
        <v>68</v>
      </c>
      <c r="C26" s="63"/>
      <c r="D26" s="63"/>
      <c r="E26" s="282"/>
      <c r="F26" s="294"/>
      <c r="G26" s="292"/>
      <c r="H26" s="290"/>
      <c r="I26" s="292"/>
      <c r="J26" s="290"/>
      <c r="K26" s="292"/>
      <c r="L26" s="290"/>
      <c r="M26" s="292"/>
      <c r="N26" s="290"/>
      <c r="O26" s="292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6" customHeight="1">
      <c r="A27" s="280"/>
      <c r="B27" s="47" t="s">
        <v>105</v>
      </c>
      <c r="C27" s="31"/>
      <c r="D27" s="31"/>
      <c r="E27" s="92" t="s">
        <v>106</v>
      </c>
      <c r="F27" s="73">
        <f t="shared" ref="F27:O27" si="4">F24+F25</f>
        <v>0</v>
      </c>
      <c r="G27" s="140">
        <f t="shared" si="4"/>
        <v>0</v>
      </c>
      <c r="H27" s="73">
        <f t="shared" si="4"/>
        <v>0</v>
      </c>
      <c r="I27" s="140">
        <f t="shared" si="4"/>
        <v>0</v>
      </c>
      <c r="J27" s="73">
        <f t="shared" si="4"/>
        <v>0</v>
      </c>
      <c r="K27" s="140">
        <f t="shared" si="4"/>
        <v>0</v>
      </c>
      <c r="L27" s="73">
        <f t="shared" si="4"/>
        <v>0</v>
      </c>
      <c r="M27" s="140">
        <f t="shared" si="4"/>
        <v>0</v>
      </c>
      <c r="N27" s="73">
        <f t="shared" si="4"/>
        <v>0</v>
      </c>
      <c r="O27" s="140">
        <f t="shared" si="4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6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6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107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6" customHeight="1">
      <c r="A30" s="272" t="s">
        <v>69</v>
      </c>
      <c r="B30" s="273"/>
      <c r="C30" s="273"/>
      <c r="D30" s="273"/>
      <c r="E30" s="274"/>
      <c r="F30" s="295" t="s">
        <v>265</v>
      </c>
      <c r="G30" s="296"/>
      <c r="H30" s="295"/>
      <c r="I30" s="296"/>
      <c r="J30" s="295"/>
      <c r="K30" s="296"/>
      <c r="L30" s="295"/>
      <c r="M30" s="296"/>
      <c r="N30" s="295"/>
      <c r="O30" s="296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6" customHeight="1">
      <c r="A31" s="275"/>
      <c r="B31" s="276"/>
      <c r="C31" s="276"/>
      <c r="D31" s="276"/>
      <c r="E31" s="277"/>
      <c r="F31" s="110" t="s">
        <v>235</v>
      </c>
      <c r="G31" s="144" t="s">
        <v>2</v>
      </c>
      <c r="H31" s="110" t="s">
        <v>235</v>
      </c>
      <c r="I31" s="144" t="s">
        <v>2</v>
      </c>
      <c r="J31" s="110" t="s">
        <v>235</v>
      </c>
      <c r="K31" s="145" t="s">
        <v>2</v>
      </c>
      <c r="L31" s="110" t="s">
        <v>235</v>
      </c>
      <c r="M31" s="144" t="s">
        <v>2</v>
      </c>
      <c r="N31" s="110" t="s">
        <v>235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6" customHeight="1">
      <c r="A32" s="278" t="s">
        <v>85</v>
      </c>
      <c r="B32" s="55" t="s">
        <v>50</v>
      </c>
      <c r="C32" s="56"/>
      <c r="D32" s="56"/>
      <c r="E32" s="15" t="s">
        <v>41</v>
      </c>
      <c r="F32" s="66">
        <v>3178</v>
      </c>
      <c r="G32" s="148">
        <v>4677</v>
      </c>
      <c r="H32" s="111"/>
      <c r="I32" s="113"/>
      <c r="J32" s="111"/>
      <c r="K32" s="114"/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6" customHeight="1">
      <c r="A33" s="283"/>
      <c r="B33" s="8"/>
      <c r="C33" s="52" t="s">
        <v>70</v>
      </c>
      <c r="D33" s="53"/>
      <c r="E33" s="99"/>
      <c r="F33" s="68">
        <v>1134</v>
      </c>
      <c r="G33" s="151">
        <v>1117</v>
      </c>
      <c r="H33" s="68"/>
      <c r="I33" s="126"/>
      <c r="J33" s="68"/>
      <c r="K33" s="127"/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6" customHeight="1">
      <c r="A34" s="283"/>
      <c r="B34" s="8"/>
      <c r="C34" s="24"/>
      <c r="D34" s="30" t="s">
        <v>71</v>
      </c>
      <c r="E34" s="94"/>
      <c r="F34" s="70">
        <v>1110</v>
      </c>
      <c r="G34" s="116">
        <v>1093</v>
      </c>
      <c r="H34" s="70"/>
      <c r="I34" s="117"/>
      <c r="J34" s="70"/>
      <c r="K34" s="118"/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6" customHeight="1">
      <c r="A35" s="283"/>
      <c r="B35" s="10"/>
      <c r="C35" s="62" t="s">
        <v>72</v>
      </c>
      <c r="D35" s="63"/>
      <c r="E35" s="100"/>
      <c r="F35" s="121">
        <v>2045</v>
      </c>
      <c r="G35" s="122">
        <v>3560</v>
      </c>
      <c r="H35" s="121"/>
      <c r="I35" s="123"/>
      <c r="J35" s="152"/>
      <c r="K35" s="153"/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6" customHeight="1">
      <c r="A36" s="283"/>
      <c r="B36" s="50" t="s">
        <v>53</v>
      </c>
      <c r="C36" s="51"/>
      <c r="D36" s="51"/>
      <c r="E36" s="15" t="s">
        <v>42</v>
      </c>
      <c r="F36" s="65">
        <v>1389</v>
      </c>
      <c r="G36" s="125">
        <v>751</v>
      </c>
      <c r="H36" s="66"/>
      <c r="I36" s="136"/>
      <c r="J36" s="66"/>
      <c r="K36" s="137"/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6" customHeight="1">
      <c r="A37" s="283"/>
      <c r="B37" s="8"/>
      <c r="C37" s="30" t="s">
        <v>73</v>
      </c>
      <c r="D37" s="43"/>
      <c r="E37" s="94"/>
      <c r="F37" s="69">
        <v>526</v>
      </c>
      <c r="G37" s="128">
        <v>645</v>
      </c>
      <c r="H37" s="70"/>
      <c r="I37" s="117"/>
      <c r="J37" s="70"/>
      <c r="K37" s="118"/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6" customHeight="1">
      <c r="A38" s="283"/>
      <c r="B38" s="10"/>
      <c r="C38" s="30" t="s">
        <v>74</v>
      </c>
      <c r="D38" s="43"/>
      <c r="E38" s="94"/>
      <c r="F38" s="69">
        <v>863</v>
      </c>
      <c r="G38" s="128">
        <v>106</v>
      </c>
      <c r="H38" s="70"/>
      <c r="I38" s="117"/>
      <c r="J38" s="70"/>
      <c r="K38" s="153"/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6" customHeight="1">
      <c r="A39" s="284"/>
      <c r="B39" s="11" t="s">
        <v>75</v>
      </c>
      <c r="C39" s="12"/>
      <c r="D39" s="12"/>
      <c r="E39" s="98" t="s">
        <v>108</v>
      </c>
      <c r="F39" s="73">
        <f>F32-F36</f>
        <v>1789</v>
      </c>
      <c r="G39" s="140">
        <f t="shared" ref="G39:O39" si="5">G32-G36</f>
        <v>3926</v>
      </c>
      <c r="H39" s="73">
        <f t="shared" si="5"/>
        <v>0</v>
      </c>
      <c r="I39" s="140">
        <f t="shared" si="5"/>
        <v>0</v>
      </c>
      <c r="J39" s="73">
        <f t="shared" si="5"/>
        <v>0</v>
      </c>
      <c r="K39" s="140">
        <f t="shared" si="5"/>
        <v>0</v>
      </c>
      <c r="L39" s="73">
        <f t="shared" si="5"/>
        <v>0</v>
      </c>
      <c r="M39" s="140">
        <f t="shared" si="5"/>
        <v>0</v>
      </c>
      <c r="N39" s="73">
        <f t="shared" si="5"/>
        <v>0</v>
      </c>
      <c r="O39" s="140">
        <f t="shared" si="5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6" customHeight="1">
      <c r="A40" s="278" t="s">
        <v>86</v>
      </c>
      <c r="B40" s="50" t="s">
        <v>76</v>
      </c>
      <c r="C40" s="51"/>
      <c r="D40" s="51"/>
      <c r="E40" s="15" t="s">
        <v>44</v>
      </c>
      <c r="F40" s="65">
        <v>573</v>
      </c>
      <c r="G40" s="135">
        <v>1246</v>
      </c>
      <c r="H40" s="66"/>
      <c r="I40" s="136"/>
      <c r="J40" s="66"/>
      <c r="K40" s="137"/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6" customHeight="1">
      <c r="A41" s="285"/>
      <c r="B41" s="10"/>
      <c r="C41" s="30" t="s">
        <v>77</v>
      </c>
      <c r="D41" s="43"/>
      <c r="E41" s="94"/>
      <c r="F41" s="154">
        <v>573</v>
      </c>
      <c r="G41" s="155">
        <v>1246</v>
      </c>
      <c r="H41" s="152"/>
      <c r="I41" s="153"/>
      <c r="J41" s="70"/>
      <c r="K41" s="118"/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6" customHeight="1">
      <c r="A42" s="285"/>
      <c r="B42" s="50" t="s">
        <v>64</v>
      </c>
      <c r="C42" s="51"/>
      <c r="D42" s="51"/>
      <c r="E42" s="15" t="s">
        <v>45</v>
      </c>
      <c r="F42" s="65">
        <v>3281</v>
      </c>
      <c r="G42" s="135">
        <v>5320</v>
      </c>
      <c r="H42" s="66"/>
      <c r="I42" s="136"/>
      <c r="J42" s="66"/>
      <c r="K42" s="137"/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6" customHeight="1">
      <c r="A43" s="285"/>
      <c r="B43" s="10"/>
      <c r="C43" s="30" t="s">
        <v>78</v>
      </c>
      <c r="D43" s="43"/>
      <c r="E43" s="94"/>
      <c r="F43" s="69">
        <v>691</v>
      </c>
      <c r="G43" s="128">
        <v>597</v>
      </c>
      <c r="H43" s="70"/>
      <c r="I43" s="117"/>
      <c r="J43" s="152"/>
      <c r="K43" s="153"/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6" customHeight="1">
      <c r="A44" s="286"/>
      <c r="B44" s="47" t="s">
        <v>75</v>
      </c>
      <c r="C44" s="31"/>
      <c r="D44" s="31"/>
      <c r="E44" s="98" t="s">
        <v>109</v>
      </c>
      <c r="F44" s="130">
        <f>F40-F42</f>
        <v>-2708</v>
      </c>
      <c r="G44" s="131">
        <f t="shared" ref="G44:O44" si="6">G40-G42</f>
        <v>-4074</v>
      </c>
      <c r="H44" s="130">
        <f t="shared" si="6"/>
        <v>0</v>
      </c>
      <c r="I44" s="131">
        <f t="shared" si="6"/>
        <v>0</v>
      </c>
      <c r="J44" s="130">
        <f t="shared" si="6"/>
        <v>0</v>
      </c>
      <c r="K44" s="131">
        <f t="shared" si="6"/>
        <v>0</v>
      </c>
      <c r="L44" s="130">
        <f t="shared" si="6"/>
        <v>0</v>
      </c>
      <c r="M44" s="131">
        <f t="shared" si="6"/>
        <v>0</v>
      </c>
      <c r="N44" s="130">
        <f t="shared" si="6"/>
        <v>0</v>
      </c>
      <c r="O44" s="131">
        <f t="shared" si="6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6" customHeight="1">
      <c r="A45" s="263" t="s">
        <v>87</v>
      </c>
      <c r="B45" s="25" t="s">
        <v>79</v>
      </c>
      <c r="C45" s="20"/>
      <c r="D45" s="20"/>
      <c r="E45" s="97" t="s">
        <v>110</v>
      </c>
      <c r="F45" s="156">
        <f>F39+F44</f>
        <v>-919</v>
      </c>
      <c r="G45" s="157">
        <f t="shared" ref="G45:O45" si="7">G39+G44</f>
        <v>-148</v>
      </c>
      <c r="H45" s="156">
        <f t="shared" si="7"/>
        <v>0</v>
      </c>
      <c r="I45" s="157">
        <f t="shared" si="7"/>
        <v>0</v>
      </c>
      <c r="J45" s="156">
        <f t="shared" si="7"/>
        <v>0</v>
      </c>
      <c r="K45" s="157">
        <f t="shared" si="7"/>
        <v>0</v>
      </c>
      <c r="L45" s="156">
        <f t="shared" si="7"/>
        <v>0</v>
      </c>
      <c r="M45" s="157">
        <f t="shared" si="7"/>
        <v>0</v>
      </c>
      <c r="N45" s="156">
        <f t="shared" si="7"/>
        <v>0</v>
      </c>
      <c r="O45" s="157">
        <f t="shared" si="7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6" customHeight="1">
      <c r="A46" s="264"/>
      <c r="B46" s="44" t="s">
        <v>80</v>
      </c>
      <c r="C46" s="43"/>
      <c r="D46" s="43"/>
      <c r="E46" s="43"/>
      <c r="F46" s="254">
        <v>0</v>
      </c>
      <c r="G46" s="155">
        <v>0</v>
      </c>
      <c r="H46" s="152"/>
      <c r="I46" s="153"/>
      <c r="J46" s="152"/>
      <c r="K46" s="153"/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6" customHeight="1">
      <c r="A47" s="264"/>
      <c r="B47" s="44" t="s">
        <v>81</v>
      </c>
      <c r="C47" s="43"/>
      <c r="D47" s="43"/>
      <c r="E47" s="43"/>
      <c r="F47" s="255">
        <v>0</v>
      </c>
      <c r="G47" s="128">
        <v>0</v>
      </c>
      <c r="H47" s="70"/>
      <c r="I47" s="117"/>
      <c r="J47" s="70"/>
      <c r="K47" s="118"/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6" customHeight="1">
      <c r="A48" s="265"/>
      <c r="B48" s="47" t="s">
        <v>82</v>
      </c>
      <c r="C48" s="31"/>
      <c r="D48" s="31"/>
      <c r="E48" s="31"/>
      <c r="F48" s="74">
        <v>0</v>
      </c>
      <c r="G48" s="158">
        <v>0</v>
      </c>
      <c r="H48" s="74"/>
      <c r="I48" s="159"/>
      <c r="J48" s="74"/>
      <c r="K48" s="160"/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6" customHeight="1">
      <c r="A49" s="13" t="s">
        <v>111</v>
      </c>
      <c r="O49" s="8"/>
      <c r="P49" s="8"/>
    </row>
    <row r="50" spans="1:16" ht="16" customHeight="1">
      <c r="A50" s="13"/>
      <c r="O50" s="8"/>
      <c r="P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57" t="s">
        <v>0</v>
      </c>
      <c r="B1" s="57"/>
      <c r="C1" s="57"/>
      <c r="D1" s="57"/>
      <c r="E1" s="102" t="s">
        <v>252</v>
      </c>
      <c r="F1" s="1"/>
    </row>
    <row r="3" spans="1:9" ht="14">
      <c r="A3" s="27" t="s">
        <v>112</v>
      </c>
    </row>
    <row r="5" spans="1:9">
      <c r="A5" s="58" t="s">
        <v>237</v>
      </c>
      <c r="B5" s="58"/>
      <c r="C5" s="58"/>
      <c r="D5" s="58"/>
      <c r="E5" s="58"/>
    </row>
    <row r="6" spans="1:9" ht="14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7.149999999999999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56" t="s">
        <v>88</v>
      </c>
      <c r="B9" s="256" t="s">
        <v>90</v>
      </c>
      <c r="C9" s="55" t="s">
        <v>4</v>
      </c>
      <c r="D9" s="56"/>
      <c r="E9" s="56"/>
      <c r="F9" s="65">
        <v>1228458</v>
      </c>
      <c r="G9" s="75">
        <f>F9/$F$27*100</f>
        <v>53.506971606579427</v>
      </c>
      <c r="H9" s="66">
        <v>1264726</v>
      </c>
      <c r="I9" s="80">
        <f t="shared" ref="I9:I45" si="0">(F9/H9-1)*100</f>
        <v>-2.8676567098327999</v>
      </c>
    </row>
    <row r="10" spans="1:9" ht="18" customHeight="1">
      <c r="A10" s="257"/>
      <c r="B10" s="257"/>
      <c r="C10" s="7"/>
      <c r="D10" s="52" t="s">
        <v>23</v>
      </c>
      <c r="E10" s="53"/>
      <c r="F10" s="67">
        <v>374997</v>
      </c>
      <c r="G10" s="76">
        <f t="shared" ref="G10:G27" si="1">F10/$F$27*100</f>
        <v>16.333447160222381</v>
      </c>
      <c r="H10" s="68">
        <v>385949</v>
      </c>
      <c r="I10" s="81">
        <f t="shared" si="0"/>
        <v>-2.8376806261967258</v>
      </c>
    </row>
    <row r="11" spans="1:9" ht="18" customHeight="1">
      <c r="A11" s="257"/>
      <c r="B11" s="257"/>
      <c r="C11" s="7"/>
      <c r="D11" s="16"/>
      <c r="E11" s="23" t="s">
        <v>24</v>
      </c>
      <c r="F11" s="69">
        <v>282697</v>
      </c>
      <c r="G11" s="77">
        <f t="shared" si="1"/>
        <v>12.313209203949329</v>
      </c>
      <c r="H11" s="70">
        <v>284305</v>
      </c>
      <c r="I11" s="82">
        <f t="shared" si="0"/>
        <v>-0.56558977154815837</v>
      </c>
    </row>
    <row r="12" spans="1:9" ht="18" customHeight="1">
      <c r="A12" s="257"/>
      <c r="B12" s="257"/>
      <c r="C12" s="7"/>
      <c r="D12" s="16"/>
      <c r="E12" s="23" t="s">
        <v>25</v>
      </c>
      <c r="F12" s="69">
        <v>53117</v>
      </c>
      <c r="G12" s="77">
        <f t="shared" si="1"/>
        <v>2.3135750760926945</v>
      </c>
      <c r="H12" s="70">
        <v>59193</v>
      </c>
      <c r="I12" s="82">
        <f t="shared" si="0"/>
        <v>-10.264727248154337</v>
      </c>
    </row>
    <row r="13" spans="1:9" ht="18" customHeight="1">
      <c r="A13" s="257"/>
      <c r="B13" s="257"/>
      <c r="C13" s="7"/>
      <c r="D13" s="33"/>
      <c r="E13" s="23" t="s">
        <v>26</v>
      </c>
      <c r="F13" s="69">
        <v>1922</v>
      </c>
      <c r="G13" s="77">
        <f t="shared" si="1"/>
        <v>8.3715030898773621E-2</v>
      </c>
      <c r="H13" s="70">
        <v>4316</v>
      </c>
      <c r="I13" s="82">
        <f t="shared" si="0"/>
        <v>-55.468025949953656</v>
      </c>
    </row>
    <row r="14" spans="1:9" ht="18" customHeight="1">
      <c r="A14" s="257"/>
      <c r="B14" s="257"/>
      <c r="C14" s="7"/>
      <c r="D14" s="61" t="s">
        <v>27</v>
      </c>
      <c r="E14" s="51"/>
      <c r="F14" s="65">
        <v>339425</v>
      </c>
      <c r="G14" s="75">
        <f t="shared" si="1"/>
        <v>14.784065745481914</v>
      </c>
      <c r="H14" s="66">
        <v>348921</v>
      </c>
      <c r="I14" s="83">
        <f t="shared" si="0"/>
        <v>-2.7215329544510114</v>
      </c>
    </row>
    <row r="15" spans="1:9" ht="18" customHeight="1">
      <c r="A15" s="257"/>
      <c r="B15" s="257"/>
      <c r="C15" s="7"/>
      <c r="D15" s="16"/>
      <c r="E15" s="23" t="s">
        <v>28</v>
      </c>
      <c r="F15" s="69">
        <v>14450</v>
      </c>
      <c r="G15" s="77">
        <f t="shared" si="1"/>
        <v>0.62938719900482776</v>
      </c>
      <c r="H15" s="70">
        <v>13975</v>
      </c>
      <c r="I15" s="82">
        <f t="shared" si="0"/>
        <v>3.3989266547405972</v>
      </c>
    </row>
    <row r="16" spans="1:9" ht="18" customHeight="1">
      <c r="A16" s="257"/>
      <c r="B16" s="257"/>
      <c r="C16" s="7"/>
      <c r="D16" s="16"/>
      <c r="E16" s="29" t="s">
        <v>29</v>
      </c>
      <c r="F16" s="67">
        <v>324975</v>
      </c>
      <c r="G16" s="76">
        <f t="shared" si="1"/>
        <v>14.154678546477086</v>
      </c>
      <c r="H16" s="68">
        <v>334947</v>
      </c>
      <c r="I16" s="81">
        <f t="shared" si="0"/>
        <v>-2.9771874356241401</v>
      </c>
    </row>
    <row r="17" spans="1:9" ht="18" customHeight="1">
      <c r="A17" s="257"/>
      <c r="B17" s="257"/>
      <c r="C17" s="7"/>
      <c r="D17" s="261" t="s">
        <v>30</v>
      </c>
      <c r="E17" s="297"/>
      <c r="F17" s="67">
        <v>286230</v>
      </c>
      <c r="G17" s="76">
        <f t="shared" si="1"/>
        <v>12.46709328520082</v>
      </c>
      <c r="H17" s="253">
        <v>293774</v>
      </c>
      <c r="I17" s="81">
        <f t="shared" si="0"/>
        <v>-2.5679604049371307</v>
      </c>
    </row>
    <row r="18" spans="1:9" ht="18" customHeight="1">
      <c r="A18" s="257"/>
      <c r="B18" s="257"/>
      <c r="C18" s="7"/>
      <c r="D18" s="261" t="s">
        <v>94</v>
      </c>
      <c r="E18" s="262"/>
      <c r="F18" s="69">
        <v>26991</v>
      </c>
      <c r="G18" s="77">
        <f t="shared" si="1"/>
        <v>1.1756255978089485</v>
      </c>
      <c r="H18" s="70">
        <v>25835</v>
      </c>
      <c r="I18" s="82">
        <f t="shared" si="0"/>
        <v>4.4745500290303886</v>
      </c>
    </row>
    <row r="19" spans="1:9" ht="18" customHeight="1">
      <c r="A19" s="257"/>
      <c r="B19" s="257"/>
      <c r="C19" s="10"/>
      <c r="D19" s="261" t="s">
        <v>95</v>
      </c>
      <c r="E19" s="262"/>
      <c r="F19" s="69">
        <v>2480</v>
      </c>
      <c r="G19" s="77">
        <f t="shared" si="1"/>
        <v>0.108019394708095</v>
      </c>
      <c r="H19" s="70">
        <v>6534</v>
      </c>
      <c r="I19" s="82">
        <f t="shared" si="0"/>
        <v>-62.044689317416591</v>
      </c>
    </row>
    <row r="20" spans="1:9" ht="18" customHeight="1">
      <c r="A20" s="257"/>
      <c r="B20" s="257"/>
      <c r="C20" s="44" t="s">
        <v>5</v>
      </c>
      <c r="D20" s="43"/>
      <c r="E20" s="43"/>
      <c r="F20" s="69">
        <v>131190</v>
      </c>
      <c r="G20" s="77">
        <f t="shared" si="1"/>
        <v>5.7141388676431388</v>
      </c>
      <c r="H20" s="70">
        <v>133671</v>
      </c>
      <c r="I20" s="82">
        <f t="shared" si="0"/>
        <v>-1.8560495545032252</v>
      </c>
    </row>
    <row r="21" spans="1:9" ht="18" customHeight="1">
      <c r="A21" s="257"/>
      <c r="B21" s="257"/>
      <c r="C21" s="44" t="s">
        <v>6</v>
      </c>
      <c r="D21" s="43"/>
      <c r="E21" s="43"/>
      <c r="F21" s="252">
        <v>74356</v>
      </c>
      <c r="G21" s="77">
        <f t="shared" si="1"/>
        <v>3.2386653681109321</v>
      </c>
      <c r="H21" s="70">
        <v>96523</v>
      </c>
      <c r="I21" s="82">
        <f t="shared" si="0"/>
        <v>-22.96551081089482</v>
      </c>
    </row>
    <row r="22" spans="1:9" ht="18" customHeight="1">
      <c r="A22" s="257"/>
      <c r="B22" s="257"/>
      <c r="C22" s="44" t="s">
        <v>31</v>
      </c>
      <c r="D22" s="43"/>
      <c r="E22" s="43"/>
      <c r="F22" s="69">
        <v>49734</v>
      </c>
      <c r="G22" s="77">
        <f t="shared" si="1"/>
        <v>2.1662244259727408</v>
      </c>
      <c r="H22" s="70">
        <v>481199</v>
      </c>
      <c r="I22" s="82">
        <f t="shared" si="0"/>
        <v>-89.664567050222459</v>
      </c>
    </row>
    <row r="23" spans="1:9" ht="18" customHeight="1">
      <c r="A23" s="257"/>
      <c r="B23" s="257"/>
      <c r="C23" s="44" t="s">
        <v>7</v>
      </c>
      <c r="D23" s="43"/>
      <c r="E23" s="43"/>
      <c r="F23" s="69">
        <v>196462</v>
      </c>
      <c r="G23" s="77">
        <f t="shared" si="1"/>
        <v>8.55713964642813</v>
      </c>
      <c r="H23" s="70">
        <v>178679</v>
      </c>
      <c r="I23" s="82">
        <f t="shared" si="0"/>
        <v>9.9524846232629471</v>
      </c>
    </row>
    <row r="24" spans="1:9" ht="18" customHeight="1">
      <c r="A24" s="257"/>
      <c r="B24" s="257"/>
      <c r="C24" s="44" t="s">
        <v>32</v>
      </c>
      <c r="D24" s="43"/>
      <c r="E24" s="43"/>
      <c r="F24" s="69">
        <v>8026</v>
      </c>
      <c r="G24" s="77">
        <f t="shared" si="1"/>
        <v>0.34958212174482683</v>
      </c>
      <c r="H24" s="70">
        <v>6562</v>
      </c>
      <c r="I24" s="82">
        <f t="shared" si="0"/>
        <v>22.310271258762569</v>
      </c>
    </row>
    <row r="25" spans="1:9" ht="18" customHeight="1">
      <c r="A25" s="257"/>
      <c r="B25" s="257"/>
      <c r="C25" s="44" t="s">
        <v>8</v>
      </c>
      <c r="D25" s="43"/>
      <c r="E25" s="43"/>
      <c r="F25" s="69">
        <v>309805</v>
      </c>
      <c r="G25" s="77">
        <f t="shared" si="1"/>
        <v>13.493930878040878</v>
      </c>
      <c r="H25" s="70">
        <v>291876</v>
      </c>
      <c r="I25" s="82">
        <f t="shared" si="0"/>
        <v>6.1426770272307474</v>
      </c>
    </row>
    <row r="26" spans="1:9" ht="18" customHeight="1">
      <c r="A26" s="257"/>
      <c r="B26" s="257"/>
      <c r="C26" s="45" t="s">
        <v>9</v>
      </c>
      <c r="D26" s="46"/>
      <c r="E26" s="46"/>
      <c r="F26" s="71">
        <v>297853</v>
      </c>
      <c r="G26" s="78">
        <f t="shared" si="1"/>
        <v>12.973347085479928</v>
      </c>
      <c r="H26" s="72">
        <v>281562</v>
      </c>
      <c r="I26" s="84">
        <f t="shared" si="0"/>
        <v>5.7859370227516527</v>
      </c>
    </row>
    <row r="27" spans="1:9" ht="18" customHeight="1">
      <c r="A27" s="257"/>
      <c r="B27" s="258"/>
      <c r="C27" s="47" t="s">
        <v>10</v>
      </c>
      <c r="D27" s="31"/>
      <c r="E27" s="31"/>
      <c r="F27" s="73">
        <f>SUM(F9,F20:F26)</f>
        <v>2295884</v>
      </c>
      <c r="G27" s="79">
        <f t="shared" si="1"/>
        <v>100</v>
      </c>
      <c r="H27" s="73">
        <f>SUM(H9,H20:H26)</f>
        <v>2734798</v>
      </c>
      <c r="I27" s="85">
        <f t="shared" si="0"/>
        <v>-16.049229230093044</v>
      </c>
    </row>
    <row r="28" spans="1:9" ht="18" customHeight="1">
      <c r="A28" s="257"/>
      <c r="B28" s="256" t="s">
        <v>89</v>
      </c>
      <c r="C28" s="55" t="s">
        <v>11</v>
      </c>
      <c r="D28" s="56"/>
      <c r="E28" s="56"/>
      <c r="F28" s="65">
        <v>1015379</v>
      </c>
      <c r="G28" s="75">
        <f t="shared" ref="G28:G45" si="2">F28/$F$45*100</f>
        <v>44.990743784954503</v>
      </c>
      <c r="H28" s="65">
        <v>1025912</v>
      </c>
      <c r="I28" s="86">
        <f t="shared" si="0"/>
        <v>-1.0266962468515772</v>
      </c>
    </row>
    <row r="29" spans="1:9" ht="18" customHeight="1">
      <c r="A29" s="257"/>
      <c r="B29" s="257"/>
      <c r="C29" s="7"/>
      <c r="D29" s="30" t="s">
        <v>12</v>
      </c>
      <c r="E29" s="43"/>
      <c r="F29" s="69">
        <v>591537</v>
      </c>
      <c r="G29" s="77">
        <f t="shared" si="2"/>
        <v>26.210596837555862</v>
      </c>
      <c r="H29" s="69">
        <v>592882</v>
      </c>
      <c r="I29" s="87">
        <f t="shared" si="0"/>
        <v>-0.22685795824464172</v>
      </c>
    </row>
    <row r="30" spans="1:9" ht="18" customHeight="1">
      <c r="A30" s="257"/>
      <c r="B30" s="257"/>
      <c r="C30" s="7"/>
      <c r="D30" s="30" t="s">
        <v>33</v>
      </c>
      <c r="E30" s="43"/>
      <c r="F30" s="69">
        <v>47301</v>
      </c>
      <c r="G30" s="77">
        <f t="shared" si="2"/>
        <v>2.0958747145372643</v>
      </c>
      <c r="H30" s="69">
        <v>46472</v>
      </c>
      <c r="I30" s="87">
        <f t="shared" si="0"/>
        <v>1.7838698571182698</v>
      </c>
    </row>
    <row r="31" spans="1:9" ht="18" customHeight="1">
      <c r="A31" s="257"/>
      <c r="B31" s="257"/>
      <c r="C31" s="19"/>
      <c r="D31" s="30" t="s">
        <v>13</v>
      </c>
      <c r="E31" s="43"/>
      <c r="F31" s="69">
        <v>376541</v>
      </c>
      <c r="G31" s="77">
        <f t="shared" si="2"/>
        <v>16.684272232861382</v>
      </c>
      <c r="H31" s="69">
        <v>386559</v>
      </c>
      <c r="I31" s="87">
        <f t="shared" si="0"/>
        <v>-2.5915836909760182</v>
      </c>
    </row>
    <row r="32" spans="1:9" ht="18" customHeight="1">
      <c r="A32" s="257"/>
      <c r="B32" s="257"/>
      <c r="C32" s="50" t="s">
        <v>14</v>
      </c>
      <c r="D32" s="51"/>
      <c r="E32" s="51"/>
      <c r="F32" s="65">
        <v>936738</v>
      </c>
      <c r="G32" s="75">
        <f t="shared" si="2"/>
        <v>41.506215267038925</v>
      </c>
      <c r="H32" s="65">
        <v>973655</v>
      </c>
      <c r="I32" s="86">
        <f t="shared" si="0"/>
        <v>-3.7915894233583769</v>
      </c>
    </row>
    <row r="33" spans="1:9" ht="18" customHeight="1">
      <c r="A33" s="257"/>
      <c r="B33" s="257"/>
      <c r="C33" s="7"/>
      <c r="D33" s="30" t="s">
        <v>15</v>
      </c>
      <c r="E33" s="43"/>
      <c r="F33" s="69">
        <v>69908</v>
      </c>
      <c r="G33" s="77">
        <f t="shared" si="2"/>
        <v>3.0975753058893276</v>
      </c>
      <c r="H33" s="69">
        <v>64656</v>
      </c>
      <c r="I33" s="87">
        <f t="shared" si="0"/>
        <v>8.1229893590695426</v>
      </c>
    </row>
    <row r="34" spans="1:9" ht="18" customHeight="1">
      <c r="A34" s="257"/>
      <c r="B34" s="257"/>
      <c r="C34" s="7"/>
      <c r="D34" s="30" t="s">
        <v>34</v>
      </c>
      <c r="E34" s="43"/>
      <c r="F34" s="69">
        <v>21055</v>
      </c>
      <c r="G34" s="77">
        <f t="shared" si="2"/>
        <v>0.93293254084653821</v>
      </c>
      <c r="H34" s="69">
        <v>20350</v>
      </c>
      <c r="I34" s="87">
        <f t="shared" si="0"/>
        <v>3.4643734643734714</v>
      </c>
    </row>
    <row r="35" spans="1:9" ht="18" customHeight="1">
      <c r="A35" s="257"/>
      <c r="B35" s="257"/>
      <c r="C35" s="7"/>
      <c r="D35" s="30" t="s">
        <v>35</v>
      </c>
      <c r="E35" s="43"/>
      <c r="F35" s="69">
        <v>603644</v>
      </c>
      <c r="G35" s="77">
        <f t="shared" si="2"/>
        <v>26.747049664534206</v>
      </c>
      <c r="H35" s="69">
        <v>598161</v>
      </c>
      <c r="I35" s="87">
        <f t="shared" si="0"/>
        <v>0.91664284364911808</v>
      </c>
    </row>
    <row r="36" spans="1:9" ht="18" customHeight="1">
      <c r="A36" s="257"/>
      <c r="B36" s="257"/>
      <c r="C36" s="7"/>
      <c r="D36" s="30" t="s">
        <v>36</v>
      </c>
      <c r="E36" s="43"/>
      <c r="F36" s="69">
        <v>36820</v>
      </c>
      <c r="G36" s="77">
        <f t="shared" si="2"/>
        <v>1.6314688270705078</v>
      </c>
      <c r="H36" s="69">
        <v>42928</v>
      </c>
      <c r="I36" s="87">
        <f t="shared" si="0"/>
        <v>-14.228475587029443</v>
      </c>
    </row>
    <row r="37" spans="1:9" ht="18" customHeight="1">
      <c r="A37" s="257"/>
      <c r="B37" s="257"/>
      <c r="C37" s="7"/>
      <c r="D37" s="30" t="s">
        <v>16</v>
      </c>
      <c r="E37" s="43"/>
      <c r="F37" s="69">
        <v>16336</v>
      </c>
      <c r="G37" s="77">
        <f t="shared" si="2"/>
        <v>0.72383690274372114</v>
      </c>
      <c r="H37" s="69">
        <v>53828</v>
      </c>
      <c r="I37" s="87">
        <f t="shared" si="0"/>
        <v>-69.651482499814222</v>
      </c>
    </row>
    <row r="38" spans="1:9" ht="18" customHeight="1">
      <c r="A38" s="257"/>
      <c r="B38" s="257"/>
      <c r="C38" s="19"/>
      <c r="D38" s="30" t="s">
        <v>37</v>
      </c>
      <c r="E38" s="43"/>
      <c r="F38" s="69">
        <v>188975</v>
      </c>
      <c r="G38" s="77">
        <f t="shared" si="2"/>
        <v>8.3733520259546221</v>
      </c>
      <c r="H38" s="69">
        <v>193733</v>
      </c>
      <c r="I38" s="87">
        <f t="shared" si="0"/>
        <v>-2.4559574259418904</v>
      </c>
    </row>
    <row r="39" spans="1:9" ht="18" customHeight="1">
      <c r="A39" s="257"/>
      <c r="B39" s="257"/>
      <c r="C39" s="50" t="s">
        <v>17</v>
      </c>
      <c r="D39" s="51"/>
      <c r="E39" s="51"/>
      <c r="F39" s="65">
        <v>304745</v>
      </c>
      <c r="G39" s="75">
        <f t="shared" si="2"/>
        <v>13.503040948006568</v>
      </c>
      <c r="H39" s="65">
        <v>271312</v>
      </c>
      <c r="I39" s="86">
        <f t="shared" si="0"/>
        <v>12.322713333726476</v>
      </c>
    </row>
    <row r="40" spans="1:9" ht="18" customHeight="1">
      <c r="A40" s="257"/>
      <c r="B40" s="257"/>
      <c r="C40" s="7"/>
      <c r="D40" s="52" t="s">
        <v>18</v>
      </c>
      <c r="E40" s="53"/>
      <c r="F40" s="67">
        <v>304077</v>
      </c>
      <c r="G40" s="76">
        <f t="shared" si="2"/>
        <v>13.47344232833022</v>
      </c>
      <c r="H40" s="67">
        <v>270516</v>
      </c>
      <c r="I40" s="88">
        <f t="shared" si="0"/>
        <v>12.4062902009493</v>
      </c>
    </row>
    <row r="41" spans="1:9" ht="18" customHeight="1">
      <c r="A41" s="257"/>
      <c r="B41" s="257"/>
      <c r="C41" s="7"/>
      <c r="D41" s="16"/>
      <c r="E41" s="104" t="s">
        <v>92</v>
      </c>
      <c r="F41" s="69">
        <v>165601</v>
      </c>
      <c r="G41" s="77">
        <f t="shared" si="2"/>
        <v>7.3376661931478306</v>
      </c>
      <c r="H41" s="69">
        <v>147410</v>
      </c>
      <c r="I41" s="89">
        <f t="shared" si="0"/>
        <v>12.340411098297267</v>
      </c>
    </row>
    <row r="42" spans="1:9" ht="18" customHeight="1">
      <c r="A42" s="257"/>
      <c r="B42" s="257"/>
      <c r="C42" s="7"/>
      <c r="D42" s="33"/>
      <c r="E42" s="32" t="s">
        <v>38</v>
      </c>
      <c r="F42" s="69">
        <v>138476</v>
      </c>
      <c r="G42" s="77">
        <f t="shared" si="2"/>
        <v>6.1357761351823905</v>
      </c>
      <c r="H42" s="69">
        <v>123107</v>
      </c>
      <c r="I42" s="89">
        <f t="shared" si="0"/>
        <v>12.484261658557184</v>
      </c>
    </row>
    <row r="43" spans="1:9" ht="18" customHeight="1">
      <c r="A43" s="257"/>
      <c r="B43" s="257"/>
      <c r="C43" s="7"/>
      <c r="D43" s="30" t="s">
        <v>39</v>
      </c>
      <c r="E43" s="54"/>
      <c r="F43" s="69">
        <v>668</v>
      </c>
      <c r="G43" s="77">
        <f t="shared" si="2"/>
        <v>2.9598619676347068E-2</v>
      </c>
      <c r="H43" s="67">
        <v>796</v>
      </c>
      <c r="I43" s="161">
        <f t="shared" si="0"/>
        <v>-16.080402010050253</v>
      </c>
    </row>
    <row r="44" spans="1:9" ht="18" customHeight="1">
      <c r="A44" s="257"/>
      <c r="B44" s="257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>(F44/H44-1)*100</f>
        <v>#DIV/0!</v>
      </c>
    </row>
    <row r="45" spans="1:9" ht="18" customHeight="1">
      <c r="A45" s="258"/>
      <c r="B45" s="258"/>
      <c r="C45" s="11" t="s">
        <v>19</v>
      </c>
      <c r="D45" s="12"/>
      <c r="E45" s="12"/>
      <c r="F45" s="74">
        <f>SUM(F28,F32,F39)</f>
        <v>2256862</v>
      </c>
      <c r="G45" s="79">
        <f t="shared" si="2"/>
        <v>100</v>
      </c>
      <c r="H45" s="74">
        <f>SUM(H28,H32,H39)</f>
        <v>2270879</v>
      </c>
      <c r="I45" s="162">
        <f t="shared" si="0"/>
        <v>-0.61724997236752843</v>
      </c>
    </row>
    <row r="46" spans="1:9">
      <c r="A46" s="105" t="s">
        <v>20</v>
      </c>
    </row>
    <row r="47" spans="1:9">
      <c r="A47" s="106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163" t="s">
        <v>0</v>
      </c>
      <c r="B1" s="163"/>
      <c r="C1" s="102" t="s">
        <v>252</v>
      </c>
      <c r="D1" s="164"/>
      <c r="E1" s="164"/>
    </row>
    <row r="4" spans="1:9">
      <c r="A4" s="165" t="s">
        <v>114</v>
      </c>
    </row>
    <row r="5" spans="1:9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233</v>
      </c>
      <c r="F6" s="169" t="s">
        <v>239</v>
      </c>
      <c r="G6" s="169" t="s">
        <v>240</v>
      </c>
      <c r="H6" s="169" t="s">
        <v>241</v>
      </c>
      <c r="I6" s="169" t="s">
        <v>243</v>
      </c>
    </row>
    <row r="7" spans="1:9" ht="27" customHeight="1">
      <c r="A7" s="298" t="s">
        <v>117</v>
      </c>
      <c r="B7" s="55" t="s">
        <v>118</v>
      </c>
      <c r="C7" s="56"/>
      <c r="D7" s="93" t="s">
        <v>119</v>
      </c>
      <c r="E7" s="171">
        <v>2298341</v>
      </c>
      <c r="F7" s="172">
        <v>2263393</v>
      </c>
      <c r="G7" s="172">
        <v>2282712</v>
      </c>
      <c r="H7" s="172">
        <v>2301799</v>
      </c>
      <c r="I7" s="172">
        <v>2295883</v>
      </c>
    </row>
    <row r="8" spans="1:9" ht="27" customHeight="1">
      <c r="A8" s="257"/>
      <c r="B8" s="9"/>
      <c r="C8" s="30" t="s">
        <v>120</v>
      </c>
      <c r="D8" s="91" t="s">
        <v>42</v>
      </c>
      <c r="E8" s="173">
        <v>1476645</v>
      </c>
      <c r="F8" s="173">
        <v>1475821</v>
      </c>
      <c r="G8" s="173">
        <v>1425372</v>
      </c>
      <c r="H8" s="173">
        <v>1498806</v>
      </c>
      <c r="I8" s="174">
        <v>1443632</v>
      </c>
    </row>
    <row r="9" spans="1:9" ht="27" customHeight="1">
      <c r="A9" s="257"/>
      <c r="B9" s="44" t="s">
        <v>121</v>
      </c>
      <c r="C9" s="43"/>
      <c r="D9" s="94"/>
      <c r="E9" s="175">
        <v>2278567</v>
      </c>
      <c r="F9" s="175">
        <v>2236594</v>
      </c>
      <c r="G9" s="175">
        <v>2254887</v>
      </c>
      <c r="H9" s="175">
        <v>2270879</v>
      </c>
      <c r="I9" s="176">
        <v>2256861</v>
      </c>
    </row>
    <row r="10" spans="1:9" ht="27" customHeight="1">
      <c r="A10" s="257"/>
      <c r="B10" s="44" t="s">
        <v>122</v>
      </c>
      <c r="C10" s="43"/>
      <c r="D10" s="94"/>
      <c r="E10" s="175">
        <v>19774</v>
      </c>
      <c r="F10" s="175">
        <v>26799</v>
      </c>
      <c r="G10" s="175">
        <v>27824</v>
      </c>
      <c r="H10" s="175">
        <v>30920</v>
      </c>
      <c r="I10" s="176">
        <v>39022</v>
      </c>
    </row>
    <row r="11" spans="1:9" ht="27" customHeight="1">
      <c r="A11" s="257"/>
      <c r="B11" s="44" t="s">
        <v>123</v>
      </c>
      <c r="C11" s="43"/>
      <c r="D11" s="94"/>
      <c r="E11" s="175">
        <v>7025</v>
      </c>
      <c r="F11" s="175">
        <v>7939</v>
      </c>
      <c r="G11" s="175">
        <v>7261</v>
      </c>
      <c r="H11" s="175">
        <v>9458</v>
      </c>
      <c r="I11" s="176">
        <v>8911</v>
      </c>
    </row>
    <row r="12" spans="1:9" ht="27" customHeight="1">
      <c r="A12" s="257"/>
      <c r="B12" s="44" t="s">
        <v>124</v>
      </c>
      <c r="C12" s="43"/>
      <c r="D12" s="94"/>
      <c r="E12" s="175">
        <v>12749</v>
      </c>
      <c r="F12" s="175">
        <v>18860</v>
      </c>
      <c r="G12" s="175">
        <v>20563</v>
      </c>
      <c r="H12" s="175">
        <v>21462</v>
      </c>
      <c r="I12" s="176">
        <v>30111</v>
      </c>
    </row>
    <row r="13" spans="1:9" ht="27" customHeight="1">
      <c r="A13" s="257"/>
      <c r="B13" s="44" t="s">
        <v>125</v>
      </c>
      <c r="C13" s="43"/>
      <c r="D13" s="99"/>
      <c r="E13" s="177">
        <v>1005</v>
      </c>
      <c r="F13" s="177">
        <v>6112</v>
      </c>
      <c r="G13" s="177">
        <v>1703</v>
      </c>
      <c r="H13" s="177">
        <v>899</v>
      </c>
      <c r="I13" s="178">
        <v>8649</v>
      </c>
    </row>
    <row r="14" spans="1:9" ht="27" customHeight="1">
      <c r="A14" s="257"/>
      <c r="B14" s="101" t="s">
        <v>126</v>
      </c>
      <c r="C14" s="53"/>
      <c r="D14" s="99"/>
      <c r="E14" s="177"/>
      <c r="F14" s="177"/>
      <c r="G14" s="177"/>
      <c r="H14" s="177"/>
      <c r="I14" s="178"/>
    </row>
    <row r="15" spans="1:9" ht="27" customHeight="1">
      <c r="A15" s="257"/>
      <c r="B15" s="45" t="s">
        <v>127</v>
      </c>
      <c r="C15" s="46"/>
      <c r="D15" s="179"/>
      <c r="E15" s="180">
        <v>1030</v>
      </c>
      <c r="F15" s="180">
        <v>6136</v>
      </c>
      <c r="G15" s="180">
        <v>1719</v>
      </c>
      <c r="H15" s="180">
        <v>40916</v>
      </c>
      <c r="I15" s="181">
        <v>-6181</v>
      </c>
    </row>
    <row r="16" spans="1:9" ht="27" customHeight="1">
      <c r="A16" s="257"/>
      <c r="B16" s="182" t="s">
        <v>128</v>
      </c>
      <c r="C16" s="183"/>
      <c r="D16" s="184" t="s">
        <v>43</v>
      </c>
      <c r="E16" s="185">
        <v>246506</v>
      </c>
      <c r="F16" s="185">
        <v>248477</v>
      </c>
      <c r="G16" s="185">
        <v>256892</v>
      </c>
      <c r="H16" s="185">
        <v>283149</v>
      </c>
      <c r="I16" s="186">
        <v>270627</v>
      </c>
    </row>
    <row r="17" spans="1:9" ht="27" customHeight="1">
      <c r="A17" s="257"/>
      <c r="B17" s="44" t="s">
        <v>129</v>
      </c>
      <c r="C17" s="43"/>
      <c r="D17" s="91" t="s">
        <v>44</v>
      </c>
      <c r="E17" s="175">
        <v>254135</v>
      </c>
      <c r="F17" s="175">
        <v>307030</v>
      </c>
      <c r="G17" s="175">
        <v>295212</v>
      </c>
      <c r="H17" s="175">
        <v>237830</v>
      </c>
      <c r="I17" s="176">
        <v>190647</v>
      </c>
    </row>
    <row r="18" spans="1:9" ht="27" customHeight="1">
      <c r="A18" s="257"/>
      <c r="B18" s="44" t="s">
        <v>130</v>
      </c>
      <c r="C18" s="43"/>
      <c r="D18" s="91" t="s">
        <v>45</v>
      </c>
      <c r="E18" s="175">
        <v>4856520</v>
      </c>
      <c r="F18" s="175">
        <v>4787056</v>
      </c>
      <c r="G18" s="175">
        <v>4783148</v>
      </c>
      <c r="H18" s="175">
        <v>4739333</v>
      </c>
      <c r="I18" s="176">
        <v>4719088</v>
      </c>
    </row>
    <row r="19" spans="1:9" ht="27" customHeight="1">
      <c r="A19" s="257"/>
      <c r="B19" s="44" t="s">
        <v>131</v>
      </c>
      <c r="C19" s="43"/>
      <c r="D19" s="91" t="s">
        <v>132</v>
      </c>
      <c r="E19" s="175">
        <f>E17+E18-E16</f>
        <v>4864149</v>
      </c>
      <c r="F19" s="175">
        <f>F17+F18-F16</f>
        <v>4845609</v>
      </c>
      <c r="G19" s="175">
        <f>G17+G18-G16</f>
        <v>4821468</v>
      </c>
      <c r="H19" s="175">
        <f>H17+H18-H16</f>
        <v>4694014</v>
      </c>
      <c r="I19" s="175">
        <f>I17+I18-I16</f>
        <v>4639108</v>
      </c>
    </row>
    <row r="20" spans="1:9" ht="27" customHeight="1">
      <c r="A20" s="257"/>
      <c r="B20" s="44" t="s">
        <v>133</v>
      </c>
      <c r="C20" s="43"/>
      <c r="D20" s="94" t="s">
        <v>134</v>
      </c>
      <c r="E20" s="187">
        <f>E18/E8</f>
        <v>3.2888879859411029</v>
      </c>
      <c r="F20" s="187">
        <f>F18/F8</f>
        <v>3.2436562428641413</v>
      </c>
      <c r="G20" s="187">
        <f>G18/G8</f>
        <v>3.3557190684256462</v>
      </c>
      <c r="H20" s="187">
        <f>H18/H8</f>
        <v>3.1620723429182962</v>
      </c>
      <c r="I20" s="187">
        <f>I18/I8</f>
        <v>3.2688995533487759</v>
      </c>
    </row>
    <row r="21" spans="1:9" ht="27" customHeight="1">
      <c r="A21" s="257"/>
      <c r="B21" s="44" t="s">
        <v>135</v>
      </c>
      <c r="C21" s="43"/>
      <c r="D21" s="94" t="s">
        <v>136</v>
      </c>
      <c r="E21" s="187">
        <f>E19/E8</f>
        <v>3.2940544274351655</v>
      </c>
      <c r="F21" s="187">
        <f>F19/F8</f>
        <v>3.2833311085829515</v>
      </c>
      <c r="G21" s="187">
        <f>G19/G8</f>
        <v>3.3826032783020854</v>
      </c>
      <c r="H21" s="187">
        <f>H19/H8</f>
        <v>3.1318356078104839</v>
      </c>
      <c r="I21" s="187">
        <f>I19/I8</f>
        <v>3.2134976226628393</v>
      </c>
    </row>
    <row r="22" spans="1:9" ht="27" customHeight="1">
      <c r="A22" s="257"/>
      <c r="B22" s="44" t="s">
        <v>137</v>
      </c>
      <c r="C22" s="43"/>
      <c r="D22" s="94" t="s">
        <v>138</v>
      </c>
      <c r="E22" s="175">
        <f>E18/E24*1000000</f>
        <v>648995.9813596668</v>
      </c>
      <c r="F22" s="175">
        <f>F18/F24*1000000</f>
        <v>639713.23222053668</v>
      </c>
      <c r="G22" s="175">
        <f>G18/G24*1000000</f>
        <v>639190.99071938905</v>
      </c>
      <c r="H22" s="175">
        <f>H18/H24*1000000</f>
        <v>633335.81892492017</v>
      </c>
      <c r="I22" s="175">
        <f>I18/I24*1000000</f>
        <v>630630.39948000351</v>
      </c>
    </row>
    <row r="23" spans="1:9" ht="27" customHeight="1">
      <c r="A23" s="257"/>
      <c r="B23" s="44" t="s">
        <v>139</v>
      </c>
      <c r="C23" s="43"/>
      <c r="D23" s="94" t="s">
        <v>140</v>
      </c>
      <c r="E23" s="175">
        <f>E19/E24*1000000</f>
        <v>650015.47481213743</v>
      </c>
      <c r="F23" s="175">
        <f>F19/F24*1000000</f>
        <v>647537.90126268053</v>
      </c>
      <c r="G23" s="175">
        <f>G19/G24*1000000</f>
        <v>644311.84392409166</v>
      </c>
      <c r="H23" s="175">
        <f>H19/H24*1000000</f>
        <v>627279.66166020406</v>
      </c>
      <c r="I23" s="175">
        <f>I19/I24*1000000</f>
        <v>619942.35565661849</v>
      </c>
    </row>
    <row r="24" spans="1:9" ht="27" customHeight="1">
      <c r="A24" s="257"/>
      <c r="B24" s="188" t="s">
        <v>141</v>
      </c>
      <c r="C24" s="189"/>
      <c r="D24" s="190" t="s">
        <v>142</v>
      </c>
      <c r="E24" s="180">
        <v>7483128</v>
      </c>
      <c r="F24" s="180">
        <v>7483128</v>
      </c>
      <c r="G24" s="180">
        <v>7483128</v>
      </c>
      <c r="H24" s="181">
        <v>7483128</v>
      </c>
      <c r="I24" s="181">
        <v>7483128</v>
      </c>
    </row>
    <row r="25" spans="1:9" ht="27" customHeight="1">
      <c r="A25" s="257"/>
      <c r="B25" s="10" t="s">
        <v>143</v>
      </c>
      <c r="C25" s="191"/>
      <c r="D25" s="192"/>
      <c r="E25" s="173">
        <v>1407843</v>
      </c>
      <c r="F25" s="173">
        <v>1412218</v>
      </c>
      <c r="G25" s="173">
        <v>1360098</v>
      </c>
      <c r="H25" s="173">
        <v>1345868</v>
      </c>
      <c r="I25" s="193">
        <v>1370066</v>
      </c>
    </row>
    <row r="26" spans="1:9" ht="27" customHeight="1">
      <c r="A26" s="257"/>
      <c r="B26" s="194" t="s">
        <v>144</v>
      </c>
      <c r="C26" s="195"/>
      <c r="D26" s="196"/>
      <c r="E26" s="197">
        <v>0.92100000000000004</v>
      </c>
      <c r="F26" s="197">
        <v>0.92100000000000004</v>
      </c>
      <c r="G26" s="197">
        <v>0.92554000000000003</v>
      </c>
      <c r="H26" s="197">
        <v>0.91700000000000004</v>
      </c>
      <c r="I26" s="198">
        <v>0.92</v>
      </c>
    </row>
    <row r="27" spans="1:9" ht="27" customHeight="1">
      <c r="A27" s="257"/>
      <c r="B27" s="194" t="s">
        <v>145</v>
      </c>
      <c r="C27" s="195"/>
      <c r="D27" s="196"/>
      <c r="E27" s="199">
        <v>0.9</v>
      </c>
      <c r="F27" s="199">
        <v>1.3</v>
      </c>
      <c r="G27" s="199">
        <v>1.5</v>
      </c>
      <c r="H27" s="199">
        <v>1.6</v>
      </c>
      <c r="I27" s="200">
        <v>2.2000000000000002</v>
      </c>
    </row>
    <row r="28" spans="1:9" ht="27" customHeight="1">
      <c r="A28" s="257"/>
      <c r="B28" s="194" t="s">
        <v>146</v>
      </c>
      <c r="C28" s="195"/>
      <c r="D28" s="196"/>
      <c r="E28" s="199">
        <v>98.8</v>
      </c>
      <c r="F28" s="199">
        <v>99.6</v>
      </c>
      <c r="G28" s="199">
        <v>99.1</v>
      </c>
      <c r="H28" s="199">
        <v>95.7</v>
      </c>
      <c r="I28" s="200">
        <v>99.8</v>
      </c>
    </row>
    <row r="29" spans="1:9" ht="27" customHeight="1">
      <c r="A29" s="257"/>
      <c r="B29" s="201" t="s">
        <v>147</v>
      </c>
      <c r="C29" s="202"/>
      <c r="D29" s="203"/>
      <c r="E29" s="204">
        <v>70</v>
      </c>
      <c r="F29" s="204">
        <v>70.8</v>
      </c>
      <c r="G29" s="204">
        <v>68.599999999999994</v>
      </c>
      <c r="H29" s="204">
        <v>69.3</v>
      </c>
      <c r="I29" s="205">
        <v>68.5</v>
      </c>
    </row>
    <row r="30" spans="1:9" ht="27" customHeight="1">
      <c r="A30" s="257"/>
      <c r="B30" s="298" t="s">
        <v>148</v>
      </c>
      <c r="C30" s="25" t="s">
        <v>149</v>
      </c>
      <c r="D30" s="206"/>
      <c r="E30" s="207">
        <v>0</v>
      </c>
      <c r="F30" s="207">
        <v>0</v>
      </c>
      <c r="G30" s="207">
        <v>0</v>
      </c>
      <c r="H30" s="207">
        <v>0</v>
      </c>
      <c r="I30" s="208">
        <v>0</v>
      </c>
    </row>
    <row r="31" spans="1:9" ht="27" customHeight="1">
      <c r="A31" s="257"/>
      <c r="B31" s="257"/>
      <c r="C31" s="194" t="s">
        <v>150</v>
      </c>
      <c r="D31" s="196"/>
      <c r="E31" s="199">
        <v>0</v>
      </c>
      <c r="F31" s="199">
        <v>0</v>
      </c>
      <c r="G31" s="199">
        <v>0</v>
      </c>
      <c r="H31" s="199">
        <v>0</v>
      </c>
      <c r="I31" s="200">
        <v>0</v>
      </c>
    </row>
    <row r="32" spans="1:9" ht="27" customHeight="1">
      <c r="A32" s="257"/>
      <c r="B32" s="257"/>
      <c r="C32" s="194" t="s">
        <v>151</v>
      </c>
      <c r="D32" s="196"/>
      <c r="E32" s="199">
        <v>14.3</v>
      </c>
      <c r="F32" s="199">
        <v>13.8</v>
      </c>
      <c r="G32" s="199">
        <v>13.6</v>
      </c>
      <c r="H32" s="199">
        <v>13.7</v>
      </c>
      <c r="I32" s="200">
        <v>13.7</v>
      </c>
    </row>
    <row r="33" spans="1:9" ht="27" customHeight="1">
      <c r="A33" s="258"/>
      <c r="B33" s="258"/>
      <c r="C33" s="201" t="s">
        <v>152</v>
      </c>
      <c r="D33" s="203"/>
      <c r="E33" s="204">
        <v>197.3</v>
      </c>
      <c r="F33" s="204">
        <v>192.7</v>
      </c>
      <c r="G33" s="204">
        <v>193</v>
      </c>
      <c r="H33" s="204">
        <v>190.1</v>
      </c>
      <c r="I33" s="209">
        <v>187.3</v>
      </c>
    </row>
    <row r="34" spans="1:9" ht="27" customHeight="1">
      <c r="A34" s="2" t="s">
        <v>244</v>
      </c>
      <c r="B34" s="8"/>
      <c r="C34" s="8"/>
      <c r="D34" s="8"/>
      <c r="E34" s="210"/>
      <c r="F34" s="210"/>
      <c r="G34" s="210"/>
      <c r="H34" s="210"/>
      <c r="I34" s="211"/>
    </row>
    <row r="35" spans="1:9" ht="27" customHeight="1">
      <c r="A35" s="13" t="s">
        <v>111</v>
      </c>
    </row>
    <row r="36" spans="1:9">
      <c r="A36" s="21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103" t="s">
        <v>252</v>
      </c>
      <c r="E1" s="35"/>
      <c r="F1" s="35"/>
      <c r="G1" s="35"/>
    </row>
    <row r="2" spans="1:25" ht="15" customHeight="1"/>
    <row r="3" spans="1:25" ht="15" customHeight="1">
      <c r="A3" s="36" t="s">
        <v>153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245</v>
      </c>
      <c r="B5" s="31"/>
      <c r="C5" s="31"/>
      <c r="D5" s="31"/>
      <c r="K5" s="37"/>
      <c r="O5" s="37" t="s">
        <v>48</v>
      </c>
    </row>
    <row r="6" spans="1:25" ht="16" customHeight="1">
      <c r="A6" s="266" t="s">
        <v>49</v>
      </c>
      <c r="B6" s="267"/>
      <c r="C6" s="267"/>
      <c r="D6" s="267"/>
      <c r="E6" s="268"/>
      <c r="F6" s="287" t="s">
        <v>259</v>
      </c>
      <c r="G6" s="288"/>
      <c r="H6" s="287" t="s">
        <v>260</v>
      </c>
      <c r="I6" s="288"/>
      <c r="J6" s="287" t="s">
        <v>261</v>
      </c>
      <c r="K6" s="288"/>
      <c r="L6" s="287" t="s">
        <v>262</v>
      </c>
      <c r="M6" s="288"/>
      <c r="N6" s="295" t="s">
        <v>264</v>
      </c>
      <c r="O6" s="296"/>
    </row>
    <row r="7" spans="1:25" ht="16" customHeight="1">
      <c r="A7" s="269"/>
      <c r="B7" s="270"/>
      <c r="C7" s="270"/>
      <c r="D7" s="270"/>
      <c r="E7" s="271"/>
      <c r="F7" s="110" t="s">
        <v>242</v>
      </c>
      <c r="G7" s="38" t="s">
        <v>2</v>
      </c>
      <c r="H7" s="110" t="s">
        <v>242</v>
      </c>
      <c r="I7" s="38" t="s">
        <v>2</v>
      </c>
      <c r="J7" s="110" t="s">
        <v>242</v>
      </c>
      <c r="K7" s="38" t="s">
        <v>2</v>
      </c>
      <c r="L7" s="110" t="s">
        <v>242</v>
      </c>
      <c r="M7" s="38" t="s">
        <v>2</v>
      </c>
      <c r="N7" s="110" t="s">
        <v>242</v>
      </c>
      <c r="O7" s="249" t="s">
        <v>2</v>
      </c>
    </row>
    <row r="8" spans="1:25" ht="16" customHeight="1">
      <c r="A8" s="278" t="s">
        <v>83</v>
      </c>
      <c r="B8" s="55" t="s">
        <v>50</v>
      </c>
      <c r="C8" s="56"/>
      <c r="D8" s="56"/>
      <c r="E8" s="93" t="s">
        <v>41</v>
      </c>
      <c r="F8" s="111">
        <v>32405</v>
      </c>
      <c r="G8" s="112">
        <v>32489</v>
      </c>
      <c r="H8" s="111">
        <v>14788</v>
      </c>
      <c r="I8" s="113">
        <v>14628</v>
      </c>
      <c r="J8" s="111">
        <v>90760</v>
      </c>
      <c r="K8" s="114">
        <v>8820</v>
      </c>
      <c r="L8" s="111">
        <v>38683</v>
      </c>
      <c r="M8" s="113">
        <v>39192</v>
      </c>
      <c r="N8" s="111">
        <v>30762</v>
      </c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6" customHeight="1">
      <c r="A9" s="279"/>
      <c r="B9" s="8"/>
      <c r="C9" s="30" t="s">
        <v>51</v>
      </c>
      <c r="D9" s="43"/>
      <c r="E9" s="91" t="s">
        <v>42</v>
      </c>
      <c r="F9" s="70">
        <v>32405</v>
      </c>
      <c r="G9" s="116">
        <v>32489</v>
      </c>
      <c r="H9" s="70">
        <v>14788</v>
      </c>
      <c r="I9" s="117">
        <v>14623</v>
      </c>
      <c r="J9" s="70">
        <v>90735</v>
      </c>
      <c r="K9" s="118">
        <v>8820</v>
      </c>
      <c r="L9" s="70">
        <v>38348</v>
      </c>
      <c r="M9" s="117">
        <v>38714</v>
      </c>
      <c r="N9" s="70">
        <v>28621</v>
      </c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6" customHeight="1">
      <c r="A10" s="279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0</v>
      </c>
      <c r="I10" s="117">
        <v>5</v>
      </c>
      <c r="J10" s="119">
        <v>25</v>
      </c>
      <c r="K10" s="120">
        <v>0</v>
      </c>
      <c r="L10" s="70">
        <v>335</v>
      </c>
      <c r="M10" s="117">
        <v>478</v>
      </c>
      <c r="N10" s="70">
        <v>2141</v>
      </c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6" customHeight="1">
      <c r="A11" s="279"/>
      <c r="B11" s="50" t="s">
        <v>53</v>
      </c>
      <c r="C11" s="63"/>
      <c r="D11" s="63"/>
      <c r="E11" s="90" t="s">
        <v>44</v>
      </c>
      <c r="F11" s="121">
        <v>30082</v>
      </c>
      <c r="G11" s="122">
        <v>30009</v>
      </c>
      <c r="H11" s="121">
        <v>12483</v>
      </c>
      <c r="I11" s="123">
        <v>12475</v>
      </c>
      <c r="J11" s="121">
        <v>86341</v>
      </c>
      <c r="K11" s="124">
        <v>7039</v>
      </c>
      <c r="L11" s="121">
        <v>39339</v>
      </c>
      <c r="M11" s="123">
        <v>40909</v>
      </c>
      <c r="N11" s="121">
        <v>29577</v>
      </c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6" customHeight="1">
      <c r="A12" s="279"/>
      <c r="B12" s="7"/>
      <c r="C12" s="30" t="s">
        <v>54</v>
      </c>
      <c r="D12" s="43"/>
      <c r="E12" s="91" t="s">
        <v>45</v>
      </c>
      <c r="F12" s="70">
        <v>30082</v>
      </c>
      <c r="G12" s="116">
        <v>30009</v>
      </c>
      <c r="H12" s="121">
        <v>12483</v>
      </c>
      <c r="I12" s="117">
        <v>12446</v>
      </c>
      <c r="J12" s="121">
        <v>86341</v>
      </c>
      <c r="K12" s="118">
        <v>7039</v>
      </c>
      <c r="L12" s="70">
        <v>39103</v>
      </c>
      <c r="M12" s="117">
        <v>39897</v>
      </c>
      <c r="N12" s="70">
        <v>29372</v>
      </c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6" customHeight="1">
      <c r="A13" s="279"/>
      <c r="B13" s="8"/>
      <c r="C13" s="52" t="s">
        <v>55</v>
      </c>
      <c r="D13" s="53"/>
      <c r="E13" s="95" t="s">
        <v>46</v>
      </c>
      <c r="F13" s="68">
        <v>0</v>
      </c>
      <c r="G13" s="151">
        <v>0</v>
      </c>
      <c r="H13" s="119">
        <v>0</v>
      </c>
      <c r="I13" s="120">
        <v>28</v>
      </c>
      <c r="J13" s="119">
        <v>0</v>
      </c>
      <c r="K13" s="120">
        <v>0</v>
      </c>
      <c r="L13" s="68">
        <v>236</v>
      </c>
      <c r="M13" s="126">
        <v>1012</v>
      </c>
      <c r="N13" s="68">
        <v>205</v>
      </c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6" customHeight="1">
      <c r="A14" s="279"/>
      <c r="B14" s="44" t="s">
        <v>56</v>
      </c>
      <c r="C14" s="43"/>
      <c r="D14" s="43"/>
      <c r="E14" s="91" t="s">
        <v>154</v>
      </c>
      <c r="F14" s="69">
        <f t="shared" ref="F14:O15" si="0">F9-F12</f>
        <v>2323</v>
      </c>
      <c r="G14" s="128">
        <f>G9-G12-1</f>
        <v>2479</v>
      </c>
      <c r="H14" s="69">
        <f t="shared" si="0"/>
        <v>2305</v>
      </c>
      <c r="I14" s="128">
        <f t="shared" si="0"/>
        <v>2177</v>
      </c>
      <c r="J14" s="69">
        <f t="shared" si="0"/>
        <v>4394</v>
      </c>
      <c r="K14" s="128">
        <f t="shared" si="0"/>
        <v>1781</v>
      </c>
      <c r="L14" s="69">
        <f t="shared" si="0"/>
        <v>-755</v>
      </c>
      <c r="M14" s="128">
        <f t="shared" si="0"/>
        <v>-1183</v>
      </c>
      <c r="N14" s="69">
        <f t="shared" si="0"/>
        <v>-751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6" customHeight="1">
      <c r="A15" s="279"/>
      <c r="B15" s="44" t="s">
        <v>57</v>
      </c>
      <c r="C15" s="43"/>
      <c r="D15" s="43"/>
      <c r="E15" s="91" t="s">
        <v>155</v>
      </c>
      <c r="F15" s="69">
        <f t="shared" si="0"/>
        <v>0</v>
      </c>
      <c r="G15" s="128">
        <f t="shared" si="0"/>
        <v>0</v>
      </c>
      <c r="H15" s="69">
        <f t="shared" si="0"/>
        <v>0</v>
      </c>
      <c r="I15" s="128">
        <f t="shared" si="0"/>
        <v>-23</v>
      </c>
      <c r="J15" s="69">
        <f t="shared" si="0"/>
        <v>25</v>
      </c>
      <c r="K15" s="128">
        <f t="shared" si="0"/>
        <v>0</v>
      </c>
      <c r="L15" s="69">
        <f t="shared" si="0"/>
        <v>99</v>
      </c>
      <c r="M15" s="128">
        <f t="shared" si="0"/>
        <v>-534</v>
      </c>
      <c r="N15" s="69">
        <f t="shared" si="0"/>
        <v>1936</v>
      </c>
      <c r="O15" s="128">
        <f t="shared" si="0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6" customHeight="1">
      <c r="A16" s="279"/>
      <c r="B16" s="44" t="s">
        <v>58</v>
      </c>
      <c r="C16" s="43"/>
      <c r="D16" s="43"/>
      <c r="E16" s="91" t="s">
        <v>156</v>
      </c>
      <c r="F16" s="69">
        <f t="shared" ref="F16:O16" si="1">F8-F11</f>
        <v>2323</v>
      </c>
      <c r="G16" s="128">
        <f>G8-G11-1</f>
        <v>2479</v>
      </c>
      <c r="H16" s="69">
        <f t="shared" si="1"/>
        <v>2305</v>
      </c>
      <c r="I16" s="128">
        <f t="shared" si="1"/>
        <v>2153</v>
      </c>
      <c r="J16" s="69">
        <f t="shared" si="1"/>
        <v>4419</v>
      </c>
      <c r="K16" s="128">
        <f t="shared" si="1"/>
        <v>1781</v>
      </c>
      <c r="L16" s="69">
        <f t="shared" si="1"/>
        <v>-656</v>
      </c>
      <c r="M16" s="128">
        <f>M8-M11+1</f>
        <v>-1716</v>
      </c>
      <c r="N16" s="69">
        <f t="shared" si="1"/>
        <v>1185</v>
      </c>
      <c r="O16" s="128">
        <f t="shared" si="1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6" customHeight="1">
      <c r="A17" s="279"/>
      <c r="B17" s="44" t="s">
        <v>59</v>
      </c>
      <c r="C17" s="43"/>
      <c r="D17" s="43"/>
      <c r="E17" s="34"/>
      <c r="F17" s="214">
        <v>0</v>
      </c>
      <c r="G17" s="215">
        <v>0</v>
      </c>
      <c r="H17" s="119">
        <v>0</v>
      </c>
      <c r="I17" s="120">
        <v>0</v>
      </c>
      <c r="J17" s="70">
        <v>0</v>
      </c>
      <c r="K17" s="118">
        <v>0</v>
      </c>
      <c r="L17" s="70">
        <v>46610</v>
      </c>
      <c r="M17" s="117">
        <v>45954</v>
      </c>
      <c r="N17" s="119">
        <v>0</v>
      </c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6" customHeight="1">
      <c r="A18" s="280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6" customHeight="1">
      <c r="A19" s="279" t="s">
        <v>84</v>
      </c>
      <c r="B19" s="50" t="s">
        <v>61</v>
      </c>
      <c r="C19" s="51"/>
      <c r="D19" s="51"/>
      <c r="E19" s="96"/>
      <c r="F19" s="65">
        <v>8051</v>
      </c>
      <c r="G19" s="135">
        <v>9698</v>
      </c>
      <c r="H19" s="66">
        <v>4366</v>
      </c>
      <c r="I19" s="136">
        <v>2689</v>
      </c>
      <c r="J19" s="66">
        <v>15539</v>
      </c>
      <c r="K19" s="137">
        <v>13476</v>
      </c>
      <c r="L19" s="66">
        <v>3829</v>
      </c>
      <c r="M19" s="136">
        <v>3430</v>
      </c>
      <c r="N19" s="66">
        <v>15181</v>
      </c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6" customHeight="1">
      <c r="A20" s="279"/>
      <c r="B20" s="19"/>
      <c r="C20" s="30" t="s">
        <v>62</v>
      </c>
      <c r="D20" s="43"/>
      <c r="E20" s="91"/>
      <c r="F20" s="69">
        <v>3828</v>
      </c>
      <c r="G20" s="128">
        <v>4796</v>
      </c>
      <c r="H20" s="70">
        <v>2685</v>
      </c>
      <c r="I20" s="117">
        <v>1310</v>
      </c>
      <c r="J20" s="70">
        <v>0</v>
      </c>
      <c r="K20" s="120">
        <v>0</v>
      </c>
      <c r="L20" s="70">
        <v>1911</v>
      </c>
      <c r="M20" s="117">
        <v>1508</v>
      </c>
      <c r="N20" s="70">
        <v>5959</v>
      </c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6" customHeight="1">
      <c r="A21" s="279"/>
      <c r="B21" s="9" t="s">
        <v>63</v>
      </c>
      <c r="C21" s="63"/>
      <c r="D21" s="63"/>
      <c r="E21" s="90" t="s">
        <v>157</v>
      </c>
      <c r="F21" s="138">
        <v>7493</v>
      </c>
      <c r="G21" s="139">
        <v>8800</v>
      </c>
      <c r="H21" s="121">
        <v>4366</v>
      </c>
      <c r="I21" s="123">
        <v>2689</v>
      </c>
      <c r="J21" s="121">
        <v>15539</v>
      </c>
      <c r="K21" s="124">
        <v>13476</v>
      </c>
      <c r="L21" s="121">
        <v>3829</v>
      </c>
      <c r="M21" s="123">
        <v>3430</v>
      </c>
      <c r="N21" s="121">
        <v>13814</v>
      </c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6" customHeight="1">
      <c r="A22" s="279"/>
      <c r="B22" s="50" t="s">
        <v>64</v>
      </c>
      <c r="C22" s="51"/>
      <c r="D22" s="51"/>
      <c r="E22" s="96" t="s">
        <v>158</v>
      </c>
      <c r="F22" s="65">
        <v>24102</v>
      </c>
      <c r="G22" s="135">
        <v>27280</v>
      </c>
      <c r="H22" s="66">
        <v>12887</v>
      </c>
      <c r="I22" s="136">
        <v>12882</v>
      </c>
      <c r="J22" s="66">
        <v>22595</v>
      </c>
      <c r="K22" s="137">
        <v>21691</v>
      </c>
      <c r="L22" s="66">
        <v>5348</v>
      </c>
      <c r="M22" s="136">
        <v>5139</v>
      </c>
      <c r="N22" s="66">
        <v>18526</v>
      </c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6" customHeight="1">
      <c r="A23" s="279"/>
      <c r="B23" s="7" t="s">
        <v>65</v>
      </c>
      <c r="C23" s="52" t="s">
        <v>66</v>
      </c>
      <c r="D23" s="53"/>
      <c r="E23" s="95"/>
      <c r="F23" s="67">
        <v>3363</v>
      </c>
      <c r="G23" s="125">
        <v>5514</v>
      </c>
      <c r="H23" s="68">
        <v>2811</v>
      </c>
      <c r="I23" s="126">
        <v>3507</v>
      </c>
      <c r="J23" s="68">
        <v>2800</v>
      </c>
      <c r="K23" s="127">
        <v>0</v>
      </c>
      <c r="L23" s="68">
        <v>2595</v>
      </c>
      <c r="M23" s="126">
        <v>2419</v>
      </c>
      <c r="N23" s="68">
        <v>8352</v>
      </c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6" customHeight="1">
      <c r="A24" s="279"/>
      <c r="B24" s="44" t="s">
        <v>159</v>
      </c>
      <c r="C24" s="43"/>
      <c r="D24" s="43"/>
      <c r="E24" s="91" t="s">
        <v>160</v>
      </c>
      <c r="F24" s="69">
        <f t="shared" ref="F24:O24" si="2">F21-F22</f>
        <v>-16609</v>
      </c>
      <c r="G24" s="128">
        <f t="shared" si="2"/>
        <v>-18480</v>
      </c>
      <c r="H24" s="69">
        <f t="shared" si="2"/>
        <v>-8521</v>
      </c>
      <c r="I24" s="128">
        <f>I21-I22+1</f>
        <v>-10192</v>
      </c>
      <c r="J24" s="69">
        <f t="shared" si="2"/>
        <v>-7056</v>
      </c>
      <c r="K24" s="128">
        <f t="shared" si="2"/>
        <v>-8215</v>
      </c>
      <c r="L24" s="69">
        <f>L21-L22+1</f>
        <v>-1518</v>
      </c>
      <c r="M24" s="128">
        <f t="shared" si="2"/>
        <v>-1709</v>
      </c>
      <c r="N24" s="69">
        <f t="shared" si="2"/>
        <v>-4712</v>
      </c>
      <c r="O24" s="128">
        <f t="shared" si="2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6" customHeight="1">
      <c r="A25" s="279"/>
      <c r="B25" s="101" t="s">
        <v>67</v>
      </c>
      <c r="C25" s="53"/>
      <c r="D25" s="53"/>
      <c r="E25" s="281" t="s">
        <v>161</v>
      </c>
      <c r="F25" s="293">
        <v>15938</v>
      </c>
      <c r="G25" s="291">
        <v>17926</v>
      </c>
      <c r="H25" s="289">
        <v>8521</v>
      </c>
      <c r="I25" s="291">
        <v>10192</v>
      </c>
      <c r="J25" s="289">
        <v>7056</v>
      </c>
      <c r="K25" s="291">
        <v>8215</v>
      </c>
      <c r="L25" s="289">
        <v>1518</v>
      </c>
      <c r="M25" s="291">
        <v>1709</v>
      </c>
      <c r="N25" s="289">
        <v>4616</v>
      </c>
      <c r="O25" s="291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6" customHeight="1">
      <c r="A26" s="279"/>
      <c r="B26" s="9" t="s">
        <v>68</v>
      </c>
      <c r="C26" s="63"/>
      <c r="D26" s="63"/>
      <c r="E26" s="282"/>
      <c r="F26" s="294"/>
      <c r="G26" s="292"/>
      <c r="H26" s="290"/>
      <c r="I26" s="292"/>
      <c r="J26" s="290"/>
      <c r="K26" s="292"/>
      <c r="L26" s="290"/>
      <c r="M26" s="292"/>
      <c r="N26" s="290"/>
      <c r="O26" s="292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6" customHeight="1">
      <c r="A27" s="280"/>
      <c r="B27" s="47" t="s">
        <v>162</v>
      </c>
      <c r="C27" s="31"/>
      <c r="D27" s="31"/>
      <c r="E27" s="92" t="s">
        <v>163</v>
      </c>
      <c r="F27" s="73">
        <f t="shared" ref="F27:O27" si="3">F24+F25</f>
        <v>-671</v>
      </c>
      <c r="G27" s="140">
        <f t="shared" si="3"/>
        <v>-554</v>
      </c>
      <c r="H27" s="73">
        <f t="shared" si="3"/>
        <v>0</v>
      </c>
      <c r="I27" s="140">
        <f t="shared" si="3"/>
        <v>0</v>
      </c>
      <c r="J27" s="73">
        <f t="shared" si="3"/>
        <v>0</v>
      </c>
      <c r="K27" s="140">
        <f t="shared" si="3"/>
        <v>0</v>
      </c>
      <c r="L27" s="73">
        <f t="shared" si="3"/>
        <v>0</v>
      </c>
      <c r="M27" s="140">
        <f t="shared" si="3"/>
        <v>0</v>
      </c>
      <c r="N27" s="73">
        <f t="shared" si="3"/>
        <v>-96</v>
      </c>
      <c r="O27" s="140">
        <f t="shared" si="3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6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6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164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6" customHeight="1">
      <c r="A30" s="272" t="s">
        <v>69</v>
      </c>
      <c r="B30" s="273"/>
      <c r="C30" s="273"/>
      <c r="D30" s="273"/>
      <c r="E30" s="274"/>
      <c r="F30" s="295" t="s">
        <v>263</v>
      </c>
      <c r="G30" s="296"/>
      <c r="H30" s="295" t="s">
        <v>264</v>
      </c>
      <c r="I30" s="296"/>
      <c r="J30" s="295"/>
      <c r="K30" s="296"/>
      <c r="L30" s="295"/>
      <c r="M30" s="296"/>
      <c r="N30" s="295"/>
      <c r="O30" s="296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6" customHeight="1">
      <c r="A31" s="275"/>
      <c r="B31" s="276"/>
      <c r="C31" s="276"/>
      <c r="D31" s="276"/>
      <c r="E31" s="277"/>
      <c r="F31" s="110" t="s">
        <v>242</v>
      </c>
      <c r="G31" s="38" t="s">
        <v>2</v>
      </c>
      <c r="H31" s="110" t="s">
        <v>242</v>
      </c>
      <c r="I31" s="38" t="s">
        <v>2</v>
      </c>
      <c r="J31" s="110" t="s">
        <v>242</v>
      </c>
      <c r="K31" s="38" t="s">
        <v>2</v>
      </c>
      <c r="L31" s="110" t="s">
        <v>242</v>
      </c>
      <c r="M31" s="38" t="s">
        <v>2</v>
      </c>
      <c r="N31" s="110" t="s">
        <v>242</v>
      </c>
      <c r="O31" s="213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6" customHeight="1">
      <c r="A32" s="278" t="s">
        <v>85</v>
      </c>
      <c r="B32" s="55" t="s">
        <v>50</v>
      </c>
      <c r="C32" s="56"/>
      <c r="D32" s="56"/>
      <c r="E32" s="15" t="s">
        <v>41</v>
      </c>
      <c r="F32" s="66">
        <v>2591</v>
      </c>
      <c r="G32" s="148">
        <v>1196</v>
      </c>
      <c r="H32" s="111"/>
      <c r="I32" s="113">
        <v>12370</v>
      </c>
      <c r="J32" s="111"/>
      <c r="K32" s="114"/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6" customHeight="1">
      <c r="A33" s="283"/>
      <c r="B33" s="8"/>
      <c r="C33" s="52" t="s">
        <v>70</v>
      </c>
      <c r="D33" s="53"/>
      <c r="E33" s="99"/>
      <c r="F33" s="68">
        <v>1193</v>
      </c>
      <c r="G33" s="151">
        <v>1153</v>
      </c>
      <c r="H33" s="68"/>
      <c r="I33" s="126">
        <v>9913</v>
      </c>
      <c r="J33" s="68"/>
      <c r="K33" s="127"/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6" customHeight="1">
      <c r="A34" s="283"/>
      <c r="B34" s="8"/>
      <c r="C34" s="24"/>
      <c r="D34" s="30" t="s">
        <v>71</v>
      </c>
      <c r="E34" s="94"/>
      <c r="F34" s="70">
        <v>1169</v>
      </c>
      <c r="G34" s="116">
        <v>1129</v>
      </c>
      <c r="H34" s="70"/>
      <c r="I34" s="117">
        <v>0</v>
      </c>
      <c r="J34" s="70"/>
      <c r="K34" s="118"/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6" customHeight="1">
      <c r="A35" s="283"/>
      <c r="B35" s="10"/>
      <c r="C35" s="62" t="s">
        <v>72</v>
      </c>
      <c r="D35" s="63"/>
      <c r="E35" s="100"/>
      <c r="F35" s="121">
        <v>1398</v>
      </c>
      <c r="G35" s="122">
        <v>44</v>
      </c>
      <c r="H35" s="121"/>
      <c r="I35" s="123">
        <v>2457</v>
      </c>
      <c r="J35" s="152"/>
      <c r="K35" s="153"/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6" customHeight="1">
      <c r="A36" s="283"/>
      <c r="B36" s="50" t="s">
        <v>53</v>
      </c>
      <c r="C36" s="51"/>
      <c r="D36" s="51"/>
      <c r="E36" s="15" t="s">
        <v>42</v>
      </c>
      <c r="F36" s="66">
        <v>587</v>
      </c>
      <c r="G36" s="148">
        <v>535</v>
      </c>
      <c r="H36" s="66"/>
      <c r="I36" s="136">
        <v>13993</v>
      </c>
      <c r="J36" s="66"/>
      <c r="K36" s="137"/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6" customHeight="1">
      <c r="A37" s="283"/>
      <c r="B37" s="8"/>
      <c r="C37" s="30" t="s">
        <v>73</v>
      </c>
      <c r="D37" s="43"/>
      <c r="E37" s="94"/>
      <c r="F37" s="70">
        <v>505</v>
      </c>
      <c r="G37" s="116">
        <v>443</v>
      </c>
      <c r="H37" s="70"/>
      <c r="I37" s="117">
        <v>11639</v>
      </c>
      <c r="J37" s="70"/>
      <c r="K37" s="118"/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6" customHeight="1">
      <c r="A38" s="283"/>
      <c r="B38" s="10"/>
      <c r="C38" s="30" t="s">
        <v>74</v>
      </c>
      <c r="D38" s="43"/>
      <c r="E38" s="94"/>
      <c r="F38" s="69">
        <v>82</v>
      </c>
      <c r="G38" s="128">
        <v>92</v>
      </c>
      <c r="H38" s="70"/>
      <c r="I38" s="117">
        <v>2354</v>
      </c>
      <c r="J38" s="70"/>
      <c r="K38" s="153"/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6" customHeight="1">
      <c r="A39" s="284"/>
      <c r="B39" s="11" t="s">
        <v>75</v>
      </c>
      <c r="C39" s="12"/>
      <c r="D39" s="12"/>
      <c r="E39" s="98" t="s">
        <v>165</v>
      </c>
      <c r="F39" s="73">
        <f t="shared" ref="F39:O39" si="4">F32-F36</f>
        <v>2004</v>
      </c>
      <c r="G39" s="140">
        <f t="shared" si="4"/>
        <v>661</v>
      </c>
      <c r="H39" s="73">
        <f t="shared" si="4"/>
        <v>0</v>
      </c>
      <c r="I39" s="140">
        <f t="shared" si="4"/>
        <v>-1623</v>
      </c>
      <c r="J39" s="73">
        <f t="shared" si="4"/>
        <v>0</v>
      </c>
      <c r="K39" s="140">
        <f t="shared" si="4"/>
        <v>0</v>
      </c>
      <c r="L39" s="73">
        <f t="shared" si="4"/>
        <v>0</v>
      </c>
      <c r="M39" s="140">
        <f t="shared" si="4"/>
        <v>0</v>
      </c>
      <c r="N39" s="73">
        <f t="shared" si="4"/>
        <v>0</v>
      </c>
      <c r="O39" s="140">
        <f t="shared" si="4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6" customHeight="1">
      <c r="A40" s="278" t="s">
        <v>86</v>
      </c>
      <c r="B40" s="50" t="s">
        <v>76</v>
      </c>
      <c r="C40" s="51"/>
      <c r="D40" s="51"/>
      <c r="E40" s="15" t="s">
        <v>44</v>
      </c>
      <c r="F40" s="65">
        <v>1130</v>
      </c>
      <c r="G40" s="135">
        <v>778</v>
      </c>
      <c r="H40" s="66"/>
      <c r="I40" s="136">
        <v>16651</v>
      </c>
      <c r="J40" s="66"/>
      <c r="K40" s="137"/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6" customHeight="1">
      <c r="A41" s="285"/>
      <c r="B41" s="10"/>
      <c r="C41" s="30" t="s">
        <v>77</v>
      </c>
      <c r="D41" s="43"/>
      <c r="E41" s="94"/>
      <c r="F41" s="154">
        <v>1130</v>
      </c>
      <c r="G41" s="155">
        <v>775</v>
      </c>
      <c r="H41" s="152"/>
      <c r="I41" s="153">
        <v>4635</v>
      </c>
      <c r="J41" s="70"/>
      <c r="K41" s="118"/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6" customHeight="1">
      <c r="A42" s="285"/>
      <c r="B42" s="50" t="s">
        <v>64</v>
      </c>
      <c r="C42" s="51"/>
      <c r="D42" s="51"/>
      <c r="E42" s="15" t="s">
        <v>45</v>
      </c>
      <c r="F42" s="65">
        <v>3121</v>
      </c>
      <c r="G42" s="135">
        <v>1432</v>
      </c>
      <c r="H42" s="66"/>
      <c r="I42" s="136">
        <v>14941</v>
      </c>
      <c r="J42" s="66"/>
      <c r="K42" s="137"/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6" customHeight="1">
      <c r="A43" s="285"/>
      <c r="B43" s="10"/>
      <c r="C43" s="30" t="s">
        <v>78</v>
      </c>
      <c r="D43" s="43"/>
      <c r="E43" s="94"/>
      <c r="F43" s="69">
        <v>585</v>
      </c>
      <c r="G43" s="128">
        <v>564</v>
      </c>
      <c r="H43" s="70"/>
      <c r="I43" s="117">
        <v>8638</v>
      </c>
      <c r="J43" s="152"/>
      <c r="K43" s="153"/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6" customHeight="1">
      <c r="A44" s="286"/>
      <c r="B44" s="47" t="s">
        <v>75</v>
      </c>
      <c r="C44" s="31"/>
      <c r="D44" s="31"/>
      <c r="E44" s="98" t="s">
        <v>166</v>
      </c>
      <c r="F44" s="130">
        <f t="shared" ref="F44:O44" si="5">F40-F42</f>
        <v>-1991</v>
      </c>
      <c r="G44" s="131">
        <f t="shared" si="5"/>
        <v>-654</v>
      </c>
      <c r="H44" s="130">
        <f t="shared" si="5"/>
        <v>0</v>
      </c>
      <c r="I44" s="131">
        <f t="shared" si="5"/>
        <v>1710</v>
      </c>
      <c r="J44" s="130">
        <f t="shared" si="5"/>
        <v>0</v>
      </c>
      <c r="K44" s="131">
        <f t="shared" si="5"/>
        <v>0</v>
      </c>
      <c r="L44" s="130">
        <f t="shared" si="5"/>
        <v>0</v>
      </c>
      <c r="M44" s="131">
        <f t="shared" si="5"/>
        <v>0</v>
      </c>
      <c r="N44" s="130">
        <f t="shared" si="5"/>
        <v>0</v>
      </c>
      <c r="O44" s="131">
        <f t="shared" si="5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6" customHeight="1">
      <c r="A45" s="263" t="s">
        <v>87</v>
      </c>
      <c r="B45" s="25" t="s">
        <v>79</v>
      </c>
      <c r="C45" s="20"/>
      <c r="D45" s="20"/>
      <c r="E45" s="97" t="s">
        <v>167</v>
      </c>
      <c r="F45" s="156">
        <f t="shared" ref="F45:O45" si="6">F39+F44</f>
        <v>13</v>
      </c>
      <c r="G45" s="157">
        <f t="shared" si="6"/>
        <v>7</v>
      </c>
      <c r="H45" s="156">
        <f t="shared" si="6"/>
        <v>0</v>
      </c>
      <c r="I45" s="157">
        <f>I39+I44+1</f>
        <v>88</v>
      </c>
      <c r="J45" s="156">
        <f t="shared" si="6"/>
        <v>0</v>
      </c>
      <c r="K45" s="157">
        <f t="shared" si="6"/>
        <v>0</v>
      </c>
      <c r="L45" s="156">
        <f t="shared" si="6"/>
        <v>0</v>
      </c>
      <c r="M45" s="157">
        <f t="shared" si="6"/>
        <v>0</v>
      </c>
      <c r="N45" s="156">
        <f t="shared" si="6"/>
        <v>0</v>
      </c>
      <c r="O45" s="157">
        <f t="shared" si="6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6" customHeight="1">
      <c r="A46" s="264"/>
      <c r="B46" s="44" t="s">
        <v>80</v>
      </c>
      <c r="C46" s="43"/>
      <c r="D46" s="43"/>
      <c r="E46" s="43"/>
      <c r="F46" s="154">
        <v>0</v>
      </c>
      <c r="G46" s="155">
        <v>0</v>
      </c>
      <c r="H46" s="152"/>
      <c r="I46" s="153">
        <v>0</v>
      </c>
      <c r="J46" s="152"/>
      <c r="K46" s="153"/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6" customHeight="1">
      <c r="A47" s="264"/>
      <c r="B47" s="44" t="s">
        <v>81</v>
      </c>
      <c r="C47" s="43"/>
      <c r="D47" s="43"/>
      <c r="E47" s="43"/>
      <c r="F47" s="70">
        <v>291</v>
      </c>
      <c r="G47" s="116">
        <v>278</v>
      </c>
      <c r="H47" s="70"/>
      <c r="I47" s="117">
        <v>8792</v>
      </c>
      <c r="J47" s="70"/>
      <c r="K47" s="118"/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6" customHeight="1">
      <c r="A48" s="265"/>
      <c r="B48" s="47" t="s">
        <v>82</v>
      </c>
      <c r="C48" s="31"/>
      <c r="D48" s="31"/>
      <c r="E48" s="31"/>
      <c r="F48" s="74">
        <v>290</v>
      </c>
      <c r="G48" s="158">
        <v>244</v>
      </c>
      <c r="H48" s="74"/>
      <c r="I48" s="159">
        <v>8288</v>
      </c>
      <c r="J48" s="74"/>
      <c r="K48" s="160"/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5" ht="16" customHeight="1">
      <c r="A49" s="13" t="s">
        <v>168</v>
      </c>
      <c r="O49" s="6"/>
    </row>
    <row r="50" spans="1:15" ht="16" customHeight="1">
      <c r="A50" s="13"/>
      <c r="O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/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163" t="s">
        <v>0</v>
      </c>
      <c r="B1" s="163"/>
      <c r="C1" s="216" t="s">
        <v>252</v>
      </c>
      <c r="D1" s="217"/>
    </row>
    <row r="3" spans="1:14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8"/>
      <c r="B5" s="218" t="s">
        <v>246</v>
      </c>
      <c r="C5" s="218"/>
      <c r="D5" s="218"/>
      <c r="H5" s="37"/>
      <c r="L5" s="37"/>
      <c r="N5" s="37" t="s">
        <v>170</v>
      </c>
    </row>
    <row r="6" spans="1:14" ht="15" customHeight="1">
      <c r="A6" s="219"/>
      <c r="B6" s="220"/>
      <c r="C6" s="220"/>
      <c r="D6" s="220"/>
      <c r="E6" s="299" t="s">
        <v>247</v>
      </c>
      <c r="F6" s="300"/>
      <c r="G6" s="299" t="s">
        <v>248</v>
      </c>
      <c r="H6" s="300"/>
      <c r="I6" s="299" t="s">
        <v>249</v>
      </c>
      <c r="J6" s="300"/>
      <c r="K6" s="299" t="s">
        <v>250</v>
      </c>
      <c r="L6" s="300"/>
      <c r="M6" s="299" t="s">
        <v>251</v>
      </c>
      <c r="N6" s="300"/>
    </row>
    <row r="7" spans="1:14" ht="15" customHeight="1">
      <c r="A7" s="59"/>
      <c r="B7" s="60"/>
      <c r="C7" s="60"/>
      <c r="D7" s="60"/>
      <c r="E7" s="221" t="s">
        <v>242</v>
      </c>
      <c r="F7" s="222" t="s">
        <v>2</v>
      </c>
      <c r="G7" s="221" t="s">
        <v>242</v>
      </c>
      <c r="H7" s="222" t="s">
        <v>2</v>
      </c>
      <c r="I7" s="221" t="s">
        <v>242</v>
      </c>
      <c r="J7" s="222" t="s">
        <v>2</v>
      </c>
      <c r="K7" s="221" t="s">
        <v>242</v>
      </c>
      <c r="L7" s="222" t="s">
        <v>2</v>
      </c>
      <c r="M7" s="221" t="s">
        <v>242</v>
      </c>
      <c r="N7" s="250" t="s">
        <v>2</v>
      </c>
    </row>
    <row r="8" spans="1:14" ht="18" customHeight="1">
      <c r="A8" s="256" t="s">
        <v>171</v>
      </c>
      <c r="B8" s="223" t="s">
        <v>172</v>
      </c>
      <c r="C8" s="224"/>
      <c r="D8" s="224"/>
      <c r="E8" s="251">
        <v>1</v>
      </c>
      <c r="F8" s="225">
        <v>1</v>
      </c>
      <c r="G8" s="251">
        <v>1</v>
      </c>
      <c r="H8" s="225">
        <v>1</v>
      </c>
      <c r="I8" s="251">
        <v>2</v>
      </c>
      <c r="J8" s="225">
        <v>2</v>
      </c>
      <c r="K8" s="251">
        <v>2</v>
      </c>
      <c r="L8" s="225">
        <v>2</v>
      </c>
      <c r="M8" s="251">
        <v>34</v>
      </c>
      <c r="N8" s="225">
        <v>34</v>
      </c>
    </row>
    <row r="9" spans="1:14" ht="18" customHeight="1">
      <c r="A9" s="257"/>
      <c r="B9" s="256" t="s">
        <v>173</v>
      </c>
      <c r="C9" s="182" t="s">
        <v>174</v>
      </c>
      <c r="D9" s="183"/>
      <c r="E9" s="226">
        <v>100</v>
      </c>
      <c r="F9" s="227">
        <v>100</v>
      </c>
      <c r="G9" s="226">
        <v>33</v>
      </c>
      <c r="H9" s="228">
        <v>33</v>
      </c>
      <c r="I9" s="226">
        <v>73580</v>
      </c>
      <c r="J9" s="227">
        <v>73580</v>
      </c>
      <c r="K9" s="226">
        <v>318038</v>
      </c>
      <c r="L9" s="228">
        <v>317963</v>
      </c>
      <c r="M9" s="226">
        <v>100</v>
      </c>
      <c r="N9" s="228">
        <v>100</v>
      </c>
    </row>
    <row r="10" spans="1:14" ht="18" customHeight="1">
      <c r="A10" s="257"/>
      <c r="B10" s="257"/>
      <c r="C10" s="44" t="s">
        <v>175</v>
      </c>
      <c r="D10" s="43"/>
      <c r="E10" s="229">
        <v>100</v>
      </c>
      <c r="F10" s="230">
        <v>100</v>
      </c>
      <c r="G10" s="229">
        <v>33</v>
      </c>
      <c r="H10" s="231">
        <v>33</v>
      </c>
      <c r="I10" s="229">
        <v>73531</v>
      </c>
      <c r="J10" s="230">
        <v>73531</v>
      </c>
      <c r="K10" s="229">
        <v>159019</v>
      </c>
      <c r="L10" s="231">
        <v>158982</v>
      </c>
      <c r="M10" s="229">
        <v>54</v>
      </c>
      <c r="N10" s="231">
        <v>54</v>
      </c>
    </row>
    <row r="11" spans="1:14" ht="18" customHeight="1">
      <c r="A11" s="257"/>
      <c r="B11" s="257"/>
      <c r="C11" s="44" t="s">
        <v>176</v>
      </c>
      <c r="D11" s="43"/>
      <c r="E11" s="229">
        <v>0</v>
      </c>
      <c r="F11" s="230">
        <v>0</v>
      </c>
      <c r="G11" s="229">
        <v>0</v>
      </c>
      <c r="H11" s="231">
        <v>0</v>
      </c>
      <c r="I11" s="229">
        <v>49</v>
      </c>
      <c r="J11" s="230">
        <v>49</v>
      </c>
      <c r="K11" s="229">
        <v>159019</v>
      </c>
      <c r="L11" s="231">
        <v>158982</v>
      </c>
      <c r="M11" s="229">
        <v>36</v>
      </c>
      <c r="N11" s="231">
        <v>36</v>
      </c>
    </row>
    <row r="12" spans="1:14" ht="18" customHeight="1">
      <c r="A12" s="257"/>
      <c r="B12" s="257"/>
      <c r="C12" s="44" t="s">
        <v>177</v>
      </c>
      <c r="D12" s="43"/>
      <c r="E12" s="229">
        <v>0</v>
      </c>
      <c r="F12" s="230">
        <v>0</v>
      </c>
      <c r="G12" s="229">
        <v>0</v>
      </c>
      <c r="H12" s="231">
        <v>0</v>
      </c>
      <c r="I12" s="229">
        <v>0</v>
      </c>
      <c r="J12" s="230">
        <v>0</v>
      </c>
      <c r="K12" s="229">
        <v>0</v>
      </c>
      <c r="L12" s="231">
        <v>0</v>
      </c>
      <c r="M12" s="229">
        <v>10</v>
      </c>
      <c r="N12" s="231">
        <v>10</v>
      </c>
    </row>
    <row r="13" spans="1:14" ht="18" customHeight="1">
      <c r="A13" s="257"/>
      <c r="B13" s="257"/>
      <c r="C13" s="44" t="s">
        <v>178</v>
      </c>
      <c r="D13" s="43"/>
      <c r="E13" s="229">
        <v>0</v>
      </c>
      <c r="F13" s="230">
        <v>0</v>
      </c>
      <c r="G13" s="229">
        <v>0</v>
      </c>
      <c r="H13" s="231">
        <v>0</v>
      </c>
      <c r="I13" s="229">
        <v>0</v>
      </c>
      <c r="J13" s="230">
        <v>0</v>
      </c>
      <c r="K13" s="229">
        <v>0</v>
      </c>
      <c r="L13" s="231">
        <v>0</v>
      </c>
      <c r="M13" s="229">
        <v>0</v>
      </c>
      <c r="N13" s="231">
        <v>0</v>
      </c>
    </row>
    <row r="14" spans="1:14" ht="18" customHeight="1">
      <c r="A14" s="258"/>
      <c r="B14" s="258"/>
      <c r="C14" s="47" t="s">
        <v>179</v>
      </c>
      <c r="D14" s="31"/>
      <c r="E14" s="232">
        <v>0</v>
      </c>
      <c r="F14" s="233">
        <v>0</v>
      </c>
      <c r="G14" s="232">
        <v>0</v>
      </c>
      <c r="H14" s="234">
        <v>0</v>
      </c>
      <c r="I14" s="232">
        <v>0</v>
      </c>
      <c r="J14" s="233">
        <v>0</v>
      </c>
      <c r="K14" s="232">
        <v>0</v>
      </c>
      <c r="L14" s="234">
        <v>0</v>
      </c>
      <c r="M14" s="232">
        <v>0</v>
      </c>
      <c r="N14" s="234">
        <v>0</v>
      </c>
    </row>
    <row r="15" spans="1:14" ht="18" customHeight="1">
      <c r="A15" s="298" t="s">
        <v>180</v>
      </c>
      <c r="B15" s="256" t="s">
        <v>181</v>
      </c>
      <c r="C15" s="182" t="s">
        <v>182</v>
      </c>
      <c r="D15" s="183"/>
      <c r="E15" s="235">
        <v>6322</v>
      </c>
      <c r="F15" s="236">
        <v>16345</v>
      </c>
      <c r="G15" s="235">
        <v>4515</v>
      </c>
      <c r="H15" s="157">
        <v>3407</v>
      </c>
      <c r="I15" s="235">
        <v>23972</v>
      </c>
      <c r="J15" s="236">
        <v>16113</v>
      </c>
      <c r="K15" s="235">
        <v>9893</v>
      </c>
      <c r="L15" s="157">
        <v>18118</v>
      </c>
      <c r="M15" s="235">
        <v>2094</v>
      </c>
      <c r="N15" s="157">
        <v>1951</v>
      </c>
    </row>
    <row r="16" spans="1:14" ht="18" customHeight="1">
      <c r="A16" s="257"/>
      <c r="B16" s="257"/>
      <c r="C16" s="44" t="s">
        <v>183</v>
      </c>
      <c r="D16" s="43"/>
      <c r="E16" s="70">
        <v>0.3</v>
      </c>
      <c r="F16" s="117">
        <v>0.3</v>
      </c>
      <c r="G16" s="70">
        <v>34813</v>
      </c>
      <c r="H16" s="128">
        <v>36261</v>
      </c>
      <c r="I16" s="70">
        <v>313260</v>
      </c>
      <c r="J16" s="117">
        <v>318683</v>
      </c>
      <c r="K16" s="70">
        <v>1677113</v>
      </c>
      <c r="L16" s="128">
        <v>1676859</v>
      </c>
      <c r="M16" s="70">
        <v>647</v>
      </c>
      <c r="N16" s="128">
        <v>490</v>
      </c>
    </row>
    <row r="17" spans="1:15" ht="18" customHeight="1">
      <c r="A17" s="257"/>
      <c r="B17" s="257"/>
      <c r="C17" s="44" t="s">
        <v>184</v>
      </c>
      <c r="D17" s="43"/>
      <c r="E17" s="70">
        <v>0</v>
      </c>
      <c r="F17" s="117">
        <v>0</v>
      </c>
      <c r="G17" s="70">
        <v>0</v>
      </c>
      <c r="H17" s="128">
        <v>0</v>
      </c>
      <c r="I17" s="70">
        <v>0</v>
      </c>
      <c r="J17" s="117">
        <v>0</v>
      </c>
      <c r="K17" s="70">
        <v>1003</v>
      </c>
      <c r="L17" s="128">
        <v>999</v>
      </c>
      <c r="M17" s="70">
        <v>0</v>
      </c>
      <c r="N17" s="128">
        <v>0</v>
      </c>
    </row>
    <row r="18" spans="1:15" ht="18" customHeight="1">
      <c r="A18" s="257"/>
      <c r="B18" s="258"/>
      <c r="C18" s="47" t="s">
        <v>185</v>
      </c>
      <c r="D18" s="31"/>
      <c r="E18" s="73">
        <v>6322</v>
      </c>
      <c r="F18" s="237">
        <v>16346</v>
      </c>
      <c r="G18" s="73">
        <v>39328</v>
      </c>
      <c r="H18" s="237">
        <v>39668</v>
      </c>
      <c r="I18" s="73">
        <v>337232</v>
      </c>
      <c r="J18" s="237">
        <v>334796</v>
      </c>
      <c r="K18" s="73">
        <v>1688009</v>
      </c>
      <c r="L18" s="237">
        <v>1695977</v>
      </c>
      <c r="M18" s="73">
        <v>2741</v>
      </c>
      <c r="N18" s="237">
        <v>2441</v>
      </c>
    </row>
    <row r="19" spans="1:15" ht="18" customHeight="1">
      <c r="A19" s="257"/>
      <c r="B19" s="256" t="s">
        <v>186</v>
      </c>
      <c r="C19" s="182" t="s">
        <v>187</v>
      </c>
      <c r="D19" s="183"/>
      <c r="E19" s="156">
        <v>1038</v>
      </c>
      <c r="F19" s="157">
        <v>8230</v>
      </c>
      <c r="G19" s="156">
        <v>6485</v>
      </c>
      <c r="H19" s="157">
        <v>11999</v>
      </c>
      <c r="I19" s="156">
        <v>11690</v>
      </c>
      <c r="J19" s="157">
        <v>7931</v>
      </c>
      <c r="K19" s="156">
        <v>81346</v>
      </c>
      <c r="L19" s="157">
        <v>99330</v>
      </c>
      <c r="M19" s="156">
        <v>300</v>
      </c>
      <c r="N19" s="157">
        <v>319</v>
      </c>
    </row>
    <row r="20" spans="1:15" ht="18" customHeight="1">
      <c r="A20" s="257"/>
      <c r="B20" s="257"/>
      <c r="C20" s="44" t="s">
        <v>188</v>
      </c>
      <c r="D20" s="43"/>
      <c r="E20" s="69">
        <v>4705</v>
      </c>
      <c r="F20" s="128">
        <v>7539</v>
      </c>
      <c r="G20" s="69">
        <v>30306</v>
      </c>
      <c r="H20" s="128">
        <v>25371</v>
      </c>
      <c r="I20" s="69">
        <v>33399</v>
      </c>
      <c r="J20" s="128">
        <v>40021</v>
      </c>
      <c r="K20" s="69">
        <v>572970</v>
      </c>
      <c r="L20" s="128">
        <v>593399</v>
      </c>
      <c r="M20" s="69">
        <v>28</v>
      </c>
      <c r="N20" s="128">
        <v>25</v>
      </c>
    </row>
    <row r="21" spans="1:15" s="242" customFormat="1" ht="18" customHeight="1">
      <c r="A21" s="257"/>
      <c r="B21" s="257"/>
      <c r="C21" s="238" t="s">
        <v>189</v>
      </c>
      <c r="D21" s="239"/>
      <c r="E21" s="240">
        <v>0</v>
      </c>
      <c r="F21" s="241">
        <v>0</v>
      </c>
      <c r="G21" s="240">
        <v>0</v>
      </c>
      <c r="H21" s="241">
        <v>0</v>
      </c>
      <c r="I21" s="240">
        <v>218563</v>
      </c>
      <c r="J21" s="241">
        <v>213264</v>
      </c>
      <c r="K21" s="240">
        <v>715656</v>
      </c>
      <c r="L21" s="241">
        <v>685285</v>
      </c>
      <c r="M21" s="70">
        <v>0</v>
      </c>
      <c r="N21" s="241">
        <v>0</v>
      </c>
    </row>
    <row r="22" spans="1:15" ht="18" customHeight="1">
      <c r="A22" s="257"/>
      <c r="B22" s="258"/>
      <c r="C22" s="11" t="s">
        <v>190</v>
      </c>
      <c r="D22" s="12"/>
      <c r="E22" s="73">
        <v>5743</v>
      </c>
      <c r="F22" s="140">
        <v>15769</v>
      </c>
      <c r="G22" s="73">
        <v>36792</v>
      </c>
      <c r="H22" s="140">
        <v>37370</v>
      </c>
      <c r="I22" s="73">
        <v>263652</v>
      </c>
      <c r="J22" s="140">
        <v>261216</v>
      </c>
      <c r="K22" s="73">
        <v>1369971</v>
      </c>
      <c r="L22" s="140">
        <v>1378014</v>
      </c>
      <c r="M22" s="73">
        <v>328</v>
      </c>
      <c r="N22" s="140">
        <v>343</v>
      </c>
    </row>
    <row r="23" spans="1:15" ht="18" customHeight="1">
      <c r="A23" s="257"/>
      <c r="B23" s="256" t="s">
        <v>191</v>
      </c>
      <c r="C23" s="182" t="s">
        <v>192</v>
      </c>
      <c r="D23" s="183"/>
      <c r="E23" s="156">
        <v>100</v>
      </c>
      <c r="F23" s="157">
        <v>100</v>
      </c>
      <c r="G23" s="156">
        <v>33</v>
      </c>
      <c r="H23" s="157">
        <v>33</v>
      </c>
      <c r="I23" s="156">
        <v>73580</v>
      </c>
      <c r="J23" s="157">
        <v>73580</v>
      </c>
      <c r="K23" s="156">
        <v>318038</v>
      </c>
      <c r="L23" s="157">
        <v>317963</v>
      </c>
      <c r="M23" s="156">
        <v>100</v>
      </c>
      <c r="N23" s="157">
        <v>100</v>
      </c>
    </row>
    <row r="24" spans="1:15" ht="18" customHeight="1">
      <c r="A24" s="257"/>
      <c r="B24" s="257"/>
      <c r="C24" s="44" t="s">
        <v>193</v>
      </c>
      <c r="D24" s="43"/>
      <c r="E24" s="69">
        <v>0</v>
      </c>
      <c r="F24" s="128">
        <v>0</v>
      </c>
      <c r="G24" s="69">
        <v>2504</v>
      </c>
      <c r="H24" s="128">
        <v>2265</v>
      </c>
      <c r="I24" s="69">
        <v>0.1</v>
      </c>
      <c r="J24" s="128">
        <v>0.2</v>
      </c>
      <c r="K24" s="229">
        <v>0</v>
      </c>
      <c r="L24" s="128">
        <v>0</v>
      </c>
      <c r="M24" s="69">
        <v>2313</v>
      </c>
      <c r="N24" s="128">
        <v>1998</v>
      </c>
    </row>
    <row r="25" spans="1:15" ht="18" customHeight="1">
      <c r="A25" s="257"/>
      <c r="B25" s="257"/>
      <c r="C25" s="44" t="s">
        <v>194</v>
      </c>
      <c r="D25" s="43"/>
      <c r="E25" s="69">
        <v>479</v>
      </c>
      <c r="F25" s="128">
        <v>477</v>
      </c>
      <c r="G25" s="69">
        <v>0</v>
      </c>
      <c r="H25" s="128">
        <v>0</v>
      </c>
      <c r="I25" s="69">
        <v>0</v>
      </c>
      <c r="J25" s="128">
        <v>0</v>
      </c>
      <c r="K25" s="229">
        <v>0</v>
      </c>
      <c r="L25" s="128">
        <v>0</v>
      </c>
      <c r="M25" s="229">
        <v>0</v>
      </c>
      <c r="N25" s="128">
        <v>0</v>
      </c>
    </row>
    <row r="26" spans="1:15" ht="18" customHeight="1">
      <c r="A26" s="257"/>
      <c r="B26" s="258"/>
      <c r="C26" s="45" t="s">
        <v>195</v>
      </c>
      <c r="D26" s="46"/>
      <c r="E26" s="71">
        <v>579</v>
      </c>
      <c r="F26" s="140">
        <v>577</v>
      </c>
      <c r="G26" s="71">
        <v>2536</v>
      </c>
      <c r="H26" s="140">
        <v>2297</v>
      </c>
      <c r="I26" s="159">
        <v>73580</v>
      </c>
      <c r="J26" s="140">
        <v>73580</v>
      </c>
      <c r="K26" s="71">
        <v>318038</v>
      </c>
      <c r="L26" s="140">
        <v>317963</v>
      </c>
      <c r="M26" s="71">
        <v>2413</v>
      </c>
      <c r="N26" s="140">
        <v>2098</v>
      </c>
    </row>
    <row r="27" spans="1:15" ht="18" customHeight="1">
      <c r="A27" s="258"/>
      <c r="B27" s="47" t="s">
        <v>196</v>
      </c>
      <c r="C27" s="31"/>
      <c r="D27" s="31"/>
      <c r="E27" s="243">
        <v>6322</v>
      </c>
      <c r="F27" s="140">
        <v>16346</v>
      </c>
      <c r="G27" s="73">
        <v>39328</v>
      </c>
      <c r="H27" s="140">
        <v>39668</v>
      </c>
      <c r="I27" s="243">
        <v>337232</v>
      </c>
      <c r="J27" s="140">
        <v>334796</v>
      </c>
      <c r="K27" s="73">
        <v>1688009</v>
      </c>
      <c r="L27" s="140">
        <v>1695977</v>
      </c>
      <c r="M27" s="73">
        <v>2741</v>
      </c>
      <c r="N27" s="140">
        <v>2441</v>
      </c>
    </row>
    <row r="28" spans="1:15" ht="18" customHeight="1">
      <c r="A28" s="256" t="s">
        <v>197</v>
      </c>
      <c r="B28" s="256" t="s">
        <v>198</v>
      </c>
      <c r="C28" s="182" t="s">
        <v>199</v>
      </c>
      <c r="D28" s="244" t="s">
        <v>41</v>
      </c>
      <c r="E28" s="156">
        <v>13409</v>
      </c>
      <c r="F28" s="157">
        <v>14963</v>
      </c>
      <c r="G28" s="156">
        <v>9871</v>
      </c>
      <c r="H28" s="157">
        <v>9647</v>
      </c>
      <c r="I28" s="156">
        <v>6392</v>
      </c>
      <c r="J28" s="157">
        <v>5597</v>
      </c>
      <c r="K28" s="156">
        <v>77665</v>
      </c>
      <c r="L28" s="157">
        <v>78102</v>
      </c>
      <c r="M28" s="156">
        <v>1605</v>
      </c>
      <c r="N28" s="157">
        <v>1603</v>
      </c>
    </row>
    <row r="29" spans="1:15" ht="18" customHeight="1">
      <c r="A29" s="257"/>
      <c r="B29" s="257"/>
      <c r="C29" s="44" t="s">
        <v>200</v>
      </c>
      <c r="D29" s="245" t="s">
        <v>42</v>
      </c>
      <c r="E29" s="69">
        <v>13354</v>
      </c>
      <c r="F29" s="128">
        <v>14912</v>
      </c>
      <c r="G29" s="69">
        <v>9465</v>
      </c>
      <c r="H29" s="128">
        <v>9113</v>
      </c>
      <c r="I29" s="69">
        <v>3734</v>
      </c>
      <c r="J29" s="128">
        <v>2784</v>
      </c>
      <c r="K29" s="69">
        <v>38989</v>
      </c>
      <c r="L29" s="128">
        <v>37311</v>
      </c>
      <c r="M29" s="69">
        <v>1172</v>
      </c>
      <c r="N29" s="128">
        <v>1244</v>
      </c>
    </row>
    <row r="30" spans="1:15" ht="18" customHeight="1">
      <c r="A30" s="257"/>
      <c r="B30" s="257"/>
      <c r="C30" s="44" t="s">
        <v>201</v>
      </c>
      <c r="D30" s="245" t="s">
        <v>202</v>
      </c>
      <c r="E30" s="69">
        <v>41</v>
      </c>
      <c r="F30" s="128">
        <v>41</v>
      </c>
      <c r="G30" s="70">
        <v>100</v>
      </c>
      <c r="H30" s="128">
        <v>101</v>
      </c>
      <c r="I30" s="69">
        <v>441</v>
      </c>
      <c r="J30" s="128">
        <v>413</v>
      </c>
      <c r="K30" s="69">
        <v>2004</v>
      </c>
      <c r="L30" s="128">
        <v>1955</v>
      </c>
      <c r="M30" s="69">
        <v>129</v>
      </c>
      <c r="N30" s="128">
        <v>135</v>
      </c>
    </row>
    <row r="31" spans="1:15" ht="18" customHeight="1">
      <c r="A31" s="257"/>
      <c r="B31" s="257"/>
      <c r="C31" s="11" t="s">
        <v>203</v>
      </c>
      <c r="D31" s="246" t="s">
        <v>204</v>
      </c>
      <c r="E31" s="73">
        <f t="shared" ref="E31:M31" si="0">E28-E29-E30</f>
        <v>14</v>
      </c>
      <c r="F31" s="237">
        <v>10</v>
      </c>
      <c r="G31" s="73">
        <f t="shared" si="0"/>
        <v>306</v>
      </c>
      <c r="H31" s="237">
        <v>433</v>
      </c>
      <c r="I31" s="73">
        <f t="shared" si="0"/>
        <v>2217</v>
      </c>
      <c r="J31" s="247">
        <v>2400</v>
      </c>
      <c r="K31" s="73">
        <f t="shared" si="0"/>
        <v>36672</v>
      </c>
      <c r="L31" s="247">
        <v>38836</v>
      </c>
      <c r="M31" s="73">
        <f t="shared" si="0"/>
        <v>304</v>
      </c>
      <c r="N31" s="237">
        <v>224</v>
      </c>
      <c r="O31" s="7"/>
    </row>
    <row r="32" spans="1:15" ht="18" customHeight="1">
      <c r="A32" s="257"/>
      <c r="B32" s="257"/>
      <c r="C32" s="182" t="s">
        <v>205</v>
      </c>
      <c r="D32" s="244" t="s">
        <v>206</v>
      </c>
      <c r="E32" s="156">
        <v>2</v>
      </c>
      <c r="F32" s="157">
        <v>2</v>
      </c>
      <c r="G32" s="156">
        <v>53</v>
      </c>
      <c r="H32" s="157">
        <v>75</v>
      </c>
      <c r="I32" s="156">
        <v>638</v>
      </c>
      <c r="J32" s="157">
        <v>356</v>
      </c>
      <c r="K32" s="156">
        <v>102</v>
      </c>
      <c r="L32" s="157">
        <v>135</v>
      </c>
      <c r="M32" s="156">
        <v>14</v>
      </c>
      <c r="N32" s="157">
        <v>49</v>
      </c>
    </row>
    <row r="33" spans="1:14" ht="18" customHeight="1">
      <c r="A33" s="257"/>
      <c r="B33" s="257"/>
      <c r="C33" s="44" t="s">
        <v>207</v>
      </c>
      <c r="D33" s="245" t="s">
        <v>208</v>
      </c>
      <c r="E33" s="69">
        <v>15</v>
      </c>
      <c r="F33" s="128">
        <v>11</v>
      </c>
      <c r="G33" s="69">
        <v>120</v>
      </c>
      <c r="H33" s="128">
        <v>141</v>
      </c>
      <c r="I33" s="69">
        <v>64</v>
      </c>
      <c r="J33" s="128">
        <v>82</v>
      </c>
      <c r="K33" s="69">
        <v>6404</v>
      </c>
      <c r="L33" s="128">
        <v>7089</v>
      </c>
      <c r="M33" s="69">
        <v>0.32800000000000001</v>
      </c>
      <c r="N33" s="128">
        <v>1</v>
      </c>
    </row>
    <row r="34" spans="1:14" ht="18" customHeight="1">
      <c r="A34" s="257"/>
      <c r="B34" s="258"/>
      <c r="C34" s="11" t="s">
        <v>209</v>
      </c>
      <c r="D34" s="246" t="s">
        <v>210</v>
      </c>
      <c r="E34" s="73">
        <f t="shared" ref="E34:M34" si="1">E31+E32-E33</f>
        <v>1</v>
      </c>
      <c r="F34" s="140">
        <v>1</v>
      </c>
      <c r="G34" s="73">
        <f t="shared" si="1"/>
        <v>239</v>
      </c>
      <c r="H34" s="140">
        <v>367</v>
      </c>
      <c r="I34" s="73">
        <f t="shared" si="1"/>
        <v>2791</v>
      </c>
      <c r="J34" s="140">
        <v>2674</v>
      </c>
      <c r="K34" s="73">
        <f t="shared" si="1"/>
        <v>30370</v>
      </c>
      <c r="L34" s="140">
        <v>31882</v>
      </c>
      <c r="M34" s="73">
        <f t="shared" si="1"/>
        <v>317.67200000000003</v>
      </c>
      <c r="N34" s="140">
        <v>272</v>
      </c>
    </row>
    <row r="35" spans="1:14" ht="18" customHeight="1">
      <c r="A35" s="257"/>
      <c r="B35" s="256" t="s">
        <v>211</v>
      </c>
      <c r="C35" s="182" t="s">
        <v>212</v>
      </c>
      <c r="D35" s="244" t="s">
        <v>213</v>
      </c>
      <c r="E35" s="156">
        <v>0</v>
      </c>
      <c r="F35" s="157">
        <v>0</v>
      </c>
      <c r="G35" s="156">
        <v>0</v>
      </c>
      <c r="H35" s="157">
        <v>18</v>
      </c>
      <c r="I35" s="156">
        <v>0</v>
      </c>
      <c r="J35" s="157">
        <v>0</v>
      </c>
      <c r="K35" s="156">
        <v>0</v>
      </c>
      <c r="L35" s="157">
        <v>0</v>
      </c>
      <c r="M35" s="156">
        <v>0</v>
      </c>
      <c r="N35" s="157">
        <v>0</v>
      </c>
    </row>
    <row r="36" spans="1:14" ht="18" customHeight="1">
      <c r="A36" s="257"/>
      <c r="B36" s="257"/>
      <c r="C36" s="44" t="s">
        <v>214</v>
      </c>
      <c r="D36" s="245" t="s">
        <v>215</v>
      </c>
      <c r="E36" s="69">
        <v>0</v>
      </c>
      <c r="F36" s="128">
        <v>0</v>
      </c>
      <c r="G36" s="69">
        <v>0</v>
      </c>
      <c r="H36" s="128">
        <v>603</v>
      </c>
      <c r="I36" s="69">
        <v>0</v>
      </c>
      <c r="J36" s="128">
        <v>0</v>
      </c>
      <c r="K36" s="69">
        <v>0</v>
      </c>
      <c r="L36" s="128">
        <v>0</v>
      </c>
      <c r="M36" s="69">
        <v>0</v>
      </c>
      <c r="N36" s="128">
        <v>0</v>
      </c>
    </row>
    <row r="37" spans="1:14" ht="18" customHeight="1">
      <c r="A37" s="257"/>
      <c r="B37" s="257"/>
      <c r="C37" s="44" t="s">
        <v>216</v>
      </c>
      <c r="D37" s="245" t="s">
        <v>217</v>
      </c>
      <c r="E37" s="69">
        <f t="shared" ref="E37:M37" si="2">E34+E35-E36</f>
        <v>1</v>
      </c>
      <c r="F37" s="128">
        <v>1</v>
      </c>
      <c r="G37" s="69">
        <f t="shared" si="2"/>
        <v>239</v>
      </c>
      <c r="H37" s="128">
        <v>-218</v>
      </c>
      <c r="I37" s="69">
        <f t="shared" si="2"/>
        <v>2791</v>
      </c>
      <c r="J37" s="128">
        <v>2674</v>
      </c>
      <c r="K37" s="69">
        <f t="shared" si="2"/>
        <v>30370</v>
      </c>
      <c r="L37" s="128">
        <v>31882</v>
      </c>
      <c r="M37" s="69">
        <f t="shared" si="2"/>
        <v>317.67200000000003</v>
      </c>
      <c r="N37" s="128">
        <v>272</v>
      </c>
    </row>
    <row r="38" spans="1:14" ht="18" customHeight="1">
      <c r="A38" s="257"/>
      <c r="B38" s="257"/>
      <c r="C38" s="44" t="s">
        <v>218</v>
      </c>
      <c r="D38" s="245" t="s">
        <v>219</v>
      </c>
      <c r="E38" s="69">
        <v>0</v>
      </c>
      <c r="F38" s="128">
        <v>0</v>
      </c>
      <c r="G38" s="69">
        <v>0</v>
      </c>
      <c r="H38" s="128">
        <v>0</v>
      </c>
      <c r="I38" s="69">
        <v>0</v>
      </c>
      <c r="J38" s="128">
        <v>0</v>
      </c>
      <c r="K38" s="69">
        <v>0</v>
      </c>
      <c r="L38" s="128">
        <v>0</v>
      </c>
      <c r="M38" s="69">
        <v>0</v>
      </c>
      <c r="N38" s="128">
        <v>0</v>
      </c>
    </row>
    <row r="39" spans="1:14" ht="18" customHeight="1">
      <c r="A39" s="257"/>
      <c r="B39" s="257"/>
      <c r="C39" s="44" t="s">
        <v>220</v>
      </c>
      <c r="D39" s="245" t="s">
        <v>221</v>
      </c>
      <c r="E39" s="69">
        <v>0</v>
      </c>
      <c r="F39" s="128">
        <v>0</v>
      </c>
      <c r="G39" s="69">
        <v>0</v>
      </c>
      <c r="H39" s="128">
        <v>0</v>
      </c>
      <c r="I39" s="69">
        <v>0</v>
      </c>
      <c r="J39" s="128">
        <v>0</v>
      </c>
      <c r="K39" s="69">
        <v>0</v>
      </c>
      <c r="L39" s="128">
        <v>0</v>
      </c>
      <c r="M39" s="69">
        <v>0</v>
      </c>
      <c r="N39" s="128">
        <v>0</v>
      </c>
    </row>
    <row r="40" spans="1:14" ht="18" customHeight="1">
      <c r="A40" s="257"/>
      <c r="B40" s="257"/>
      <c r="C40" s="44" t="s">
        <v>222</v>
      </c>
      <c r="D40" s="245" t="s">
        <v>223</v>
      </c>
      <c r="E40" s="69">
        <v>0</v>
      </c>
      <c r="F40" s="128">
        <v>0</v>
      </c>
      <c r="G40" s="69">
        <v>0</v>
      </c>
      <c r="H40" s="128">
        <v>0</v>
      </c>
      <c r="I40" s="69">
        <v>0</v>
      </c>
      <c r="J40" s="128">
        <v>0</v>
      </c>
      <c r="K40" s="69">
        <v>0</v>
      </c>
      <c r="L40" s="128">
        <v>0</v>
      </c>
      <c r="M40" s="69">
        <v>2</v>
      </c>
      <c r="N40" s="128">
        <v>2</v>
      </c>
    </row>
    <row r="41" spans="1:14" ht="18" customHeight="1">
      <c r="A41" s="257"/>
      <c r="B41" s="257"/>
      <c r="C41" s="194" t="s">
        <v>224</v>
      </c>
      <c r="D41" s="245" t="s">
        <v>225</v>
      </c>
      <c r="E41" s="69">
        <f>E34+E35-E36-E40</f>
        <v>1</v>
      </c>
      <c r="F41" s="128">
        <v>1</v>
      </c>
      <c r="G41" s="69"/>
      <c r="H41" s="128"/>
      <c r="I41" s="69">
        <f t="shared" ref="I41:M41" si="3">I34+I35-I36-I40</f>
        <v>2791</v>
      </c>
      <c r="J41" s="128">
        <v>2674</v>
      </c>
      <c r="K41" s="69">
        <f t="shared" si="3"/>
        <v>30370</v>
      </c>
      <c r="L41" s="128">
        <v>31882</v>
      </c>
      <c r="M41" s="69">
        <f t="shared" si="3"/>
        <v>315.67200000000003</v>
      </c>
      <c r="N41" s="128">
        <v>270</v>
      </c>
    </row>
    <row r="42" spans="1:14" ht="18" customHeight="1">
      <c r="A42" s="257"/>
      <c r="B42" s="257"/>
      <c r="C42" s="301" t="s">
        <v>226</v>
      </c>
      <c r="D42" s="302"/>
      <c r="E42" s="70"/>
      <c r="F42" s="116"/>
      <c r="G42" s="70">
        <f t="shared" ref="G42" si="4">G37+G38-G39-G40</f>
        <v>239</v>
      </c>
      <c r="H42" s="116">
        <v>-218</v>
      </c>
      <c r="I42" s="70"/>
      <c r="J42" s="116"/>
      <c r="K42" s="70"/>
      <c r="L42" s="116"/>
      <c r="M42" s="70"/>
      <c r="N42" s="128"/>
    </row>
    <row r="43" spans="1:14" ht="18" customHeight="1">
      <c r="A43" s="257"/>
      <c r="B43" s="257"/>
      <c r="C43" s="44" t="s">
        <v>227</v>
      </c>
      <c r="D43" s="245" t="s">
        <v>228</v>
      </c>
      <c r="E43" s="240">
        <v>477</v>
      </c>
      <c r="F43" s="128">
        <v>475</v>
      </c>
      <c r="G43" s="69">
        <v>1436</v>
      </c>
      <c r="H43" s="128">
        <v>1654</v>
      </c>
      <c r="I43" s="69">
        <v>191935</v>
      </c>
      <c r="J43" s="128">
        <v>189261</v>
      </c>
      <c r="K43" s="69">
        <v>685285</v>
      </c>
      <c r="L43" s="128">
        <v>653403</v>
      </c>
      <c r="M43" s="69">
        <v>761</v>
      </c>
      <c r="N43" s="128">
        <v>490</v>
      </c>
    </row>
    <row r="44" spans="1:14" ht="18" customHeight="1">
      <c r="A44" s="258"/>
      <c r="B44" s="258"/>
      <c r="C44" s="11" t="s">
        <v>229</v>
      </c>
      <c r="D44" s="98" t="s">
        <v>230</v>
      </c>
      <c r="E44" s="73">
        <f t="shared" ref="E44:M44" si="5">E41+E43</f>
        <v>478</v>
      </c>
      <c r="F44" s="140">
        <v>476</v>
      </c>
      <c r="G44" s="73">
        <f>G42+G43</f>
        <v>1675</v>
      </c>
      <c r="H44" s="140">
        <v>1436</v>
      </c>
      <c r="I44" s="73">
        <f t="shared" si="5"/>
        <v>194726</v>
      </c>
      <c r="J44" s="140">
        <v>191935</v>
      </c>
      <c r="K44" s="73">
        <f t="shared" si="5"/>
        <v>715655</v>
      </c>
      <c r="L44" s="140">
        <v>685285</v>
      </c>
      <c r="M44" s="73">
        <f t="shared" si="5"/>
        <v>1076.672</v>
      </c>
      <c r="N44" s="140">
        <v>760</v>
      </c>
    </row>
    <row r="45" spans="1:14" ht="14.15" customHeight="1">
      <c r="A45" s="13" t="s">
        <v>231</v>
      </c>
    </row>
    <row r="46" spans="1:14" ht="14.15" customHeight="1">
      <c r="A46" s="13" t="s">
        <v>232</v>
      </c>
    </row>
    <row r="47" spans="1:14">
      <c r="A47" s="248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2021-08-26T01:25:50Z</cp:lastPrinted>
  <dcterms:created xsi:type="dcterms:W3CDTF">1999-07-06T05:17:05Z</dcterms:created>
  <dcterms:modified xsi:type="dcterms:W3CDTF">2021-09-11T11:56:13Z</dcterms:modified>
</cp:coreProperties>
</file>