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1　岐阜県\"/>
    </mc:Choice>
  </mc:AlternateContent>
  <xr:revisionPtr revIDLastSave="0" documentId="8_{D5AEE610-7D2E-4B26-987F-37D60B4F9A58}" xr6:coauthVersionLast="47" xr6:coauthVersionMax="47" xr10:uidLastSave="{00000000-0000-0000-0000-000000000000}"/>
  <bookViews>
    <workbookView xWindow="-110" yWindow="-110" windowWidth="19420" windowHeight="10420" tabRatio="748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G14" i="4" l="1"/>
  <c r="H14" i="4"/>
  <c r="I14" i="4"/>
  <c r="J14" i="4"/>
  <c r="K14" i="4"/>
  <c r="L14" i="4"/>
  <c r="M14" i="4"/>
  <c r="H15" i="4"/>
  <c r="I15" i="4"/>
  <c r="J15" i="4"/>
  <c r="K15" i="4"/>
  <c r="L15" i="4"/>
  <c r="M15" i="4"/>
  <c r="H16" i="4"/>
  <c r="I16" i="4"/>
  <c r="J16" i="4"/>
  <c r="K16" i="4"/>
  <c r="L16" i="4"/>
  <c r="M16" i="4"/>
  <c r="H24" i="4"/>
  <c r="H27" i="4" s="1"/>
  <c r="I24" i="4"/>
  <c r="I27" i="4" s="1"/>
  <c r="J24" i="4"/>
  <c r="J27" i="4" s="1"/>
  <c r="K24" i="4"/>
  <c r="K27" i="4" s="1"/>
  <c r="L24" i="4"/>
  <c r="L27" i="4" s="1"/>
  <c r="M24" i="4"/>
  <c r="M27" i="4" s="1"/>
  <c r="H14" i="7"/>
  <c r="I14" i="7"/>
  <c r="J14" i="7"/>
  <c r="K14" i="7"/>
  <c r="H15" i="7"/>
  <c r="I15" i="7"/>
  <c r="J15" i="7"/>
  <c r="K15" i="7"/>
  <c r="H16" i="7"/>
  <c r="I16" i="7"/>
  <c r="J16" i="7"/>
  <c r="K16" i="7"/>
  <c r="H24" i="7"/>
  <c r="H27" i="7" s="1"/>
  <c r="I24" i="7"/>
  <c r="I27" i="7" s="1"/>
  <c r="J24" i="7"/>
  <c r="J27" i="7" s="1"/>
  <c r="K24" i="7"/>
  <c r="K27" i="7" s="1"/>
  <c r="G24" i="4" l="1"/>
  <c r="G27" i="4" s="1"/>
  <c r="G16" i="4"/>
  <c r="G15" i="4"/>
  <c r="F24" i="6" l="1"/>
  <c r="F22" i="6" s="1"/>
  <c r="E22" i="6"/>
  <c r="E19" i="6"/>
  <c r="E23" i="6" s="1"/>
  <c r="H45" i="5"/>
  <c r="F45" i="5"/>
  <c r="G37" i="5" s="1"/>
  <c r="H27" i="5"/>
  <c r="F27" i="5"/>
  <c r="G19" i="5" s="1"/>
  <c r="F44" i="4"/>
  <c r="F39" i="4"/>
  <c r="F45" i="4" s="1"/>
  <c r="F27" i="2"/>
  <c r="G18" i="2" s="1"/>
  <c r="H27" i="2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G31" i="8"/>
  <c r="G34" i="8" s="1"/>
  <c r="E31" i="8"/>
  <c r="E34" i="8" s="1"/>
  <c r="O44" i="7"/>
  <c r="O45" i="7"/>
  <c r="N44" i="7"/>
  <c r="M44" i="7"/>
  <c r="L44" i="7"/>
  <c r="K44" i="7"/>
  <c r="J44" i="7"/>
  <c r="I44" i="7"/>
  <c r="H44" i="7"/>
  <c r="G44" i="7"/>
  <c r="F44" i="7"/>
  <c r="O39" i="7"/>
  <c r="N39" i="7"/>
  <c r="M39" i="7"/>
  <c r="M45" i="7"/>
  <c r="L39" i="7"/>
  <c r="K39" i="7"/>
  <c r="K45" i="7" s="1"/>
  <c r="J39" i="7"/>
  <c r="I39" i="7"/>
  <c r="H39" i="7"/>
  <c r="G39" i="7"/>
  <c r="F39" i="7"/>
  <c r="F45" i="7" s="1"/>
  <c r="O24" i="7"/>
  <c r="O27" i="7" s="1"/>
  <c r="N24" i="7"/>
  <c r="N27" i="7" s="1"/>
  <c r="M24" i="7"/>
  <c r="M27" i="7" s="1"/>
  <c r="L24" i="7"/>
  <c r="L27" i="7" s="1"/>
  <c r="G24" i="7"/>
  <c r="G27" i="7" s="1"/>
  <c r="F24" i="7"/>
  <c r="F27" i="7" s="1"/>
  <c r="O16" i="7"/>
  <c r="N16" i="7"/>
  <c r="M16" i="7"/>
  <c r="L16" i="7"/>
  <c r="G16" i="7"/>
  <c r="F16" i="7"/>
  <c r="O15" i="7"/>
  <c r="N15" i="7"/>
  <c r="M15" i="7"/>
  <c r="L15" i="7"/>
  <c r="G15" i="7"/>
  <c r="F15" i="7"/>
  <c r="O14" i="7"/>
  <c r="N14" i="7"/>
  <c r="M14" i="7"/>
  <c r="L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4" i="4"/>
  <c r="N45" i="4" s="1"/>
  <c r="M39" i="4"/>
  <c r="M45" i="4" s="1"/>
  <c r="M44" i="4"/>
  <c r="L39" i="4"/>
  <c r="L45" i="4" s="1"/>
  <c r="L44" i="4"/>
  <c r="K39" i="4"/>
  <c r="K44" i="4"/>
  <c r="K45" i="4" s="1"/>
  <c r="J39" i="4"/>
  <c r="J45" i="4" s="1"/>
  <c r="J44" i="4"/>
  <c r="I39" i="4"/>
  <c r="I44" i="4"/>
  <c r="H39" i="4"/>
  <c r="H44" i="4"/>
  <c r="G39" i="4"/>
  <c r="G44" i="4"/>
  <c r="O24" i="4"/>
  <c r="O27" i="4" s="1"/>
  <c r="N24" i="4"/>
  <c r="N27" i="4"/>
  <c r="O16" i="4"/>
  <c r="N16" i="4"/>
  <c r="O15" i="4"/>
  <c r="N15" i="4"/>
  <c r="O14" i="4"/>
  <c r="N14" i="4"/>
  <c r="F24" i="4"/>
  <c r="F27" i="4" s="1"/>
  <c r="F16" i="4"/>
  <c r="F15" i="4"/>
  <c r="F14" i="4"/>
  <c r="E21" i="6"/>
  <c r="F23" i="6"/>
  <c r="J37" i="8"/>
  <c r="J42" i="8" s="1"/>
  <c r="G45" i="7" l="1"/>
  <c r="N45" i="7"/>
  <c r="L45" i="7"/>
  <c r="G24" i="6"/>
  <c r="H24" i="6" s="1"/>
  <c r="G44" i="5"/>
  <c r="G35" i="5"/>
  <c r="G29" i="5"/>
  <c r="G34" i="5"/>
  <c r="G31" i="5"/>
  <c r="G41" i="5"/>
  <c r="G42" i="5"/>
  <c r="G40" i="5"/>
  <c r="G43" i="5"/>
  <c r="G32" i="5"/>
  <c r="G30" i="5"/>
  <c r="G28" i="5"/>
  <c r="G45" i="5"/>
  <c r="G38" i="5"/>
  <c r="G39" i="5"/>
  <c r="G33" i="5"/>
  <c r="I45" i="5"/>
  <c r="G36" i="5"/>
  <c r="G29" i="2"/>
  <c r="G38" i="2"/>
  <c r="G30" i="2"/>
  <c r="G39" i="2"/>
  <c r="G45" i="2"/>
  <c r="G41" i="2"/>
  <c r="G32" i="2"/>
  <c r="G36" i="2"/>
  <c r="G43" i="2"/>
  <c r="G40" i="2"/>
  <c r="G31" i="2"/>
  <c r="G25" i="2"/>
  <c r="G14" i="2"/>
  <c r="G17" i="2"/>
  <c r="G24" i="2"/>
  <c r="G26" i="2"/>
  <c r="G20" i="2"/>
  <c r="G11" i="2"/>
  <c r="G23" i="2"/>
  <c r="G16" i="2"/>
  <c r="G21" i="2"/>
  <c r="G15" i="2"/>
  <c r="G22" i="2"/>
  <c r="G27" i="2"/>
  <c r="I27" i="2"/>
  <c r="G19" i="2"/>
  <c r="G13" i="2"/>
  <c r="G9" i="2"/>
  <c r="G12" i="2"/>
  <c r="G10" i="2"/>
  <c r="G41" i="8"/>
  <c r="G44" i="8" s="1"/>
  <c r="G37" i="8"/>
  <c r="G42" i="8" s="1"/>
  <c r="H45" i="4"/>
  <c r="I45" i="4"/>
  <c r="G45" i="4"/>
  <c r="J45" i="7"/>
  <c r="I45" i="7"/>
  <c r="H45" i="7"/>
  <c r="I24" i="6"/>
  <c r="I23" i="6" s="1"/>
  <c r="H22" i="6"/>
  <c r="H23" i="6"/>
  <c r="G23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G22" i="6" l="1"/>
</calcChain>
</file>

<file path=xl/sharedStrings.xml><?xml version="1.0" encoding="utf-8"?>
<sst xmlns="http://schemas.openxmlformats.org/spreadsheetml/2006/main" count="436" uniqueCount="261">
  <si>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</si>
  <si>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</si>
  <si>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</si>
  <si>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</si>
  <si>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</si>
  <si>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</si>
  <si>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</si>
  <si>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</si>
  <si>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</si>
  <si>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</si>
  <si>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</si>
  <si>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</si>
  <si>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</si>
  <si>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</si>
  <si>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</si>
  <si>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</si>
  <si>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</si>
  <si>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</si>
  <si>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</si>
  <si>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</si>
  <si>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</si>
  <si>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</si>
  <si>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</si>
  <si>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</si>
  <si>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</si>
  <si>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</si>
  <si>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</si>
  <si>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</si>
  <si>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</si>
  <si>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</si>
  <si>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</si>
  <si>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</si>
  <si>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</si>
  <si>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</si>
  <si>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</si>
  <si>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</si>
  <si>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</si>
  <si>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</si>
  <si>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</si>
  <si>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</si>
  <si>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</si>
  <si>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</si>
  <si>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</si>
  <si>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</si>
  <si>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</si>
  <si>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</si>
  <si>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</si>
  <si>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</si>
  <si>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</si>
  <si>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</si>
  <si>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</si>
  <si>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</si>
  <si>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</si>
  <si>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</si>
  <si>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</si>
  <si>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</si>
  <si>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</si>
  <si>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</si>
  <si>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</si>
  <si>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</si>
  <si>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</si>
  <si>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</si>
  <si>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</si>
  <si>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</si>
  <si>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</si>
  <si>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</si>
  <si>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</si>
  <si>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</si>
  <si>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</si>
  <si>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</si>
  <si>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</si>
  <si>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</si>
  <si>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</si>
  <si>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</si>
  <si>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</si>
  <si>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</si>
  <si>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</si>
  <si>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</si>
  <si>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</si>
  <si>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</si>
  <si>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</si>
  <si>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</si>
  <si>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</si>
  <si>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</si>
  <si>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</si>
  <si>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</si>
  <si>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</si>
  <si>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</si>
  <si>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</si>
  <si>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</si>
  <si>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</si>
  <si>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</si>
  <si>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</si>
  <si>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</si>
  <si>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</si>
  <si>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</si>
  <si>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</si>
  <si>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</si>
  <si>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</si>
  <si>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</si>
  <si>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</si>
  <si>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</si>
  <si>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</si>
  <si>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</si>
  <si>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</si>
  <si>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</si>
  <si>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</si>
  <si>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</si>
  <si>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</si>
  <si>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</si>
  <si>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</si>
  <si>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</si>
  <si>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</si>
  <si>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</si>
  <si>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</si>
  <si>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</si>
  <si>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</si>
  <si>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</si>
  <si>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</si>
  <si>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</si>
  <si>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</si>
  <si>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</si>
  <si>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</si>
  <si>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</si>
  <si>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</si>
  <si>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</si>
  <si>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</si>
  <si>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</si>
  <si>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</si>
  <si>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</si>
  <si>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</si>
  <si>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</si>
  <si>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</si>
  <si>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</si>
  <si>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</si>
  <si>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</si>
  <si>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</si>
  <si>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</si>
  <si>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</si>
  <si>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</si>
  <si>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</si>
  <si>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</si>
  <si>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</si>
  <si>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</si>
  <si>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</si>
  <si>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</si>
  <si>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</si>
  <si>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</si>
  <si>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</si>
  <si>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</si>
  <si>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</si>
  <si>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</si>
  <si>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</si>
  <si>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</si>
  <si>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</si>
  <si>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</si>
  <si>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</si>
  <si>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</si>
  <si>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</si>
  <si>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</si>
  <si>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</si>
  <si>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</si>
  <si>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</si>
  <si>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</si>
  <si>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</si>
  <si>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</si>
  <si>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</si>
  <si>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</si>
  <si>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</si>
  <si>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</si>
  <si>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</si>
  <si>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</si>
  <si>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</si>
  <si>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</si>
  <si>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</si>
  <si>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</si>
  <si>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</si>
  <si>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</si>
  <si>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</si>
  <si>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</si>
  <si>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</si>
  <si>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</si>
  <si>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</si>
  <si>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</si>
  <si>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</si>
  <si>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</si>
  <si>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</si>
  <si>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</si>
  <si>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</si>
  <si>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</si>
  <si>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</si>
  <si>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</si>
  <si>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</si>
  <si>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</si>
  <si>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</si>
  <si>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</si>
  <si>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</si>
  <si>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</si>
  <si>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</si>
  <si>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</si>
  <si>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</si>
  <si>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</si>
  <si>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</si>
  <si>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</si>
  <si>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</si>
  <si>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</si>
  <si>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</si>
  <si>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</si>
  <si>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</si>
  <si>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</si>
  <si>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</si>
  <si>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</si>
  <si>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</si>
  <si>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</si>
  <si>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</si>
  <si>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</si>
  <si>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</si>
  <si>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</si>
  <si>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</si>
  <si>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</si>
  <si>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</si>
  <si>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</si>
  <si>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</si>
  <si>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</si>
  <si>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</si>
  <si>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</si>
  <si>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</si>
  <si>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</si>
  <si>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</si>
  <si>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</si>
  <si>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</si>
  <si>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</si>
  <si>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</si>
  <si>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</si>
  <si>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</si>
  <si>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</si>
  <si>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</si>
  <si>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</si>
  <si>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</si>
  <si>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</si>
  <si>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</si>
  <si>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</si>
  <si>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</si>
  <si>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</si>
  <si>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流域下水道事業</t>
  </si>
  <si>
    <t>水道事業</t>
    <rPh sb="0" eb="2">
      <t>スイドウ</t>
    </rPh>
    <rPh sb="2" eb="4">
      <t>ジギョウ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</si>
  <si>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</si>
  <si>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8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</si>
  <si>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8"/>
  </si>
  <si>
    <t>岐阜県</t>
    <rPh sb="0" eb="3">
      <t>ギフケン</t>
    </rPh>
    <phoneticPr fontId="9"/>
  </si>
  <si>
    <t>岐阜県</t>
    <rPh sb="0" eb="3">
      <t>ギフケン</t>
    </rPh>
    <phoneticPr fontId="16"/>
  </si>
  <si>
    <t>岐阜県</t>
    <rPh sb="0" eb="3">
      <t>ギフケン</t>
    </rPh>
    <phoneticPr fontId="16"/>
  </si>
  <si>
    <t>岐阜県土地開発公社</t>
    <rPh sb="0" eb="9">
      <t>ギフケントチカイハツコウシャ</t>
    </rPh>
    <phoneticPr fontId="16"/>
  </si>
  <si>
    <t>岐阜県住宅供給公社</t>
    <rPh sb="0" eb="2">
      <t>ギフ</t>
    </rPh>
    <rPh sb="2" eb="3">
      <t>ケン</t>
    </rPh>
    <rPh sb="3" eb="5">
      <t>ジュウタク</t>
    </rPh>
    <rPh sb="5" eb="7">
      <t>キョウキュウ</t>
    </rPh>
    <rPh sb="7" eb="9">
      <t>コウシャ</t>
    </rPh>
    <phoneticPr fontId="16"/>
  </si>
  <si>
    <t>病院事業</t>
    <rPh sb="0" eb="2">
      <t>ビョウイン</t>
    </rPh>
    <rPh sb="2" eb="4">
      <t>ジギョウ</t>
    </rPh>
    <phoneticPr fontId="8"/>
  </si>
  <si>
    <t>病院事業</t>
    <rPh sb="0" eb="2">
      <t>ビョウイン</t>
    </rPh>
    <phoneticPr fontId="9"/>
  </si>
  <si>
    <t>岐阜県</t>
    <rPh sb="0" eb="3">
      <t>ギフケン</t>
    </rPh>
    <phoneticPr fontId="9"/>
  </si>
  <si>
    <t>岐阜県</t>
    <rPh sb="0" eb="3">
      <t>ギフケン</t>
    </rPh>
    <phoneticPr fontId="16"/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</si>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</sst>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41" fontId="13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0" fontId="10" fillId="0" borderId="26" xfId="0" applyFont="1" applyBorder="1" applyAlignment="1">
      <alignment horizontal="lef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177" fontId="0" fillId="0" borderId="19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0" fillId="0" borderId="29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quotePrefix="1" applyNumberFormat="1" applyFont="1" applyAlignment="1">
      <alignment horizontal="right" vertical="center"/>
    </xf>
    <xf numFmtId="41" fontId="0" fillId="0" borderId="1" xfId="0" applyNumberFormat="1" applyFont="1" applyBorder="1" applyAlignment="1">
      <alignment horizontal="centerContinuous" vertical="center"/>
    </xf>
    <xf numFmtId="41" fontId="0" fillId="0" borderId="2" xfId="0" applyNumberFormat="1" applyFont="1" applyBorder="1" applyAlignment="1">
      <alignment horizontal="centerContinuous" vertical="center"/>
    </xf>
    <xf numFmtId="41" fontId="0" fillId="0" borderId="11" xfId="0" applyNumberFormat="1" applyFon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Continuous" vertical="center"/>
    </xf>
    <xf numFmtId="41" fontId="0" fillId="0" borderId="5" xfId="0" applyNumberFormat="1" applyFont="1" applyBorder="1" applyAlignment="1">
      <alignment horizontal="centerContinuous" vertical="center"/>
    </xf>
    <xf numFmtId="41" fontId="0" fillId="0" borderId="6" xfId="0" applyNumberFormat="1" applyFont="1" applyBorder="1" applyAlignment="1">
      <alignment horizontal="centerContinuous" vertical="center"/>
    </xf>
    <xf numFmtId="41" fontId="0" fillId="0" borderId="29" xfId="0" applyNumberFormat="1" applyFont="1" applyBorder="1" applyAlignment="1">
      <alignment horizontal="center" vertical="center"/>
    </xf>
    <xf numFmtId="41" fontId="0" fillId="0" borderId="7" xfId="0" applyNumberFormat="1" applyFont="1" applyBorder="1" applyAlignment="1">
      <alignment horizontal="center" vertical="center"/>
    </xf>
    <xf numFmtId="41" fontId="0" fillId="0" borderId="40" xfId="0" applyNumberFormat="1" applyFont="1" applyBorder="1" applyAlignment="1">
      <alignment horizontal="center" vertical="center"/>
    </xf>
    <xf numFmtId="41" fontId="0" fillId="0" borderId="47" xfId="0" applyNumberFormat="1" applyFont="1" applyBorder="1" applyAlignment="1">
      <alignment vertical="center"/>
    </xf>
    <xf numFmtId="0" fontId="0" fillId="0" borderId="48" xfId="0" applyFont="1" applyBorder="1" applyAlignment="1">
      <alignment horizontal="distributed" vertical="center"/>
    </xf>
    <xf numFmtId="177" fontId="0" fillId="0" borderId="57" xfId="1" applyNumberFormat="1" applyFont="1" applyFill="1" applyBorder="1" applyAlignment="1">
      <alignment horizontal="center" vertical="center"/>
    </xf>
    <xf numFmtId="177" fontId="0" fillId="0" borderId="58" xfId="1" applyNumberFormat="1" applyFont="1" applyFill="1" applyBorder="1" applyAlignment="1">
      <alignment horizontal="center" vertical="center"/>
    </xf>
    <xf numFmtId="177" fontId="0" fillId="0" borderId="39" xfId="1" applyNumberFormat="1" applyFont="1" applyBorder="1" applyAlignment="1">
      <alignment horizontal="center" vertical="center"/>
    </xf>
    <xf numFmtId="177" fontId="0" fillId="0" borderId="57" xfId="1" applyNumberFormat="1" applyFont="1" applyBorder="1" applyAlignment="1">
      <alignment horizontal="center" vertical="center"/>
    </xf>
    <xf numFmtId="177" fontId="0" fillId="0" borderId="58" xfId="1" applyNumberFormat="1" applyFont="1" applyBorder="1" applyAlignment="1">
      <alignment horizontal="center" vertical="center"/>
    </xf>
    <xf numFmtId="41" fontId="0" fillId="0" borderId="11" xfId="0" applyNumberFormat="1" applyFont="1" applyBorder="1" applyAlignment="1">
      <alignment horizontal="left" vertical="center"/>
    </xf>
    <xf numFmtId="41" fontId="0" fillId="0" borderId="10" xfId="0" applyNumberFormat="1" applyFont="1" applyBorder="1" applyAlignment="1">
      <alignment horizontal="left" vertical="center"/>
    </xf>
    <xf numFmtId="177" fontId="0" fillId="0" borderId="9" xfId="1" applyNumberFormat="1" applyFont="1" applyFill="1" applyBorder="1" applyAlignment="1">
      <alignment horizontal="center" vertical="center"/>
    </xf>
    <xf numFmtId="177" fontId="0" fillId="0" borderId="13" xfId="1" applyNumberFormat="1" applyFont="1" applyFill="1" applyBorder="1" applyAlignment="1">
      <alignment horizontal="center" vertical="center"/>
    </xf>
    <xf numFmtId="177" fontId="0" fillId="0" borderId="45" xfId="1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41" fontId="0" fillId="0" borderId="24" xfId="0" applyNumberFormat="1" applyFont="1" applyBorder="1" applyAlignment="1">
      <alignment horizontal="left" vertical="center"/>
    </xf>
    <xf numFmtId="41" fontId="0" fillId="0" borderId="23" xfId="0" applyNumberFormat="1" applyFont="1" applyBorder="1" applyAlignment="1">
      <alignment horizontal="left" vertical="center"/>
    </xf>
    <xf numFmtId="177" fontId="0" fillId="0" borderId="32" xfId="1" applyNumberFormat="1" applyFont="1" applyFill="1" applyBorder="1" applyAlignment="1">
      <alignment horizontal="center" vertical="center"/>
    </xf>
    <xf numFmtId="177" fontId="0" fillId="0" borderId="12" xfId="1" applyNumberFormat="1" applyFont="1" applyFill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32" xfId="1" applyNumberFormat="1" applyFont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41" fontId="0" fillId="0" borderId="5" xfId="0" applyNumberFormat="1" applyFont="1" applyBorder="1" applyAlignment="1">
      <alignment horizontal="left" vertical="center"/>
    </xf>
    <xf numFmtId="41" fontId="0" fillId="0" borderId="6" xfId="0" applyNumberFormat="1" applyFont="1" applyBorder="1" applyAlignment="1">
      <alignment horizontal="left" vertical="center"/>
    </xf>
    <xf numFmtId="177" fontId="0" fillId="0" borderId="20" xfId="1" applyNumberFormat="1" applyFont="1" applyFill="1" applyBorder="1" applyAlignment="1">
      <alignment horizontal="center" vertical="center"/>
    </xf>
    <xf numFmtId="177" fontId="0" fillId="0" borderId="14" xfId="1" applyNumberFormat="1" applyFont="1" applyFill="1" applyBorder="1" applyAlignment="1">
      <alignment horizontal="center" vertical="center"/>
    </xf>
    <xf numFmtId="177" fontId="0" fillId="0" borderId="22" xfId="1" applyNumberFormat="1" applyFont="1" applyBorder="1" applyAlignment="1">
      <alignment horizontal="center" vertical="center"/>
    </xf>
    <xf numFmtId="177" fontId="0" fillId="0" borderId="20" xfId="1" applyNumberFormat="1" applyFont="1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59" xfId="1" applyNumberFormat="1" applyFont="1" applyBorder="1" applyAlignment="1">
      <alignment vertical="center"/>
    </xf>
    <xf numFmtId="177" fontId="0" fillId="0" borderId="60" xfId="1" applyNumberFormat="1" applyFont="1" applyBorder="1" applyAlignment="1">
      <alignment vertical="center"/>
    </xf>
    <xf numFmtId="177" fontId="0" fillId="0" borderId="46" xfId="1" applyNumberFormat="1" applyFon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177" fontId="0" fillId="0" borderId="44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41" fontId="0" fillId="0" borderId="24" xfId="0" applyNumberFormat="1" applyFont="1" applyFill="1" applyBorder="1" applyAlignment="1">
      <alignment horizontal="left" vertical="center"/>
    </xf>
    <xf numFmtId="41" fontId="0" fillId="0" borderId="23" xfId="0" applyNumberFormat="1" applyFont="1" applyFill="1" applyBorder="1" applyAlignment="1">
      <alignment horizontal="left" vertical="center"/>
    </xf>
    <xf numFmtId="177" fontId="0" fillId="0" borderId="24" xfId="1" applyNumberFormat="1" applyFont="1" applyFill="1" applyBorder="1" applyAlignment="1">
      <alignment vertical="center"/>
    </xf>
    <xf numFmtId="177" fontId="0" fillId="0" borderId="16" xfId="1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0" fillId="0" borderId="5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177" fontId="0" fillId="0" borderId="22" xfId="1" applyNumberFormat="1" applyFont="1" applyBorder="1" applyAlignment="1">
      <alignment vertical="center"/>
    </xf>
    <xf numFmtId="41" fontId="0" fillId="0" borderId="25" xfId="0" applyNumberFormat="1" applyFont="1" applyBorder="1" applyAlignment="1">
      <alignment horizontal="left" vertical="center"/>
    </xf>
    <xf numFmtId="41" fontId="0" fillId="0" borderId="26" xfId="0" applyNumberFormat="1" applyFont="1" applyBorder="1" applyAlignment="1">
      <alignment horizontal="left" vertical="center"/>
    </xf>
    <xf numFmtId="177" fontId="0" fillId="0" borderId="25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177" fontId="0" fillId="0" borderId="47" xfId="1" applyNumberFormat="1" applyFont="1" applyBorder="1" applyAlignment="1">
      <alignment vertical="center"/>
    </xf>
    <xf numFmtId="41" fontId="0" fillId="0" borderId="10" xfId="0" quotePrefix="1" applyNumberFormat="1" applyFont="1" applyBorder="1" applyAlignment="1">
      <alignment horizontal="right" vertical="center"/>
    </xf>
    <xf numFmtId="41" fontId="0" fillId="0" borderId="23" xfId="0" quotePrefix="1" applyNumberFormat="1" applyFont="1" applyBorder="1" applyAlignment="1">
      <alignment horizontal="right" vertical="center"/>
    </xf>
    <xf numFmtId="41" fontId="0" fillId="0" borderId="6" xfId="0" quotePrefix="1" applyNumberFormat="1" applyFont="1" applyBorder="1" applyAlignment="1">
      <alignment horizontal="right" vertical="center"/>
    </xf>
    <xf numFmtId="177" fontId="0" fillId="0" borderId="34" xfId="1" applyNumberFormat="1" applyFont="1" applyBorder="1" applyAlignment="1">
      <alignment vertical="center"/>
    </xf>
    <xf numFmtId="41" fontId="0" fillId="0" borderId="3" xfId="0" applyNumberFormat="1" applyFont="1" applyBorder="1" applyAlignment="1">
      <alignment vertical="center"/>
    </xf>
    <xf numFmtId="41" fontId="0" fillId="0" borderId="24" xfId="0" applyNumberFormat="1" applyFont="1" applyBorder="1" applyAlignment="1">
      <alignment vertical="center"/>
    </xf>
    <xf numFmtId="177" fontId="0" fillId="0" borderId="23" xfId="1" applyNumberFormat="1" applyFont="1" applyBorder="1" applyAlignment="1">
      <alignment vertical="center"/>
    </xf>
    <xf numFmtId="41" fontId="0" fillId="0" borderId="6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left" vertical="center"/>
    </xf>
    <xf numFmtId="41" fontId="0" fillId="0" borderId="0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left" vertical="center"/>
    </xf>
    <xf numFmtId="41" fontId="0" fillId="0" borderId="2" xfId="0" applyNumberFormat="1" applyFont="1" applyBorder="1" applyAlignment="1">
      <alignment horizontal="left" vertical="center"/>
    </xf>
    <xf numFmtId="41" fontId="0" fillId="0" borderId="35" xfId="0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vertical="center"/>
    </xf>
    <xf numFmtId="177" fontId="0" fillId="0" borderId="43" xfId="1" applyNumberFormat="1" applyFont="1" applyBorder="1" applyAlignment="1">
      <alignment vertical="center"/>
    </xf>
    <xf numFmtId="177" fontId="0" fillId="0" borderId="35" xfId="1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41" fontId="0" fillId="0" borderId="12" xfId="0" applyNumberFormat="1" applyFont="1" applyBorder="1" applyAlignment="1">
      <alignment horizontal="left" vertical="center"/>
    </xf>
    <xf numFmtId="41" fontId="0" fillId="0" borderId="18" xfId="0" applyNumberFormat="1" applyFont="1" applyBorder="1" applyAlignment="1">
      <alignment horizontal="right" vertical="center"/>
    </xf>
    <xf numFmtId="177" fontId="0" fillId="0" borderId="18" xfId="1" applyNumberFormat="1" applyFont="1" applyBorder="1" applyAlignment="1">
      <alignment vertical="center"/>
    </xf>
    <xf numFmtId="41" fontId="0" fillId="0" borderId="4" xfId="0" applyNumberFormat="1" applyFont="1" applyBorder="1" applyAlignment="1">
      <alignment vertical="center"/>
    </xf>
    <xf numFmtId="41" fontId="0" fillId="0" borderId="3" xfId="0" applyNumberFormat="1" applyFont="1" applyBorder="1" applyAlignment="1">
      <alignment horizontal="left" vertical="center"/>
    </xf>
    <xf numFmtId="41" fontId="0" fillId="0" borderId="28" xfId="0" applyNumberFormat="1" applyFont="1" applyBorder="1" applyAlignment="1">
      <alignment horizontal="left" vertical="center"/>
    </xf>
    <xf numFmtId="41" fontId="0" fillId="0" borderId="42" xfId="0" applyNumberFormat="1" applyFont="1" applyBorder="1" applyAlignment="1">
      <alignment horizontal="right" vertical="center"/>
    </xf>
    <xf numFmtId="177" fontId="0" fillId="0" borderId="28" xfId="1" applyNumberFormat="1" applyFon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177" fontId="0" fillId="0" borderId="42" xfId="1" applyNumberFormat="1" applyFont="1" applyBorder="1" applyAlignment="1">
      <alignment vertical="center"/>
    </xf>
    <xf numFmtId="41" fontId="0" fillId="0" borderId="15" xfId="0" applyNumberFormat="1" applyFont="1" applyBorder="1" applyAlignment="1">
      <alignment horizontal="left" vertical="center"/>
    </xf>
    <xf numFmtId="41" fontId="0" fillId="0" borderId="27" xfId="0" applyNumberFormat="1" applyFont="1" applyBorder="1" applyAlignment="1">
      <alignment horizontal="left" vertical="center"/>
    </xf>
    <xf numFmtId="41" fontId="0" fillId="0" borderId="36" xfId="0" applyNumberFormat="1" applyFont="1" applyBorder="1" applyAlignment="1">
      <alignment horizontal="right" vertical="center"/>
    </xf>
    <xf numFmtId="177" fontId="0" fillId="0" borderId="32" xfId="0" quotePrefix="1" applyNumberFormat="1" applyFont="1" applyBorder="1" applyAlignment="1">
      <alignment horizontal="right" vertical="center"/>
    </xf>
    <xf numFmtId="177" fontId="0" fillId="0" borderId="23" xfId="0" quotePrefix="1" applyNumberFormat="1" applyFont="1" applyBorder="1" applyAlignment="1">
      <alignment horizontal="right" vertical="center"/>
    </xf>
    <xf numFmtId="177" fontId="0" fillId="0" borderId="15" xfId="1" applyNumberFormat="1" applyFont="1" applyBorder="1" applyAlignment="1">
      <alignment vertical="center"/>
    </xf>
    <xf numFmtId="177" fontId="0" fillId="0" borderId="36" xfId="1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center" vertical="center"/>
    </xf>
    <xf numFmtId="177" fontId="0" fillId="0" borderId="12" xfId="0" quotePrefix="1" applyNumberFormat="1" applyFont="1" applyBorder="1" applyAlignment="1">
      <alignment horizontal="right" vertical="center"/>
    </xf>
    <xf numFmtId="177" fontId="0" fillId="0" borderId="16" xfId="0" quotePrefix="1" applyNumberFormat="1" applyFont="1" applyBorder="1" applyAlignment="1">
      <alignment horizontal="right" vertical="center"/>
    </xf>
    <xf numFmtId="177" fontId="0" fillId="0" borderId="18" xfId="1" quotePrefix="1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center"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22" xfId="1" quotePrefix="1" applyNumberFormat="1" applyFont="1" applyBorder="1" applyAlignment="1">
      <alignment horizontal="right" vertical="center"/>
    </xf>
    <xf numFmtId="177" fontId="0" fillId="0" borderId="6" xfId="1" quotePrefix="1" applyNumberFormat="1" applyFont="1" applyBorder="1" applyAlignment="1">
      <alignment horizontal="right" vertical="center"/>
    </xf>
    <xf numFmtId="177" fontId="0" fillId="0" borderId="44" xfId="1" quotePrefix="1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left" vertical="center"/>
    </xf>
    <xf numFmtId="41" fontId="0" fillId="0" borderId="37" xfId="0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vertical="center"/>
    </xf>
    <xf numFmtId="177" fontId="0" fillId="0" borderId="40" xfId="1" applyNumberFormat="1" applyFont="1" applyBorder="1" applyAlignment="1">
      <alignment vertical="center"/>
    </xf>
    <xf numFmtId="177" fontId="0" fillId="0" borderId="7" xfId="1" applyNumberFormat="1" applyFont="1" applyBorder="1" applyAlignment="1">
      <alignment vertical="center"/>
    </xf>
    <xf numFmtId="177" fontId="0" fillId="0" borderId="37" xfId="1" applyNumberFormat="1" applyFont="1" applyBorder="1" applyAlignment="1">
      <alignment vertical="center"/>
    </xf>
    <xf numFmtId="41" fontId="0" fillId="0" borderId="9" xfId="0" applyNumberFormat="1" applyFont="1" applyBorder="1" applyAlignment="1">
      <alignment vertical="center"/>
    </xf>
    <xf numFmtId="41" fontId="0" fillId="0" borderId="4" xfId="0" applyNumberFormat="1" applyFont="1" applyBorder="1" applyAlignment="1">
      <alignment horizontal="left" vertical="center"/>
    </xf>
    <xf numFmtId="177" fontId="0" fillId="0" borderId="4" xfId="1" applyNumberFormat="1" applyFont="1" applyBorder="1" applyAlignment="1">
      <alignment vertical="center"/>
    </xf>
    <xf numFmtId="177" fontId="0" fillId="0" borderId="45" xfId="1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41" fontId="0" fillId="0" borderId="30" xfId="0" applyNumberFormat="1" applyFont="1" applyBorder="1" applyAlignment="1">
      <alignment horizontal="left" vertical="center"/>
    </xf>
    <xf numFmtId="177" fontId="0" fillId="0" borderId="9" xfId="0" applyNumberFormat="1" applyFont="1" applyBorder="1" applyAlignment="1">
      <alignment vertical="center"/>
    </xf>
    <xf numFmtId="177" fontId="0" fillId="0" borderId="45" xfId="0" applyNumberFormat="1" applyFont="1" applyBorder="1" applyAlignment="1">
      <alignment vertical="center"/>
    </xf>
    <xf numFmtId="41" fontId="0" fillId="0" borderId="8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quotePrefix="1" applyNumberFormat="1" applyFont="1" applyAlignment="1">
      <alignment horizontal="right" vertical="center"/>
    </xf>
    <xf numFmtId="0" fontId="0" fillId="0" borderId="44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177" fontId="0" fillId="0" borderId="0" xfId="1" quotePrefix="1" applyNumberFormat="1" applyFont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 vertical="center"/>
    </xf>
    <xf numFmtId="177" fontId="0" fillId="0" borderId="27" xfId="1" applyNumberFormat="1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23" xfId="0" applyNumberFormat="1" applyFont="1" applyBorder="1" applyAlignment="1">
      <alignment horizontal="right" vertical="center"/>
    </xf>
    <xf numFmtId="41" fontId="0" fillId="0" borderId="13" xfId="0" applyNumberFormat="1" applyFont="1" applyBorder="1" applyAlignment="1">
      <alignment horizontal="left" vertical="center"/>
    </xf>
    <xf numFmtId="41" fontId="0" fillId="0" borderId="28" xfId="0" applyNumberFormat="1" applyFont="1" applyBorder="1" applyAlignment="1">
      <alignment horizontal="right" vertical="center"/>
    </xf>
    <xf numFmtId="177" fontId="0" fillId="0" borderId="32" xfId="1" quotePrefix="1" applyNumberFormat="1" applyFont="1" applyBorder="1" applyAlignment="1">
      <alignment horizontal="right" vertical="center"/>
    </xf>
    <xf numFmtId="177" fontId="0" fillId="0" borderId="23" xfId="1" quotePrefix="1" applyNumberFormat="1" applyFont="1" applyBorder="1" applyAlignment="1">
      <alignment horizontal="right"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0" fillId="0" borderId="16" xfId="1" quotePrefix="1" applyNumberFormat="1" applyFont="1" applyBorder="1" applyAlignment="1">
      <alignment horizontal="right" vertical="center"/>
    </xf>
    <xf numFmtId="41" fontId="0" fillId="0" borderId="11" xfId="0" applyNumberFormat="1" applyFont="1" applyBorder="1" applyAlignment="1">
      <alignment vertical="center"/>
    </xf>
    <xf numFmtId="41" fontId="0" fillId="0" borderId="10" xfId="0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right" vertical="center"/>
    </xf>
    <xf numFmtId="177" fontId="0" fillId="0" borderId="20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41" fontId="0" fillId="0" borderId="2" xfId="0" applyNumberFormat="1" applyFont="1" applyBorder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0" fillId="0" borderId="47" xfId="0" applyNumberFormat="1" applyFont="1" applyBorder="1" applyAlignment="1">
      <alignment horizontal="centerContinuous" vertical="center"/>
    </xf>
    <xf numFmtId="0" fontId="0" fillId="0" borderId="48" xfId="0" applyFont="1" applyBorder="1" applyAlignment="1">
      <alignment horizontal="centerContinuous" vertical="center"/>
    </xf>
    <xf numFmtId="0" fontId="0" fillId="0" borderId="49" xfId="0" applyFont="1" applyBorder="1" applyAlignment="1">
      <alignment horizontal="centerContinuous" vertical="center"/>
    </xf>
    <xf numFmtId="41" fontId="0" fillId="0" borderId="50" xfId="0" applyNumberFormat="1" applyFont="1" applyBorder="1" applyAlignment="1">
      <alignment horizontal="center" vertical="center"/>
    </xf>
    <xf numFmtId="41" fontId="0" fillId="0" borderId="0" xfId="0" applyNumberFormat="1" applyFont="1" applyAlignment="1">
      <alignment horizontal="center" vertical="center"/>
    </xf>
    <xf numFmtId="41" fontId="0" fillId="0" borderId="51" xfId="0" applyNumberFormat="1" applyFont="1" applyBorder="1" applyAlignment="1">
      <alignment horizontal="center" vertical="center" shrinkToFit="1"/>
    </xf>
    <xf numFmtId="41" fontId="0" fillId="0" borderId="51" xfId="0" applyNumberFormat="1" applyFont="1" applyBorder="1" applyAlignment="1">
      <alignment horizontal="center" vertical="center"/>
    </xf>
    <xf numFmtId="177" fontId="0" fillId="0" borderId="52" xfId="0" applyNumberFormat="1" applyFont="1" applyBorder="1" applyAlignment="1">
      <alignment vertical="center"/>
    </xf>
    <xf numFmtId="177" fontId="0" fillId="0" borderId="52" xfId="1" applyNumberFormat="1" applyFont="1" applyFill="1" applyBorder="1" applyAlignment="1">
      <alignment horizontal="right" vertical="center"/>
    </xf>
    <xf numFmtId="177" fontId="0" fillId="0" borderId="53" xfId="0" applyNumberFormat="1" applyFont="1" applyBorder="1" applyAlignment="1">
      <alignment vertical="center"/>
    </xf>
    <xf numFmtId="177" fontId="0" fillId="0" borderId="53" xfId="1" applyNumberFormat="1" applyFont="1" applyBorder="1" applyAlignment="1">
      <alignment horizontal="right" vertical="center"/>
    </xf>
    <xf numFmtId="177" fontId="0" fillId="0" borderId="54" xfId="0" applyNumberFormat="1" applyFont="1" applyBorder="1" applyAlignment="1">
      <alignment vertical="center"/>
    </xf>
    <xf numFmtId="177" fontId="0" fillId="0" borderId="54" xfId="1" applyNumberFormat="1" applyFont="1" applyBorder="1" applyAlignment="1">
      <alignment horizontal="right" vertical="center"/>
    </xf>
    <xf numFmtId="41" fontId="0" fillId="0" borderId="26" xfId="0" applyNumberFormat="1" applyFont="1" applyBorder="1" applyAlignment="1">
      <alignment horizontal="right" vertical="center"/>
    </xf>
    <xf numFmtId="177" fontId="0" fillId="0" borderId="55" xfId="0" applyNumberFormat="1" applyFont="1" applyBorder="1" applyAlignment="1">
      <alignment vertical="center"/>
    </xf>
    <xf numFmtId="177" fontId="0" fillId="0" borderId="55" xfId="1" applyNumberFormat="1" applyFont="1" applyBorder="1" applyAlignment="1">
      <alignment horizontal="right" vertical="center"/>
    </xf>
    <xf numFmtId="41" fontId="0" fillId="0" borderId="56" xfId="0" applyNumberFormat="1" applyFont="1" applyBorder="1" applyAlignment="1">
      <alignment horizontal="right" vertical="center"/>
    </xf>
    <xf numFmtId="177" fontId="0" fillId="0" borderId="51" xfId="0" applyNumberFormat="1" applyFont="1" applyBorder="1" applyAlignment="1">
      <alignment vertical="center"/>
    </xf>
    <xf numFmtId="177" fontId="0" fillId="0" borderId="51" xfId="1" applyNumberFormat="1" applyFont="1" applyBorder="1" applyAlignment="1">
      <alignment horizontal="right" vertical="center"/>
    </xf>
    <xf numFmtId="181" fontId="0" fillId="0" borderId="53" xfId="0" applyNumberFormat="1" applyFont="1" applyBorder="1" applyAlignment="1">
      <alignment vertical="center"/>
    </xf>
    <xf numFmtId="41" fontId="0" fillId="0" borderId="38" xfId="0" applyNumberFormat="1" applyFont="1" applyBorder="1" applyAlignment="1">
      <alignment horizontal="right" vertical="center"/>
    </xf>
    <xf numFmtId="41" fontId="0" fillId="0" borderId="28" xfId="0" applyNumberFormat="1" applyFont="1" applyBorder="1" applyAlignment="1">
      <alignment vertical="center"/>
    </xf>
    <xf numFmtId="41" fontId="0" fillId="0" borderId="42" xfId="0" applyNumberFormat="1" applyFont="1" applyBorder="1" applyAlignment="1">
      <alignment vertical="center"/>
    </xf>
    <xf numFmtId="177" fontId="0" fillId="0" borderId="52" xfId="1" applyNumberFormat="1" applyFont="1" applyBorder="1" applyAlignment="1">
      <alignment vertical="center"/>
    </xf>
    <xf numFmtId="41" fontId="0" fillId="0" borderId="23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182" fontId="0" fillId="0" borderId="53" xfId="0" applyNumberFormat="1" applyFont="1" applyBorder="1" applyAlignment="1">
      <alignment vertical="center"/>
    </xf>
    <xf numFmtId="182" fontId="0" fillId="0" borderId="53" xfId="1" applyNumberFormat="1" applyFont="1" applyBorder="1" applyAlignment="1">
      <alignment vertical="center"/>
    </xf>
    <xf numFmtId="178" fontId="0" fillId="0" borderId="53" xfId="0" applyNumberFormat="1" applyFont="1" applyBorder="1" applyAlignment="1">
      <alignment vertical="center"/>
    </xf>
    <xf numFmtId="178" fontId="0" fillId="0" borderId="53" xfId="1" applyNumberFormat="1" applyFont="1" applyBorder="1" applyAlignment="1">
      <alignment vertical="center"/>
    </xf>
    <xf numFmtId="41" fontId="0" fillId="0" borderId="25" xfId="0" applyNumberFormat="1" applyFont="1" applyBorder="1" applyAlignment="1">
      <alignment vertical="center"/>
    </xf>
    <xf numFmtId="41" fontId="0" fillId="0" borderId="26" xfId="0" applyNumberFormat="1" applyFont="1" applyBorder="1" applyAlignment="1">
      <alignment vertical="center"/>
    </xf>
    <xf numFmtId="41" fontId="0" fillId="0" borderId="38" xfId="0" applyNumberFormat="1" applyFont="1" applyBorder="1" applyAlignment="1">
      <alignment vertical="center"/>
    </xf>
    <xf numFmtId="178" fontId="0" fillId="0" borderId="55" xfId="0" applyNumberFormat="1" applyFont="1" applyBorder="1" applyAlignment="1">
      <alignment vertical="center"/>
    </xf>
    <xf numFmtId="178" fontId="0" fillId="0" borderId="55" xfId="1" applyNumberFormat="1" applyFont="1" applyBorder="1" applyAlignment="1">
      <alignment vertical="center"/>
    </xf>
    <xf numFmtId="41" fontId="0" fillId="0" borderId="56" xfId="0" applyNumberFormat="1" applyFont="1" applyBorder="1" applyAlignment="1">
      <alignment vertical="center"/>
    </xf>
    <xf numFmtId="178" fontId="0" fillId="0" borderId="51" xfId="0" applyNumberFormat="1" applyFont="1" applyBorder="1" applyAlignment="1">
      <alignment vertical="center"/>
    </xf>
    <xf numFmtId="178" fontId="0" fillId="0" borderId="51" xfId="1" applyNumberFormat="1" applyFont="1" applyBorder="1" applyAlignment="1">
      <alignment vertical="center"/>
    </xf>
    <xf numFmtId="178" fontId="0" fillId="0" borderId="55" xfId="1" applyNumberFormat="1" applyFont="1" applyFill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41" fontId="0" fillId="0" borderId="0" xfId="0" applyNumberFormat="1" applyFont="1" applyAlignment="1">
      <alignment horizontal="left"/>
    </xf>
    <xf numFmtId="41" fontId="0" fillId="0" borderId="0" xfId="0" quotePrefix="1" applyNumberFormat="1" applyFont="1" applyAlignment="1">
      <alignment vertical="center"/>
    </xf>
    <xf numFmtId="0" fontId="0" fillId="0" borderId="11" xfId="0" applyNumberFormat="1" applyFont="1" applyBorder="1" applyAlignment="1">
      <alignment horizontal="centerContinuous" vertical="center"/>
    </xf>
    <xf numFmtId="0" fontId="0" fillId="0" borderId="10" xfId="0" applyNumberFormat="1" applyFont="1" applyBorder="1" applyAlignment="1">
      <alignment horizontal="centerContinuous" vertical="center"/>
    </xf>
    <xf numFmtId="0" fontId="0" fillId="0" borderId="19" xfId="0" applyNumberFormat="1" applyFont="1" applyBorder="1" applyAlignment="1">
      <alignment horizontal="centerContinuous" vertical="center"/>
    </xf>
    <xf numFmtId="0" fontId="0" fillId="0" borderId="21" xfId="0" applyNumberFormat="1" applyFont="1" applyBorder="1" applyAlignment="1">
      <alignment horizontal="centerContinuous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178" fontId="0" fillId="0" borderId="7" xfId="1" applyNumberFormat="1" applyFont="1" applyBorder="1" applyAlignment="1">
      <alignment vertical="center"/>
    </xf>
    <xf numFmtId="178" fontId="0" fillId="0" borderId="35" xfId="1" applyNumberFormat="1" applyFont="1" applyBorder="1" applyAlignment="1">
      <alignment vertical="center"/>
    </xf>
    <xf numFmtId="178" fontId="0" fillId="0" borderId="15" xfId="1" applyNumberFormat="1" applyFont="1" applyBorder="1" applyAlignment="1">
      <alignment vertical="center"/>
    </xf>
    <xf numFmtId="178" fontId="0" fillId="0" borderId="36" xfId="1" applyNumberFormat="1" applyFon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41" fontId="0" fillId="0" borderId="12" xfId="0" applyNumberFormat="1" applyFont="1" applyBorder="1" applyAlignment="1">
      <alignment vertical="center"/>
    </xf>
    <xf numFmtId="178" fontId="0" fillId="0" borderId="12" xfId="1" applyNumberFormat="1" applyFont="1" applyBorder="1" applyAlignment="1">
      <alignment vertical="center"/>
    </xf>
    <xf numFmtId="178" fontId="0" fillId="0" borderId="18" xfId="1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horizontal="left" vertical="center"/>
    </xf>
    <xf numFmtId="178" fontId="0" fillId="0" borderId="37" xfId="1" applyNumberFormat="1" applyFont="1" applyBorder="1" applyAlignment="1">
      <alignment vertical="center"/>
    </xf>
    <xf numFmtId="41" fontId="0" fillId="0" borderId="15" xfId="0" applyNumberFormat="1" applyFont="1" applyBorder="1" applyAlignment="1">
      <alignment vertical="center"/>
    </xf>
    <xf numFmtId="178" fontId="0" fillId="0" borderId="34" xfId="1" applyNumberFormat="1" applyFont="1" applyBorder="1" applyAlignment="1">
      <alignment vertical="center"/>
    </xf>
    <xf numFmtId="177" fontId="0" fillId="0" borderId="33" xfId="1" applyNumberFormat="1" applyFont="1" applyBorder="1" applyAlignment="1">
      <alignment vertical="center"/>
    </xf>
    <xf numFmtId="178" fontId="0" fillId="0" borderId="38" xfId="1" applyNumberFormat="1" applyFont="1" applyBorder="1" applyAlignment="1">
      <alignment vertical="center"/>
    </xf>
    <xf numFmtId="178" fontId="0" fillId="0" borderId="14" xfId="1" applyNumberFormat="1" applyFont="1" applyBorder="1" applyAlignment="1">
      <alignment vertical="center"/>
    </xf>
    <xf numFmtId="178" fontId="0" fillId="0" borderId="39" xfId="1" applyNumberFormat="1" applyFont="1" applyBorder="1" applyAlignment="1">
      <alignment vertical="center"/>
    </xf>
    <xf numFmtId="178" fontId="0" fillId="0" borderId="40" xfId="1" applyNumberFormat="1" applyFont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78" fontId="0" fillId="0" borderId="41" xfId="1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horizontal="left" vertical="center"/>
    </xf>
    <xf numFmtId="178" fontId="0" fillId="0" borderId="41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horizontal="left" vertical="center"/>
    </xf>
    <xf numFmtId="41" fontId="0" fillId="0" borderId="8" xfId="0" applyNumberFormat="1" applyFont="1" applyBorder="1" applyAlignment="1">
      <alignment horizontal="left" vertical="center"/>
    </xf>
    <xf numFmtId="178" fontId="0" fillId="0" borderId="22" xfId="1" applyNumberFormat="1" applyFont="1" applyBorder="1" applyAlignment="1">
      <alignment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177" fontId="0" fillId="2" borderId="24" xfId="1" applyNumberFormat="1" applyFont="1" applyFill="1" applyBorder="1" applyAlignment="1">
      <alignment vertical="center"/>
    </xf>
    <xf numFmtId="178" fontId="0" fillId="2" borderId="12" xfId="1" applyNumberFormat="1" applyFont="1" applyFill="1" applyBorder="1" applyAlignment="1">
      <alignment vertical="center"/>
    </xf>
    <xf numFmtId="177" fontId="0" fillId="2" borderId="32" xfId="1" applyNumberFormat="1" applyFont="1" applyFill="1" applyBorder="1" applyAlignment="1">
      <alignment vertical="center"/>
    </xf>
    <xf numFmtId="178" fontId="0" fillId="2" borderId="18" xfId="1" applyNumberFormat="1" applyFont="1" applyFill="1" applyBorder="1" applyAlignment="1">
      <alignment vertical="center"/>
    </xf>
    <xf numFmtId="0" fontId="0" fillId="0" borderId="61" xfId="0" applyFont="1" applyBorder="1" applyAlignment="1">
      <alignment horizontal="center" vertical="center" textRotation="255"/>
    </xf>
    <xf numFmtId="0" fontId="0" fillId="0" borderId="62" xfId="0" applyFont="1" applyBorder="1" applyAlignment="1">
      <alignment horizontal="center" vertical="center" textRotation="255"/>
    </xf>
    <xf numFmtId="0" fontId="0" fillId="0" borderId="63" xfId="0" applyFont="1" applyBorder="1" applyAlignment="1">
      <alignment horizontal="center" vertical="center" textRotation="255"/>
    </xf>
    <xf numFmtId="41" fontId="0" fillId="0" borderId="15" xfId="0" applyNumberFormat="1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41" fontId="0" fillId="0" borderId="12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9" xfId="0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177" fontId="0" fillId="0" borderId="45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7" fontId="0" fillId="0" borderId="30" xfId="1" applyNumberFormat="1" applyFont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1" xfId="0" applyNumberFormat="1" applyFont="1" applyBorder="1" applyAlignment="1">
      <alignment horizontal="center" vertical="center" textRotation="255"/>
    </xf>
    <xf numFmtId="41" fontId="0" fillId="0" borderId="11" xfId="0" applyNumberFormat="1" applyFont="1" applyBorder="1" applyAlignment="1">
      <alignment horizontal="center" vertical="center"/>
    </xf>
    <xf numFmtId="41" fontId="0" fillId="0" borderId="56" xfId="0" applyNumberFormat="1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10</xdr:row>
      <xdr:rowOff>57151</xdr:rowOff>
    </xdr:from>
    <xdr:to>
      <xdr:col>8</xdr:col>
      <xdr:colOff>371475</xdr:colOff>
      <xdr:row>11</xdr:row>
      <xdr:rowOff>171451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752850" y="2371726"/>
          <a:ext cx="3095625" cy="34290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均等割・所得割ごとの計上はしていません。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33" customWidth="1"/>
    <col min="3" max="4" width="1.6328125" style="33" customWidth="1"/>
    <col min="5" max="5" width="32.6328125" style="33" customWidth="1"/>
    <col min="6" max="6" width="15.6328125" style="33" customWidth="1"/>
    <col min="7" max="7" width="10.6328125" style="33" customWidth="1"/>
    <col min="8" max="8" width="15.6328125" style="33" customWidth="1"/>
    <col min="9" max="9" width="10.6328125" style="33" customWidth="1"/>
    <col min="10" max="11" width="9" style="33"/>
    <col min="12" max="12" width="9.90625" style="33" customWidth="1"/>
    <col min="13" max="16384" width="9" style="33"/>
  </cols>
  <sheetData>
    <row r="1" spans="1:11" ht="34" customHeight="1">
      <c r="A1" s="8" t="s">
        <v>0</v>
      </c>
      <c r="B1" s="8"/>
      <c r="C1" s="8"/>
      <c r="D1" s="8"/>
      <c r="E1" s="11" t="s">
        <v>256</v>
      </c>
      <c r="F1" s="1"/>
    </row>
    <row r="3" spans="1:11" ht="14">
      <c r="A3" s="4" t="s">
        <v>93</v>
      </c>
    </row>
    <row r="5" spans="1:11">
      <c r="A5" s="9" t="s">
        <v>234</v>
      </c>
      <c r="B5" s="9"/>
      <c r="C5" s="9"/>
      <c r="D5" s="9"/>
      <c r="E5" s="9"/>
    </row>
    <row r="6" spans="1:11" ht="14">
      <c r="A6" s="2"/>
      <c r="H6" s="221"/>
      <c r="I6" s="178" t="s">
        <v>1</v>
      </c>
    </row>
    <row r="7" spans="1:11" ht="27" customHeight="1">
      <c r="A7" s="3"/>
      <c r="B7" s="177"/>
      <c r="C7" s="177"/>
      <c r="D7" s="177"/>
      <c r="E7" s="177"/>
      <c r="F7" s="222" t="s">
        <v>235</v>
      </c>
      <c r="G7" s="223"/>
      <c r="H7" s="224" t="s">
        <v>2</v>
      </c>
      <c r="I7" s="225" t="s">
        <v>22</v>
      </c>
    </row>
    <row r="8" spans="1:11" ht="17.149999999999999" customHeight="1">
      <c r="A8" s="39"/>
      <c r="B8" s="40"/>
      <c r="C8" s="40"/>
      <c r="D8" s="40"/>
      <c r="E8" s="40"/>
      <c r="F8" s="226" t="s">
        <v>91</v>
      </c>
      <c r="G8" s="103" t="s">
        <v>3</v>
      </c>
      <c r="H8" s="227"/>
      <c r="I8" s="228"/>
    </row>
    <row r="9" spans="1:11" ht="18" customHeight="1">
      <c r="A9" s="264" t="s">
        <v>88</v>
      </c>
      <c r="B9" s="264" t="s">
        <v>90</v>
      </c>
      <c r="C9" s="105" t="s">
        <v>4</v>
      </c>
      <c r="D9" s="106"/>
      <c r="E9" s="106"/>
      <c r="F9" s="140">
        <v>271924</v>
      </c>
      <c r="G9" s="229">
        <f>F9/$F$27*100</f>
        <v>33.056850576529158</v>
      </c>
      <c r="H9" s="30">
        <v>286266</v>
      </c>
      <c r="I9" s="230">
        <f>(F9/H9-1)*100</f>
        <v>-5.0100256404882142</v>
      </c>
      <c r="K9" s="259"/>
    </row>
    <row r="10" spans="1:11" ht="18" customHeight="1">
      <c r="A10" s="265"/>
      <c r="B10" s="265"/>
      <c r="C10" s="96"/>
      <c r="D10" s="122" t="s">
        <v>23</v>
      </c>
      <c r="E10" s="123"/>
      <c r="F10" s="28">
        <v>77897</v>
      </c>
      <c r="G10" s="231">
        <f t="shared" ref="G10:G27" si="0">F10/$F$27*100</f>
        <v>9.4696661175912809</v>
      </c>
      <c r="H10" s="32">
        <v>82595</v>
      </c>
      <c r="I10" s="232">
        <f t="shared" ref="I10:I27" si="1">(F10/H10-1)*100</f>
        <v>-5.6879956413826482</v>
      </c>
    </row>
    <row r="11" spans="1:11" ht="18" customHeight="1">
      <c r="A11" s="265"/>
      <c r="B11" s="265"/>
      <c r="C11" s="96"/>
      <c r="D11" s="233"/>
      <c r="E11" s="234" t="s">
        <v>24</v>
      </c>
      <c r="F11" s="260"/>
      <c r="G11" s="261">
        <f t="shared" si="0"/>
        <v>0</v>
      </c>
      <c r="H11" s="262"/>
      <c r="I11" s="263" t="e">
        <f t="shared" si="1"/>
        <v>#DIV/0!</v>
      </c>
    </row>
    <row r="12" spans="1:11" ht="18" customHeight="1">
      <c r="A12" s="265"/>
      <c r="B12" s="265"/>
      <c r="C12" s="96"/>
      <c r="D12" s="233"/>
      <c r="E12" s="234" t="s">
        <v>25</v>
      </c>
      <c r="F12" s="260"/>
      <c r="G12" s="261">
        <f t="shared" si="0"/>
        <v>0</v>
      </c>
      <c r="H12" s="262"/>
      <c r="I12" s="263" t="e">
        <f t="shared" si="1"/>
        <v>#DIV/0!</v>
      </c>
    </row>
    <row r="13" spans="1:11" ht="18" customHeight="1">
      <c r="A13" s="265"/>
      <c r="B13" s="265"/>
      <c r="C13" s="96"/>
      <c r="D13" s="237"/>
      <c r="E13" s="234" t="s">
        <v>26</v>
      </c>
      <c r="F13" s="27">
        <v>464</v>
      </c>
      <c r="G13" s="235">
        <f t="shared" si="0"/>
        <v>5.6406858782268317E-2</v>
      </c>
      <c r="H13" s="25">
        <v>533</v>
      </c>
      <c r="I13" s="236">
        <f t="shared" si="1"/>
        <v>-12.94559099437148</v>
      </c>
    </row>
    <row r="14" spans="1:11" ht="18" customHeight="1">
      <c r="A14" s="265"/>
      <c r="B14" s="265"/>
      <c r="C14" s="96"/>
      <c r="D14" s="238" t="s">
        <v>27</v>
      </c>
      <c r="E14" s="138"/>
      <c r="F14" s="140">
        <v>44352</v>
      </c>
      <c r="G14" s="229">
        <f t="shared" si="0"/>
        <v>5.3917176739464745</v>
      </c>
      <c r="H14" s="30">
        <v>52456</v>
      </c>
      <c r="I14" s="239">
        <f t="shared" si="1"/>
        <v>-15.449138325453715</v>
      </c>
    </row>
    <row r="15" spans="1:11" ht="18" customHeight="1">
      <c r="A15" s="265"/>
      <c r="B15" s="265"/>
      <c r="C15" s="96"/>
      <c r="D15" s="233"/>
      <c r="E15" s="234" t="s">
        <v>28</v>
      </c>
      <c r="F15" s="27">
        <v>2322</v>
      </c>
      <c r="G15" s="235">
        <f t="shared" si="0"/>
        <v>0.28227742692333413</v>
      </c>
      <c r="H15" s="25">
        <v>2814</v>
      </c>
      <c r="I15" s="236">
        <f t="shared" si="1"/>
        <v>-17.484008528784646</v>
      </c>
    </row>
    <row r="16" spans="1:11" ht="18" customHeight="1">
      <c r="A16" s="265"/>
      <c r="B16" s="265"/>
      <c r="C16" s="96"/>
      <c r="D16" s="233"/>
      <c r="E16" s="240" t="s">
        <v>29</v>
      </c>
      <c r="F16" s="28">
        <v>42030</v>
      </c>
      <c r="G16" s="231">
        <f t="shared" si="0"/>
        <v>5.1094402470231399</v>
      </c>
      <c r="H16" s="32">
        <v>49642</v>
      </c>
      <c r="I16" s="232">
        <f t="shared" si="1"/>
        <v>-15.333789935941343</v>
      </c>
      <c r="K16" s="16"/>
    </row>
    <row r="17" spans="1:26" ht="18" customHeight="1">
      <c r="A17" s="265"/>
      <c r="B17" s="265"/>
      <c r="C17" s="96"/>
      <c r="D17" s="267" t="s">
        <v>30</v>
      </c>
      <c r="E17" s="268"/>
      <c r="F17" s="28">
        <v>92296</v>
      </c>
      <c r="G17" s="231">
        <f t="shared" si="0"/>
        <v>11.220102237431542</v>
      </c>
      <c r="H17" s="32">
        <v>92338</v>
      </c>
      <c r="I17" s="232">
        <f t="shared" si="1"/>
        <v>-4.5485065736750041E-2</v>
      </c>
    </row>
    <row r="18" spans="1:26" ht="18" customHeight="1">
      <c r="A18" s="265"/>
      <c r="B18" s="265"/>
      <c r="C18" s="96"/>
      <c r="D18" s="269" t="s">
        <v>94</v>
      </c>
      <c r="E18" s="270"/>
      <c r="F18" s="27">
        <v>4678</v>
      </c>
      <c r="G18" s="235">
        <f t="shared" si="0"/>
        <v>0.56868811505054129</v>
      </c>
      <c r="H18" s="25">
        <v>4558</v>
      </c>
      <c r="I18" s="236">
        <f t="shared" si="1"/>
        <v>2.6327336551118963</v>
      </c>
    </row>
    <row r="19" spans="1:26" ht="18" customHeight="1">
      <c r="A19" s="265"/>
      <c r="B19" s="265"/>
      <c r="C19" s="115"/>
      <c r="D19" s="269" t="s">
        <v>95</v>
      </c>
      <c r="E19" s="270"/>
      <c r="F19" s="27">
        <v>0</v>
      </c>
      <c r="G19" s="235">
        <f t="shared" si="0"/>
        <v>0</v>
      </c>
      <c r="H19" s="25">
        <v>0</v>
      </c>
      <c r="I19" s="236" t="e">
        <f t="shared" si="1"/>
        <v>#DIV/0!</v>
      </c>
      <c r="Z19" s="33" t="s">
        <v>96</v>
      </c>
    </row>
    <row r="20" spans="1:26" ht="18" customHeight="1">
      <c r="A20" s="265"/>
      <c r="B20" s="265"/>
      <c r="C20" s="58" t="s">
        <v>5</v>
      </c>
      <c r="D20" s="59"/>
      <c r="E20" s="59"/>
      <c r="F20" s="27">
        <v>24400</v>
      </c>
      <c r="G20" s="235">
        <f t="shared" si="0"/>
        <v>2.966222746308937</v>
      </c>
      <c r="H20" s="25">
        <v>38300</v>
      </c>
      <c r="I20" s="236">
        <f t="shared" si="1"/>
        <v>-36.292428198433427</v>
      </c>
    </row>
    <row r="21" spans="1:26" ht="18" customHeight="1">
      <c r="A21" s="265"/>
      <c r="B21" s="265"/>
      <c r="C21" s="58" t="s">
        <v>6</v>
      </c>
      <c r="D21" s="59"/>
      <c r="E21" s="59"/>
      <c r="F21" s="27">
        <v>186000</v>
      </c>
      <c r="G21" s="235">
        <f t="shared" si="0"/>
        <v>22.611370115305832</v>
      </c>
      <c r="H21" s="25">
        <v>175300</v>
      </c>
      <c r="I21" s="236">
        <f t="shared" si="1"/>
        <v>6.1038220193953219</v>
      </c>
    </row>
    <row r="22" spans="1:26" ht="18" customHeight="1">
      <c r="A22" s="265"/>
      <c r="B22" s="265"/>
      <c r="C22" s="58" t="s">
        <v>31</v>
      </c>
      <c r="D22" s="59"/>
      <c r="E22" s="59"/>
      <c r="F22" s="27">
        <v>13990</v>
      </c>
      <c r="G22" s="235">
        <f t="shared" si="0"/>
        <v>1.7007154188877878</v>
      </c>
      <c r="H22" s="25">
        <v>14421</v>
      </c>
      <c r="I22" s="236">
        <f t="shared" si="1"/>
        <v>-2.9886970390402889</v>
      </c>
    </row>
    <row r="23" spans="1:26" ht="18" customHeight="1">
      <c r="A23" s="265"/>
      <c r="B23" s="265"/>
      <c r="C23" s="58" t="s">
        <v>7</v>
      </c>
      <c r="D23" s="59"/>
      <c r="E23" s="59"/>
      <c r="F23" s="27">
        <v>107106</v>
      </c>
      <c r="G23" s="235">
        <f t="shared" si="0"/>
        <v>13.020502191236272</v>
      </c>
      <c r="H23" s="25">
        <v>92784</v>
      </c>
      <c r="I23" s="236">
        <f t="shared" si="1"/>
        <v>15.435851008794611</v>
      </c>
    </row>
    <row r="24" spans="1:26" ht="18" customHeight="1">
      <c r="A24" s="265"/>
      <c r="B24" s="265"/>
      <c r="C24" s="58" t="s">
        <v>32</v>
      </c>
      <c r="D24" s="59"/>
      <c r="E24" s="59"/>
      <c r="F24" s="27">
        <v>1302</v>
      </c>
      <c r="G24" s="235">
        <f t="shared" si="0"/>
        <v>0.15827959080714082</v>
      </c>
      <c r="H24" s="25">
        <v>1285</v>
      </c>
      <c r="I24" s="236">
        <f t="shared" si="1"/>
        <v>1.3229571984435751</v>
      </c>
    </row>
    <row r="25" spans="1:26" ht="18" customHeight="1">
      <c r="A25" s="265"/>
      <c r="B25" s="265"/>
      <c r="C25" s="58" t="s">
        <v>8</v>
      </c>
      <c r="D25" s="59"/>
      <c r="E25" s="59"/>
      <c r="F25" s="27">
        <v>136889</v>
      </c>
      <c r="G25" s="235">
        <f t="shared" si="0"/>
        <v>16.641117439323118</v>
      </c>
      <c r="H25" s="25">
        <v>114560</v>
      </c>
      <c r="I25" s="236">
        <f t="shared" si="1"/>
        <v>19.491096368715088</v>
      </c>
    </row>
    <row r="26" spans="1:26" ht="18" customHeight="1">
      <c r="A26" s="265"/>
      <c r="B26" s="265"/>
      <c r="C26" s="87" t="s">
        <v>9</v>
      </c>
      <c r="D26" s="88"/>
      <c r="E26" s="88"/>
      <c r="F26" s="89">
        <v>80984</v>
      </c>
      <c r="G26" s="241">
        <f t="shared" si="0"/>
        <v>9.8449419216017606</v>
      </c>
      <c r="H26" s="242">
        <v>69335</v>
      </c>
      <c r="I26" s="243">
        <f t="shared" si="1"/>
        <v>16.801038436576054</v>
      </c>
    </row>
    <row r="27" spans="1:26" ht="18" customHeight="1">
      <c r="A27" s="265"/>
      <c r="B27" s="266"/>
      <c r="C27" s="65" t="s">
        <v>10</v>
      </c>
      <c r="D27" s="66"/>
      <c r="E27" s="66"/>
      <c r="F27" s="31">
        <f>SUM(F9,F20:F26)</f>
        <v>822595</v>
      </c>
      <c r="G27" s="244">
        <f t="shared" si="0"/>
        <v>100</v>
      </c>
      <c r="H27" s="31">
        <f>SUM(H9,H20:H26)</f>
        <v>792251</v>
      </c>
      <c r="I27" s="245">
        <f t="shared" si="1"/>
        <v>3.8300992993382188</v>
      </c>
    </row>
    <row r="28" spans="1:26" ht="18" customHeight="1">
      <c r="A28" s="265"/>
      <c r="B28" s="264" t="s">
        <v>89</v>
      </c>
      <c r="C28" s="105" t="s">
        <v>11</v>
      </c>
      <c r="D28" s="106"/>
      <c r="E28" s="106"/>
      <c r="F28" s="140">
        <v>346775</v>
      </c>
      <c r="G28" s="229">
        <f>F28/$F$45*100</f>
        <v>42.156225116855808</v>
      </c>
      <c r="H28" s="140">
        <v>344792</v>
      </c>
      <c r="I28" s="246">
        <f>(F28/H28-1)*100</f>
        <v>0.57512935334926851</v>
      </c>
    </row>
    <row r="29" spans="1:26" ht="18" customHeight="1">
      <c r="A29" s="265"/>
      <c r="B29" s="265"/>
      <c r="C29" s="96"/>
      <c r="D29" s="112" t="s">
        <v>12</v>
      </c>
      <c r="E29" s="59"/>
      <c r="F29" s="27">
        <v>231137</v>
      </c>
      <c r="G29" s="235">
        <f t="shared" ref="G29:G45" si="2">F29/$F$45*100</f>
        <v>28.098517496459372</v>
      </c>
      <c r="H29" s="27">
        <v>230875</v>
      </c>
      <c r="I29" s="247">
        <f t="shared" ref="I29:I45" si="3">(F29/H29-1)*100</f>
        <v>0.1134813210611707</v>
      </c>
    </row>
    <row r="30" spans="1:26" ht="18" customHeight="1">
      <c r="A30" s="265"/>
      <c r="B30" s="265"/>
      <c r="C30" s="96"/>
      <c r="D30" s="112" t="s">
        <v>33</v>
      </c>
      <c r="E30" s="59"/>
      <c r="F30" s="27">
        <v>13857</v>
      </c>
      <c r="G30" s="235">
        <f t="shared" si="2"/>
        <v>1.6845470735902843</v>
      </c>
      <c r="H30" s="27">
        <v>13825</v>
      </c>
      <c r="I30" s="247">
        <f t="shared" si="3"/>
        <v>0.23146473779385168</v>
      </c>
    </row>
    <row r="31" spans="1:26" ht="18" customHeight="1">
      <c r="A31" s="265"/>
      <c r="B31" s="265"/>
      <c r="C31" s="144"/>
      <c r="D31" s="112" t="s">
        <v>13</v>
      </c>
      <c r="E31" s="59"/>
      <c r="F31" s="27">
        <v>101781</v>
      </c>
      <c r="G31" s="235">
        <f t="shared" si="2"/>
        <v>12.373160546806144</v>
      </c>
      <c r="H31" s="27">
        <v>100092</v>
      </c>
      <c r="I31" s="247">
        <f t="shared" si="3"/>
        <v>1.6874475482556051</v>
      </c>
    </row>
    <row r="32" spans="1:26" ht="18" customHeight="1">
      <c r="A32" s="265"/>
      <c r="B32" s="265"/>
      <c r="C32" s="116" t="s">
        <v>14</v>
      </c>
      <c r="D32" s="138"/>
      <c r="E32" s="138"/>
      <c r="F32" s="25">
        <v>325655</v>
      </c>
      <c r="G32" s="229">
        <f t="shared" si="2"/>
        <v>39.588740510214627</v>
      </c>
      <c r="H32" s="140">
        <v>296822</v>
      </c>
      <c r="I32" s="246">
        <f t="shared" si="3"/>
        <v>9.7139026082972322</v>
      </c>
    </row>
    <row r="33" spans="1:9" ht="18" customHeight="1">
      <c r="A33" s="265"/>
      <c r="B33" s="265"/>
      <c r="C33" s="96"/>
      <c r="D33" s="112" t="s">
        <v>15</v>
      </c>
      <c r="E33" s="59"/>
      <c r="F33" s="25">
        <v>39583</v>
      </c>
      <c r="G33" s="235">
        <f t="shared" si="2"/>
        <v>4.8119670068502725</v>
      </c>
      <c r="H33" s="27">
        <v>36109</v>
      </c>
      <c r="I33" s="247">
        <f t="shared" si="3"/>
        <v>9.6208701431776067</v>
      </c>
    </row>
    <row r="34" spans="1:9" ht="18" customHeight="1">
      <c r="A34" s="265"/>
      <c r="B34" s="265"/>
      <c r="C34" s="96"/>
      <c r="D34" s="112" t="s">
        <v>34</v>
      </c>
      <c r="E34" s="59"/>
      <c r="F34" s="27">
        <v>9428</v>
      </c>
      <c r="G34" s="235">
        <f t="shared" si="2"/>
        <v>1.1461290185328139</v>
      </c>
      <c r="H34" s="27">
        <v>10439</v>
      </c>
      <c r="I34" s="247">
        <f t="shared" si="3"/>
        <v>-9.6848357122329745</v>
      </c>
    </row>
    <row r="35" spans="1:9" ht="18" customHeight="1">
      <c r="A35" s="265"/>
      <c r="B35" s="265"/>
      <c r="C35" s="96"/>
      <c r="D35" s="112" t="s">
        <v>35</v>
      </c>
      <c r="E35" s="59"/>
      <c r="F35" s="27">
        <v>221578</v>
      </c>
      <c r="G35" s="235">
        <f t="shared" si="2"/>
        <v>26.936463265641052</v>
      </c>
      <c r="H35" s="27">
        <v>200020</v>
      </c>
      <c r="I35" s="247">
        <f t="shared" si="3"/>
        <v>10.777922207779223</v>
      </c>
    </row>
    <row r="36" spans="1:9" ht="18" customHeight="1">
      <c r="A36" s="265"/>
      <c r="B36" s="265"/>
      <c r="C36" s="96"/>
      <c r="D36" s="112" t="s">
        <v>36</v>
      </c>
      <c r="E36" s="59"/>
      <c r="F36" s="27">
        <v>11500</v>
      </c>
      <c r="G36" s="235">
        <f t="shared" si="2"/>
        <v>1.3980148189570809</v>
      </c>
      <c r="H36" s="27">
        <v>12095</v>
      </c>
      <c r="I36" s="247">
        <f t="shared" si="3"/>
        <v>-4.9193881769326158</v>
      </c>
    </row>
    <row r="37" spans="1:9" ht="18" customHeight="1">
      <c r="A37" s="265"/>
      <c r="B37" s="265"/>
      <c r="C37" s="96"/>
      <c r="D37" s="112" t="s">
        <v>16</v>
      </c>
      <c r="E37" s="59"/>
      <c r="F37" s="27">
        <v>3227</v>
      </c>
      <c r="G37" s="235">
        <f t="shared" si="2"/>
        <v>0.39229511484995649</v>
      </c>
      <c r="H37" s="27">
        <v>2984</v>
      </c>
      <c r="I37" s="247">
        <f t="shared" si="3"/>
        <v>8.1434316353887315</v>
      </c>
    </row>
    <row r="38" spans="1:9" ht="18" customHeight="1">
      <c r="A38" s="265"/>
      <c r="B38" s="265"/>
      <c r="C38" s="144"/>
      <c r="D38" s="112" t="s">
        <v>37</v>
      </c>
      <c r="E38" s="59"/>
      <c r="F38" s="27">
        <v>40039</v>
      </c>
      <c r="G38" s="235">
        <f t="shared" si="2"/>
        <v>4.8674013335845707</v>
      </c>
      <c r="H38" s="27">
        <v>34875</v>
      </c>
      <c r="I38" s="247">
        <f t="shared" si="3"/>
        <v>14.807168458781362</v>
      </c>
    </row>
    <row r="39" spans="1:9" ht="18" customHeight="1">
      <c r="A39" s="265"/>
      <c r="B39" s="265"/>
      <c r="C39" s="116" t="s">
        <v>17</v>
      </c>
      <c r="D39" s="138"/>
      <c r="E39" s="138"/>
      <c r="F39" s="25">
        <v>150165</v>
      </c>
      <c r="G39" s="229">
        <f t="shared" si="2"/>
        <v>18.255034372929572</v>
      </c>
      <c r="H39" s="140">
        <v>150637</v>
      </c>
      <c r="I39" s="246">
        <f t="shared" si="3"/>
        <v>-0.3133360329799495</v>
      </c>
    </row>
    <row r="40" spans="1:9" ht="18" customHeight="1">
      <c r="A40" s="265"/>
      <c r="B40" s="265"/>
      <c r="C40" s="96"/>
      <c r="D40" s="122" t="s">
        <v>18</v>
      </c>
      <c r="E40" s="123"/>
      <c r="F40" s="25">
        <v>145200</v>
      </c>
      <c r="G40" s="231">
        <f t="shared" si="2"/>
        <v>17.651456670658099</v>
      </c>
      <c r="H40" s="28">
        <v>147978</v>
      </c>
      <c r="I40" s="248">
        <f t="shared" si="3"/>
        <v>-1.8773060860398205</v>
      </c>
    </row>
    <row r="41" spans="1:9" ht="18" customHeight="1">
      <c r="A41" s="265"/>
      <c r="B41" s="265"/>
      <c r="C41" s="96"/>
      <c r="D41" s="233"/>
      <c r="E41" s="13" t="s">
        <v>92</v>
      </c>
      <c r="F41" s="27">
        <v>94543</v>
      </c>
      <c r="G41" s="235">
        <f t="shared" si="2"/>
        <v>11.493262176405157</v>
      </c>
      <c r="H41" s="27">
        <v>90724</v>
      </c>
      <c r="I41" s="249">
        <f t="shared" si="3"/>
        <v>4.2094704819011453</v>
      </c>
    </row>
    <row r="42" spans="1:9" ht="18" customHeight="1">
      <c r="A42" s="265"/>
      <c r="B42" s="265"/>
      <c r="C42" s="96"/>
      <c r="D42" s="237"/>
      <c r="E42" s="250" t="s">
        <v>38</v>
      </c>
      <c r="F42" s="27">
        <v>50657</v>
      </c>
      <c r="G42" s="235">
        <f t="shared" si="2"/>
        <v>6.1581944942529434</v>
      </c>
      <c r="H42" s="27">
        <v>57254</v>
      </c>
      <c r="I42" s="249">
        <f t="shared" si="3"/>
        <v>-11.522339050546682</v>
      </c>
    </row>
    <row r="43" spans="1:9" ht="18" customHeight="1">
      <c r="A43" s="265"/>
      <c r="B43" s="265"/>
      <c r="C43" s="96"/>
      <c r="D43" s="112" t="s">
        <v>39</v>
      </c>
      <c r="E43" s="251"/>
      <c r="F43" s="27">
        <v>4965</v>
      </c>
      <c r="G43" s="235">
        <f t="shared" si="2"/>
        <v>0.60357770227147012</v>
      </c>
      <c r="H43" s="27">
        <v>2659</v>
      </c>
      <c r="I43" s="249">
        <f t="shared" si="3"/>
        <v>86.724332455810455</v>
      </c>
    </row>
    <row r="44" spans="1:9" ht="18" customHeight="1">
      <c r="A44" s="265"/>
      <c r="B44" s="265"/>
      <c r="C44" s="84"/>
      <c r="D44" s="253" t="s">
        <v>40</v>
      </c>
      <c r="E44" s="254"/>
      <c r="F44" s="31">
        <v>0</v>
      </c>
      <c r="G44" s="244">
        <f t="shared" si="2"/>
        <v>0</v>
      </c>
      <c r="H44" s="242">
        <v>0</v>
      </c>
      <c r="I44" s="243" t="e">
        <f t="shared" si="3"/>
        <v>#DIV/0!</v>
      </c>
    </row>
    <row r="45" spans="1:9" ht="18" customHeight="1">
      <c r="A45" s="266"/>
      <c r="B45" s="266"/>
      <c r="C45" s="84" t="s">
        <v>19</v>
      </c>
      <c r="D45" s="85"/>
      <c r="E45" s="85"/>
      <c r="F45" s="174">
        <f>SUM(F28,F32,F39)</f>
        <v>822595</v>
      </c>
      <c r="G45" s="245">
        <f t="shared" si="2"/>
        <v>100</v>
      </c>
      <c r="H45" s="174">
        <f>SUM(H28,H32,H39)</f>
        <v>792251</v>
      </c>
      <c r="I45" s="245">
        <f t="shared" si="3"/>
        <v>3.8300992993382188</v>
      </c>
    </row>
    <row r="46" spans="1:9">
      <c r="A46" s="14" t="s">
        <v>20</v>
      </c>
    </row>
    <row r="47" spans="1:9">
      <c r="A47" s="15" t="s">
        <v>21</v>
      </c>
    </row>
    <row r="48" spans="1:9">
      <c r="A48" s="15"/>
    </row>
    <row r="57" spans="9:9">
      <c r="I57" s="101"/>
    </row>
    <row r="58" spans="9:9">
      <c r="I58" s="101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33" customWidth="1"/>
    <col min="2" max="3" width="1.6328125" style="33" customWidth="1"/>
    <col min="4" max="4" width="22.6328125" style="33" customWidth="1"/>
    <col min="5" max="5" width="10.6328125" style="33" customWidth="1"/>
    <col min="6" max="11" width="13.6328125" style="33" customWidth="1"/>
    <col min="12" max="12" width="13.6328125" style="101" customWidth="1"/>
    <col min="13" max="21" width="13.6328125" style="33" customWidth="1"/>
    <col min="22" max="25" width="12" style="33" customWidth="1"/>
    <col min="26" max="16384" width="9" style="33"/>
  </cols>
  <sheetData>
    <row r="1" spans="1:25" ht="34" customHeight="1">
      <c r="A1" s="10" t="s">
        <v>0</v>
      </c>
      <c r="B1" s="5"/>
      <c r="C1" s="5"/>
      <c r="D1" s="12" t="s">
        <v>249</v>
      </c>
      <c r="E1" s="6"/>
      <c r="F1" s="6"/>
      <c r="G1" s="6"/>
    </row>
    <row r="2" spans="1:25" ht="15" customHeight="1"/>
    <row r="3" spans="1:25" ht="15" customHeight="1">
      <c r="A3" s="7" t="s">
        <v>47</v>
      </c>
      <c r="B3" s="7"/>
      <c r="C3" s="7"/>
      <c r="D3" s="7"/>
    </row>
    <row r="4" spans="1:25" ht="15" customHeight="1">
      <c r="A4" s="7"/>
      <c r="B4" s="7"/>
      <c r="C4" s="7"/>
      <c r="D4" s="7"/>
    </row>
    <row r="5" spans="1:25" ht="16" customHeight="1">
      <c r="A5" s="66" t="s">
        <v>236</v>
      </c>
      <c r="B5" s="66"/>
      <c r="C5" s="66"/>
      <c r="D5" s="66"/>
      <c r="K5" s="34"/>
      <c r="O5" s="34" t="s">
        <v>48</v>
      </c>
    </row>
    <row r="6" spans="1:25" ht="16" customHeight="1">
      <c r="A6" s="274" t="s">
        <v>49</v>
      </c>
      <c r="B6" s="275"/>
      <c r="C6" s="275"/>
      <c r="D6" s="275"/>
      <c r="E6" s="276"/>
      <c r="F6" s="299" t="s">
        <v>255</v>
      </c>
      <c r="G6" s="300"/>
      <c r="H6" s="299" t="s">
        <v>244</v>
      </c>
      <c r="I6" s="300"/>
      <c r="J6" s="299" t="s">
        <v>245</v>
      </c>
      <c r="K6" s="300"/>
      <c r="L6" s="299" t="s">
        <v>246</v>
      </c>
      <c r="M6" s="300"/>
      <c r="N6" s="299"/>
      <c r="O6" s="300"/>
    </row>
    <row r="7" spans="1:25" ht="16" customHeight="1">
      <c r="A7" s="277"/>
      <c r="B7" s="278"/>
      <c r="C7" s="278"/>
      <c r="D7" s="278"/>
      <c r="E7" s="279"/>
      <c r="F7" s="102" t="s">
        <v>235</v>
      </c>
      <c r="G7" s="103" t="s">
        <v>2</v>
      </c>
      <c r="H7" s="102" t="s">
        <v>235</v>
      </c>
      <c r="I7" s="103" t="s">
        <v>2</v>
      </c>
      <c r="J7" s="102" t="s">
        <v>235</v>
      </c>
      <c r="K7" s="103" t="s">
        <v>2</v>
      </c>
      <c r="L7" s="102" t="s">
        <v>235</v>
      </c>
      <c r="M7" s="103" t="s">
        <v>2</v>
      </c>
      <c r="N7" s="102" t="s">
        <v>235</v>
      </c>
      <c r="O7" s="104" t="s">
        <v>2</v>
      </c>
    </row>
    <row r="8" spans="1:25" ht="16" customHeight="1">
      <c r="A8" s="286" t="s">
        <v>83</v>
      </c>
      <c r="B8" s="105" t="s">
        <v>50</v>
      </c>
      <c r="C8" s="106"/>
      <c r="D8" s="106"/>
      <c r="E8" s="107" t="s">
        <v>41</v>
      </c>
      <c r="F8" s="24">
        <v>175</v>
      </c>
      <c r="G8" s="24">
        <v>202</v>
      </c>
      <c r="H8" s="24">
        <v>6706</v>
      </c>
      <c r="I8" s="24">
        <v>6665</v>
      </c>
      <c r="J8" s="24">
        <v>5720</v>
      </c>
      <c r="K8" s="24">
        <v>5812</v>
      </c>
      <c r="L8" s="24">
        <v>104</v>
      </c>
      <c r="M8" s="24">
        <v>99</v>
      </c>
      <c r="N8" s="24"/>
      <c r="O8" s="110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ht="16" customHeight="1">
      <c r="A9" s="287"/>
      <c r="B9" s="101"/>
      <c r="C9" s="112" t="s">
        <v>51</v>
      </c>
      <c r="D9" s="59"/>
      <c r="E9" s="113" t="s">
        <v>42</v>
      </c>
      <c r="F9" s="25">
        <v>175</v>
      </c>
      <c r="G9" s="25">
        <v>202</v>
      </c>
      <c r="H9" s="25">
        <v>6706</v>
      </c>
      <c r="I9" s="25">
        <v>6665</v>
      </c>
      <c r="J9" s="25">
        <v>5720</v>
      </c>
      <c r="K9" s="25">
        <v>5812</v>
      </c>
      <c r="L9" s="25">
        <v>104</v>
      </c>
      <c r="M9" s="25">
        <v>99</v>
      </c>
      <c r="N9" s="25"/>
      <c r="O9" s="114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ht="16" customHeight="1">
      <c r="A10" s="287"/>
      <c r="B10" s="115"/>
      <c r="C10" s="112" t="s">
        <v>52</v>
      </c>
      <c r="D10" s="59"/>
      <c r="E10" s="113" t="s">
        <v>43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125">
        <v>0</v>
      </c>
      <c r="M10" s="125">
        <v>0</v>
      </c>
      <c r="N10" s="25"/>
      <c r="O10" s="114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spans="1:25" ht="16" customHeight="1">
      <c r="A11" s="287"/>
      <c r="B11" s="116" t="s">
        <v>53</v>
      </c>
      <c r="C11" s="117"/>
      <c r="D11" s="117"/>
      <c r="E11" s="118" t="s">
        <v>44</v>
      </c>
      <c r="F11" s="26">
        <v>175</v>
      </c>
      <c r="G11" s="26">
        <v>202</v>
      </c>
      <c r="H11" s="26">
        <v>6620</v>
      </c>
      <c r="I11" s="26">
        <v>6589</v>
      </c>
      <c r="J11" s="26">
        <v>5191</v>
      </c>
      <c r="K11" s="26">
        <v>5160</v>
      </c>
      <c r="L11" s="26">
        <v>96</v>
      </c>
      <c r="M11" s="26">
        <v>95</v>
      </c>
      <c r="N11" s="26"/>
      <c r="O11" s="12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ht="16" customHeight="1">
      <c r="A12" s="287"/>
      <c r="B12" s="96"/>
      <c r="C12" s="112" t="s">
        <v>54</v>
      </c>
      <c r="D12" s="59"/>
      <c r="E12" s="113" t="s">
        <v>45</v>
      </c>
      <c r="F12" s="25">
        <v>175</v>
      </c>
      <c r="G12" s="25">
        <v>202</v>
      </c>
      <c r="H12" s="25">
        <v>6620</v>
      </c>
      <c r="I12" s="25">
        <v>6557</v>
      </c>
      <c r="J12" s="26">
        <v>5191</v>
      </c>
      <c r="K12" s="26">
        <v>5160</v>
      </c>
      <c r="L12" s="26">
        <v>96</v>
      </c>
      <c r="M12" s="26">
        <v>95</v>
      </c>
      <c r="N12" s="25"/>
      <c r="O12" s="114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spans="1:25" ht="16" customHeight="1">
      <c r="A13" s="287"/>
      <c r="B13" s="101"/>
      <c r="C13" s="122" t="s">
        <v>55</v>
      </c>
      <c r="D13" s="123"/>
      <c r="E13" s="124" t="s">
        <v>46</v>
      </c>
      <c r="F13" s="125">
        <v>0</v>
      </c>
      <c r="G13" s="32">
        <v>0</v>
      </c>
      <c r="H13" s="125">
        <v>0</v>
      </c>
      <c r="I13" s="32">
        <v>32</v>
      </c>
      <c r="J13" s="125">
        <v>0</v>
      </c>
      <c r="K13" s="125">
        <v>0</v>
      </c>
      <c r="L13" s="125">
        <v>0</v>
      </c>
      <c r="M13" s="125">
        <v>0</v>
      </c>
      <c r="N13" s="32"/>
      <c r="O13" s="128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ht="16" customHeight="1">
      <c r="A14" s="287"/>
      <c r="B14" s="58" t="s">
        <v>56</v>
      </c>
      <c r="C14" s="59"/>
      <c r="D14" s="59"/>
      <c r="E14" s="113" t="s">
        <v>97</v>
      </c>
      <c r="F14" s="27">
        <f t="shared" ref="F14:O15" si="0">F9-F12</f>
        <v>0</v>
      </c>
      <c r="G14" s="27">
        <f t="shared" si="0"/>
        <v>0</v>
      </c>
      <c r="H14" s="27">
        <f t="shared" ref="H14:M14" si="1">H9-H12</f>
        <v>86</v>
      </c>
      <c r="I14" s="27">
        <f t="shared" si="1"/>
        <v>108</v>
      </c>
      <c r="J14" s="27">
        <f t="shared" si="1"/>
        <v>529</v>
      </c>
      <c r="K14" s="27">
        <f t="shared" si="1"/>
        <v>652</v>
      </c>
      <c r="L14" s="27">
        <f t="shared" si="1"/>
        <v>8</v>
      </c>
      <c r="M14" s="27">
        <f t="shared" si="1"/>
        <v>4</v>
      </c>
      <c r="N14" s="27">
        <f t="shared" si="0"/>
        <v>0</v>
      </c>
      <c r="O14" s="76">
        <f t="shared" si="0"/>
        <v>0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ht="16" customHeight="1">
      <c r="A15" s="287"/>
      <c r="B15" s="58" t="s">
        <v>57</v>
      </c>
      <c r="C15" s="59"/>
      <c r="D15" s="59"/>
      <c r="E15" s="113" t="s">
        <v>98</v>
      </c>
      <c r="F15" s="27">
        <f t="shared" ref="F15:O15" si="2">F10-F13</f>
        <v>0</v>
      </c>
      <c r="G15" s="27">
        <f t="shared" si="0"/>
        <v>0</v>
      </c>
      <c r="H15" s="27">
        <f t="shared" ref="H15:L15" si="3">H10-H13</f>
        <v>0</v>
      </c>
      <c r="I15" s="27">
        <f t="shared" si="3"/>
        <v>-32</v>
      </c>
      <c r="J15" s="27">
        <f t="shared" si="3"/>
        <v>0</v>
      </c>
      <c r="K15" s="27">
        <f t="shared" si="3"/>
        <v>0</v>
      </c>
      <c r="L15" s="27">
        <f t="shared" si="3"/>
        <v>0</v>
      </c>
      <c r="M15" s="27">
        <f t="shared" si="2"/>
        <v>0</v>
      </c>
      <c r="N15" s="27">
        <f t="shared" si="2"/>
        <v>0</v>
      </c>
      <c r="O15" s="76">
        <f t="shared" si="2"/>
        <v>0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spans="1:25" ht="16" customHeight="1">
      <c r="A16" s="287"/>
      <c r="B16" s="58" t="s">
        <v>58</v>
      </c>
      <c r="C16" s="59"/>
      <c r="D16" s="59"/>
      <c r="E16" s="113" t="s">
        <v>99</v>
      </c>
      <c r="F16" s="28">
        <f t="shared" ref="F16:O16" si="4">F8-F11</f>
        <v>0</v>
      </c>
      <c r="G16" s="28">
        <f t="shared" si="4"/>
        <v>0</v>
      </c>
      <c r="H16" s="28">
        <f t="shared" ref="H16:M16" si="5">H8-H11</f>
        <v>86</v>
      </c>
      <c r="I16" s="28">
        <f t="shared" si="5"/>
        <v>76</v>
      </c>
      <c r="J16" s="28">
        <f t="shared" si="5"/>
        <v>529</v>
      </c>
      <c r="K16" s="28">
        <f t="shared" si="5"/>
        <v>652</v>
      </c>
      <c r="L16" s="28">
        <f t="shared" si="5"/>
        <v>8</v>
      </c>
      <c r="M16" s="28">
        <f t="shared" si="5"/>
        <v>4</v>
      </c>
      <c r="N16" s="28">
        <f t="shared" si="4"/>
        <v>0</v>
      </c>
      <c r="O16" s="148">
        <f t="shared" si="4"/>
        <v>0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ht="16" customHeight="1">
      <c r="A17" s="287"/>
      <c r="B17" s="58" t="s">
        <v>59</v>
      </c>
      <c r="C17" s="59"/>
      <c r="D17" s="59"/>
      <c r="E17" s="129"/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125">
        <v>0</v>
      </c>
      <c r="L17" s="25">
        <v>0</v>
      </c>
      <c r="M17" s="25">
        <v>0</v>
      </c>
      <c r="N17" s="125"/>
      <c r="O17" s="132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ht="16" customHeight="1">
      <c r="A18" s="288"/>
      <c r="B18" s="65" t="s">
        <v>60</v>
      </c>
      <c r="C18" s="66"/>
      <c r="D18" s="66"/>
      <c r="E18" s="133"/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/>
      <c r="O18" s="137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 ht="16" customHeight="1">
      <c r="A19" s="287" t="s">
        <v>84</v>
      </c>
      <c r="B19" s="116" t="s">
        <v>61</v>
      </c>
      <c r="C19" s="138"/>
      <c r="D19" s="138"/>
      <c r="E19" s="139"/>
      <c r="F19" s="140">
        <v>723</v>
      </c>
      <c r="G19" s="30">
        <v>1392</v>
      </c>
      <c r="H19" s="140">
        <v>1935</v>
      </c>
      <c r="I19" s="30">
        <v>2749</v>
      </c>
      <c r="J19" s="30">
        <v>1323</v>
      </c>
      <c r="K19" s="30">
        <v>1055</v>
      </c>
      <c r="L19" s="30">
        <v>244</v>
      </c>
      <c r="M19" s="30">
        <v>264</v>
      </c>
      <c r="N19" s="30"/>
      <c r="O19" s="143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16" customHeight="1">
      <c r="A20" s="287"/>
      <c r="B20" s="144"/>
      <c r="C20" s="112" t="s">
        <v>62</v>
      </c>
      <c r="D20" s="59"/>
      <c r="E20" s="113"/>
      <c r="F20" s="27">
        <v>0</v>
      </c>
      <c r="G20" s="25">
        <v>0</v>
      </c>
      <c r="H20" s="27">
        <v>679</v>
      </c>
      <c r="I20" s="25">
        <v>1159</v>
      </c>
      <c r="J20" s="25">
        <v>0</v>
      </c>
      <c r="K20" s="25">
        <v>0</v>
      </c>
      <c r="L20" s="25">
        <v>231</v>
      </c>
      <c r="M20" s="25">
        <v>244</v>
      </c>
      <c r="N20" s="25"/>
      <c r="O20" s="114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 ht="16" customHeight="1">
      <c r="A21" s="287"/>
      <c r="B21" s="145" t="s">
        <v>63</v>
      </c>
      <c r="C21" s="117"/>
      <c r="D21" s="117"/>
      <c r="E21" s="118" t="s">
        <v>100</v>
      </c>
      <c r="F21" s="146">
        <v>723</v>
      </c>
      <c r="G21" s="26">
        <v>1392</v>
      </c>
      <c r="H21" s="146">
        <v>1935</v>
      </c>
      <c r="I21" s="26">
        <v>2749</v>
      </c>
      <c r="J21" s="26">
        <v>1323</v>
      </c>
      <c r="K21" s="26">
        <v>1055</v>
      </c>
      <c r="L21" s="26">
        <v>244</v>
      </c>
      <c r="M21" s="26">
        <v>264</v>
      </c>
      <c r="N21" s="26"/>
      <c r="O21" s="12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5" ht="16" customHeight="1">
      <c r="A22" s="287"/>
      <c r="B22" s="116" t="s">
        <v>64</v>
      </c>
      <c r="C22" s="138"/>
      <c r="D22" s="138"/>
      <c r="E22" s="139" t="s">
        <v>101</v>
      </c>
      <c r="F22" s="140">
        <v>723</v>
      </c>
      <c r="G22" s="30">
        <v>1392</v>
      </c>
      <c r="H22" s="140">
        <v>2802</v>
      </c>
      <c r="I22" s="30">
        <v>3624</v>
      </c>
      <c r="J22" s="30">
        <v>5646</v>
      </c>
      <c r="K22" s="30">
        <v>4780</v>
      </c>
      <c r="L22" s="30">
        <v>294</v>
      </c>
      <c r="M22" s="30">
        <v>315</v>
      </c>
      <c r="N22" s="30"/>
      <c r="O22" s="143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ht="16" customHeight="1">
      <c r="A23" s="287"/>
      <c r="B23" s="96" t="s">
        <v>65</v>
      </c>
      <c r="C23" s="122" t="s">
        <v>66</v>
      </c>
      <c r="D23" s="123"/>
      <c r="E23" s="124"/>
      <c r="F23" s="28">
        <v>723</v>
      </c>
      <c r="G23" s="32">
        <v>1392</v>
      </c>
      <c r="H23" s="28">
        <v>1264</v>
      </c>
      <c r="I23" s="32">
        <v>1513</v>
      </c>
      <c r="J23" s="32">
        <v>570</v>
      </c>
      <c r="K23" s="32">
        <v>567</v>
      </c>
      <c r="L23" s="32">
        <v>45</v>
      </c>
      <c r="M23" s="32">
        <v>45</v>
      </c>
      <c r="N23" s="32"/>
      <c r="O23" s="128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ht="16" customHeight="1">
      <c r="A24" s="287"/>
      <c r="B24" s="58" t="s">
        <v>102</v>
      </c>
      <c r="C24" s="59"/>
      <c r="D24" s="59"/>
      <c r="E24" s="113" t="s">
        <v>103</v>
      </c>
      <c r="F24" s="27">
        <f t="shared" ref="F24:O24" si="6">F21-F22</f>
        <v>0</v>
      </c>
      <c r="G24" s="27">
        <f t="shared" si="6"/>
        <v>0</v>
      </c>
      <c r="H24" s="27">
        <f t="shared" ref="H24:M24" si="7">H21-H22</f>
        <v>-867</v>
      </c>
      <c r="I24" s="27">
        <f t="shared" si="7"/>
        <v>-875</v>
      </c>
      <c r="J24" s="27">
        <f t="shared" si="7"/>
        <v>-4323</v>
      </c>
      <c r="K24" s="27">
        <f t="shared" si="7"/>
        <v>-3725</v>
      </c>
      <c r="L24" s="27">
        <f t="shared" si="7"/>
        <v>-50</v>
      </c>
      <c r="M24" s="27">
        <f t="shared" si="7"/>
        <v>-51</v>
      </c>
      <c r="N24" s="27">
        <f t="shared" si="6"/>
        <v>0</v>
      </c>
      <c r="O24" s="76">
        <f t="shared" si="6"/>
        <v>0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16" customHeight="1">
      <c r="A25" s="287"/>
      <c r="B25" s="149" t="s">
        <v>67</v>
      </c>
      <c r="C25" s="123"/>
      <c r="D25" s="123"/>
      <c r="E25" s="289" t="s">
        <v>104</v>
      </c>
      <c r="F25" s="303">
        <v>0</v>
      </c>
      <c r="G25" s="295">
        <v>0</v>
      </c>
      <c r="H25" s="303">
        <v>867</v>
      </c>
      <c r="I25" s="295">
        <v>875</v>
      </c>
      <c r="J25" s="32">
        <v>4323</v>
      </c>
      <c r="K25" s="32">
        <v>3725</v>
      </c>
      <c r="L25" s="32">
        <v>50</v>
      </c>
      <c r="M25" s="32">
        <v>51</v>
      </c>
      <c r="N25" s="295"/>
      <c r="O25" s="297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6" customHeight="1">
      <c r="A26" s="287"/>
      <c r="B26" s="145" t="s">
        <v>68</v>
      </c>
      <c r="C26" s="117"/>
      <c r="D26" s="117"/>
      <c r="E26" s="290"/>
      <c r="F26" s="304"/>
      <c r="G26" s="296"/>
      <c r="H26" s="304"/>
      <c r="I26" s="296"/>
      <c r="J26" s="150"/>
      <c r="K26" s="150"/>
      <c r="L26" s="150"/>
      <c r="M26" s="150"/>
      <c r="N26" s="296"/>
      <c r="O26" s="298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ht="16" customHeight="1">
      <c r="A27" s="288"/>
      <c r="B27" s="65" t="s">
        <v>105</v>
      </c>
      <c r="C27" s="66"/>
      <c r="D27" s="66"/>
      <c r="E27" s="152" t="s">
        <v>106</v>
      </c>
      <c r="F27" s="31">
        <f t="shared" ref="F27:O27" si="8">F24+F25</f>
        <v>0</v>
      </c>
      <c r="G27" s="31">
        <f t="shared" si="8"/>
        <v>0</v>
      </c>
      <c r="H27" s="31">
        <f t="shared" ref="H27:M27" si="9">H24+H25</f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8"/>
        <v>0</v>
      </c>
      <c r="O27" s="86">
        <f t="shared" si="8"/>
        <v>0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ht="16" customHeight="1">
      <c r="F28" s="111"/>
      <c r="G28" s="111"/>
      <c r="H28" s="111"/>
      <c r="I28" s="111"/>
      <c r="J28" s="111"/>
      <c r="K28" s="111"/>
      <c r="L28" s="15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ht="16" customHeight="1">
      <c r="A29" s="66"/>
      <c r="F29" s="111"/>
      <c r="G29" s="111"/>
      <c r="H29" s="111"/>
      <c r="I29" s="111"/>
      <c r="J29" s="154"/>
      <c r="K29" s="154"/>
      <c r="L29" s="153"/>
      <c r="M29" s="111"/>
      <c r="N29" s="111"/>
      <c r="O29" s="154" t="s">
        <v>107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54"/>
    </row>
    <row r="30" spans="1:25" ht="16" customHeight="1">
      <c r="A30" s="280" t="s">
        <v>69</v>
      </c>
      <c r="B30" s="281"/>
      <c r="C30" s="281"/>
      <c r="D30" s="281"/>
      <c r="E30" s="282"/>
      <c r="F30" s="301" t="s">
        <v>247</v>
      </c>
      <c r="G30" s="302"/>
      <c r="H30" s="301" t="s">
        <v>248</v>
      </c>
      <c r="I30" s="302"/>
      <c r="J30" s="301"/>
      <c r="K30" s="302"/>
      <c r="L30" s="301"/>
      <c r="M30" s="302"/>
      <c r="N30" s="301"/>
      <c r="O30" s="302"/>
      <c r="P30" s="153"/>
      <c r="Q30" s="153"/>
      <c r="R30" s="153"/>
      <c r="S30" s="153"/>
      <c r="T30" s="153"/>
      <c r="U30" s="153"/>
      <c r="V30" s="153"/>
      <c r="W30" s="153"/>
      <c r="X30" s="153"/>
      <c r="Y30" s="153"/>
    </row>
    <row r="31" spans="1:25" ht="16" customHeight="1">
      <c r="A31" s="283"/>
      <c r="B31" s="284"/>
      <c r="C31" s="284"/>
      <c r="D31" s="284"/>
      <c r="E31" s="285"/>
      <c r="F31" s="102" t="s">
        <v>235</v>
      </c>
      <c r="G31" s="256" t="s">
        <v>2</v>
      </c>
      <c r="H31" s="102" t="s">
        <v>235</v>
      </c>
      <c r="I31" s="256" t="s">
        <v>2</v>
      </c>
      <c r="J31" s="102" t="s">
        <v>235</v>
      </c>
      <c r="K31" s="257" t="s">
        <v>2</v>
      </c>
      <c r="L31" s="102" t="s">
        <v>235</v>
      </c>
      <c r="M31" s="256" t="s">
        <v>2</v>
      </c>
      <c r="N31" s="102" t="s">
        <v>235</v>
      </c>
      <c r="O31" s="258" t="s">
        <v>2</v>
      </c>
      <c r="P31" s="156"/>
      <c r="Q31" s="156"/>
      <c r="R31" s="156"/>
      <c r="S31" s="156"/>
      <c r="T31" s="156"/>
      <c r="U31" s="156"/>
      <c r="V31" s="156"/>
      <c r="W31" s="156"/>
      <c r="X31" s="156"/>
      <c r="Y31" s="156"/>
    </row>
    <row r="32" spans="1:25" ht="16" customHeight="1">
      <c r="A32" s="286" t="s">
        <v>85</v>
      </c>
      <c r="B32" s="105" t="s">
        <v>50</v>
      </c>
      <c r="C32" s="106"/>
      <c r="D32" s="106"/>
      <c r="E32" s="157" t="s">
        <v>41</v>
      </c>
      <c r="F32" s="30">
        <v>0</v>
      </c>
      <c r="G32" s="158">
        <v>0</v>
      </c>
      <c r="H32" s="24">
        <v>0</v>
      </c>
      <c r="I32" s="109">
        <v>0</v>
      </c>
      <c r="J32" s="24"/>
      <c r="K32" s="110"/>
      <c r="L32" s="30"/>
      <c r="M32" s="158"/>
      <c r="N32" s="24"/>
      <c r="O32" s="159"/>
      <c r="P32" s="158"/>
      <c r="Q32" s="158"/>
      <c r="R32" s="158"/>
      <c r="S32" s="158"/>
      <c r="T32" s="160"/>
      <c r="U32" s="160"/>
      <c r="V32" s="158"/>
      <c r="W32" s="158"/>
      <c r="X32" s="160"/>
      <c r="Y32" s="160"/>
    </row>
    <row r="33" spans="1:25" ht="16" customHeight="1">
      <c r="A33" s="291"/>
      <c r="B33" s="101"/>
      <c r="C33" s="122" t="s">
        <v>70</v>
      </c>
      <c r="D33" s="123"/>
      <c r="E33" s="161"/>
      <c r="F33" s="32">
        <v>0</v>
      </c>
      <c r="G33" s="162">
        <v>0</v>
      </c>
      <c r="H33" s="32">
        <v>0</v>
      </c>
      <c r="I33" s="127">
        <v>0</v>
      </c>
      <c r="J33" s="32"/>
      <c r="K33" s="128"/>
      <c r="L33" s="32"/>
      <c r="M33" s="162"/>
      <c r="N33" s="32"/>
      <c r="O33" s="148"/>
      <c r="P33" s="158"/>
      <c r="Q33" s="158"/>
      <c r="R33" s="158"/>
      <c r="S33" s="158"/>
      <c r="T33" s="160"/>
      <c r="U33" s="160"/>
      <c r="V33" s="158"/>
      <c r="W33" s="158"/>
      <c r="X33" s="160"/>
      <c r="Y33" s="160"/>
    </row>
    <row r="34" spans="1:25" ht="16" customHeight="1">
      <c r="A34" s="291"/>
      <c r="B34" s="101"/>
      <c r="C34" s="163"/>
      <c r="D34" s="112" t="s">
        <v>71</v>
      </c>
      <c r="E34" s="164"/>
      <c r="F34" s="25">
        <v>0</v>
      </c>
      <c r="G34" s="98">
        <v>0</v>
      </c>
      <c r="H34" s="25">
        <v>0</v>
      </c>
      <c r="I34" s="75">
        <v>0</v>
      </c>
      <c r="J34" s="25"/>
      <c r="K34" s="114"/>
      <c r="L34" s="25"/>
      <c r="M34" s="98"/>
      <c r="N34" s="25"/>
      <c r="O34" s="76"/>
      <c r="P34" s="158"/>
      <c r="Q34" s="158"/>
      <c r="R34" s="158"/>
      <c r="S34" s="158"/>
      <c r="T34" s="160"/>
      <c r="U34" s="160"/>
      <c r="V34" s="158"/>
      <c r="W34" s="158"/>
      <c r="X34" s="160"/>
      <c r="Y34" s="160"/>
    </row>
    <row r="35" spans="1:25" ht="16" customHeight="1">
      <c r="A35" s="291"/>
      <c r="B35" s="115"/>
      <c r="C35" s="165" t="s">
        <v>72</v>
      </c>
      <c r="D35" s="117"/>
      <c r="E35" s="166"/>
      <c r="F35" s="26">
        <v>0</v>
      </c>
      <c r="G35" s="119">
        <v>0</v>
      </c>
      <c r="H35" s="26">
        <v>0</v>
      </c>
      <c r="I35" s="120">
        <v>0</v>
      </c>
      <c r="J35" s="167"/>
      <c r="K35" s="168"/>
      <c r="L35" s="26"/>
      <c r="M35" s="119"/>
      <c r="N35" s="26"/>
      <c r="O35" s="147"/>
      <c r="P35" s="158"/>
      <c r="Q35" s="158"/>
      <c r="R35" s="158"/>
      <c r="S35" s="158"/>
      <c r="T35" s="160"/>
      <c r="U35" s="160"/>
      <c r="V35" s="158"/>
      <c r="W35" s="158"/>
      <c r="X35" s="160"/>
      <c r="Y35" s="160"/>
    </row>
    <row r="36" spans="1:25" ht="16" customHeight="1">
      <c r="A36" s="291"/>
      <c r="B36" s="116" t="s">
        <v>53</v>
      </c>
      <c r="C36" s="138"/>
      <c r="D36" s="138"/>
      <c r="E36" s="157" t="s">
        <v>42</v>
      </c>
      <c r="F36" s="140">
        <v>0</v>
      </c>
      <c r="G36" s="148">
        <v>0</v>
      </c>
      <c r="H36" s="30">
        <v>0</v>
      </c>
      <c r="I36" s="142">
        <v>0</v>
      </c>
      <c r="J36" s="30"/>
      <c r="K36" s="143"/>
      <c r="L36" s="30"/>
      <c r="M36" s="158"/>
      <c r="N36" s="30"/>
      <c r="O36" s="141"/>
      <c r="P36" s="158"/>
      <c r="Q36" s="158"/>
      <c r="R36" s="158"/>
      <c r="S36" s="158"/>
      <c r="T36" s="158"/>
      <c r="U36" s="158"/>
      <c r="V36" s="158"/>
      <c r="W36" s="158"/>
      <c r="X36" s="160"/>
      <c r="Y36" s="160"/>
    </row>
    <row r="37" spans="1:25" ht="16" customHeight="1">
      <c r="A37" s="291"/>
      <c r="B37" s="101"/>
      <c r="C37" s="112" t="s">
        <v>73</v>
      </c>
      <c r="D37" s="59"/>
      <c r="E37" s="164"/>
      <c r="F37" s="27">
        <v>0</v>
      </c>
      <c r="G37" s="76">
        <v>0</v>
      </c>
      <c r="H37" s="25">
        <v>0</v>
      </c>
      <c r="I37" s="75">
        <v>0</v>
      </c>
      <c r="J37" s="25"/>
      <c r="K37" s="114"/>
      <c r="L37" s="25"/>
      <c r="M37" s="98"/>
      <c r="N37" s="25"/>
      <c r="O37" s="76"/>
      <c r="P37" s="158"/>
      <c r="Q37" s="158"/>
      <c r="R37" s="158"/>
      <c r="S37" s="158"/>
      <c r="T37" s="158"/>
      <c r="U37" s="158"/>
      <c r="V37" s="158"/>
      <c r="W37" s="158"/>
      <c r="X37" s="160"/>
      <c r="Y37" s="160"/>
    </row>
    <row r="38" spans="1:25" ht="16" customHeight="1">
      <c r="A38" s="291"/>
      <c r="B38" s="115"/>
      <c r="C38" s="112" t="s">
        <v>74</v>
      </c>
      <c r="D38" s="59"/>
      <c r="E38" s="164"/>
      <c r="F38" s="27">
        <v>0</v>
      </c>
      <c r="G38" s="76">
        <v>0</v>
      </c>
      <c r="H38" s="25">
        <v>0</v>
      </c>
      <c r="I38" s="75">
        <v>0</v>
      </c>
      <c r="J38" s="25"/>
      <c r="K38" s="168"/>
      <c r="L38" s="25"/>
      <c r="M38" s="98"/>
      <c r="N38" s="25"/>
      <c r="O38" s="76"/>
      <c r="P38" s="158"/>
      <c r="Q38" s="158"/>
      <c r="R38" s="160"/>
      <c r="S38" s="160"/>
      <c r="T38" s="158"/>
      <c r="U38" s="158"/>
      <c r="V38" s="158"/>
      <c r="W38" s="158"/>
      <c r="X38" s="160"/>
      <c r="Y38" s="160"/>
    </row>
    <row r="39" spans="1:25" ht="16" customHeight="1">
      <c r="A39" s="292"/>
      <c r="B39" s="84" t="s">
        <v>75</v>
      </c>
      <c r="C39" s="85"/>
      <c r="D39" s="85"/>
      <c r="E39" s="99" t="s">
        <v>108</v>
      </c>
      <c r="F39" s="31">
        <f>F32-F36</f>
        <v>0</v>
      </c>
      <c r="G39" s="86">
        <f t="shared" ref="G39:O39" si="10">G32-G36</f>
        <v>0</v>
      </c>
      <c r="H39" s="31">
        <f t="shared" si="10"/>
        <v>0</v>
      </c>
      <c r="I39" s="86">
        <f t="shared" si="10"/>
        <v>0</v>
      </c>
      <c r="J39" s="31">
        <f t="shared" si="10"/>
        <v>0</v>
      </c>
      <c r="K39" s="86">
        <f t="shared" si="10"/>
        <v>0</v>
      </c>
      <c r="L39" s="31">
        <f t="shared" si="10"/>
        <v>0</v>
      </c>
      <c r="M39" s="86">
        <f t="shared" si="10"/>
        <v>0</v>
      </c>
      <c r="N39" s="31">
        <f t="shared" si="10"/>
        <v>0</v>
      </c>
      <c r="O39" s="86">
        <f t="shared" si="10"/>
        <v>0</v>
      </c>
      <c r="P39" s="158"/>
      <c r="Q39" s="158"/>
      <c r="R39" s="158"/>
      <c r="S39" s="158"/>
      <c r="T39" s="158"/>
      <c r="U39" s="158"/>
      <c r="V39" s="158"/>
      <c r="W39" s="158"/>
      <c r="X39" s="160"/>
      <c r="Y39" s="160"/>
    </row>
    <row r="40" spans="1:25" ht="16" customHeight="1">
      <c r="A40" s="286" t="s">
        <v>86</v>
      </c>
      <c r="B40" s="116" t="s">
        <v>76</v>
      </c>
      <c r="C40" s="138"/>
      <c r="D40" s="138"/>
      <c r="E40" s="157" t="s">
        <v>44</v>
      </c>
      <c r="F40" s="140">
        <v>119</v>
      </c>
      <c r="G40" s="141">
        <v>119</v>
      </c>
      <c r="H40" s="30">
        <v>85</v>
      </c>
      <c r="I40" s="142">
        <v>85</v>
      </c>
      <c r="J40" s="30"/>
      <c r="K40" s="143"/>
      <c r="L40" s="30"/>
      <c r="M40" s="158"/>
      <c r="N40" s="30"/>
      <c r="O40" s="141"/>
      <c r="P40" s="158"/>
      <c r="Q40" s="158"/>
      <c r="R40" s="158"/>
      <c r="S40" s="158"/>
      <c r="T40" s="160"/>
      <c r="U40" s="160"/>
      <c r="V40" s="160"/>
      <c r="W40" s="160"/>
      <c r="X40" s="158"/>
      <c r="Y40" s="158"/>
    </row>
    <row r="41" spans="1:25" ht="16" customHeight="1">
      <c r="A41" s="293"/>
      <c r="B41" s="115"/>
      <c r="C41" s="112" t="s">
        <v>77</v>
      </c>
      <c r="D41" s="59"/>
      <c r="E41" s="164"/>
      <c r="F41" s="169">
        <v>0</v>
      </c>
      <c r="G41" s="170">
        <v>0</v>
      </c>
      <c r="H41" s="167">
        <v>0</v>
      </c>
      <c r="I41" s="168">
        <v>0</v>
      </c>
      <c r="J41" s="25"/>
      <c r="K41" s="114"/>
      <c r="L41" s="25"/>
      <c r="M41" s="98"/>
      <c r="N41" s="25"/>
      <c r="O41" s="76"/>
      <c r="P41" s="160"/>
      <c r="Q41" s="160"/>
      <c r="R41" s="160"/>
      <c r="S41" s="160"/>
      <c r="T41" s="160"/>
      <c r="U41" s="160"/>
      <c r="V41" s="160"/>
      <c r="W41" s="160"/>
      <c r="X41" s="158"/>
      <c r="Y41" s="158"/>
    </row>
    <row r="42" spans="1:25" ht="16" customHeight="1">
      <c r="A42" s="293"/>
      <c r="B42" s="116" t="s">
        <v>64</v>
      </c>
      <c r="C42" s="138"/>
      <c r="D42" s="138"/>
      <c r="E42" s="157" t="s">
        <v>45</v>
      </c>
      <c r="F42" s="140">
        <v>119</v>
      </c>
      <c r="G42" s="141">
        <v>119</v>
      </c>
      <c r="H42" s="30">
        <v>85</v>
      </c>
      <c r="I42" s="142">
        <v>85</v>
      </c>
      <c r="J42" s="30"/>
      <c r="K42" s="143"/>
      <c r="L42" s="30"/>
      <c r="M42" s="158"/>
      <c r="N42" s="30"/>
      <c r="O42" s="141"/>
      <c r="P42" s="158"/>
      <c r="Q42" s="158"/>
      <c r="R42" s="158"/>
      <c r="S42" s="158"/>
      <c r="T42" s="160"/>
      <c r="U42" s="160"/>
      <c r="V42" s="158"/>
      <c r="W42" s="158"/>
      <c r="X42" s="158"/>
      <c r="Y42" s="158"/>
    </row>
    <row r="43" spans="1:25" ht="16" customHeight="1">
      <c r="A43" s="293"/>
      <c r="B43" s="115"/>
      <c r="C43" s="112" t="s">
        <v>78</v>
      </c>
      <c r="D43" s="59"/>
      <c r="E43" s="164"/>
      <c r="F43" s="27">
        <v>101</v>
      </c>
      <c r="G43" s="76">
        <v>99</v>
      </c>
      <c r="H43" s="25">
        <v>70</v>
      </c>
      <c r="I43" s="75">
        <v>69</v>
      </c>
      <c r="J43" s="167"/>
      <c r="K43" s="168"/>
      <c r="L43" s="25"/>
      <c r="M43" s="98"/>
      <c r="N43" s="25"/>
      <c r="O43" s="76"/>
      <c r="P43" s="158"/>
      <c r="Q43" s="158"/>
      <c r="R43" s="160"/>
      <c r="S43" s="158"/>
      <c r="T43" s="160"/>
      <c r="U43" s="160"/>
      <c r="V43" s="158"/>
      <c r="W43" s="158"/>
      <c r="X43" s="160"/>
      <c r="Y43" s="160"/>
    </row>
    <row r="44" spans="1:25" ht="16" customHeight="1">
      <c r="A44" s="294"/>
      <c r="B44" s="65" t="s">
        <v>75</v>
      </c>
      <c r="C44" s="66"/>
      <c r="D44" s="66"/>
      <c r="E44" s="99" t="s">
        <v>109</v>
      </c>
      <c r="F44" s="134">
        <f>F40-F42</f>
        <v>0</v>
      </c>
      <c r="G44" s="135">
        <f t="shared" ref="G44:O44" si="11">G40-G42</f>
        <v>0</v>
      </c>
      <c r="H44" s="134">
        <f t="shared" si="11"/>
        <v>0</v>
      </c>
      <c r="I44" s="135">
        <f t="shared" si="11"/>
        <v>0</v>
      </c>
      <c r="J44" s="134">
        <f t="shared" si="11"/>
        <v>0</v>
      </c>
      <c r="K44" s="135">
        <f t="shared" si="11"/>
        <v>0</v>
      </c>
      <c r="L44" s="134">
        <f t="shared" si="11"/>
        <v>0</v>
      </c>
      <c r="M44" s="135">
        <f t="shared" si="11"/>
        <v>0</v>
      </c>
      <c r="N44" s="134">
        <f t="shared" si="11"/>
        <v>0</v>
      </c>
      <c r="O44" s="135">
        <f t="shared" si="11"/>
        <v>0</v>
      </c>
      <c r="P44" s="160"/>
      <c r="Q44" s="160"/>
      <c r="R44" s="158"/>
      <c r="S44" s="158"/>
      <c r="T44" s="160"/>
      <c r="U44" s="160"/>
      <c r="V44" s="158"/>
      <c r="W44" s="158"/>
      <c r="X44" s="158"/>
      <c r="Y44" s="158"/>
    </row>
    <row r="45" spans="1:25" ht="16" customHeight="1">
      <c r="A45" s="271" t="s">
        <v>87</v>
      </c>
      <c r="B45" s="171" t="s">
        <v>79</v>
      </c>
      <c r="C45" s="172"/>
      <c r="D45" s="172"/>
      <c r="E45" s="173" t="s">
        <v>110</v>
      </c>
      <c r="F45" s="78">
        <f>F39+F44</f>
        <v>0</v>
      </c>
      <c r="G45" s="74">
        <f t="shared" ref="G45:O45" si="12">G39+G44</f>
        <v>0</v>
      </c>
      <c r="H45" s="78">
        <f t="shared" si="12"/>
        <v>0</v>
      </c>
      <c r="I45" s="74">
        <f t="shared" si="12"/>
        <v>0</v>
      </c>
      <c r="J45" s="78">
        <f t="shared" si="12"/>
        <v>0</v>
      </c>
      <c r="K45" s="74">
        <f t="shared" si="12"/>
        <v>0</v>
      </c>
      <c r="L45" s="78">
        <f t="shared" si="12"/>
        <v>0</v>
      </c>
      <c r="M45" s="74">
        <f t="shared" si="12"/>
        <v>0</v>
      </c>
      <c r="N45" s="78">
        <f t="shared" si="12"/>
        <v>0</v>
      </c>
      <c r="O45" s="74">
        <f t="shared" si="12"/>
        <v>0</v>
      </c>
      <c r="P45" s="158"/>
      <c r="Q45" s="158"/>
      <c r="R45" s="158"/>
      <c r="S45" s="158"/>
      <c r="T45" s="158"/>
      <c r="U45" s="158"/>
      <c r="V45" s="158"/>
      <c r="W45" s="158"/>
      <c r="X45" s="158"/>
      <c r="Y45" s="158"/>
    </row>
    <row r="46" spans="1:25" ht="16" customHeight="1">
      <c r="A46" s="272"/>
      <c r="B46" s="58" t="s">
        <v>80</v>
      </c>
      <c r="C46" s="59"/>
      <c r="D46" s="59"/>
      <c r="E46" s="59"/>
      <c r="F46" s="169">
        <v>0</v>
      </c>
      <c r="G46" s="170">
        <v>0</v>
      </c>
      <c r="H46" s="167">
        <v>0</v>
      </c>
      <c r="I46" s="168">
        <v>0</v>
      </c>
      <c r="J46" s="167"/>
      <c r="K46" s="168"/>
      <c r="L46" s="25"/>
      <c r="M46" s="98"/>
      <c r="N46" s="167"/>
      <c r="O46" s="132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1:25" ht="16" customHeight="1">
      <c r="A47" s="272"/>
      <c r="B47" s="58" t="s">
        <v>81</v>
      </c>
      <c r="C47" s="59"/>
      <c r="D47" s="59"/>
      <c r="E47" s="59"/>
      <c r="F47" s="27">
        <v>0</v>
      </c>
      <c r="G47" s="76">
        <v>0</v>
      </c>
      <c r="H47" s="25">
        <v>0</v>
      </c>
      <c r="I47" s="75">
        <v>0</v>
      </c>
      <c r="J47" s="25"/>
      <c r="K47" s="114"/>
      <c r="L47" s="25"/>
      <c r="M47" s="98"/>
      <c r="N47" s="25"/>
      <c r="O47" s="76"/>
      <c r="P47" s="158"/>
      <c r="Q47" s="158"/>
      <c r="R47" s="158"/>
      <c r="S47" s="158"/>
      <c r="T47" s="158"/>
      <c r="U47" s="158"/>
      <c r="V47" s="158"/>
      <c r="W47" s="158"/>
      <c r="X47" s="158"/>
      <c r="Y47" s="158"/>
    </row>
    <row r="48" spans="1:25" ht="16" customHeight="1">
      <c r="A48" s="273"/>
      <c r="B48" s="65" t="s">
        <v>82</v>
      </c>
      <c r="C48" s="66"/>
      <c r="D48" s="66"/>
      <c r="E48" s="66"/>
      <c r="F48" s="174">
        <v>0</v>
      </c>
      <c r="G48" s="175">
        <v>0</v>
      </c>
      <c r="H48" s="174">
        <v>0</v>
      </c>
      <c r="I48" s="90">
        <v>0</v>
      </c>
      <c r="J48" s="174"/>
      <c r="K48" s="176"/>
      <c r="L48" s="174"/>
      <c r="M48" s="175"/>
      <c r="N48" s="174"/>
      <c r="O48" s="86"/>
      <c r="P48" s="158"/>
      <c r="Q48" s="158"/>
      <c r="R48" s="158"/>
      <c r="S48" s="158"/>
      <c r="T48" s="158"/>
      <c r="U48" s="158"/>
      <c r="V48" s="158"/>
      <c r="W48" s="158"/>
      <c r="X48" s="158"/>
      <c r="Y48" s="158"/>
    </row>
    <row r="49" spans="1:16" ht="16" customHeight="1">
      <c r="A49" s="33" t="s">
        <v>111</v>
      </c>
      <c r="O49" s="101"/>
      <c r="P49" s="101"/>
    </row>
    <row r="50" spans="1:16" ht="16" customHeight="1">
      <c r="O50" s="101"/>
      <c r="P50" s="101"/>
    </row>
  </sheetData>
  <mergeCells count="24">
    <mergeCell ref="N25:N26"/>
    <mergeCell ref="O25:O26"/>
    <mergeCell ref="N6:O6"/>
    <mergeCell ref="N30:O30"/>
    <mergeCell ref="F30:G30"/>
    <mergeCell ref="H30:I30"/>
    <mergeCell ref="J30:K30"/>
    <mergeCell ref="L30:M30"/>
    <mergeCell ref="F6:G6"/>
    <mergeCell ref="H6:I6"/>
    <mergeCell ref="F25:F26"/>
    <mergeCell ref="G25:G26"/>
    <mergeCell ref="H25:H26"/>
    <mergeCell ref="I25:I26"/>
    <mergeCell ref="J6:K6"/>
    <mergeCell ref="L6:M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33" customWidth="1"/>
    <col min="3" max="4" width="1.6328125" style="33" customWidth="1"/>
    <col min="5" max="5" width="32.6328125" style="33" customWidth="1"/>
    <col min="6" max="6" width="15.6328125" style="33" customWidth="1"/>
    <col min="7" max="7" width="10.6328125" style="33" customWidth="1"/>
    <col min="8" max="8" width="15.6328125" style="33" customWidth="1"/>
    <col min="9" max="9" width="10.6328125" style="33" customWidth="1"/>
    <col min="10" max="11" width="9" style="33"/>
    <col min="12" max="12" width="9.90625" style="33" customWidth="1"/>
    <col min="13" max="16384" width="9" style="33"/>
  </cols>
  <sheetData>
    <row r="1" spans="1:9" ht="34" customHeight="1">
      <c r="A1" s="8" t="s">
        <v>0</v>
      </c>
      <c r="B1" s="8"/>
      <c r="C1" s="8"/>
      <c r="D1" s="8"/>
      <c r="E1" s="11" t="s">
        <v>257</v>
      </c>
      <c r="F1" s="1"/>
    </row>
    <row r="3" spans="1:9" ht="14">
      <c r="A3" s="4" t="s">
        <v>112</v>
      </c>
    </row>
    <row r="5" spans="1:9">
      <c r="A5" s="9" t="s">
        <v>237</v>
      </c>
      <c r="B5" s="9"/>
      <c r="C5" s="9"/>
      <c r="D5" s="9"/>
      <c r="E5" s="9"/>
    </row>
    <row r="6" spans="1:9" ht="14">
      <c r="A6" s="2"/>
      <c r="H6" s="221"/>
      <c r="I6" s="178" t="s">
        <v>1</v>
      </c>
    </row>
    <row r="7" spans="1:9" ht="27" customHeight="1">
      <c r="A7" s="3"/>
      <c r="B7" s="177"/>
      <c r="C7" s="177"/>
      <c r="D7" s="177"/>
      <c r="E7" s="177"/>
      <c r="F7" s="222" t="s">
        <v>238</v>
      </c>
      <c r="G7" s="223"/>
      <c r="H7" s="224" t="s">
        <v>2</v>
      </c>
      <c r="I7" s="225" t="s">
        <v>22</v>
      </c>
    </row>
    <row r="8" spans="1:9" ht="17.149999999999999" customHeight="1">
      <c r="A8" s="39"/>
      <c r="B8" s="40"/>
      <c r="C8" s="40"/>
      <c r="D8" s="40"/>
      <c r="E8" s="40"/>
      <c r="F8" s="226" t="s">
        <v>113</v>
      </c>
      <c r="G8" s="103" t="s">
        <v>3</v>
      </c>
      <c r="H8" s="227"/>
      <c r="I8" s="228"/>
    </row>
    <row r="9" spans="1:9" ht="18" customHeight="1">
      <c r="A9" s="264" t="s">
        <v>88</v>
      </c>
      <c r="B9" s="264" t="s">
        <v>90</v>
      </c>
      <c r="C9" s="105" t="s">
        <v>4</v>
      </c>
      <c r="D9" s="106"/>
      <c r="E9" s="106"/>
      <c r="F9" s="140">
        <v>273291</v>
      </c>
      <c r="G9" s="229">
        <f>F9/$F$27*100</f>
        <v>34.809528419164849</v>
      </c>
      <c r="H9" s="30">
        <v>275571</v>
      </c>
      <c r="I9" s="230">
        <f t="shared" ref="I9:I45" si="0">(F9/H9-1)*100</f>
        <v>-0.82737298191755126</v>
      </c>
    </row>
    <row r="10" spans="1:9" ht="18" customHeight="1">
      <c r="A10" s="265"/>
      <c r="B10" s="265"/>
      <c r="C10" s="96"/>
      <c r="D10" s="122" t="s">
        <v>23</v>
      </c>
      <c r="E10" s="123"/>
      <c r="F10" s="28">
        <v>84835</v>
      </c>
      <c r="G10" s="231">
        <f t="shared" ref="G10:G27" si="1">F10/$F$27*100</f>
        <v>10.805574802828669</v>
      </c>
      <c r="H10" s="32">
        <v>84738</v>
      </c>
      <c r="I10" s="232">
        <f t="shared" si="0"/>
        <v>0.1144704854964651</v>
      </c>
    </row>
    <row r="11" spans="1:9" ht="18" customHeight="1">
      <c r="A11" s="265"/>
      <c r="B11" s="265"/>
      <c r="C11" s="96"/>
      <c r="D11" s="233"/>
      <c r="E11" s="234" t="s">
        <v>24</v>
      </c>
      <c r="F11" s="27">
        <v>69642</v>
      </c>
      <c r="G11" s="235">
        <f t="shared" si="1"/>
        <v>8.8704171676618628</v>
      </c>
      <c r="H11" s="25">
        <v>68583</v>
      </c>
      <c r="I11" s="236">
        <f t="shared" si="0"/>
        <v>1.5441144306898247</v>
      </c>
    </row>
    <row r="12" spans="1:9" ht="18" customHeight="1">
      <c r="A12" s="265"/>
      <c r="B12" s="265"/>
      <c r="C12" s="96"/>
      <c r="D12" s="233"/>
      <c r="E12" s="234" t="s">
        <v>25</v>
      </c>
      <c r="F12" s="27">
        <v>6584</v>
      </c>
      <c r="G12" s="235">
        <f t="shared" si="1"/>
        <v>0.8386150115143981</v>
      </c>
      <c r="H12" s="25">
        <v>6800</v>
      </c>
      <c r="I12" s="236">
        <f t="shared" si="0"/>
        <v>-3.1764705882352917</v>
      </c>
    </row>
    <row r="13" spans="1:9" ht="18" customHeight="1">
      <c r="A13" s="265"/>
      <c r="B13" s="265"/>
      <c r="C13" s="96"/>
      <c r="D13" s="237"/>
      <c r="E13" s="234" t="s">
        <v>26</v>
      </c>
      <c r="F13" s="27">
        <v>519</v>
      </c>
      <c r="G13" s="235">
        <f t="shared" si="1"/>
        <v>6.6105891703519534E-2</v>
      </c>
      <c r="H13" s="25">
        <v>1119</v>
      </c>
      <c r="I13" s="236">
        <f t="shared" si="0"/>
        <v>-53.619302949061662</v>
      </c>
    </row>
    <row r="14" spans="1:9" ht="18" customHeight="1">
      <c r="A14" s="265"/>
      <c r="B14" s="265"/>
      <c r="C14" s="96"/>
      <c r="D14" s="238" t="s">
        <v>27</v>
      </c>
      <c r="E14" s="138"/>
      <c r="F14" s="140">
        <v>53470</v>
      </c>
      <c r="G14" s="229">
        <f t="shared" si="1"/>
        <v>6.8105626770466081</v>
      </c>
      <c r="H14" s="30">
        <v>51948</v>
      </c>
      <c r="I14" s="239">
        <f t="shared" si="0"/>
        <v>2.9298529298529274</v>
      </c>
    </row>
    <row r="15" spans="1:9" ht="18" customHeight="1">
      <c r="A15" s="265"/>
      <c r="B15" s="265"/>
      <c r="C15" s="96"/>
      <c r="D15" s="233"/>
      <c r="E15" s="234" t="s">
        <v>28</v>
      </c>
      <c r="F15" s="27">
        <v>2829</v>
      </c>
      <c r="G15" s="235">
        <f t="shared" si="1"/>
        <v>0.36033442703132323</v>
      </c>
      <c r="H15" s="25">
        <v>2650</v>
      </c>
      <c r="I15" s="236">
        <f t="shared" si="0"/>
        <v>6.7547169811320806</v>
      </c>
    </row>
    <row r="16" spans="1:9" ht="18" customHeight="1">
      <c r="A16" s="265"/>
      <c r="B16" s="265"/>
      <c r="C16" s="96"/>
      <c r="D16" s="233"/>
      <c r="E16" s="240" t="s">
        <v>29</v>
      </c>
      <c r="F16" s="28">
        <v>50641</v>
      </c>
      <c r="G16" s="231">
        <f t="shared" si="1"/>
        <v>6.4502282500152841</v>
      </c>
      <c r="H16" s="32">
        <v>49298</v>
      </c>
      <c r="I16" s="232">
        <f t="shared" si="0"/>
        <v>2.724248448212907</v>
      </c>
    </row>
    <row r="17" spans="1:9" ht="18" customHeight="1">
      <c r="A17" s="265"/>
      <c r="B17" s="265"/>
      <c r="C17" s="96"/>
      <c r="D17" s="269" t="s">
        <v>30</v>
      </c>
      <c r="E17" s="305"/>
      <c r="F17" s="28">
        <v>74613</v>
      </c>
      <c r="G17" s="231">
        <f t="shared" si="1"/>
        <v>9.5035816910880602</v>
      </c>
      <c r="H17" s="32">
        <v>77224</v>
      </c>
      <c r="I17" s="232">
        <f t="shared" si="0"/>
        <v>-3.3810732414793376</v>
      </c>
    </row>
    <row r="18" spans="1:9" ht="18" customHeight="1">
      <c r="A18" s="265"/>
      <c r="B18" s="265"/>
      <c r="C18" s="96"/>
      <c r="D18" s="269" t="s">
        <v>94</v>
      </c>
      <c r="E18" s="270"/>
      <c r="F18" s="27">
        <v>4783</v>
      </c>
      <c r="G18" s="235">
        <f t="shared" si="1"/>
        <v>0.60921865128696329</v>
      </c>
      <c r="H18" s="25">
        <v>5197</v>
      </c>
      <c r="I18" s="236">
        <f t="shared" si="0"/>
        <v>-7.9661343082547571</v>
      </c>
    </row>
    <row r="19" spans="1:9" ht="18" customHeight="1">
      <c r="A19" s="265"/>
      <c r="B19" s="265"/>
      <c r="C19" s="115"/>
      <c r="D19" s="269" t="s">
        <v>95</v>
      </c>
      <c r="E19" s="270"/>
      <c r="F19" s="27">
        <v>0</v>
      </c>
      <c r="G19" s="235">
        <f t="shared" si="1"/>
        <v>0</v>
      </c>
      <c r="H19" s="25">
        <v>0</v>
      </c>
      <c r="I19" s="236" t="e">
        <f t="shared" si="0"/>
        <v>#DIV/0!</v>
      </c>
    </row>
    <row r="20" spans="1:9" ht="18" customHeight="1">
      <c r="A20" s="265"/>
      <c r="B20" s="265"/>
      <c r="C20" s="58" t="s">
        <v>5</v>
      </c>
      <c r="D20" s="59"/>
      <c r="E20" s="59"/>
      <c r="F20" s="27">
        <v>35613</v>
      </c>
      <c r="G20" s="235">
        <f t="shared" si="1"/>
        <v>4.536086938800465</v>
      </c>
      <c r="H20" s="25">
        <v>36391</v>
      </c>
      <c r="I20" s="236">
        <f t="shared" si="0"/>
        <v>-2.1378912368442693</v>
      </c>
    </row>
    <row r="21" spans="1:9" ht="18" customHeight="1">
      <c r="A21" s="265"/>
      <c r="B21" s="265"/>
      <c r="C21" s="58" t="s">
        <v>6</v>
      </c>
      <c r="D21" s="59"/>
      <c r="E21" s="59"/>
      <c r="F21" s="27">
        <v>172446</v>
      </c>
      <c r="G21" s="235">
        <f t="shared" si="1"/>
        <v>21.964733334691964</v>
      </c>
      <c r="H21" s="25">
        <v>172325</v>
      </c>
      <c r="I21" s="236">
        <f t="shared" si="0"/>
        <v>7.0216161323077841E-2</v>
      </c>
    </row>
    <row r="22" spans="1:9" ht="18" customHeight="1">
      <c r="A22" s="265"/>
      <c r="B22" s="265"/>
      <c r="C22" s="58" t="s">
        <v>31</v>
      </c>
      <c r="D22" s="59"/>
      <c r="E22" s="59"/>
      <c r="F22" s="27">
        <v>14209</v>
      </c>
      <c r="G22" s="235">
        <f t="shared" si="1"/>
        <v>1.8098239214167804</v>
      </c>
      <c r="H22" s="25">
        <v>14017</v>
      </c>
      <c r="I22" s="236">
        <f t="shared" si="0"/>
        <v>1.3697652850110487</v>
      </c>
    </row>
    <row r="23" spans="1:9" ht="18" customHeight="1">
      <c r="A23" s="265"/>
      <c r="B23" s="265"/>
      <c r="C23" s="58" t="s">
        <v>7</v>
      </c>
      <c r="D23" s="59"/>
      <c r="E23" s="59"/>
      <c r="F23" s="27">
        <v>98824</v>
      </c>
      <c r="G23" s="235">
        <f t="shared" si="1"/>
        <v>12.587376958976135</v>
      </c>
      <c r="H23" s="25">
        <v>89021</v>
      </c>
      <c r="I23" s="236">
        <f t="shared" si="0"/>
        <v>11.012008402511775</v>
      </c>
    </row>
    <row r="24" spans="1:9" ht="18" customHeight="1">
      <c r="A24" s="265"/>
      <c r="B24" s="265"/>
      <c r="C24" s="58" t="s">
        <v>32</v>
      </c>
      <c r="D24" s="59"/>
      <c r="E24" s="59"/>
      <c r="F24" s="27">
        <v>1399</v>
      </c>
      <c r="G24" s="235">
        <f t="shared" si="1"/>
        <v>0.17819295278077807</v>
      </c>
      <c r="H24" s="25">
        <v>2752</v>
      </c>
      <c r="I24" s="236">
        <f t="shared" si="0"/>
        <v>-49.16424418604651</v>
      </c>
    </row>
    <row r="25" spans="1:9" ht="18" customHeight="1">
      <c r="A25" s="265"/>
      <c r="B25" s="265"/>
      <c r="C25" s="58" t="s">
        <v>8</v>
      </c>
      <c r="D25" s="59"/>
      <c r="E25" s="59"/>
      <c r="F25" s="27">
        <v>127771</v>
      </c>
      <c r="G25" s="235">
        <f t="shared" si="1"/>
        <v>16.274404410116368</v>
      </c>
      <c r="H25" s="25">
        <v>122520</v>
      </c>
      <c r="I25" s="236">
        <f t="shared" si="0"/>
        <v>4.2858308847535165</v>
      </c>
    </row>
    <row r="26" spans="1:9" ht="18" customHeight="1">
      <c r="A26" s="265"/>
      <c r="B26" s="265"/>
      <c r="C26" s="87" t="s">
        <v>9</v>
      </c>
      <c r="D26" s="88"/>
      <c r="E26" s="88"/>
      <c r="F26" s="89">
        <v>61551</v>
      </c>
      <c r="G26" s="241">
        <f t="shared" si="1"/>
        <v>7.8398530640526616</v>
      </c>
      <c r="H26" s="242">
        <v>60014</v>
      </c>
      <c r="I26" s="243">
        <f t="shared" si="0"/>
        <v>2.5610690838804295</v>
      </c>
    </row>
    <row r="27" spans="1:9" ht="18" customHeight="1">
      <c r="A27" s="265"/>
      <c r="B27" s="266"/>
      <c r="C27" s="65" t="s">
        <v>10</v>
      </c>
      <c r="D27" s="66"/>
      <c r="E27" s="66"/>
      <c r="F27" s="31">
        <f>SUM(F9,F20:F26)</f>
        <v>785104</v>
      </c>
      <c r="G27" s="244">
        <f t="shared" si="1"/>
        <v>100</v>
      </c>
      <c r="H27" s="31">
        <f>SUM(H9,H20:H26)</f>
        <v>772611</v>
      </c>
      <c r="I27" s="245">
        <f t="shared" si="0"/>
        <v>1.616984485077233</v>
      </c>
    </row>
    <row r="28" spans="1:9" ht="18" customHeight="1">
      <c r="A28" s="265"/>
      <c r="B28" s="264" t="s">
        <v>89</v>
      </c>
      <c r="C28" s="105" t="s">
        <v>11</v>
      </c>
      <c r="D28" s="106"/>
      <c r="E28" s="106"/>
      <c r="F28" s="140">
        <v>343610</v>
      </c>
      <c r="G28" s="229">
        <f t="shared" ref="G28:G45" si="2">F28/$F$45*100</f>
        <v>44.654541673976752</v>
      </c>
      <c r="H28" s="140">
        <v>346342</v>
      </c>
      <c r="I28" s="246">
        <f t="shared" si="0"/>
        <v>-0.78881567929964813</v>
      </c>
    </row>
    <row r="29" spans="1:9" ht="18" customHeight="1">
      <c r="A29" s="265"/>
      <c r="B29" s="265"/>
      <c r="C29" s="96"/>
      <c r="D29" s="112" t="s">
        <v>12</v>
      </c>
      <c r="E29" s="59"/>
      <c r="F29" s="27">
        <v>227556</v>
      </c>
      <c r="G29" s="235">
        <f t="shared" si="2"/>
        <v>29.572506286672258</v>
      </c>
      <c r="H29" s="27">
        <v>229026</v>
      </c>
      <c r="I29" s="247">
        <f t="shared" si="0"/>
        <v>-0.64184852374840062</v>
      </c>
    </row>
    <row r="30" spans="1:9" ht="18" customHeight="1">
      <c r="A30" s="265"/>
      <c r="B30" s="265"/>
      <c r="C30" s="96"/>
      <c r="D30" s="112" t="s">
        <v>33</v>
      </c>
      <c r="E30" s="59"/>
      <c r="F30" s="27">
        <v>12603</v>
      </c>
      <c r="G30" s="235">
        <f t="shared" si="2"/>
        <v>1.637848691007622</v>
      </c>
      <c r="H30" s="27">
        <v>12335</v>
      </c>
      <c r="I30" s="247">
        <f t="shared" si="0"/>
        <v>2.1726793676530187</v>
      </c>
    </row>
    <row r="31" spans="1:9" ht="18" customHeight="1">
      <c r="A31" s="265"/>
      <c r="B31" s="265"/>
      <c r="C31" s="144"/>
      <c r="D31" s="112" t="s">
        <v>13</v>
      </c>
      <c r="E31" s="59"/>
      <c r="F31" s="27">
        <v>103451</v>
      </c>
      <c r="G31" s="235">
        <f t="shared" si="2"/>
        <v>13.444186696296873</v>
      </c>
      <c r="H31" s="27">
        <v>104981</v>
      </c>
      <c r="I31" s="247">
        <f t="shared" si="0"/>
        <v>-1.4574065783332202</v>
      </c>
    </row>
    <row r="32" spans="1:9" ht="18" customHeight="1">
      <c r="A32" s="265"/>
      <c r="B32" s="265"/>
      <c r="C32" s="116" t="s">
        <v>14</v>
      </c>
      <c r="D32" s="138"/>
      <c r="E32" s="138"/>
      <c r="F32" s="140">
        <v>260417</v>
      </c>
      <c r="G32" s="229">
        <f t="shared" si="2"/>
        <v>33.843024880277071</v>
      </c>
      <c r="H32" s="140">
        <v>261169</v>
      </c>
      <c r="I32" s="246">
        <f t="shared" si="0"/>
        <v>-0.28793616393982813</v>
      </c>
    </row>
    <row r="33" spans="1:9" ht="18" customHeight="1">
      <c r="A33" s="265"/>
      <c r="B33" s="265"/>
      <c r="C33" s="96"/>
      <c r="D33" s="112" t="s">
        <v>15</v>
      </c>
      <c r="E33" s="59"/>
      <c r="F33" s="27">
        <v>32461</v>
      </c>
      <c r="G33" s="235">
        <f t="shared" si="2"/>
        <v>4.2185357739267175</v>
      </c>
      <c r="H33" s="27">
        <v>29322</v>
      </c>
      <c r="I33" s="247">
        <f t="shared" si="0"/>
        <v>10.705272491644502</v>
      </c>
    </row>
    <row r="34" spans="1:9" ht="18" customHeight="1">
      <c r="A34" s="265"/>
      <c r="B34" s="265"/>
      <c r="C34" s="96"/>
      <c r="D34" s="112" t="s">
        <v>34</v>
      </c>
      <c r="E34" s="59"/>
      <c r="F34" s="27">
        <v>9217</v>
      </c>
      <c r="G34" s="235">
        <f t="shared" si="2"/>
        <v>1.197814122432536</v>
      </c>
      <c r="H34" s="27">
        <v>11011</v>
      </c>
      <c r="I34" s="247">
        <f t="shared" si="0"/>
        <v>-16.292798110979934</v>
      </c>
    </row>
    <row r="35" spans="1:9" ht="18" customHeight="1">
      <c r="A35" s="265"/>
      <c r="B35" s="265"/>
      <c r="C35" s="96"/>
      <c r="D35" s="112" t="s">
        <v>35</v>
      </c>
      <c r="E35" s="59"/>
      <c r="F35" s="27">
        <v>178074</v>
      </c>
      <c r="G35" s="235">
        <f t="shared" si="2"/>
        <v>23.141971578393342</v>
      </c>
      <c r="H35" s="27">
        <v>175561</v>
      </c>
      <c r="I35" s="247">
        <f t="shared" si="0"/>
        <v>1.4314113043329746</v>
      </c>
    </row>
    <row r="36" spans="1:9" ht="18" customHeight="1">
      <c r="A36" s="265"/>
      <c r="B36" s="265"/>
      <c r="C36" s="96"/>
      <c r="D36" s="112" t="s">
        <v>36</v>
      </c>
      <c r="E36" s="59"/>
      <c r="F36" s="27">
        <v>11915</v>
      </c>
      <c r="G36" s="235">
        <f t="shared" si="2"/>
        <v>1.5484382411612962</v>
      </c>
      <c r="H36" s="27">
        <v>12075</v>
      </c>
      <c r="I36" s="247">
        <f t="shared" si="0"/>
        <v>-1.3250517598343725</v>
      </c>
    </row>
    <row r="37" spans="1:9" ht="18" customHeight="1">
      <c r="A37" s="265"/>
      <c r="B37" s="265"/>
      <c r="C37" s="96"/>
      <c r="D37" s="112" t="s">
        <v>16</v>
      </c>
      <c r="E37" s="59"/>
      <c r="F37" s="27">
        <v>3179</v>
      </c>
      <c r="G37" s="235">
        <f t="shared" si="2"/>
        <v>0.41313345939167107</v>
      </c>
      <c r="H37" s="27">
        <v>6283</v>
      </c>
      <c r="I37" s="247">
        <f t="shared" si="0"/>
        <v>-49.403151360814903</v>
      </c>
    </row>
    <row r="38" spans="1:9" ht="18" customHeight="1">
      <c r="A38" s="265"/>
      <c r="B38" s="265"/>
      <c r="C38" s="144"/>
      <c r="D38" s="112" t="s">
        <v>37</v>
      </c>
      <c r="E38" s="59"/>
      <c r="F38" s="27">
        <v>25571</v>
      </c>
      <c r="G38" s="235">
        <f t="shared" si="2"/>
        <v>3.323131704971507</v>
      </c>
      <c r="H38" s="27">
        <v>26917</v>
      </c>
      <c r="I38" s="247">
        <f t="shared" si="0"/>
        <v>-5.0005572686406374</v>
      </c>
    </row>
    <row r="39" spans="1:9" ht="18" customHeight="1">
      <c r="A39" s="265"/>
      <c r="B39" s="265"/>
      <c r="C39" s="116" t="s">
        <v>17</v>
      </c>
      <c r="D39" s="138"/>
      <c r="E39" s="138"/>
      <c r="F39" s="140">
        <v>165458</v>
      </c>
      <c r="G39" s="229">
        <f t="shared" si="2"/>
        <v>21.502433445746181</v>
      </c>
      <c r="H39" s="140">
        <v>149665</v>
      </c>
      <c r="I39" s="246">
        <f t="shared" si="0"/>
        <v>10.552233321083747</v>
      </c>
    </row>
    <row r="40" spans="1:9" ht="18" customHeight="1">
      <c r="A40" s="265"/>
      <c r="B40" s="265"/>
      <c r="C40" s="96"/>
      <c r="D40" s="122" t="s">
        <v>18</v>
      </c>
      <c r="E40" s="123"/>
      <c r="F40" s="28">
        <v>154330</v>
      </c>
      <c r="G40" s="231">
        <f t="shared" si="2"/>
        <v>20.05627140230154</v>
      </c>
      <c r="H40" s="28">
        <v>141660</v>
      </c>
      <c r="I40" s="248">
        <f t="shared" si="0"/>
        <v>8.9439503035436907</v>
      </c>
    </row>
    <row r="41" spans="1:9" ht="18" customHeight="1">
      <c r="A41" s="265"/>
      <c r="B41" s="265"/>
      <c r="C41" s="96"/>
      <c r="D41" s="233"/>
      <c r="E41" s="13" t="s">
        <v>92</v>
      </c>
      <c r="F41" s="27">
        <v>91694</v>
      </c>
      <c r="G41" s="235">
        <f t="shared" si="2"/>
        <v>11.916281668908425</v>
      </c>
      <c r="H41" s="27">
        <v>84757</v>
      </c>
      <c r="I41" s="249">
        <f t="shared" si="0"/>
        <v>8.1845747253914034</v>
      </c>
    </row>
    <row r="42" spans="1:9" ht="18" customHeight="1">
      <c r="A42" s="265"/>
      <c r="B42" s="265"/>
      <c r="C42" s="96"/>
      <c r="D42" s="237"/>
      <c r="E42" s="250" t="s">
        <v>38</v>
      </c>
      <c r="F42" s="27">
        <v>62636</v>
      </c>
      <c r="G42" s="235">
        <f t="shared" si="2"/>
        <v>8.1399897333931133</v>
      </c>
      <c r="H42" s="27">
        <v>56903</v>
      </c>
      <c r="I42" s="249">
        <f t="shared" si="0"/>
        <v>10.07503998031738</v>
      </c>
    </row>
    <row r="43" spans="1:9" ht="18" customHeight="1">
      <c r="A43" s="265"/>
      <c r="B43" s="265"/>
      <c r="C43" s="96"/>
      <c r="D43" s="112" t="s">
        <v>39</v>
      </c>
      <c r="E43" s="251"/>
      <c r="F43" s="27">
        <v>11128</v>
      </c>
      <c r="G43" s="235">
        <f t="shared" si="2"/>
        <v>1.4461620434446416</v>
      </c>
      <c r="H43" s="28">
        <v>8005</v>
      </c>
      <c r="I43" s="252">
        <f t="shared" si="0"/>
        <v>39.013116801998748</v>
      </c>
    </row>
    <row r="44" spans="1:9" ht="18" customHeight="1">
      <c r="A44" s="265"/>
      <c r="B44" s="265"/>
      <c r="C44" s="84"/>
      <c r="D44" s="253" t="s">
        <v>40</v>
      </c>
      <c r="E44" s="254"/>
      <c r="F44" s="31">
        <v>0</v>
      </c>
      <c r="G44" s="244">
        <f t="shared" si="2"/>
        <v>0</v>
      </c>
      <c r="H44" s="242">
        <v>0</v>
      </c>
      <c r="I44" s="243" t="e">
        <f t="shared" si="0"/>
        <v>#DIV/0!</v>
      </c>
    </row>
    <row r="45" spans="1:9" ht="18" customHeight="1">
      <c r="A45" s="266"/>
      <c r="B45" s="266"/>
      <c r="C45" s="84" t="s">
        <v>19</v>
      </c>
      <c r="D45" s="85"/>
      <c r="E45" s="85"/>
      <c r="F45" s="174">
        <f>SUM(F28,F32,F39)</f>
        <v>769485</v>
      </c>
      <c r="G45" s="244">
        <f t="shared" si="2"/>
        <v>100</v>
      </c>
      <c r="H45" s="174">
        <f>SUM(H28,H32,H39)</f>
        <v>757176</v>
      </c>
      <c r="I45" s="255">
        <f t="shared" si="0"/>
        <v>1.6256458207867031</v>
      </c>
    </row>
    <row r="46" spans="1:9">
      <c r="A46" s="14" t="s">
        <v>20</v>
      </c>
    </row>
    <row r="47" spans="1:9">
      <c r="A47" s="15" t="s">
        <v>21</v>
      </c>
    </row>
    <row r="57" spans="9:9">
      <c r="I57" s="101"/>
    </row>
    <row r="58" spans="9:9">
      <c r="I58" s="101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33" customWidth="1"/>
    <col min="2" max="2" width="3.08984375" style="33" customWidth="1"/>
    <col min="3" max="3" width="34.7265625" style="33" customWidth="1"/>
    <col min="4" max="9" width="11.90625" style="33" customWidth="1"/>
    <col min="10" max="16384" width="9" style="33"/>
  </cols>
  <sheetData>
    <row r="1" spans="1:9" ht="34" customHeight="1">
      <c r="A1" s="17" t="s">
        <v>0</v>
      </c>
      <c r="B1" s="17"/>
      <c r="C1" s="11" t="s">
        <v>257</v>
      </c>
      <c r="D1" s="18"/>
      <c r="E1" s="18"/>
    </row>
    <row r="4" spans="1:9">
      <c r="A4" s="19" t="s">
        <v>114</v>
      </c>
    </row>
    <row r="5" spans="1:9">
      <c r="I5" s="178" t="s">
        <v>115</v>
      </c>
    </row>
    <row r="6" spans="1:9" s="183" customFormat="1" ht="29.25" customHeight="1">
      <c r="A6" s="179" t="s">
        <v>116</v>
      </c>
      <c r="B6" s="180"/>
      <c r="C6" s="180"/>
      <c r="D6" s="181"/>
      <c r="E6" s="182" t="s">
        <v>233</v>
      </c>
      <c r="F6" s="182" t="s">
        <v>258</v>
      </c>
      <c r="G6" s="182" t="s">
        <v>259</v>
      </c>
      <c r="H6" s="182" t="s">
        <v>260</v>
      </c>
      <c r="I6" s="182" t="s">
        <v>240</v>
      </c>
    </row>
    <row r="7" spans="1:9" ht="27" customHeight="1">
      <c r="A7" s="306" t="s">
        <v>117</v>
      </c>
      <c r="B7" s="105" t="s">
        <v>118</v>
      </c>
      <c r="C7" s="106"/>
      <c r="D7" s="107" t="s">
        <v>119</v>
      </c>
      <c r="E7" s="184">
        <v>788290</v>
      </c>
      <c r="F7" s="185">
        <v>773303</v>
      </c>
      <c r="G7" s="185">
        <v>764531</v>
      </c>
      <c r="H7" s="185">
        <v>772611</v>
      </c>
      <c r="I7" s="185">
        <v>785104</v>
      </c>
    </row>
    <row r="8" spans="1:9" ht="27" customHeight="1">
      <c r="A8" s="265"/>
      <c r="B8" s="145"/>
      <c r="C8" s="112" t="s">
        <v>120</v>
      </c>
      <c r="D8" s="113" t="s">
        <v>42</v>
      </c>
      <c r="E8" s="186">
        <v>561120</v>
      </c>
      <c r="F8" s="186">
        <v>546500</v>
      </c>
      <c r="G8" s="186">
        <v>549535</v>
      </c>
      <c r="H8" s="186">
        <v>553129</v>
      </c>
      <c r="I8" s="187">
        <v>544199</v>
      </c>
    </row>
    <row r="9" spans="1:9" ht="27" customHeight="1">
      <c r="A9" s="265"/>
      <c r="B9" s="58" t="s">
        <v>121</v>
      </c>
      <c r="C9" s="59"/>
      <c r="D9" s="164"/>
      <c r="E9" s="188">
        <v>774767</v>
      </c>
      <c r="F9" s="188">
        <v>757660</v>
      </c>
      <c r="G9" s="188">
        <v>750933</v>
      </c>
      <c r="H9" s="188">
        <v>757176</v>
      </c>
      <c r="I9" s="189">
        <v>769485</v>
      </c>
    </row>
    <row r="10" spans="1:9" ht="27" customHeight="1">
      <c r="A10" s="265"/>
      <c r="B10" s="58" t="s">
        <v>122</v>
      </c>
      <c r="C10" s="59"/>
      <c r="D10" s="164"/>
      <c r="E10" s="188">
        <v>13523</v>
      </c>
      <c r="F10" s="188">
        <v>15643</v>
      </c>
      <c r="G10" s="188">
        <v>13598</v>
      </c>
      <c r="H10" s="188">
        <v>15435</v>
      </c>
      <c r="I10" s="189">
        <v>15619</v>
      </c>
    </row>
    <row r="11" spans="1:9" ht="27" customHeight="1">
      <c r="A11" s="265"/>
      <c r="B11" s="58" t="s">
        <v>123</v>
      </c>
      <c r="C11" s="59"/>
      <c r="D11" s="164"/>
      <c r="E11" s="188">
        <v>6582</v>
      </c>
      <c r="F11" s="188">
        <v>9141</v>
      </c>
      <c r="G11" s="188">
        <v>8077</v>
      </c>
      <c r="H11" s="188">
        <v>8587</v>
      </c>
      <c r="I11" s="189">
        <v>7746</v>
      </c>
    </row>
    <row r="12" spans="1:9" ht="27" customHeight="1">
      <c r="A12" s="265"/>
      <c r="B12" s="58" t="s">
        <v>124</v>
      </c>
      <c r="C12" s="59"/>
      <c r="D12" s="164"/>
      <c r="E12" s="188">
        <v>6941</v>
      </c>
      <c r="F12" s="188">
        <v>6502</v>
      </c>
      <c r="G12" s="188">
        <v>5521</v>
      </c>
      <c r="H12" s="188">
        <v>6847</v>
      </c>
      <c r="I12" s="189">
        <v>7873</v>
      </c>
    </row>
    <row r="13" spans="1:9" ht="27" customHeight="1">
      <c r="A13" s="265"/>
      <c r="B13" s="58" t="s">
        <v>125</v>
      </c>
      <c r="C13" s="59"/>
      <c r="D13" s="161"/>
      <c r="E13" s="190">
        <v>630</v>
      </c>
      <c r="F13" s="190">
        <v>-439</v>
      </c>
      <c r="G13" s="190">
        <v>-981</v>
      </c>
      <c r="H13" s="190">
        <v>1326</v>
      </c>
      <c r="I13" s="191">
        <v>1026</v>
      </c>
    </row>
    <row r="14" spans="1:9" ht="27" customHeight="1">
      <c r="A14" s="265"/>
      <c r="B14" s="149" t="s">
        <v>126</v>
      </c>
      <c r="C14" s="123"/>
      <c r="D14" s="161"/>
      <c r="E14" s="190">
        <v>0</v>
      </c>
      <c r="F14" s="190">
        <v>0</v>
      </c>
      <c r="G14" s="190">
        <v>0</v>
      </c>
      <c r="H14" s="190">
        <v>4000</v>
      </c>
      <c r="I14" s="191">
        <v>5000</v>
      </c>
    </row>
    <row r="15" spans="1:9" ht="27" customHeight="1">
      <c r="A15" s="265"/>
      <c r="B15" s="87" t="s">
        <v>127</v>
      </c>
      <c r="C15" s="88"/>
      <c r="D15" s="192"/>
      <c r="E15" s="193">
        <v>4657</v>
      </c>
      <c r="F15" s="193">
        <v>-7316</v>
      </c>
      <c r="G15" s="193">
        <v>-5312</v>
      </c>
      <c r="H15" s="193">
        <v>5945</v>
      </c>
      <c r="I15" s="194">
        <v>4520</v>
      </c>
    </row>
    <row r="16" spans="1:9" ht="27" customHeight="1">
      <c r="A16" s="265"/>
      <c r="B16" s="51" t="s">
        <v>128</v>
      </c>
      <c r="C16" s="52"/>
      <c r="D16" s="195" t="s">
        <v>43</v>
      </c>
      <c r="E16" s="196">
        <v>90573</v>
      </c>
      <c r="F16" s="196">
        <v>83740</v>
      </c>
      <c r="G16" s="196">
        <v>84136</v>
      </c>
      <c r="H16" s="196">
        <v>82240</v>
      </c>
      <c r="I16" s="197">
        <v>79707</v>
      </c>
    </row>
    <row r="17" spans="1:9" ht="27" customHeight="1">
      <c r="A17" s="265"/>
      <c r="B17" s="58" t="s">
        <v>129</v>
      </c>
      <c r="C17" s="59"/>
      <c r="D17" s="113" t="s">
        <v>44</v>
      </c>
      <c r="E17" s="188">
        <v>93726</v>
      </c>
      <c r="F17" s="188">
        <v>87967</v>
      </c>
      <c r="G17" s="188">
        <v>91465</v>
      </c>
      <c r="H17" s="188">
        <v>85085</v>
      </c>
      <c r="I17" s="189">
        <v>129236</v>
      </c>
    </row>
    <row r="18" spans="1:9" ht="27" customHeight="1">
      <c r="A18" s="265"/>
      <c r="B18" s="58" t="s">
        <v>130</v>
      </c>
      <c r="C18" s="59"/>
      <c r="D18" s="113" t="s">
        <v>45</v>
      </c>
      <c r="E18" s="188">
        <v>1515916</v>
      </c>
      <c r="F18" s="188">
        <v>1536572</v>
      </c>
      <c r="G18" s="188">
        <v>1556755</v>
      </c>
      <c r="H18" s="188">
        <v>1587705</v>
      </c>
      <c r="I18" s="189">
        <v>1623817</v>
      </c>
    </row>
    <row r="19" spans="1:9" ht="27" customHeight="1">
      <c r="A19" s="265"/>
      <c r="B19" s="58" t="s">
        <v>131</v>
      </c>
      <c r="C19" s="59"/>
      <c r="D19" s="113" t="s">
        <v>132</v>
      </c>
      <c r="E19" s="188">
        <f>E17+E18-E16</f>
        <v>1519069</v>
      </c>
      <c r="F19" s="188">
        <f>F17+F18-F16</f>
        <v>1540799</v>
      </c>
      <c r="G19" s="188">
        <f>G17+G18-G16</f>
        <v>1564084</v>
      </c>
      <c r="H19" s="188">
        <f>H17+H18-H16</f>
        <v>1590550</v>
      </c>
      <c r="I19" s="188">
        <f>I17+I18-I16</f>
        <v>1673346</v>
      </c>
    </row>
    <row r="20" spans="1:9" ht="27" customHeight="1">
      <c r="A20" s="265"/>
      <c r="B20" s="58" t="s">
        <v>133</v>
      </c>
      <c r="C20" s="59"/>
      <c r="D20" s="164" t="s">
        <v>134</v>
      </c>
      <c r="E20" s="198">
        <f>E18/E8</f>
        <v>2.7015896777872825</v>
      </c>
      <c r="F20" s="198">
        <f>F18/F8</f>
        <v>2.8116596523330282</v>
      </c>
      <c r="G20" s="198">
        <f>G18/G8</f>
        <v>2.8328586896194055</v>
      </c>
      <c r="H20" s="198">
        <f>H18/H8</f>
        <v>2.8704063609031527</v>
      </c>
      <c r="I20" s="198">
        <f>I18/I8</f>
        <v>2.9838661960055055</v>
      </c>
    </row>
    <row r="21" spans="1:9" ht="27" customHeight="1">
      <c r="A21" s="265"/>
      <c r="B21" s="58" t="s">
        <v>135</v>
      </c>
      <c r="C21" s="59"/>
      <c r="D21" s="164" t="s">
        <v>136</v>
      </c>
      <c r="E21" s="198">
        <f>E19/E8</f>
        <v>2.7072087966923295</v>
      </c>
      <c r="F21" s="198">
        <f>F19/F8</f>
        <v>2.819394327538884</v>
      </c>
      <c r="G21" s="198">
        <f>G19/G8</f>
        <v>2.8461954197639825</v>
      </c>
      <c r="H21" s="198">
        <f>H19/H8</f>
        <v>2.8755498265323278</v>
      </c>
      <c r="I21" s="198">
        <f>I19/I8</f>
        <v>3.0748788586528089</v>
      </c>
    </row>
    <row r="22" spans="1:9" ht="27" customHeight="1">
      <c r="A22" s="265"/>
      <c r="B22" s="58" t="s">
        <v>137</v>
      </c>
      <c r="C22" s="59"/>
      <c r="D22" s="164" t="s">
        <v>138</v>
      </c>
      <c r="E22" s="188">
        <f>E18/E24*1000000</f>
        <v>746057.26749751344</v>
      </c>
      <c r="F22" s="188">
        <f>F18/F24*1000000</f>
        <v>756223.10710698296</v>
      </c>
      <c r="G22" s="188">
        <f>G18/G24*1000000</f>
        <v>766156.16001354391</v>
      </c>
      <c r="H22" s="188">
        <f>H18/H24*1000000</f>
        <v>781388.1863455096</v>
      </c>
      <c r="I22" s="188">
        <f>I18/I24*1000000</f>
        <v>799160.68828088732</v>
      </c>
    </row>
    <row r="23" spans="1:9" ht="27" customHeight="1">
      <c r="A23" s="265"/>
      <c r="B23" s="58" t="s">
        <v>139</v>
      </c>
      <c r="C23" s="59"/>
      <c r="D23" s="164" t="s">
        <v>140</v>
      </c>
      <c r="E23" s="188">
        <f>E19/E24*1000000</f>
        <v>747609.01480041118</v>
      </c>
      <c r="F23" s="188">
        <f>F19/F24*1000000</f>
        <v>758303.42294883169</v>
      </c>
      <c r="G23" s="188">
        <f>G19/G24*1000000</f>
        <v>769763.1235349325</v>
      </c>
      <c r="H23" s="188">
        <f>H19/H24*1000000</f>
        <v>782788.3516093042</v>
      </c>
      <c r="I23" s="188">
        <f>I19/I24*1000000</f>
        <v>823536.35975733097</v>
      </c>
    </row>
    <row r="24" spans="1:9" ht="27" customHeight="1">
      <c r="A24" s="265"/>
      <c r="B24" s="87" t="s">
        <v>141</v>
      </c>
      <c r="C24" s="20"/>
      <c r="D24" s="199" t="s">
        <v>142</v>
      </c>
      <c r="E24" s="193">
        <v>2031903</v>
      </c>
      <c r="F24" s="193">
        <f>E24</f>
        <v>2031903</v>
      </c>
      <c r="G24" s="193">
        <f>F24</f>
        <v>2031903</v>
      </c>
      <c r="H24" s="194">
        <f>G24</f>
        <v>2031903</v>
      </c>
      <c r="I24" s="194">
        <f>H24</f>
        <v>2031903</v>
      </c>
    </row>
    <row r="25" spans="1:9" ht="27" customHeight="1">
      <c r="A25" s="265"/>
      <c r="B25" s="115" t="s">
        <v>143</v>
      </c>
      <c r="C25" s="200"/>
      <c r="D25" s="201"/>
      <c r="E25" s="186">
        <v>474455</v>
      </c>
      <c r="F25" s="186">
        <v>473251</v>
      </c>
      <c r="G25" s="186">
        <v>473567</v>
      </c>
      <c r="H25" s="186">
        <v>472985</v>
      </c>
      <c r="I25" s="202">
        <v>475458</v>
      </c>
    </row>
    <row r="26" spans="1:9" ht="27" customHeight="1">
      <c r="A26" s="265"/>
      <c r="B26" s="97" t="s">
        <v>144</v>
      </c>
      <c r="C26" s="203"/>
      <c r="D26" s="204"/>
      <c r="E26" s="205">
        <v>0.52400000000000002</v>
      </c>
      <c r="F26" s="205">
        <v>0.53400000000000003</v>
      </c>
      <c r="G26" s="205">
        <v>0.54400000000000004</v>
      </c>
      <c r="H26" s="205">
        <v>0.54901</v>
      </c>
      <c r="I26" s="206">
        <v>0.55500000000000005</v>
      </c>
    </row>
    <row r="27" spans="1:9" ht="27" customHeight="1">
      <c r="A27" s="265"/>
      <c r="B27" s="97" t="s">
        <v>145</v>
      </c>
      <c r="C27" s="203"/>
      <c r="D27" s="204"/>
      <c r="E27" s="207">
        <v>1.5</v>
      </c>
      <c r="F27" s="207">
        <v>1.4</v>
      </c>
      <c r="G27" s="207">
        <v>1.2</v>
      </c>
      <c r="H27" s="207">
        <v>1.4</v>
      </c>
      <c r="I27" s="208">
        <v>1.7</v>
      </c>
    </row>
    <row r="28" spans="1:9" ht="27" customHeight="1">
      <c r="A28" s="265"/>
      <c r="B28" s="97" t="s">
        <v>146</v>
      </c>
      <c r="C28" s="203"/>
      <c r="D28" s="204"/>
      <c r="E28" s="207">
        <v>92.2</v>
      </c>
      <c r="F28" s="207">
        <v>94.2</v>
      </c>
      <c r="G28" s="207">
        <v>94</v>
      </c>
      <c r="H28" s="207">
        <v>93</v>
      </c>
      <c r="I28" s="208">
        <v>93.6</v>
      </c>
    </row>
    <row r="29" spans="1:9" ht="27" customHeight="1">
      <c r="A29" s="265"/>
      <c r="B29" s="209" t="s">
        <v>147</v>
      </c>
      <c r="C29" s="210"/>
      <c r="D29" s="211"/>
      <c r="E29" s="212">
        <v>45.5</v>
      </c>
      <c r="F29" s="212">
        <v>45.9</v>
      </c>
      <c r="G29" s="212">
        <v>46</v>
      </c>
      <c r="H29" s="212">
        <v>45.4</v>
      </c>
      <c r="I29" s="213">
        <v>44.3</v>
      </c>
    </row>
    <row r="30" spans="1:9" ht="27" customHeight="1">
      <c r="A30" s="265"/>
      <c r="B30" s="306" t="s">
        <v>148</v>
      </c>
      <c r="C30" s="171" t="s">
        <v>149</v>
      </c>
      <c r="D30" s="214"/>
      <c r="E30" s="215">
        <v>0</v>
      </c>
      <c r="F30" s="215">
        <v>0</v>
      </c>
      <c r="G30" s="215">
        <v>0</v>
      </c>
      <c r="H30" s="215">
        <v>0</v>
      </c>
      <c r="I30" s="216">
        <v>0</v>
      </c>
    </row>
    <row r="31" spans="1:9" ht="27" customHeight="1">
      <c r="A31" s="265"/>
      <c r="B31" s="265"/>
      <c r="C31" s="97" t="s">
        <v>150</v>
      </c>
      <c r="D31" s="204"/>
      <c r="E31" s="207">
        <v>0</v>
      </c>
      <c r="F31" s="207">
        <v>0</v>
      </c>
      <c r="G31" s="207">
        <v>0</v>
      </c>
      <c r="H31" s="207">
        <v>0</v>
      </c>
      <c r="I31" s="208">
        <v>0</v>
      </c>
    </row>
    <row r="32" spans="1:9" ht="27" customHeight="1">
      <c r="A32" s="265"/>
      <c r="B32" s="265"/>
      <c r="C32" s="97" t="s">
        <v>151</v>
      </c>
      <c r="D32" s="204"/>
      <c r="E32" s="207">
        <v>13.6</v>
      </c>
      <c r="F32" s="207">
        <v>11.8</v>
      </c>
      <c r="G32" s="207">
        <v>10</v>
      </c>
      <c r="H32" s="207">
        <v>8.1999999999999993</v>
      </c>
      <c r="I32" s="208">
        <v>6.6</v>
      </c>
    </row>
    <row r="33" spans="1:9" ht="27" customHeight="1">
      <c r="A33" s="266"/>
      <c r="B33" s="266"/>
      <c r="C33" s="209" t="s">
        <v>152</v>
      </c>
      <c r="D33" s="211"/>
      <c r="E33" s="212">
        <v>189.7</v>
      </c>
      <c r="F33" s="212">
        <v>195.8</v>
      </c>
      <c r="G33" s="212">
        <v>199.1</v>
      </c>
      <c r="H33" s="212">
        <v>206.1</v>
      </c>
      <c r="I33" s="217">
        <v>211.9</v>
      </c>
    </row>
    <row r="34" spans="1:9" ht="27" customHeight="1">
      <c r="A34" s="33" t="s">
        <v>241</v>
      </c>
      <c r="B34" s="101"/>
      <c r="C34" s="101"/>
      <c r="D34" s="101"/>
      <c r="E34" s="218"/>
      <c r="F34" s="218"/>
      <c r="G34" s="218"/>
      <c r="H34" s="218"/>
      <c r="I34" s="219"/>
    </row>
    <row r="35" spans="1:9" ht="27" customHeight="1">
      <c r="A35" s="33" t="s">
        <v>111</v>
      </c>
    </row>
    <row r="36" spans="1:9">
      <c r="A36" s="22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33" customWidth="1"/>
    <col min="2" max="3" width="1.6328125" style="33" customWidth="1"/>
    <col min="4" max="4" width="22.6328125" style="33" customWidth="1"/>
    <col min="5" max="5" width="10.6328125" style="33" customWidth="1"/>
    <col min="6" max="11" width="13.6328125" style="33" customWidth="1"/>
    <col min="12" max="12" width="13.6328125" style="101" customWidth="1"/>
    <col min="13" max="21" width="13.6328125" style="33" customWidth="1"/>
    <col min="22" max="25" width="12" style="33" customWidth="1"/>
    <col min="26" max="16384" width="9" style="33"/>
  </cols>
  <sheetData>
    <row r="1" spans="1:25" ht="34" customHeight="1">
      <c r="A1" s="10" t="s">
        <v>0</v>
      </c>
      <c r="B1" s="5"/>
      <c r="C1" s="5"/>
      <c r="D1" s="12" t="s">
        <v>250</v>
      </c>
      <c r="E1" s="6"/>
      <c r="F1" s="6"/>
      <c r="G1" s="6"/>
    </row>
    <row r="2" spans="1:25" ht="15" customHeight="1"/>
    <row r="3" spans="1:25" ht="15" customHeight="1">
      <c r="A3" s="7" t="s">
        <v>153</v>
      </c>
      <c r="B3" s="7"/>
      <c r="C3" s="7"/>
      <c r="D3" s="7"/>
    </row>
    <row r="4" spans="1:25" ht="15" customHeight="1">
      <c r="A4" s="7"/>
      <c r="B4" s="7"/>
      <c r="C4" s="7"/>
      <c r="D4" s="7"/>
    </row>
    <row r="5" spans="1:25" ht="16" customHeight="1">
      <c r="A5" s="66" t="s">
        <v>242</v>
      </c>
      <c r="B5" s="66"/>
      <c r="C5" s="66"/>
      <c r="D5" s="66"/>
      <c r="K5" s="34"/>
      <c r="O5" s="34" t="s">
        <v>48</v>
      </c>
    </row>
    <row r="6" spans="1:25" ht="16" customHeight="1">
      <c r="A6" s="274" t="s">
        <v>49</v>
      </c>
      <c r="B6" s="275"/>
      <c r="C6" s="275"/>
      <c r="D6" s="275"/>
      <c r="E6" s="276"/>
      <c r="F6" s="299" t="s">
        <v>254</v>
      </c>
      <c r="G6" s="300"/>
      <c r="H6" s="299" t="s">
        <v>245</v>
      </c>
      <c r="I6" s="300"/>
      <c r="J6" s="299" t="s">
        <v>246</v>
      </c>
      <c r="K6" s="300"/>
      <c r="L6" s="299"/>
      <c r="M6" s="300"/>
      <c r="N6" s="299"/>
      <c r="O6" s="300"/>
    </row>
    <row r="7" spans="1:25" ht="16" customHeight="1">
      <c r="A7" s="277"/>
      <c r="B7" s="278"/>
      <c r="C7" s="278"/>
      <c r="D7" s="278"/>
      <c r="E7" s="279"/>
      <c r="F7" s="102" t="s">
        <v>239</v>
      </c>
      <c r="G7" s="103" t="s">
        <v>2</v>
      </c>
      <c r="H7" s="102" t="s">
        <v>239</v>
      </c>
      <c r="I7" s="103" t="s">
        <v>2</v>
      </c>
      <c r="J7" s="102" t="s">
        <v>239</v>
      </c>
      <c r="K7" s="103" t="s">
        <v>2</v>
      </c>
      <c r="L7" s="102" t="s">
        <v>239</v>
      </c>
      <c r="M7" s="103" t="s">
        <v>2</v>
      </c>
      <c r="N7" s="102" t="s">
        <v>239</v>
      </c>
      <c r="O7" s="104" t="s">
        <v>2</v>
      </c>
    </row>
    <row r="8" spans="1:25" ht="16" customHeight="1">
      <c r="A8" s="286" t="s">
        <v>83</v>
      </c>
      <c r="B8" s="105" t="s">
        <v>50</v>
      </c>
      <c r="C8" s="106"/>
      <c r="D8" s="106"/>
      <c r="E8" s="107" t="s">
        <v>41</v>
      </c>
      <c r="F8" s="24">
        <v>220</v>
      </c>
      <c r="G8" s="108">
        <v>244</v>
      </c>
      <c r="H8" s="24">
        <v>5522</v>
      </c>
      <c r="I8" s="108">
        <v>5512</v>
      </c>
      <c r="J8" s="24">
        <v>94</v>
      </c>
      <c r="K8" s="109">
        <v>85</v>
      </c>
      <c r="L8" s="24"/>
      <c r="M8" s="109"/>
      <c r="N8" s="24"/>
      <c r="O8" s="110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ht="16" customHeight="1">
      <c r="A9" s="287"/>
      <c r="B9" s="101"/>
      <c r="C9" s="112" t="s">
        <v>51</v>
      </c>
      <c r="D9" s="59"/>
      <c r="E9" s="113" t="s">
        <v>42</v>
      </c>
      <c r="F9" s="25">
        <v>220</v>
      </c>
      <c r="G9" s="98">
        <v>244</v>
      </c>
      <c r="H9" s="25">
        <v>5522</v>
      </c>
      <c r="I9" s="98">
        <v>5512</v>
      </c>
      <c r="J9" s="25">
        <v>94</v>
      </c>
      <c r="K9" s="75">
        <v>85</v>
      </c>
      <c r="L9" s="25"/>
      <c r="M9" s="75"/>
      <c r="N9" s="25"/>
      <c r="O9" s="114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ht="16" customHeight="1">
      <c r="A10" s="287"/>
      <c r="B10" s="115"/>
      <c r="C10" s="112" t="s">
        <v>52</v>
      </c>
      <c r="D10" s="59"/>
      <c r="E10" s="113" t="s">
        <v>43</v>
      </c>
      <c r="F10" s="25">
        <v>0</v>
      </c>
      <c r="G10" s="98">
        <v>0</v>
      </c>
      <c r="H10" s="25">
        <v>0</v>
      </c>
      <c r="I10" s="98">
        <v>0</v>
      </c>
      <c r="J10" s="25">
        <v>0</v>
      </c>
      <c r="K10" s="75">
        <v>0</v>
      </c>
      <c r="L10" s="25"/>
      <c r="M10" s="75"/>
      <c r="N10" s="25"/>
      <c r="O10" s="114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spans="1:25" ht="16" customHeight="1">
      <c r="A11" s="287"/>
      <c r="B11" s="116" t="s">
        <v>53</v>
      </c>
      <c r="C11" s="117"/>
      <c r="D11" s="117"/>
      <c r="E11" s="118" t="s">
        <v>44</v>
      </c>
      <c r="F11" s="26">
        <v>220</v>
      </c>
      <c r="G11" s="119">
        <v>244</v>
      </c>
      <c r="H11" s="26">
        <v>4043</v>
      </c>
      <c r="I11" s="119">
        <v>4275</v>
      </c>
      <c r="J11" s="26">
        <v>71</v>
      </c>
      <c r="K11" s="120">
        <v>65</v>
      </c>
      <c r="L11" s="26"/>
      <c r="M11" s="120"/>
      <c r="N11" s="26"/>
      <c r="O11" s="12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ht="16" customHeight="1">
      <c r="A12" s="287"/>
      <c r="B12" s="96"/>
      <c r="C12" s="112" t="s">
        <v>54</v>
      </c>
      <c r="D12" s="59"/>
      <c r="E12" s="113" t="s">
        <v>45</v>
      </c>
      <c r="F12" s="25">
        <v>220</v>
      </c>
      <c r="G12" s="98">
        <v>244</v>
      </c>
      <c r="H12" s="25">
        <v>4043</v>
      </c>
      <c r="I12" s="98">
        <v>4175</v>
      </c>
      <c r="J12" s="26">
        <v>71</v>
      </c>
      <c r="K12" s="75">
        <v>65</v>
      </c>
      <c r="L12" s="25"/>
      <c r="M12" s="75"/>
      <c r="N12" s="25"/>
      <c r="O12" s="114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spans="1:25" ht="16" customHeight="1">
      <c r="A13" s="287"/>
      <c r="B13" s="101"/>
      <c r="C13" s="122" t="s">
        <v>55</v>
      </c>
      <c r="D13" s="123"/>
      <c r="E13" s="124" t="s">
        <v>46</v>
      </c>
      <c r="F13" s="25">
        <v>0</v>
      </c>
      <c r="G13" s="98">
        <v>0</v>
      </c>
      <c r="H13" s="25">
        <v>0</v>
      </c>
      <c r="I13" s="98">
        <v>100</v>
      </c>
      <c r="J13" s="125">
        <v>0</v>
      </c>
      <c r="K13" s="126">
        <v>0</v>
      </c>
      <c r="L13" s="32"/>
      <c r="M13" s="127"/>
      <c r="N13" s="32"/>
      <c r="O13" s="128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ht="16" customHeight="1">
      <c r="A14" s="287"/>
      <c r="B14" s="58" t="s">
        <v>56</v>
      </c>
      <c r="C14" s="59"/>
      <c r="D14" s="59"/>
      <c r="E14" s="113" t="s">
        <v>154</v>
      </c>
      <c r="F14" s="27">
        <f t="shared" ref="F14:O15" si="0">F9-F12</f>
        <v>0</v>
      </c>
      <c r="G14" s="76">
        <f t="shared" si="0"/>
        <v>0</v>
      </c>
      <c r="H14" s="27">
        <f t="shared" ref="H14:K14" si="1">H9-H12</f>
        <v>1479</v>
      </c>
      <c r="I14" s="76">
        <f t="shared" si="1"/>
        <v>1337</v>
      </c>
      <c r="J14" s="27">
        <f t="shared" si="1"/>
        <v>23</v>
      </c>
      <c r="K14" s="76">
        <f t="shared" si="1"/>
        <v>20</v>
      </c>
      <c r="L14" s="27">
        <f t="shared" si="0"/>
        <v>0</v>
      </c>
      <c r="M14" s="76">
        <f t="shared" si="0"/>
        <v>0</v>
      </c>
      <c r="N14" s="27">
        <f t="shared" si="0"/>
        <v>0</v>
      </c>
      <c r="O14" s="76">
        <f t="shared" si="0"/>
        <v>0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ht="16" customHeight="1">
      <c r="A15" s="287"/>
      <c r="B15" s="58" t="s">
        <v>57</v>
      </c>
      <c r="C15" s="59"/>
      <c r="D15" s="59"/>
      <c r="E15" s="113" t="s">
        <v>155</v>
      </c>
      <c r="F15" s="27">
        <f t="shared" si="0"/>
        <v>0</v>
      </c>
      <c r="G15" s="76">
        <f t="shared" si="0"/>
        <v>0</v>
      </c>
      <c r="H15" s="27">
        <f t="shared" ref="H15:K15" si="2">H10-H13</f>
        <v>0</v>
      </c>
      <c r="I15" s="76">
        <f t="shared" si="2"/>
        <v>-100</v>
      </c>
      <c r="J15" s="27">
        <f t="shared" si="2"/>
        <v>0</v>
      </c>
      <c r="K15" s="76">
        <f t="shared" si="2"/>
        <v>0</v>
      </c>
      <c r="L15" s="27">
        <f t="shared" si="0"/>
        <v>0</v>
      </c>
      <c r="M15" s="76">
        <f t="shared" si="0"/>
        <v>0</v>
      </c>
      <c r="N15" s="27">
        <f t="shared" si="0"/>
        <v>0</v>
      </c>
      <c r="O15" s="76">
        <f t="shared" si="0"/>
        <v>0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spans="1:25" ht="16" customHeight="1">
      <c r="A16" s="287"/>
      <c r="B16" s="58" t="s">
        <v>58</v>
      </c>
      <c r="C16" s="59"/>
      <c r="D16" s="59"/>
      <c r="E16" s="113" t="s">
        <v>156</v>
      </c>
      <c r="F16" s="27">
        <f t="shared" ref="F16:O16" si="3">F8-F11</f>
        <v>0</v>
      </c>
      <c r="G16" s="76">
        <f t="shared" si="3"/>
        <v>0</v>
      </c>
      <c r="H16" s="27">
        <f t="shared" ref="H16:K16" si="4">H8-H11</f>
        <v>1479</v>
      </c>
      <c r="I16" s="76">
        <f t="shared" si="4"/>
        <v>1237</v>
      </c>
      <c r="J16" s="27">
        <f t="shared" si="4"/>
        <v>23</v>
      </c>
      <c r="K16" s="76">
        <f t="shared" si="4"/>
        <v>20</v>
      </c>
      <c r="L16" s="27">
        <f t="shared" si="3"/>
        <v>0</v>
      </c>
      <c r="M16" s="76">
        <f t="shared" si="3"/>
        <v>0</v>
      </c>
      <c r="N16" s="27">
        <f t="shared" si="3"/>
        <v>0</v>
      </c>
      <c r="O16" s="76">
        <f t="shared" si="3"/>
        <v>0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ht="16" customHeight="1">
      <c r="A17" s="287"/>
      <c r="B17" s="58" t="s">
        <v>59</v>
      </c>
      <c r="C17" s="59"/>
      <c r="D17" s="59"/>
      <c r="E17" s="129"/>
      <c r="F17" s="130">
        <v>0</v>
      </c>
      <c r="G17" s="131">
        <v>0</v>
      </c>
      <c r="H17" s="130">
        <v>0</v>
      </c>
      <c r="I17" s="131">
        <v>0</v>
      </c>
      <c r="J17" s="125">
        <v>0</v>
      </c>
      <c r="K17" s="126">
        <v>0</v>
      </c>
      <c r="L17" s="25"/>
      <c r="M17" s="75"/>
      <c r="N17" s="125"/>
      <c r="O17" s="132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ht="16" customHeight="1">
      <c r="A18" s="288"/>
      <c r="B18" s="65" t="s">
        <v>60</v>
      </c>
      <c r="C18" s="66"/>
      <c r="D18" s="66"/>
      <c r="E18" s="133"/>
      <c r="F18" s="134">
        <v>0</v>
      </c>
      <c r="G18" s="135">
        <v>0</v>
      </c>
      <c r="H18" s="134">
        <v>0</v>
      </c>
      <c r="I18" s="135">
        <v>0</v>
      </c>
      <c r="J18" s="29">
        <v>0</v>
      </c>
      <c r="K18" s="136">
        <v>0</v>
      </c>
      <c r="L18" s="29"/>
      <c r="M18" s="136"/>
      <c r="N18" s="29"/>
      <c r="O18" s="137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 ht="16" customHeight="1">
      <c r="A19" s="287" t="s">
        <v>84</v>
      </c>
      <c r="B19" s="116" t="s">
        <v>61</v>
      </c>
      <c r="C19" s="138"/>
      <c r="D19" s="138"/>
      <c r="E19" s="139"/>
      <c r="F19" s="140">
        <v>1456</v>
      </c>
      <c r="G19" s="141">
        <v>927</v>
      </c>
      <c r="H19" s="140">
        <v>479</v>
      </c>
      <c r="I19" s="141">
        <v>257</v>
      </c>
      <c r="J19" s="30">
        <v>5</v>
      </c>
      <c r="K19" s="142">
        <v>7</v>
      </c>
      <c r="L19" s="30"/>
      <c r="M19" s="142"/>
      <c r="N19" s="30"/>
      <c r="O19" s="143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16" customHeight="1">
      <c r="A20" s="287"/>
      <c r="B20" s="144"/>
      <c r="C20" s="112" t="s">
        <v>62</v>
      </c>
      <c r="D20" s="59"/>
      <c r="E20" s="113"/>
      <c r="F20" s="27">
        <v>0</v>
      </c>
      <c r="G20" s="76">
        <v>0</v>
      </c>
      <c r="H20" s="27">
        <v>0</v>
      </c>
      <c r="I20" s="76">
        <v>0</v>
      </c>
      <c r="J20" s="25">
        <v>0</v>
      </c>
      <c r="K20" s="75">
        <v>0</v>
      </c>
      <c r="L20" s="25"/>
      <c r="M20" s="75"/>
      <c r="N20" s="25"/>
      <c r="O20" s="114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 ht="16" customHeight="1">
      <c r="A21" s="287"/>
      <c r="B21" s="145" t="s">
        <v>63</v>
      </c>
      <c r="C21" s="117"/>
      <c r="D21" s="117"/>
      <c r="E21" s="118" t="s">
        <v>157</v>
      </c>
      <c r="F21" s="146">
        <v>1456</v>
      </c>
      <c r="G21" s="147">
        <v>927</v>
      </c>
      <c r="H21" s="146">
        <v>479</v>
      </c>
      <c r="I21" s="147">
        <v>257</v>
      </c>
      <c r="J21" s="26">
        <v>5</v>
      </c>
      <c r="K21" s="120">
        <v>7</v>
      </c>
      <c r="L21" s="26"/>
      <c r="M21" s="120"/>
      <c r="N21" s="26"/>
      <c r="O21" s="12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5" ht="16" customHeight="1">
      <c r="A22" s="287"/>
      <c r="B22" s="116" t="s">
        <v>64</v>
      </c>
      <c r="C22" s="138"/>
      <c r="D22" s="138"/>
      <c r="E22" s="139" t="s">
        <v>158</v>
      </c>
      <c r="F22" s="140">
        <v>1456</v>
      </c>
      <c r="G22" s="141">
        <v>927</v>
      </c>
      <c r="H22" s="140">
        <v>3337</v>
      </c>
      <c r="I22" s="141">
        <v>3011</v>
      </c>
      <c r="J22" s="30">
        <v>64</v>
      </c>
      <c r="K22" s="142">
        <v>64</v>
      </c>
      <c r="L22" s="30"/>
      <c r="M22" s="142"/>
      <c r="N22" s="30"/>
      <c r="O22" s="143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ht="16" customHeight="1">
      <c r="A23" s="287"/>
      <c r="B23" s="96" t="s">
        <v>65</v>
      </c>
      <c r="C23" s="122" t="s">
        <v>66</v>
      </c>
      <c r="D23" s="123"/>
      <c r="E23" s="124"/>
      <c r="F23" s="28">
        <v>1456</v>
      </c>
      <c r="G23" s="148">
        <v>927</v>
      </c>
      <c r="H23" s="28">
        <v>553</v>
      </c>
      <c r="I23" s="148">
        <v>558</v>
      </c>
      <c r="J23" s="32">
        <v>44</v>
      </c>
      <c r="K23" s="127">
        <v>43</v>
      </c>
      <c r="L23" s="32"/>
      <c r="M23" s="127"/>
      <c r="N23" s="32"/>
      <c r="O23" s="128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ht="16" customHeight="1">
      <c r="A24" s="287"/>
      <c r="B24" s="58" t="s">
        <v>159</v>
      </c>
      <c r="C24" s="59"/>
      <c r="D24" s="59"/>
      <c r="E24" s="113" t="s">
        <v>160</v>
      </c>
      <c r="F24" s="27">
        <f t="shared" ref="F24:O24" si="5">F21-F22</f>
        <v>0</v>
      </c>
      <c r="G24" s="76">
        <f t="shared" si="5"/>
        <v>0</v>
      </c>
      <c r="H24" s="27">
        <f t="shared" ref="H24:K24" si="6">H21-H22</f>
        <v>-2858</v>
      </c>
      <c r="I24" s="76">
        <f t="shared" si="6"/>
        <v>-2754</v>
      </c>
      <c r="J24" s="27">
        <f t="shared" si="6"/>
        <v>-59</v>
      </c>
      <c r="K24" s="76">
        <f t="shared" si="6"/>
        <v>-57</v>
      </c>
      <c r="L24" s="27">
        <f t="shared" si="5"/>
        <v>0</v>
      </c>
      <c r="M24" s="76">
        <f t="shared" si="5"/>
        <v>0</v>
      </c>
      <c r="N24" s="27">
        <f t="shared" si="5"/>
        <v>0</v>
      </c>
      <c r="O24" s="76">
        <f t="shared" si="5"/>
        <v>0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16" customHeight="1">
      <c r="A25" s="287"/>
      <c r="B25" s="149" t="s">
        <v>67</v>
      </c>
      <c r="C25" s="123"/>
      <c r="D25" s="123"/>
      <c r="E25" s="289" t="s">
        <v>161</v>
      </c>
      <c r="F25" s="303">
        <v>0</v>
      </c>
      <c r="G25" s="297">
        <v>0</v>
      </c>
      <c r="H25" s="303">
        <v>2858</v>
      </c>
      <c r="I25" s="297">
        <v>2754</v>
      </c>
      <c r="J25" s="32">
        <v>59</v>
      </c>
      <c r="K25" s="148">
        <v>57</v>
      </c>
      <c r="L25" s="295"/>
      <c r="M25" s="297"/>
      <c r="N25" s="295"/>
      <c r="O25" s="297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6" customHeight="1">
      <c r="A26" s="287"/>
      <c r="B26" s="145" t="s">
        <v>68</v>
      </c>
      <c r="C26" s="117"/>
      <c r="D26" s="117"/>
      <c r="E26" s="290"/>
      <c r="F26" s="304"/>
      <c r="G26" s="298"/>
      <c r="H26" s="304"/>
      <c r="I26" s="298"/>
      <c r="J26" s="150"/>
      <c r="K26" s="151"/>
      <c r="L26" s="296"/>
      <c r="M26" s="298"/>
      <c r="N26" s="296"/>
      <c r="O26" s="298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ht="16" customHeight="1">
      <c r="A27" s="288"/>
      <c r="B27" s="65" t="s">
        <v>162</v>
      </c>
      <c r="C27" s="66"/>
      <c r="D27" s="66"/>
      <c r="E27" s="152" t="s">
        <v>163</v>
      </c>
      <c r="F27" s="31">
        <f t="shared" ref="F27:O27" si="7">F24+F25</f>
        <v>0</v>
      </c>
      <c r="G27" s="86">
        <f t="shared" si="7"/>
        <v>0</v>
      </c>
      <c r="H27" s="31">
        <f t="shared" ref="H27:K27" si="8">H24+H25</f>
        <v>0</v>
      </c>
      <c r="I27" s="86">
        <f t="shared" si="8"/>
        <v>0</v>
      </c>
      <c r="J27" s="31">
        <f t="shared" si="8"/>
        <v>0</v>
      </c>
      <c r="K27" s="86">
        <f t="shared" si="8"/>
        <v>0</v>
      </c>
      <c r="L27" s="31">
        <f t="shared" si="7"/>
        <v>0</v>
      </c>
      <c r="M27" s="86">
        <f t="shared" si="7"/>
        <v>0</v>
      </c>
      <c r="N27" s="31">
        <f t="shared" si="7"/>
        <v>0</v>
      </c>
      <c r="O27" s="86">
        <f t="shared" si="7"/>
        <v>0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ht="16" customHeight="1">
      <c r="F28" s="111"/>
      <c r="G28" s="111"/>
      <c r="H28" s="111"/>
      <c r="I28" s="111"/>
      <c r="J28" s="111"/>
      <c r="K28" s="111"/>
      <c r="L28" s="15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ht="16" customHeight="1">
      <c r="A29" s="66"/>
      <c r="F29" s="111"/>
      <c r="G29" s="111"/>
      <c r="H29" s="111"/>
      <c r="I29" s="111"/>
      <c r="J29" s="154"/>
      <c r="K29" s="154"/>
      <c r="L29" s="153"/>
      <c r="M29" s="111"/>
      <c r="N29" s="111"/>
      <c r="O29" s="154" t="s">
        <v>164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54"/>
    </row>
    <row r="30" spans="1:25" ht="16" customHeight="1">
      <c r="A30" s="280" t="s">
        <v>69</v>
      </c>
      <c r="B30" s="281"/>
      <c r="C30" s="281"/>
      <c r="D30" s="281"/>
      <c r="E30" s="282"/>
      <c r="F30" s="299" t="s">
        <v>244</v>
      </c>
      <c r="G30" s="300"/>
      <c r="H30" s="301" t="s">
        <v>247</v>
      </c>
      <c r="I30" s="302"/>
      <c r="J30" s="301" t="s">
        <v>248</v>
      </c>
      <c r="K30" s="302"/>
      <c r="L30" s="301"/>
      <c r="M30" s="302"/>
      <c r="N30" s="301"/>
      <c r="O30" s="302"/>
      <c r="P30" s="153"/>
      <c r="Q30" s="153"/>
      <c r="R30" s="153"/>
      <c r="S30" s="153"/>
      <c r="T30" s="153"/>
      <c r="U30" s="153"/>
      <c r="V30" s="153"/>
      <c r="W30" s="153"/>
      <c r="X30" s="153"/>
      <c r="Y30" s="153"/>
    </row>
    <row r="31" spans="1:25" ht="16" customHeight="1">
      <c r="A31" s="283"/>
      <c r="B31" s="284"/>
      <c r="C31" s="284"/>
      <c r="D31" s="284"/>
      <c r="E31" s="285"/>
      <c r="F31" s="102" t="s">
        <v>239</v>
      </c>
      <c r="G31" s="103" t="s">
        <v>2</v>
      </c>
      <c r="H31" s="102" t="s">
        <v>239</v>
      </c>
      <c r="I31" s="103" t="s">
        <v>2</v>
      </c>
      <c r="J31" s="102" t="s">
        <v>239</v>
      </c>
      <c r="K31" s="103" t="s">
        <v>2</v>
      </c>
      <c r="L31" s="102" t="s">
        <v>239</v>
      </c>
      <c r="M31" s="103" t="s">
        <v>2</v>
      </c>
      <c r="N31" s="102" t="s">
        <v>239</v>
      </c>
      <c r="O31" s="155" t="s">
        <v>2</v>
      </c>
      <c r="P31" s="156"/>
      <c r="Q31" s="156"/>
      <c r="R31" s="156"/>
      <c r="S31" s="156"/>
      <c r="T31" s="156"/>
      <c r="U31" s="156"/>
      <c r="V31" s="156"/>
      <c r="W31" s="156"/>
      <c r="X31" s="156"/>
      <c r="Y31" s="156"/>
    </row>
    <row r="32" spans="1:25" ht="16" customHeight="1">
      <c r="A32" s="286" t="s">
        <v>85</v>
      </c>
      <c r="B32" s="105" t="s">
        <v>50</v>
      </c>
      <c r="C32" s="106"/>
      <c r="D32" s="106"/>
      <c r="E32" s="157" t="s">
        <v>41</v>
      </c>
      <c r="F32" s="30">
        <v>2719</v>
      </c>
      <c r="G32" s="158">
        <v>2932</v>
      </c>
      <c r="H32" s="24">
        <v>0</v>
      </c>
      <c r="I32" s="109">
        <v>0</v>
      </c>
      <c r="J32" s="24">
        <v>0</v>
      </c>
      <c r="K32" s="110">
        <v>0</v>
      </c>
      <c r="L32" s="30"/>
      <c r="M32" s="158"/>
      <c r="N32" s="24"/>
      <c r="O32" s="159"/>
      <c r="P32" s="158"/>
      <c r="Q32" s="158"/>
      <c r="R32" s="158"/>
      <c r="S32" s="158"/>
      <c r="T32" s="160"/>
      <c r="U32" s="160"/>
      <c r="V32" s="158"/>
      <c r="W32" s="158"/>
      <c r="X32" s="160"/>
      <c r="Y32" s="160"/>
    </row>
    <row r="33" spans="1:25" ht="16" customHeight="1">
      <c r="A33" s="291"/>
      <c r="B33" s="101"/>
      <c r="C33" s="122" t="s">
        <v>70</v>
      </c>
      <c r="D33" s="123"/>
      <c r="E33" s="161"/>
      <c r="F33" s="32">
        <v>2533</v>
      </c>
      <c r="G33" s="162">
        <v>2693</v>
      </c>
      <c r="H33" s="32">
        <v>0</v>
      </c>
      <c r="I33" s="127">
        <v>0</v>
      </c>
      <c r="J33" s="32">
        <v>0</v>
      </c>
      <c r="K33" s="128">
        <v>0</v>
      </c>
      <c r="L33" s="32"/>
      <c r="M33" s="162"/>
      <c r="N33" s="32"/>
      <c r="O33" s="148"/>
      <c r="P33" s="158"/>
      <c r="Q33" s="158"/>
      <c r="R33" s="158"/>
      <c r="S33" s="158"/>
      <c r="T33" s="160"/>
      <c r="U33" s="160"/>
      <c r="V33" s="158"/>
      <c r="W33" s="158"/>
      <c r="X33" s="160"/>
      <c r="Y33" s="160"/>
    </row>
    <row r="34" spans="1:25" ht="16" customHeight="1">
      <c r="A34" s="291"/>
      <c r="B34" s="101"/>
      <c r="C34" s="163"/>
      <c r="D34" s="112" t="s">
        <v>71</v>
      </c>
      <c r="E34" s="164"/>
      <c r="F34" s="25">
        <v>0</v>
      </c>
      <c r="G34" s="98">
        <v>0</v>
      </c>
      <c r="H34" s="25">
        <v>0</v>
      </c>
      <c r="I34" s="75">
        <v>0</v>
      </c>
      <c r="J34" s="25">
        <v>0</v>
      </c>
      <c r="K34" s="114">
        <v>0</v>
      </c>
      <c r="L34" s="25"/>
      <c r="M34" s="98"/>
      <c r="N34" s="25"/>
      <c r="O34" s="76"/>
      <c r="P34" s="158"/>
      <c r="Q34" s="158"/>
      <c r="R34" s="158"/>
      <c r="S34" s="158"/>
      <c r="T34" s="160"/>
      <c r="U34" s="160"/>
      <c r="V34" s="158"/>
      <c r="W34" s="158"/>
      <c r="X34" s="160"/>
      <c r="Y34" s="160"/>
    </row>
    <row r="35" spans="1:25" ht="16" customHeight="1">
      <c r="A35" s="291"/>
      <c r="B35" s="115"/>
      <c r="C35" s="165" t="s">
        <v>72</v>
      </c>
      <c r="D35" s="117"/>
      <c r="E35" s="166"/>
      <c r="F35" s="26">
        <v>185</v>
      </c>
      <c r="G35" s="119">
        <v>240</v>
      </c>
      <c r="H35" s="26">
        <v>0</v>
      </c>
      <c r="I35" s="120">
        <v>0</v>
      </c>
      <c r="J35" s="167">
        <v>0</v>
      </c>
      <c r="K35" s="168">
        <v>0</v>
      </c>
      <c r="L35" s="26"/>
      <c r="M35" s="119"/>
      <c r="N35" s="26"/>
      <c r="O35" s="147"/>
      <c r="P35" s="158"/>
      <c r="Q35" s="158"/>
      <c r="R35" s="158"/>
      <c r="S35" s="158"/>
      <c r="T35" s="160"/>
      <c r="U35" s="160"/>
      <c r="V35" s="158"/>
      <c r="W35" s="158"/>
      <c r="X35" s="160"/>
      <c r="Y35" s="160"/>
    </row>
    <row r="36" spans="1:25" ht="16" customHeight="1">
      <c r="A36" s="291"/>
      <c r="B36" s="116" t="s">
        <v>53</v>
      </c>
      <c r="C36" s="138"/>
      <c r="D36" s="138"/>
      <c r="E36" s="157" t="s">
        <v>42</v>
      </c>
      <c r="F36" s="30">
        <v>2673</v>
      </c>
      <c r="G36" s="158">
        <v>2753</v>
      </c>
      <c r="H36" s="30">
        <v>0</v>
      </c>
      <c r="I36" s="142">
        <v>0</v>
      </c>
      <c r="J36" s="30">
        <v>0</v>
      </c>
      <c r="K36" s="143">
        <v>0</v>
      </c>
      <c r="L36" s="30"/>
      <c r="M36" s="158"/>
      <c r="N36" s="30"/>
      <c r="O36" s="141"/>
      <c r="P36" s="158"/>
      <c r="Q36" s="158"/>
      <c r="R36" s="158"/>
      <c r="S36" s="158"/>
      <c r="T36" s="158"/>
      <c r="U36" s="158"/>
      <c r="V36" s="158"/>
      <c r="W36" s="158"/>
      <c r="X36" s="160"/>
      <c r="Y36" s="160"/>
    </row>
    <row r="37" spans="1:25" ht="16" customHeight="1">
      <c r="A37" s="291"/>
      <c r="B37" s="101"/>
      <c r="C37" s="112" t="s">
        <v>73</v>
      </c>
      <c r="D37" s="59"/>
      <c r="E37" s="164"/>
      <c r="F37" s="25">
        <v>2456</v>
      </c>
      <c r="G37" s="98">
        <v>2506</v>
      </c>
      <c r="H37" s="25">
        <v>0</v>
      </c>
      <c r="I37" s="75">
        <v>0</v>
      </c>
      <c r="J37" s="25">
        <v>0</v>
      </c>
      <c r="K37" s="114">
        <v>0</v>
      </c>
      <c r="L37" s="25"/>
      <c r="M37" s="98"/>
      <c r="N37" s="25"/>
      <c r="O37" s="76"/>
      <c r="P37" s="158"/>
      <c r="Q37" s="158"/>
      <c r="R37" s="158"/>
      <c r="S37" s="158"/>
      <c r="T37" s="158"/>
      <c r="U37" s="158"/>
      <c r="V37" s="158"/>
      <c r="W37" s="158"/>
      <c r="X37" s="160"/>
      <c r="Y37" s="160"/>
    </row>
    <row r="38" spans="1:25" ht="16" customHeight="1">
      <c r="A38" s="291"/>
      <c r="B38" s="115"/>
      <c r="C38" s="112" t="s">
        <v>74</v>
      </c>
      <c r="D38" s="59"/>
      <c r="E38" s="164"/>
      <c r="F38" s="27">
        <v>217</v>
      </c>
      <c r="G38" s="76">
        <v>247</v>
      </c>
      <c r="H38" s="25">
        <v>0</v>
      </c>
      <c r="I38" s="75">
        <v>0</v>
      </c>
      <c r="J38" s="25">
        <v>0</v>
      </c>
      <c r="K38" s="168">
        <v>0</v>
      </c>
      <c r="L38" s="25"/>
      <c r="M38" s="98"/>
      <c r="N38" s="25"/>
      <c r="O38" s="76"/>
      <c r="P38" s="158"/>
      <c r="Q38" s="158"/>
      <c r="R38" s="160"/>
      <c r="S38" s="160"/>
      <c r="T38" s="158"/>
      <c r="U38" s="158"/>
      <c r="V38" s="158"/>
      <c r="W38" s="158"/>
      <c r="X38" s="160"/>
      <c r="Y38" s="160"/>
    </row>
    <row r="39" spans="1:25" ht="16" customHeight="1">
      <c r="A39" s="292"/>
      <c r="B39" s="84" t="s">
        <v>75</v>
      </c>
      <c r="C39" s="85"/>
      <c r="D39" s="85"/>
      <c r="E39" s="99" t="s">
        <v>165</v>
      </c>
      <c r="F39" s="31">
        <f t="shared" ref="F39:O39" si="9">F32-F36</f>
        <v>46</v>
      </c>
      <c r="G39" s="86">
        <f t="shared" si="9"/>
        <v>179</v>
      </c>
      <c r="H39" s="31">
        <f t="shared" si="9"/>
        <v>0</v>
      </c>
      <c r="I39" s="86">
        <f t="shared" si="9"/>
        <v>0</v>
      </c>
      <c r="J39" s="31">
        <f t="shared" si="9"/>
        <v>0</v>
      </c>
      <c r="K39" s="86">
        <f t="shared" si="9"/>
        <v>0</v>
      </c>
      <c r="L39" s="31">
        <f t="shared" si="9"/>
        <v>0</v>
      </c>
      <c r="M39" s="86">
        <f t="shared" si="9"/>
        <v>0</v>
      </c>
      <c r="N39" s="31">
        <f t="shared" si="9"/>
        <v>0</v>
      </c>
      <c r="O39" s="86">
        <f t="shared" si="9"/>
        <v>0</v>
      </c>
      <c r="P39" s="158"/>
      <c r="Q39" s="158"/>
      <c r="R39" s="158"/>
      <c r="S39" s="158"/>
      <c r="T39" s="158"/>
      <c r="U39" s="158"/>
      <c r="V39" s="158"/>
      <c r="W39" s="158"/>
      <c r="X39" s="160"/>
      <c r="Y39" s="160"/>
    </row>
    <row r="40" spans="1:25" ht="16" customHeight="1">
      <c r="A40" s="286" t="s">
        <v>86</v>
      </c>
      <c r="B40" s="116" t="s">
        <v>76</v>
      </c>
      <c r="C40" s="138"/>
      <c r="D40" s="138"/>
      <c r="E40" s="157" t="s">
        <v>44</v>
      </c>
      <c r="F40" s="140">
        <v>3390</v>
      </c>
      <c r="G40" s="141">
        <v>2316</v>
      </c>
      <c r="H40" s="30">
        <v>119</v>
      </c>
      <c r="I40" s="142">
        <v>119</v>
      </c>
      <c r="J40" s="30">
        <v>85</v>
      </c>
      <c r="K40" s="143">
        <v>85</v>
      </c>
      <c r="L40" s="30"/>
      <c r="M40" s="158"/>
      <c r="N40" s="30"/>
      <c r="O40" s="141"/>
      <c r="P40" s="158"/>
      <c r="Q40" s="158"/>
      <c r="R40" s="158"/>
      <c r="S40" s="158"/>
      <c r="T40" s="160"/>
      <c r="U40" s="160"/>
      <c r="V40" s="160"/>
      <c r="W40" s="160"/>
      <c r="X40" s="158"/>
      <c r="Y40" s="158"/>
    </row>
    <row r="41" spans="1:25" ht="16" customHeight="1">
      <c r="A41" s="293"/>
      <c r="B41" s="115"/>
      <c r="C41" s="112" t="s">
        <v>77</v>
      </c>
      <c r="D41" s="59"/>
      <c r="E41" s="164"/>
      <c r="F41" s="169">
        <v>1245</v>
      </c>
      <c r="G41" s="170">
        <v>795</v>
      </c>
      <c r="H41" s="167">
        <v>0</v>
      </c>
      <c r="I41" s="168">
        <v>0</v>
      </c>
      <c r="J41" s="25">
        <v>0</v>
      </c>
      <c r="K41" s="114">
        <v>0</v>
      </c>
      <c r="L41" s="25"/>
      <c r="M41" s="98"/>
      <c r="N41" s="25"/>
      <c r="O41" s="76"/>
      <c r="P41" s="160"/>
      <c r="Q41" s="160"/>
      <c r="R41" s="160"/>
      <c r="S41" s="160"/>
      <c r="T41" s="160"/>
      <c r="U41" s="160"/>
      <c r="V41" s="160"/>
      <c r="W41" s="160"/>
      <c r="X41" s="158"/>
      <c r="Y41" s="158"/>
    </row>
    <row r="42" spans="1:25" ht="16" customHeight="1">
      <c r="A42" s="293"/>
      <c r="B42" s="116" t="s">
        <v>64</v>
      </c>
      <c r="C42" s="138"/>
      <c r="D42" s="138"/>
      <c r="E42" s="157" t="s">
        <v>45</v>
      </c>
      <c r="F42" s="140">
        <v>2870</v>
      </c>
      <c r="G42" s="141">
        <v>2424</v>
      </c>
      <c r="H42" s="30">
        <v>119</v>
      </c>
      <c r="I42" s="142">
        <v>119</v>
      </c>
      <c r="J42" s="30">
        <v>85</v>
      </c>
      <c r="K42" s="143">
        <v>85</v>
      </c>
      <c r="L42" s="30"/>
      <c r="M42" s="158"/>
      <c r="N42" s="30"/>
      <c r="O42" s="141"/>
      <c r="P42" s="158"/>
      <c r="Q42" s="158"/>
      <c r="R42" s="158"/>
      <c r="S42" s="158"/>
      <c r="T42" s="160"/>
      <c r="U42" s="160"/>
      <c r="V42" s="158"/>
      <c r="W42" s="158"/>
      <c r="X42" s="158"/>
      <c r="Y42" s="158"/>
    </row>
    <row r="43" spans="1:25" ht="16" customHeight="1">
      <c r="A43" s="293"/>
      <c r="B43" s="115"/>
      <c r="C43" s="112" t="s">
        <v>78</v>
      </c>
      <c r="D43" s="59"/>
      <c r="E43" s="164"/>
      <c r="F43" s="27">
        <v>1531</v>
      </c>
      <c r="G43" s="76">
        <v>1271</v>
      </c>
      <c r="H43" s="25">
        <v>97</v>
      </c>
      <c r="I43" s="75">
        <v>95</v>
      </c>
      <c r="J43" s="167">
        <v>68</v>
      </c>
      <c r="K43" s="168">
        <v>66</v>
      </c>
      <c r="L43" s="25"/>
      <c r="M43" s="98"/>
      <c r="N43" s="25"/>
      <c r="O43" s="76"/>
      <c r="P43" s="158"/>
      <c r="Q43" s="158"/>
      <c r="R43" s="160"/>
      <c r="S43" s="158"/>
      <c r="T43" s="160"/>
      <c r="U43" s="160"/>
      <c r="V43" s="158"/>
      <c r="W43" s="158"/>
      <c r="X43" s="160"/>
      <c r="Y43" s="160"/>
    </row>
    <row r="44" spans="1:25" ht="16" customHeight="1">
      <c r="A44" s="294"/>
      <c r="B44" s="65" t="s">
        <v>75</v>
      </c>
      <c r="C44" s="66"/>
      <c r="D44" s="66"/>
      <c r="E44" s="99" t="s">
        <v>166</v>
      </c>
      <c r="F44" s="134">
        <f t="shared" ref="F44:O44" si="10">F40-F42</f>
        <v>520</v>
      </c>
      <c r="G44" s="135">
        <f t="shared" si="10"/>
        <v>-108</v>
      </c>
      <c r="H44" s="134">
        <f t="shared" si="10"/>
        <v>0</v>
      </c>
      <c r="I44" s="135">
        <f t="shared" si="10"/>
        <v>0</v>
      </c>
      <c r="J44" s="134">
        <f t="shared" si="10"/>
        <v>0</v>
      </c>
      <c r="K44" s="135">
        <f t="shared" si="10"/>
        <v>0</v>
      </c>
      <c r="L44" s="134">
        <f t="shared" si="10"/>
        <v>0</v>
      </c>
      <c r="M44" s="135">
        <f t="shared" si="10"/>
        <v>0</v>
      </c>
      <c r="N44" s="134">
        <f t="shared" si="10"/>
        <v>0</v>
      </c>
      <c r="O44" s="135">
        <f t="shared" si="10"/>
        <v>0</v>
      </c>
      <c r="P44" s="160"/>
      <c r="Q44" s="160"/>
      <c r="R44" s="158"/>
      <c r="S44" s="158"/>
      <c r="T44" s="160"/>
      <c r="U44" s="160"/>
      <c r="V44" s="158"/>
      <c r="W44" s="158"/>
      <c r="X44" s="158"/>
      <c r="Y44" s="158"/>
    </row>
    <row r="45" spans="1:25" ht="16" customHeight="1">
      <c r="A45" s="271" t="s">
        <v>87</v>
      </c>
      <c r="B45" s="171" t="s">
        <v>79</v>
      </c>
      <c r="C45" s="172"/>
      <c r="D45" s="172"/>
      <c r="E45" s="173" t="s">
        <v>167</v>
      </c>
      <c r="F45" s="78">
        <f t="shared" ref="F45:O45" si="11">F39+F44</f>
        <v>566</v>
      </c>
      <c r="G45" s="74">
        <f t="shared" si="11"/>
        <v>71</v>
      </c>
      <c r="H45" s="78">
        <f t="shared" si="11"/>
        <v>0</v>
      </c>
      <c r="I45" s="74">
        <f t="shared" si="11"/>
        <v>0</v>
      </c>
      <c r="J45" s="78">
        <f t="shared" si="11"/>
        <v>0</v>
      </c>
      <c r="K45" s="74">
        <f t="shared" si="11"/>
        <v>0</v>
      </c>
      <c r="L45" s="78">
        <f t="shared" si="11"/>
        <v>0</v>
      </c>
      <c r="M45" s="74">
        <f t="shared" si="11"/>
        <v>0</v>
      </c>
      <c r="N45" s="78">
        <f t="shared" si="11"/>
        <v>0</v>
      </c>
      <c r="O45" s="74">
        <f t="shared" si="11"/>
        <v>0</v>
      </c>
      <c r="P45" s="158"/>
      <c r="Q45" s="158"/>
      <c r="R45" s="158"/>
      <c r="S45" s="158"/>
      <c r="T45" s="158"/>
      <c r="U45" s="158"/>
      <c r="V45" s="158"/>
      <c r="W45" s="158"/>
      <c r="X45" s="158"/>
      <c r="Y45" s="158"/>
    </row>
    <row r="46" spans="1:25" ht="16" customHeight="1">
      <c r="A46" s="272"/>
      <c r="B46" s="58" t="s">
        <v>80</v>
      </c>
      <c r="C46" s="59"/>
      <c r="D46" s="59"/>
      <c r="E46" s="59"/>
      <c r="F46" s="169">
        <v>0</v>
      </c>
      <c r="G46" s="170">
        <v>0</v>
      </c>
      <c r="H46" s="167">
        <v>0</v>
      </c>
      <c r="I46" s="168">
        <v>0</v>
      </c>
      <c r="J46" s="167">
        <v>0</v>
      </c>
      <c r="K46" s="168">
        <v>0</v>
      </c>
      <c r="L46" s="25"/>
      <c r="M46" s="98"/>
      <c r="N46" s="167"/>
      <c r="O46" s="132"/>
      <c r="P46" s="160"/>
      <c r="Q46" s="160"/>
      <c r="R46" s="160"/>
      <c r="S46" s="160"/>
      <c r="T46" s="160"/>
      <c r="U46" s="160"/>
      <c r="V46" s="160"/>
      <c r="W46" s="160"/>
      <c r="X46" s="160"/>
      <c r="Y46" s="160"/>
    </row>
    <row r="47" spans="1:25" ht="16" customHeight="1">
      <c r="A47" s="272"/>
      <c r="B47" s="58" t="s">
        <v>81</v>
      </c>
      <c r="C47" s="59"/>
      <c r="D47" s="59"/>
      <c r="E47" s="59"/>
      <c r="F47" s="25">
        <v>858</v>
      </c>
      <c r="G47" s="98">
        <v>292</v>
      </c>
      <c r="H47" s="25">
        <v>0</v>
      </c>
      <c r="I47" s="75">
        <v>0</v>
      </c>
      <c r="J47" s="25">
        <v>0</v>
      </c>
      <c r="K47" s="114">
        <v>0</v>
      </c>
      <c r="L47" s="25"/>
      <c r="M47" s="98"/>
      <c r="N47" s="25"/>
      <c r="O47" s="76"/>
      <c r="P47" s="158"/>
      <c r="Q47" s="158"/>
      <c r="R47" s="158"/>
      <c r="S47" s="158"/>
      <c r="T47" s="158"/>
      <c r="U47" s="158"/>
      <c r="V47" s="158"/>
      <c r="W47" s="158"/>
      <c r="X47" s="158"/>
      <c r="Y47" s="158"/>
    </row>
    <row r="48" spans="1:25" ht="16" customHeight="1">
      <c r="A48" s="273"/>
      <c r="B48" s="65" t="s">
        <v>82</v>
      </c>
      <c r="C48" s="66"/>
      <c r="D48" s="66"/>
      <c r="E48" s="66"/>
      <c r="F48" s="174">
        <v>676</v>
      </c>
      <c r="G48" s="175">
        <v>66</v>
      </c>
      <c r="H48" s="174">
        <v>0</v>
      </c>
      <c r="I48" s="90">
        <v>0</v>
      </c>
      <c r="J48" s="174">
        <v>0</v>
      </c>
      <c r="K48" s="176">
        <v>0</v>
      </c>
      <c r="L48" s="174"/>
      <c r="M48" s="175"/>
      <c r="N48" s="174"/>
      <c r="O48" s="86"/>
      <c r="P48" s="158"/>
      <c r="Q48" s="158"/>
      <c r="R48" s="158"/>
      <c r="S48" s="158"/>
      <c r="T48" s="158"/>
      <c r="U48" s="158"/>
      <c r="V48" s="158"/>
      <c r="W48" s="158"/>
      <c r="X48" s="158"/>
      <c r="Y48" s="158"/>
    </row>
    <row r="49" spans="1:15" ht="16" customHeight="1">
      <c r="A49" s="33" t="s">
        <v>168</v>
      </c>
      <c r="O49" s="177"/>
    </row>
    <row r="50" spans="1:15" ht="16" customHeight="1">
      <c r="O50" s="101"/>
    </row>
  </sheetData>
  <mergeCells count="26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L25:L26"/>
    <mergeCell ref="M25:M26"/>
    <mergeCell ref="N25:N26"/>
    <mergeCell ref="A6:E7"/>
    <mergeCell ref="F6:G6"/>
    <mergeCell ref="H6:I6"/>
    <mergeCell ref="J6:K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33" customWidth="1"/>
    <col min="3" max="3" width="21.36328125" style="33" customWidth="1"/>
    <col min="4" max="4" width="20" style="33" customWidth="1"/>
    <col min="5" max="14" width="12.6328125" style="33" customWidth="1"/>
    <col min="15" max="16384" width="9" style="33"/>
  </cols>
  <sheetData>
    <row r="1" spans="1:14" ht="34" customHeight="1">
      <c r="A1" s="17" t="s">
        <v>0</v>
      </c>
      <c r="B1" s="17"/>
      <c r="C1" s="21" t="s">
        <v>251</v>
      </c>
      <c r="D1" s="22"/>
    </row>
    <row r="3" spans="1:14" ht="15" customHeight="1">
      <c r="A3" s="7" t="s">
        <v>169</v>
      </c>
      <c r="B3" s="7"/>
      <c r="C3" s="7"/>
      <c r="D3" s="7"/>
      <c r="E3" s="7"/>
      <c r="F3" s="7"/>
      <c r="I3" s="7"/>
      <c r="J3" s="7"/>
    </row>
    <row r="4" spans="1:14" ht="15" customHeight="1">
      <c r="A4" s="7"/>
      <c r="B4" s="7"/>
      <c r="C4" s="7"/>
      <c r="D4" s="7"/>
      <c r="E4" s="7"/>
      <c r="F4" s="7"/>
      <c r="I4" s="7"/>
      <c r="J4" s="7"/>
    </row>
    <row r="5" spans="1:14" ht="15" customHeight="1">
      <c r="A5" s="23"/>
      <c r="B5" s="23" t="s">
        <v>243</v>
      </c>
      <c r="C5" s="23"/>
      <c r="D5" s="23"/>
      <c r="H5" s="34"/>
      <c r="L5" s="34"/>
      <c r="N5" s="34" t="s">
        <v>170</v>
      </c>
    </row>
    <row r="6" spans="1:14" ht="15" customHeight="1">
      <c r="A6" s="35"/>
      <c r="B6" s="36"/>
      <c r="C6" s="36"/>
      <c r="D6" s="36"/>
      <c r="E6" s="307" t="s">
        <v>252</v>
      </c>
      <c r="F6" s="308"/>
      <c r="G6" s="307" t="s">
        <v>253</v>
      </c>
      <c r="H6" s="308"/>
      <c r="I6" s="37"/>
      <c r="J6" s="38"/>
      <c r="K6" s="307"/>
      <c r="L6" s="308"/>
      <c r="M6" s="307"/>
      <c r="N6" s="308"/>
    </row>
    <row r="7" spans="1:14" ht="15" customHeight="1">
      <c r="A7" s="39"/>
      <c r="B7" s="40"/>
      <c r="C7" s="40"/>
      <c r="D7" s="40"/>
      <c r="E7" s="41" t="s">
        <v>239</v>
      </c>
      <c r="F7" s="42" t="s">
        <v>2</v>
      </c>
      <c r="G7" s="41" t="s">
        <v>239</v>
      </c>
      <c r="H7" s="42" t="s">
        <v>2</v>
      </c>
      <c r="I7" s="41" t="s">
        <v>239</v>
      </c>
      <c r="J7" s="42" t="s">
        <v>2</v>
      </c>
      <c r="K7" s="41" t="s">
        <v>239</v>
      </c>
      <c r="L7" s="42" t="s">
        <v>2</v>
      </c>
      <c r="M7" s="41" t="s">
        <v>239</v>
      </c>
      <c r="N7" s="43" t="s">
        <v>2</v>
      </c>
    </row>
    <row r="8" spans="1:14" ht="18" customHeight="1">
      <c r="A8" s="264" t="s">
        <v>171</v>
      </c>
      <c r="B8" s="44" t="s">
        <v>172</v>
      </c>
      <c r="C8" s="45"/>
      <c r="D8" s="45"/>
      <c r="E8" s="46">
        <v>1</v>
      </c>
      <c r="F8" s="47">
        <v>1</v>
      </c>
      <c r="G8" s="46">
        <v>4</v>
      </c>
      <c r="H8" s="48">
        <v>4</v>
      </c>
      <c r="I8" s="49"/>
      <c r="J8" s="50"/>
      <c r="K8" s="49"/>
      <c r="L8" s="48"/>
      <c r="M8" s="49"/>
      <c r="N8" s="48"/>
    </row>
    <row r="9" spans="1:14" ht="18" customHeight="1">
      <c r="A9" s="265"/>
      <c r="B9" s="264" t="s">
        <v>173</v>
      </c>
      <c r="C9" s="51" t="s">
        <v>174</v>
      </c>
      <c r="D9" s="52"/>
      <c r="E9" s="53">
        <v>5</v>
      </c>
      <c r="F9" s="54">
        <v>5</v>
      </c>
      <c r="G9" s="53">
        <v>551</v>
      </c>
      <c r="H9" s="55">
        <v>551</v>
      </c>
      <c r="I9" s="56"/>
      <c r="J9" s="57"/>
      <c r="K9" s="56"/>
      <c r="L9" s="55"/>
      <c r="M9" s="56"/>
      <c r="N9" s="55"/>
    </row>
    <row r="10" spans="1:14" ht="18" customHeight="1">
      <c r="A10" s="265"/>
      <c r="B10" s="265"/>
      <c r="C10" s="58" t="s">
        <v>175</v>
      </c>
      <c r="D10" s="59"/>
      <c r="E10" s="60">
        <v>5</v>
      </c>
      <c r="F10" s="61">
        <v>5</v>
      </c>
      <c r="G10" s="60">
        <v>550</v>
      </c>
      <c r="H10" s="62">
        <v>550</v>
      </c>
      <c r="I10" s="63"/>
      <c r="J10" s="64"/>
      <c r="K10" s="63"/>
      <c r="L10" s="62"/>
      <c r="M10" s="63"/>
      <c r="N10" s="62"/>
    </row>
    <row r="11" spans="1:14" ht="18" customHeight="1">
      <c r="A11" s="265"/>
      <c r="B11" s="265"/>
      <c r="C11" s="58" t="s">
        <v>176</v>
      </c>
      <c r="D11" s="59"/>
      <c r="E11" s="60">
        <v>0</v>
      </c>
      <c r="F11" s="61">
        <v>0</v>
      </c>
      <c r="G11" s="60">
        <v>1</v>
      </c>
      <c r="H11" s="62">
        <v>1</v>
      </c>
      <c r="I11" s="63"/>
      <c r="J11" s="64"/>
      <c r="K11" s="63"/>
      <c r="L11" s="62"/>
      <c r="M11" s="63"/>
      <c r="N11" s="62"/>
    </row>
    <row r="12" spans="1:14" ht="18" customHeight="1">
      <c r="A12" s="265"/>
      <c r="B12" s="265"/>
      <c r="C12" s="58" t="s">
        <v>177</v>
      </c>
      <c r="D12" s="59"/>
      <c r="E12" s="60">
        <v>0</v>
      </c>
      <c r="F12" s="61">
        <v>0</v>
      </c>
      <c r="G12" s="60">
        <v>0</v>
      </c>
      <c r="H12" s="62">
        <v>0</v>
      </c>
      <c r="I12" s="63"/>
      <c r="J12" s="64"/>
      <c r="K12" s="63"/>
      <c r="L12" s="62"/>
      <c r="M12" s="63"/>
      <c r="N12" s="62"/>
    </row>
    <row r="13" spans="1:14" ht="18" customHeight="1">
      <c r="A13" s="265"/>
      <c r="B13" s="265"/>
      <c r="C13" s="58" t="s">
        <v>178</v>
      </c>
      <c r="D13" s="59"/>
      <c r="E13" s="60">
        <v>0</v>
      </c>
      <c r="F13" s="61">
        <v>0</v>
      </c>
      <c r="G13" s="60">
        <v>0</v>
      </c>
      <c r="H13" s="62">
        <v>0</v>
      </c>
      <c r="I13" s="63"/>
      <c r="J13" s="64"/>
      <c r="K13" s="63"/>
      <c r="L13" s="62"/>
      <c r="M13" s="63"/>
      <c r="N13" s="62"/>
    </row>
    <row r="14" spans="1:14" ht="18" customHeight="1">
      <c r="A14" s="266"/>
      <c r="B14" s="266"/>
      <c r="C14" s="65" t="s">
        <v>179</v>
      </c>
      <c r="D14" s="66"/>
      <c r="E14" s="67">
        <v>0</v>
      </c>
      <c r="F14" s="68">
        <v>0</v>
      </c>
      <c r="G14" s="67">
        <v>0</v>
      </c>
      <c r="H14" s="69">
        <v>0</v>
      </c>
      <c r="I14" s="70"/>
      <c r="J14" s="71"/>
      <c r="K14" s="70"/>
      <c r="L14" s="69"/>
      <c r="M14" s="70"/>
      <c r="N14" s="69"/>
    </row>
    <row r="15" spans="1:14" ht="18" customHeight="1">
      <c r="A15" s="306" t="s">
        <v>180</v>
      </c>
      <c r="B15" s="264" t="s">
        <v>181</v>
      </c>
      <c r="C15" s="51" t="s">
        <v>182</v>
      </c>
      <c r="D15" s="52"/>
      <c r="E15" s="72">
        <v>12879</v>
      </c>
      <c r="F15" s="73">
        <v>12752</v>
      </c>
      <c r="G15" s="72">
        <v>1367</v>
      </c>
      <c r="H15" s="74">
        <v>1405</v>
      </c>
      <c r="I15" s="72"/>
      <c r="J15" s="73"/>
      <c r="K15" s="72"/>
      <c r="L15" s="74"/>
      <c r="M15" s="72"/>
      <c r="N15" s="74"/>
    </row>
    <row r="16" spans="1:14" ht="18" customHeight="1">
      <c r="A16" s="265"/>
      <c r="B16" s="265"/>
      <c r="C16" s="58" t="s">
        <v>183</v>
      </c>
      <c r="D16" s="59"/>
      <c r="E16" s="25">
        <v>5524</v>
      </c>
      <c r="F16" s="75">
        <v>6748</v>
      </c>
      <c r="G16" s="25">
        <v>6165</v>
      </c>
      <c r="H16" s="76">
        <v>6469</v>
      </c>
      <c r="I16" s="25"/>
      <c r="J16" s="75"/>
      <c r="K16" s="25"/>
      <c r="L16" s="76"/>
      <c r="M16" s="25"/>
      <c r="N16" s="76"/>
    </row>
    <row r="17" spans="1:15" ht="18" customHeight="1">
      <c r="A17" s="265"/>
      <c r="B17" s="265"/>
      <c r="C17" s="58" t="s">
        <v>184</v>
      </c>
      <c r="D17" s="59"/>
      <c r="E17" s="25">
        <v>0</v>
      </c>
      <c r="F17" s="75">
        <v>0</v>
      </c>
      <c r="G17" s="25">
        <v>0</v>
      </c>
      <c r="H17" s="76">
        <v>0</v>
      </c>
      <c r="I17" s="25"/>
      <c r="J17" s="75"/>
      <c r="K17" s="25"/>
      <c r="L17" s="76"/>
      <c r="M17" s="25"/>
      <c r="N17" s="76"/>
    </row>
    <row r="18" spans="1:15" ht="18" customHeight="1">
      <c r="A18" s="265"/>
      <c r="B18" s="266"/>
      <c r="C18" s="65" t="s">
        <v>185</v>
      </c>
      <c r="D18" s="66"/>
      <c r="E18" s="31">
        <v>18403</v>
      </c>
      <c r="F18" s="77">
        <v>19500</v>
      </c>
      <c r="G18" s="31">
        <v>7532</v>
      </c>
      <c r="H18" s="77">
        <v>7874</v>
      </c>
      <c r="I18" s="31"/>
      <c r="J18" s="77"/>
      <c r="K18" s="31"/>
      <c r="L18" s="77"/>
      <c r="M18" s="31"/>
      <c r="N18" s="77"/>
    </row>
    <row r="19" spans="1:15" ht="18" customHeight="1">
      <c r="A19" s="265"/>
      <c r="B19" s="264" t="s">
        <v>186</v>
      </c>
      <c r="C19" s="51" t="s">
        <v>187</v>
      </c>
      <c r="D19" s="52"/>
      <c r="E19" s="78">
        <v>491</v>
      </c>
      <c r="F19" s="74">
        <v>627</v>
      </c>
      <c r="G19" s="78">
        <v>3263</v>
      </c>
      <c r="H19" s="74">
        <v>3486</v>
      </c>
      <c r="I19" s="78"/>
      <c r="J19" s="74"/>
      <c r="K19" s="78"/>
      <c r="L19" s="74"/>
      <c r="M19" s="78"/>
      <c r="N19" s="74"/>
    </row>
    <row r="20" spans="1:15" ht="18" customHeight="1">
      <c r="A20" s="265"/>
      <c r="B20" s="265"/>
      <c r="C20" s="58" t="s">
        <v>188</v>
      </c>
      <c r="D20" s="59"/>
      <c r="E20" s="27">
        <v>9053</v>
      </c>
      <c r="F20" s="76">
        <v>9847</v>
      </c>
      <c r="G20" s="27">
        <v>3733</v>
      </c>
      <c r="H20" s="76">
        <v>3948</v>
      </c>
      <c r="I20" s="27"/>
      <c r="J20" s="76"/>
      <c r="K20" s="27"/>
      <c r="L20" s="76"/>
      <c r="M20" s="27"/>
      <c r="N20" s="76"/>
    </row>
    <row r="21" spans="1:15" s="83" customFormat="1" ht="18" customHeight="1">
      <c r="A21" s="265"/>
      <c r="B21" s="265"/>
      <c r="C21" s="79" t="s">
        <v>189</v>
      </c>
      <c r="D21" s="80"/>
      <c r="E21" s="81">
        <v>0</v>
      </c>
      <c r="F21" s="82">
        <v>0</v>
      </c>
      <c r="G21" s="81">
        <v>0</v>
      </c>
      <c r="H21" s="82">
        <v>0</v>
      </c>
      <c r="I21" s="81"/>
      <c r="J21" s="82"/>
      <c r="K21" s="81"/>
      <c r="L21" s="82"/>
      <c r="M21" s="81"/>
      <c r="N21" s="82"/>
    </row>
    <row r="22" spans="1:15" ht="18" customHeight="1">
      <c r="A22" s="265"/>
      <c r="B22" s="266"/>
      <c r="C22" s="84" t="s">
        <v>190</v>
      </c>
      <c r="D22" s="85"/>
      <c r="E22" s="31">
        <v>9544</v>
      </c>
      <c r="F22" s="86">
        <v>10475</v>
      </c>
      <c r="G22" s="31">
        <v>6996</v>
      </c>
      <c r="H22" s="86">
        <v>7434</v>
      </c>
      <c r="I22" s="31"/>
      <c r="J22" s="86"/>
      <c r="K22" s="31"/>
      <c r="L22" s="86"/>
      <c r="M22" s="31"/>
      <c r="N22" s="86"/>
    </row>
    <row r="23" spans="1:15" ht="18" customHeight="1">
      <c r="A23" s="265"/>
      <c r="B23" s="264" t="s">
        <v>191</v>
      </c>
      <c r="C23" s="51" t="s">
        <v>192</v>
      </c>
      <c r="D23" s="52"/>
      <c r="E23" s="78">
        <v>5</v>
      </c>
      <c r="F23" s="74">
        <v>5</v>
      </c>
      <c r="G23" s="78">
        <v>551</v>
      </c>
      <c r="H23" s="74">
        <v>551</v>
      </c>
      <c r="I23" s="78"/>
      <c r="J23" s="74"/>
      <c r="K23" s="78"/>
      <c r="L23" s="74"/>
      <c r="M23" s="78"/>
      <c r="N23" s="74"/>
    </row>
    <row r="24" spans="1:15" ht="18" customHeight="1">
      <c r="A24" s="265"/>
      <c r="B24" s="265"/>
      <c r="C24" s="58" t="s">
        <v>193</v>
      </c>
      <c r="D24" s="59"/>
      <c r="E24" s="27">
        <v>8826</v>
      </c>
      <c r="F24" s="76">
        <v>8987</v>
      </c>
      <c r="G24" s="27">
        <v>-16</v>
      </c>
      <c r="H24" s="76">
        <v>-111</v>
      </c>
      <c r="I24" s="27"/>
      <c r="J24" s="76"/>
      <c r="K24" s="27"/>
      <c r="L24" s="76"/>
      <c r="M24" s="27"/>
      <c r="N24" s="76"/>
    </row>
    <row r="25" spans="1:15" ht="18" customHeight="1">
      <c r="A25" s="265"/>
      <c r="B25" s="265"/>
      <c r="C25" s="58" t="s">
        <v>194</v>
      </c>
      <c r="D25" s="59"/>
      <c r="E25" s="27">
        <v>0</v>
      </c>
      <c r="F25" s="76">
        <v>0</v>
      </c>
      <c r="G25" s="27">
        <v>0</v>
      </c>
      <c r="H25" s="76">
        <v>0</v>
      </c>
      <c r="I25" s="27"/>
      <c r="J25" s="76"/>
      <c r="K25" s="27"/>
      <c r="L25" s="76"/>
      <c r="M25" s="27"/>
      <c r="N25" s="76"/>
    </row>
    <row r="26" spans="1:15" ht="18" customHeight="1">
      <c r="A26" s="265"/>
      <c r="B26" s="266"/>
      <c r="C26" s="87" t="s">
        <v>195</v>
      </c>
      <c r="D26" s="88"/>
      <c r="E26" s="89">
        <v>8859</v>
      </c>
      <c r="F26" s="86">
        <v>9025</v>
      </c>
      <c r="G26" s="89">
        <v>536</v>
      </c>
      <c r="H26" s="86">
        <v>441</v>
      </c>
      <c r="I26" s="90"/>
      <c r="J26" s="86"/>
      <c r="K26" s="89"/>
      <c r="L26" s="86"/>
      <c r="M26" s="89"/>
      <c r="N26" s="86"/>
    </row>
    <row r="27" spans="1:15" ht="18" customHeight="1">
      <c r="A27" s="266"/>
      <c r="B27" s="65" t="s">
        <v>196</v>
      </c>
      <c r="C27" s="66"/>
      <c r="D27" s="66"/>
      <c r="E27" s="91">
        <v>18403</v>
      </c>
      <c r="F27" s="86">
        <v>19500</v>
      </c>
      <c r="G27" s="31">
        <v>7532</v>
      </c>
      <c r="H27" s="86">
        <v>7874</v>
      </c>
      <c r="I27" s="91"/>
      <c r="J27" s="86"/>
      <c r="K27" s="31"/>
      <c r="L27" s="86"/>
      <c r="M27" s="31"/>
      <c r="N27" s="86"/>
    </row>
    <row r="28" spans="1:15" ht="18" customHeight="1">
      <c r="A28" s="264" t="s">
        <v>197</v>
      </c>
      <c r="B28" s="264" t="s">
        <v>198</v>
      </c>
      <c r="C28" s="51" t="s">
        <v>199</v>
      </c>
      <c r="D28" s="92" t="s">
        <v>41</v>
      </c>
      <c r="E28" s="78">
        <v>3758</v>
      </c>
      <c r="F28" s="74">
        <v>3384</v>
      </c>
      <c r="G28" s="78">
        <v>2596</v>
      </c>
      <c r="H28" s="74">
        <v>2669</v>
      </c>
      <c r="I28" s="78"/>
      <c r="J28" s="74"/>
      <c r="K28" s="78"/>
      <c r="L28" s="74"/>
      <c r="M28" s="78"/>
      <c r="N28" s="74"/>
    </row>
    <row r="29" spans="1:15" ht="18" customHeight="1">
      <c r="A29" s="265"/>
      <c r="B29" s="265"/>
      <c r="C29" s="58" t="s">
        <v>200</v>
      </c>
      <c r="D29" s="93" t="s">
        <v>42</v>
      </c>
      <c r="E29" s="27">
        <v>3843</v>
      </c>
      <c r="F29" s="76">
        <v>3220</v>
      </c>
      <c r="G29" s="27">
        <v>2477</v>
      </c>
      <c r="H29" s="76">
        <v>2549</v>
      </c>
      <c r="I29" s="27"/>
      <c r="J29" s="76"/>
      <c r="K29" s="27"/>
      <c r="L29" s="76"/>
      <c r="M29" s="27"/>
      <c r="N29" s="76"/>
    </row>
    <row r="30" spans="1:15" ht="18" customHeight="1">
      <c r="A30" s="265"/>
      <c r="B30" s="265"/>
      <c r="C30" s="58" t="s">
        <v>201</v>
      </c>
      <c r="D30" s="93" t="s">
        <v>202</v>
      </c>
      <c r="E30" s="27">
        <v>66</v>
      </c>
      <c r="F30" s="76">
        <v>76</v>
      </c>
      <c r="G30" s="25">
        <v>5</v>
      </c>
      <c r="H30" s="76">
        <v>5</v>
      </c>
      <c r="I30" s="27"/>
      <c r="J30" s="76"/>
      <c r="K30" s="27"/>
      <c r="L30" s="76"/>
      <c r="M30" s="27"/>
      <c r="N30" s="76"/>
    </row>
    <row r="31" spans="1:15" ht="18" customHeight="1">
      <c r="A31" s="265"/>
      <c r="B31" s="265"/>
      <c r="C31" s="84" t="s">
        <v>203</v>
      </c>
      <c r="D31" s="94" t="s">
        <v>204</v>
      </c>
      <c r="E31" s="31">
        <f t="shared" ref="E31:N31" si="0">E28-E29-E30</f>
        <v>-151</v>
      </c>
      <c r="F31" s="77">
        <v>88</v>
      </c>
      <c r="G31" s="31">
        <f t="shared" si="0"/>
        <v>114</v>
      </c>
      <c r="H31" s="77">
        <v>115</v>
      </c>
      <c r="I31" s="31">
        <f t="shared" si="0"/>
        <v>0</v>
      </c>
      <c r="J31" s="95">
        <f t="shared" si="0"/>
        <v>0</v>
      </c>
      <c r="K31" s="31">
        <f t="shared" si="0"/>
        <v>0</v>
      </c>
      <c r="L31" s="95">
        <f t="shared" si="0"/>
        <v>0</v>
      </c>
      <c r="M31" s="31">
        <f t="shared" si="0"/>
        <v>0</v>
      </c>
      <c r="N31" s="77">
        <f t="shared" si="0"/>
        <v>0</v>
      </c>
      <c r="O31" s="96"/>
    </row>
    <row r="32" spans="1:15" ht="18" customHeight="1">
      <c r="A32" s="265"/>
      <c r="B32" s="265"/>
      <c r="C32" s="51" t="s">
        <v>205</v>
      </c>
      <c r="D32" s="92" t="s">
        <v>206</v>
      </c>
      <c r="E32" s="78">
        <v>14</v>
      </c>
      <c r="F32" s="74">
        <v>14</v>
      </c>
      <c r="G32" s="78">
        <v>10</v>
      </c>
      <c r="H32" s="74">
        <v>5</v>
      </c>
      <c r="I32" s="78"/>
      <c r="J32" s="74"/>
      <c r="K32" s="78"/>
      <c r="L32" s="74"/>
      <c r="M32" s="78"/>
      <c r="N32" s="74"/>
    </row>
    <row r="33" spans="1:14" ht="18" customHeight="1">
      <c r="A33" s="265"/>
      <c r="B33" s="265"/>
      <c r="C33" s="58" t="s">
        <v>207</v>
      </c>
      <c r="D33" s="93" t="s">
        <v>208</v>
      </c>
      <c r="E33" s="27">
        <v>7</v>
      </c>
      <c r="F33" s="76">
        <v>5</v>
      </c>
      <c r="G33" s="27">
        <v>30</v>
      </c>
      <c r="H33" s="76">
        <v>46</v>
      </c>
      <c r="I33" s="27"/>
      <c r="J33" s="76"/>
      <c r="K33" s="27"/>
      <c r="L33" s="76"/>
      <c r="M33" s="27"/>
      <c r="N33" s="76"/>
    </row>
    <row r="34" spans="1:14" ht="18" customHeight="1">
      <c r="A34" s="265"/>
      <c r="B34" s="266"/>
      <c r="C34" s="84" t="s">
        <v>209</v>
      </c>
      <c r="D34" s="94" t="s">
        <v>210</v>
      </c>
      <c r="E34" s="31">
        <f t="shared" ref="E34:N34" si="1">E31+E32-E33</f>
        <v>-144</v>
      </c>
      <c r="F34" s="86">
        <v>97</v>
      </c>
      <c r="G34" s="31">
        <f t="shared" si="1"/>
        <v>94</v>
      </c>
      <c r="H34" s="86">
        <v>74</v>
      </c>
      <c r="I34" s="31">
        <f t="shared" si="1"/>
        <v>0</v>
      </c>
      <c r="J34" s="86">
        <f t="shared" si="1"/>
        <v>0</v>
      </c>
      <c r="K34" s="31">
        <f t="shared" si="1"/>
        <v>0</v>
      </c>
      <c r="L34" s="86">
        <f t="shared" si="1"/>
        <v>0</v>
      </c>
      <c r="M34" s="31">
        <f t="shared" si="1"/>
        <v>0</v>
      </c>
      <c r="N34" s="86">
        <f t="shared" si="1"/>
        <v>0</v>
      </c>
    </row>
    <row r="35" spans="1:14" ht="18" customHeight="1">
      <c r="A35" s="265"/>
      <c r="B35" s="264" t="s">
        <v>211</v>
      </c>
      <c r="C35" s="51" t="s">
        <v>212</v>
      </c>
      <c r="D35" s="92" t="s">
        <v>213</v>
      </c>
      <c r="E35" s="78">
        <v>0</v>
      </c>
      <c r="F35" s="74">
        <v>0</v>
      </c>
      <c r="G35" s="78">
        <v>1</v>
      </c>
      <c r="H35" s="74">
        <v>1</v>
      </c>
      <c r="I35" s="78"/>
      <c r="J35" s="74"/>
      <c r="K35" s="78"/>
      <c r="L35" s="74"/>
      <c r="M35" s="78"/>
      <c r="N35" s="74"/>
    </row>
    <row r="36" spans="1:14" ht="18" customHeight="1">
      <c r="A36" s="265"/>
      <c r="B36" s="265"/>
      <c r="C36" s="58" t="s">
        <v>214</v>
      </c>
      <c r="D36" s="93" t="s">
        <v>215</v>
      </c>
      <c r="E36" s="27">
        <v>17</v>
      </c>
      <c r="F36" s="76">
        <v>0</v>
      </c>
      <c r="G36" s="27">
        <v>0</v>
      </c>
      <c r="H36" s="76">
        <v>0</v>
      </c>
      <c r="I36" s="27"/>
      <c r="J36" s="76"/>
      <c r="K36" s="27"/>
      <c r="L36" s="76"/>
      <c r="M36" s="27"/>
      <c r="N36" s="76"/>
    </row>
    <row r="37" spans="1:14" ht="18" customHeight="1">
      <c r="A37" s="265"/>
      <c r="B37" s="265"/>
      <c r="C37" s="58" t="s">
        <v>216</v>
      </c>
      <c r="D37" s="93" t="s">
        <v>217</v>
      </c>
      <c r="E37" s="27">
        <f t="shared" ref="E37:N37" si="2">E34+E35-E36</f>
        <v>-161</v>
      </c>
      <c r="F37" s="76">
        <v>97</v>
      </c>
      <c r="G37" s="27">
        <f t="shared" si="2"/>
        <v>95</v>
      </c>
      <c r="H37" s="76">
        <v>75</v>
      </c>
      <c r="I37" s="27">
        <f t="shared" si="2"/>
        <v>0</v>
      </c>
      <c r="J37" s="76">
        <f t="shared" si="2"/>
        <v>0</v>
      </c>
      <c r="K37" s="27">
        <f t="shared" si="2"/>
        <v>0</v>
      </c>
      <c r="L37" s="76">
        <f t="shared" si="2"/>
        <v>0</v>
      </c>
      <c r="M37" s="27">
        <f t="shared" si="2"/>
        <v>0</v>
      </c>
      <c r="N37" s="76">
        <f t="shared" si="2"/>
        <v>0</v>
      </c>
    </row>
    <row r="38" spans="1:14" ht="18" customHeight="1">
      <c r="A38" s="265"/>
      <c r="B38" s="265"/>
      <c r="C38" s="58" t="s">
        <v>218</v>
      </c>
      <c r="D38" s="93" t="s">
        <v>219</v>
      </c>
      <c r="E38" s="27">
        <v>0</v>
      </c>
      <c r="F38" s="76">
        <v>0</v>
      </c>
      <c r="G38" s="27">
        <v>0</v>
      </c>
      <c r="H38" s="76">
        <v>0</v>
      </c>
      <c r="I38" s="27"/>
      <c r="J38" s="76"/>
      <c r="K38" s="27"/>
      <c r="L38" s="76"/>
      <c r="M38" s="27"/>
      <c r="N38" s="76"/>
    </row>
    <row r="39" spans="1:14" ht="18" customHeight="1">
      <c r="A39" s="265"/>
      <c r="B39" s="265"/>
      <c r="C39" s="58" t="s">
        <v>220</v>
      </c>
      <c r="D39" s="93" t="s">
        <v>221</v>
      </c>
      <c r="E39" s="27">
        <v>0</v>
      </c>
      <c r="F39" s="76">
        <v>0</v>
      </c>
      <c r="G39" s="27">
        <v>0</v>
      </c>
      <c r="H39" s="76">
        <v>0</v>
      </c>
      <c r="I39" s="27"/>
      <c r="J39" s="76"/>
      <c r="K39" s="27"/>
      <c r="L39" s="76"/>
      <c r="M39" s="27"/>
      <c r="N39" s="76"/>
    </row>
    <row r="40" spans="1:14" ht="18" customHeight="1">
      <c r="A40" s="265"/>
      <c r="B40" s="265"/>
      <c r="C40" s="58" t="s">
        <v>222</v>
      </c>
      <c r="D40" s="93" t="s">
        <v>223</v>
      </c>
      <c r="E40" s="27">
        <v>0</v>
      </c>
      <c r="F40" s="76">
        <v>0</v>
      </c>
      <c r="G40" s="27">
        <v>0</v>
      </c>
      <c r="H40" s="76">
        <v>0</v>
      </c>
      <c r="I40" s="27"/>
      <c r="J40" s="76"/>
      <c r="K40" s="27"/>
      <c r="L40" s="76"/>
      <c r="M40" s="27"/>
      <c r="N40" s="76"/>
    </row>
    <row r="41" spans="1:14" ht="18" customHeight="1">
      <c r="A41" s="265"/>
      <c r="B41" s="265"/>
      <c r="C41" s="97" t="s">
        <v>224</v>
      </c>
      <c r="D41" s="93" t="s">
        <v>225</v>
      </c>
      <c r="E41" s="27">
        <f t="shared" ref="E41:N41" si="3">E34+E35-E36-E40</f>
        <v>-161</v>
      </c>
      <c r="F41" s="76">
        <v>97</v>
      </c>
      <c r="G41" s="27">
        <f t="shared" si="3"/>
        <v>95</v>
      </c>
      <c r="H41" s="76">
        <v>75</v>
      </c>
      <c r="I41" s="27">
        <f t="shared" si="3"/>
        <v>0</v>
      </c>
      <c r="J41" s="76">
        <f t="shared" si="3"/>
        <v>0</v>
      </c>
      <c r="K41" s="27">
        <f t="shared" si="3"/>
        <v>0</v>
      </c>
      <c r="L41" s="76">
        <f t="shared" si="3"/>
        <v>0</v>
      </c>
      <c r="M41" s="27">
        <f t="shared" si="3"/>
        <v>0</v>
      </c>
      <c r="N41" s="76">
        <f t="shared" si="3"/>
        <v>0</v>
      </c>
    </row>
    <row r="42" spans="1:14" ht="18" customHeight="1">
      <c r="A42" s="265"/>
      <c r="B42" s="265"/>
      <c r="C42" s="309" t="s">
        <v>226</v>
      </c>
      <c r="D42" s="310"/>
      <c r="E42" s="25">
        <f t="shared" ref="E42:N42" si="4">E37+E38-E39-E40</f>
        <v>-161</v>
      </c>
      <c r="F42" s="98">
        <v>97</v>
      </c>
      <c r="G42" s="25">
        <f t="shared" si="4"/>
        <v>95</v>
      </c>
      <c r="H42" s="98">
        <v>75</v>
      </c>
      <c r="I42" s="25">
        <f t="shared" si="4"/>
        <v>0</v>
      </c>
      <c r="J42" s="98">
        <f t="shared" si="4"/>
        <v>0</v>
      </c>
      <c r="K42" s="25">
        <f t="shared" si="4"/>
        <v>0</v>
      </c>
      <c r="L42" s="98">
        <f t="shared" si="4"/>
        <v>0</v>
      </c>
      <c r="M42" s="25">
        <f t="shared" si="4"/>
        <v>0</v>
      </c>
      <c r="N42" s="76">
        <f t="shared" si="4"/>
        <v>0</v>
      </c>
    </row>
    <row r="43" spans="1:14" ht="18" customHeight="1">
      <c r="A43" s="265"/>
      <c r="B43" s="265"/>
      <c r="C43" s="58" t="s">
        <v>227</v>
      </c>
      <c r="D43" s="93" t="s">
        <v>228</v>
      </c>
      <c r="E43" s="27">
        <v>0</v>
      </c>
      <c r="F43" s="76">
        <v>0</v>
      </c>
      <c r="G43" s="27">
        <v>0</v>
      </c>
      <c r="H43" s="76">
        <v>0</v>
      </c>
      <c r="I43" s="27"/>
      <c r="J43" s="76"/>
      <c r="K43" s="27"/>
      <c r="L43" s="76"/>
      <c r="M43" s="27"/>
      <c r="N43" s="76"/>
    </row>
    <row r="44" spans="1:14" ht="18" customHeight="1">
      <c r="A44" s="266"/>
      <c r="B44" s="266"/>
      <c r="C44" s="84" t="s">
        <v>229</v>
      </c>
      <c r="D44" s="99" t="s">
        <v>230</v>
      </c>
      <c r="E44" s="31">
        <f t="shared" ref="E44:N44" si="5">E41+E43</f>
        <v>-161</v>
      </c>
      <c r="F44" s="86">
        <v>97</v>
      </c>
      <c r="G44" s="31">
        <f t="shared" si="5"/>
        <v>95</v>
      </c>
      <c r="H44" s="86">
        <v>75</v>
      </c>
      <c r="I44" s="31">
        <f t="shared" si="5"/>
        <v>0</v>
      </c>
      <c r="J44" s="86">
        <f t="shared" si="5"/>
        <v>0</v>
      </c>
      <c r="K44" s="31">
        <f t="shared" si="5"/>
        <v>0</v>
      </c>
      <c r="L44" s="86">
        <f t="shared" si="5"/>
        <v>0</v>
      </c>
      <c r="M44" s="31">
        <f t="shared" si="5"/>
        <v>0</v>
      </c>
      <c r="N44" s="86">
        <f t="shared" si="5"/>
        <v>0</v>
      </c>
    </row>
    <row r="45" spans="1:14" ht="14.15" customHeight="1">
      <c r="A45" s="33" t="s">
        <v>231</v>
      </c>
    </row>
    <row r="46" spans="1:14" ht="14.15" customHeight="1">
      <c r="A46" s="33" t="s">
        <v>232</v>
      </c>
    </row>
    <row r="47" spans="1:14">
      <c r="A47" s="100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中垣内 大佑</dc:creator>
  <cp:lastModifiedBy>toyota</cp:lastModifiedBy>
  <cp:lastPrinted>2021-08-28T06:55:02Z</cp:lastPrinted>
  <dcterms:created xsi:type="dcterms:W3CDTF">2021-07-14T10:20:10Z</dcterms:created>
  <dcterms:modified xsi:type="dcterms:W3CDTF">2021-09-11T11:46:56Z</dcterms:modified>
</cp:coreProperties>
</file>