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08　茨城県\"/>
    </mc:Choice>
  </mc:AlternateContent>
  <xr:revisionPtr revIDLastSave="0" documentId="8_{70F1E69B-9681-44E0-824A-3BB61D766284}" xr6:coauthVersionLast="47" xr6:coauthVersionMax="47" xr10:uidLastSave="{00000000-0000-0000-0000-000000000000}"/>
  <bookViews>
    <workbookView xWindow="-110" yWindow="-110" windowWidth="19420" windowHeight="10420" tabRatio="728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'2.公営企業会計予算'!$A$1:$R$49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45" i="5" l="1"/>
  <c r="H31" i="8" l="1"/>
  <c r="H34" i="8" s="1"/>
  <c r="G31" i="8"/>
  <c r="G34" i="8" s="1"/>
  <c r="G41" i="8" l="1"/>
  <c r="G44" i="8" s="1"/>
  <c r="G37" i="8"/>
  <c r="G42" i="8" s="1"/>
  <c r="H41" i="8"/>
  <c r="H44" i="8" s="1"/>
  <c r="H37" i="8"/>
  <c r="H42" i="8" s="1"/>
  <c r="F31" i="8" l="1"/>
  <c r="F34" i="8" s="1"/>
  <c r="E31" i="8"/>
  <c r="E34" i="8" s="1"/>
  <c r="E41" i="8" l="1"/>
  <c r="E44" i="8" s="1"/>
  <c r="E37" i="8"/>
  <c r="E42" i="8" s="1"/>
  <c r="F41" i="8"/>
  <c r="F44" i="8" s="1"/>
  <c r="F37" i="8"/>
  <c r="F42" i="8" s="1"/>
  <c r="L31" i="8" l="1"/>
  <c r="L34" i="8" s="1"/>
  <c r="K31" i="8"/>
  <c r="K34" i="8" s="1"/>
  <c r="J31" i="8"/>
  <c r="J34" i="8" s="1"/>
  <c r="I31" i="8"/>
  <c r="I34" i="8" s="1"/>
  <c r="K41" i="8" l="1"/>
  <c r="K44" i="8" s="1"/>
  <c r="K37" i="8"/>
  <c r="K42" i="8" s="1"/>
  <c r="L41" i="8"/>
  <c r="L44" i="8" s="1"/>
  <c r="L37" i="8"/>
  <c r="L42" i="8" s="1"/>
  <c r="I41" i="8"/>
  <c r="I44" i="8" s="1"/>
  <c r="I37" i="8"/>
  <c r="I42" i="8" s="1"/>
  <c r="J41" i="8"/>
  <c r="J44" i="8" s="1"/>
  <c r="J37" i="8"/>
  <c r="J42" i="8" s="1"/>
  <c r="F39" i="4" l="1"/>
  <c r="G39" i="4"/>
  <c r="F44" i="4"/>
  <c r="G44" i="4"/>
  <c r="G45" i="4" l="1"/>
  <c r="F45" i="4"/>
  <c r="I44" i="7" l="1"/>
  <c r="H44" i="7"/>
  <c r="I39" i="7"/>
  <c r="I45" i="7" s="1"/>
  <c r="H39" i="7"/>
  <c r="H45" i="7" s="1"/>
  <c r="I44" i="4"/>
  <c r="H44" i="4"/>
  <c r="I39" i="4"/>
  <c r="H39" i="4"/>
  <c r="H45" i="4" s="1"/>
  <c r="I45" i="4" l="1"/>
  <c r="K44" i="7"/>
  <c r="J44" i="7"/>
  <c r="K39" i="7"/>
  <c r="K45" i="7" s="1"/>
  <c r="J39" i="7"/>
  <c r="J45" i="7" s="1"/>
  <c r="K44" i="4"/>
  <c r="J44" i="4"/>
  <c r="K39" i="4"/>
  <c r="K45" i="4" s="1"/>
  <c r="J39" i="4"/>
  <c r="J45" i="4" l="1"/>
  <c r="O24" i="7"/>
  <c r="O27" i="7" s="1"/>
  <c r="N24" i="7"/>
  <c r="N27" i="7" s="1"/>
  <c r="O16" i="7"/>
  <c r="N16" i="7"/>
  <c r="O15" i="7"/>
  <c r="N15" i="7"/>
  <c r="O14" i="7"/>
  <c r="N14" i="7"/>
  <c r="M24" i="7"/>
  <c r="M27" i="7" s="1"/>
  <c r="L24" i="7"/>
  <c r="L27" i="7" s="1"/>
  <c r="M16" i="7"/>
  <c r="L16" i="7"/>
  <c r="M15" i="7"/>
  <c r="L15" i="7"/>
  <c r="M14" i="7"/>
  <c r="L14" i="7"/>
  <c r="K24" i="7"/>
  <c r="K27" i="7" s="1"/>
  <c r="J24" i="7"/>
  <c r="J27" i="7" s="1"/>
  <c r="K16" i="7"/>
  <c r="J16" i="7"/>
  <c r="K15" i="7"/>
  <c r="J15" i="7"/>
  <c r="K14" i="7"/>
  <c r="J14" i="7"/>
  <c r="O24" i="4"/>
  <c r="O27" i="4" s="1"/>
  <c r="N24" i="4"/>
  <c r="N27" i="4" s="1"/>
  <c r="O16" i="4"/>
  <c r="N16" i="4"/>
  <c r="O15" i="4"/>
  <c r="N15" i="4"/>
  <c r="O14" i="4"/>
  <c r="N14" i="4"/>
  <c r="M24" i="4"/>
  <c r="M27" i="4" s="1"/>
  <c r="L24" i="4"/>
  <c r="L27" i="4" s="1"/>
  <c r="M16" i="4"/>
  <c r="L16" i="4"/>
  <c r="M15" i="4"/>
  <c r="L15" i="4"/>
  <c r="M14" i="4"/>
  <c r="L14" i="4"/>
  <c r="K24" i="4"/>
  <c r="K27" i="4" s="1"/>
  <c r="J24" i="4"/>
  <c r="J27" i="4" s="1"/>
  <c r="K16" i="4"/>
  <c r="J16" i="4"/>
  <c r="K15" i="4"/>
  <c r="J15" i="4"/>
  <c r="K14" i="4"/>
  <c r="J14" i="4"/>
  <c r="I24" i="7" l="1"/>
  <c r="I27" i="7" s="1"/>
  <c r="H24" i="7"/>
  <c r="H27" i="7" s="1"/>
  <c r="I16" i="7"/>
  <c r="H16" i="7"/>
  <c r="I15" i="7"/>
  <c r="H15" i="7"/>
  <c r="I14" i="7"/>
  <c r="H12" i="7"/>
  <c r="H9" i="7"/>
  <c r="I24" i="4"/>
  <c r="I27" i="4" s="1"/>
  <c r="H24" i="4"/>
  <c r="H27" i="4" s="1"/>
  <c r="I16" i="4"/>
  <c r="H16" i="4"/>
  <c r="I15" i="4"/>
  <c r="H15" i="4"/>
  <c r="I14" i="4"/>
  <c r="H12" i="4"/>
  <c r="H9" i="4"/>
  <c r="H14" i="4" s="1"/>
  <c r="H14" i="7" l="1"/>
  <c r="Q24" i="7"/>
  <c r="Q27" i="7" s="1"/>
  <c r="P24" i="7"/>
  <c r="P27" i="7" s="1"/>
  <c r="Q16" i="7"/>
  <c r="P16" i="7"/>
  <c r="Q15" i="7"/>
  <c r="P15" i="7"/>
  <c r="Q14" i="7"/>
  <c r="P14" i="7"/>
  <c r="G24" i="7"/>
  <c r="G27" i="7" s="1"/>
  <c r="F24" i="7"/>
  <c r="F27" i="7" s="1"/>
  <c r="G16" i="7"/>
  <c r="F16" i="7"/>
  <c r="G15" i="7"/>
  <c r="F15" i="7"/>
  <c r="G14" i="7"/>
  <c r="F14" i="7"/>
  <c r="N39" i="7"/>
  <c r="O39" i="7"/>
  <c r="N44" i="7"/>
  <c r="N45" i="7" s="1"/>
  <c r="O44" i="7"/>
  <c r="O45" i="7" s="1"/>
  <c r="Q24" i="4"/>
  <c r="Q27" i="4" s="1"/>
  <c r="P24" i="4"/>
  <c r="P27" i="4" s="1"/>
  <c r="Q16" i="4"/>
  <c r="P16" i="4"/>
  <c r="Q15" i="4"/>
  <c r="P15" i="4"/>
  <c r="Q14" i="4"/>
  <c r="P14" i="4"/>
  <c r="N39" i="4"/>
  <c r="O39" i="4"/>
  <c r="N44" i="4"/>
  <c r="N45" i="4" s="1"/>
  <c r="O44" i="4"/>
  <c r="G24" i="4"/>
  <c r="G27" i="4" s="1"/>
  <c r="F24" i="4"/>
  <c r="F27" i="4" s="1"/>
  <c r="G16" i="4"/>
  <c r="F16" i="4"/>
  <c r="G15" i="4"/>
  <c r="F15" i="4"/>
  <c r="G14" i="4"/>
  <c r="F14" i="4"/>
  <c r="O45" i="4" l="1"/>
  <c r="F24" i="6"/>
  <c r="F22" i="6" s="1"/>
  <c r="E22" i="6"/>
  <c r="E19" i="6"/>
  <c r="E23" i="6" s="1"/>
  <c r="H45" i="5"/>
  <c r="G37" i="5"/>
  <c r="H27" i="5"/>
  <c r="F27" i="5"/>
  <c r="G19" i="5" s="1"/>
  <c r="F27" i="2"/>
  <c r="G18" i="2" s="1"/>
  <c r="H27" i="2"/>
  <c r="H45" i="2"/>
  <c r="F45" i="2"/>
  <c r="G28" i="2" s="1"/>
  <c r="N31" i="8"/>
  <c r="N34" i="8" s="1"/>
  <c r="M31" i="8"/>
  <c r="M34" i="8" s="1"/>
  <c r="Q44" i="7"/>
  <c r="Q45" i="7"/>
  <c r="P44" i="7"/>
  <c r="M44" i="7"/>
  <c r="L44" i="7"/>
  <c r="G44" i="7"/>
  <c r="G45" i="7" s="1"/>
  <c r="F44" i="7"/>
  <c r="Q39" i="7"/>
  <c r="P39" i="7"/>
  <c r="M39" i="7"/>
  <c r="L39" i="7"/>
  <c r="F39" i="7"/>
  <c r="I20" i="6"/>
  <c r="H20" i="6"/>
  <c r="G20" i="6"/>
  <c r="F20" i="6"/>
  <c r="E20" i="6"/>
  <c r="I19" i="6"/>
  <c r="I21" i="6" s="1"/>
  <c r="H19" i="6"/>
  <c r="H21" i="6" s="1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40" i="2"/>
  <c r="I40" i="2"/>
  <c r="I39" i="2"/>
  <c r="I37" i="2"/>
  <c r="I33" i="2"/>
  <c r="I32" i="2"/>
  <c r="I31" i="2"/>
  <c r="G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G43" i="2"/>
  <c r="G38" i="2"/>
  <c r="G36" i="2"/>
  <c r="I24" i="2"/>
  <c r="I19" i="2"/>
  <c r="Q39" i="4"/>
  <c r="Q44" i="4"/>
  <c r="P39" i="4"/>
  <c r="P45" i="4" s="1"/>
  <c r="P44" i="4"/>
  <c r="M39" i="4"/>
  <c r="M44" i="4"/>
  <c r="L39" i="4"/>
  <c r="L44" i="4"/>
  <c r="G24" i="2"/>
  <c r="G16" i="2"/>
  <c r="G25" i="2"/>
  <c r="F23" i="6"/>
  <c r="G41" i="5"/>
  <c r="G9" i="2"/>
  <c r="G32" i="2"/>
  <c r="G30" i="2"/>
  <c r="G41" i="2"/>
  <c r="G45" i="2"/>
  <c r="G39" i="2"/>
  <c r="G33" i="5"/>
  <c r="I45" i="5"/>
  <c r="G22" i="2"/>
  <c r="G21" i="2"/>
  <c r="G20" i="2"/>
  <c r="G26" i="2"/>
  <c r="G29" i="2"/>
  <c r="G30" i="5"/>
  <c r="G38" i="5"/>
  <c r="Q45" i="4" l="1"/>
  <c r="P45" i="7"/>
  <c r="M45" i="7"/>
  <c r="L45" i="7"/>
  <c r="M45" i="4"/>
  <c r="L45" i="4"/>
  <c r="F45" i="7"/>
  <c r="G24" i="6"/>
  <c r="H24" i="6" s="1"/>
  <c r="I24" i="6" s="1"/>
  <c r="G36" i="5"/>
  <c r="G28" i="5"/>
  <c r="G43" i="5"/>
  <c r="G31" i="5"/>
  <c r="G35" i="5"/>
  <c r="G44" i="5"/>
  <c r="G42" i="5"/>
  <c r="G34" i="5"/>
  <c r="G45" i="5"/>
  <c r="G39" i="5"/>
  <c r="G29" i="5"/>
  <c r="G40" i="5"/>
  <c r="G32" i="5"/>
  <c r="E21" i="6"/>
  <c r="G12" i="2"/>
  <c r="G27" i="2"/>
  <c r="G13" i="2"/>
  <c r="G19" i="2"/>
  <c r="G11" i="2"/>
  <c r="G14" i="2"/>
  <c r="I27" i="2"/>
  <c r="G17" i="2"/>
  <c r="G15" i="2"/>
  <c r="G10" i="2"/>
  <c r="G23" i="2"/>
  <c r="G23" i="6"/>
  <c r="G22" i="6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  <c r="I23" i="6"/>
  <c r="H23" i="6"/>
  <c r="H22" i="6"/>
</calcChain>
</file>

<file path=xl/sharedStrings.xml><?xml version="1.0" encoding="utf-8"?>
<sst xmlns="http://schemas.openxmlformats.org/spreadsheetml/2006/main" count="454" uniqueCount="266">
  <si>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</si>
  <si>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</si>
  <si>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</si>
  <si>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</si>
  <si>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</si>
  <si>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</si>
  <si>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</si>
  <si>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</si>
  <si>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</si>
  <si>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</si>
  <si>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</si>
  <si>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</si>
  <si>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</si>
  <si>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</si>
  <si>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</si>
  <si>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</si>
  <si>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</si>
  <si>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</si>
  <si>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</si>
  <si>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</si>
  <si>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</si>
  <si>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</si>
  <si>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</si>
  <si>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</si>
  <si>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</si>
  <si>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</si>
  <si>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</si>
  <si>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</si>
  <si>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</si>
  <si>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</si>
  <si>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</si>
  <si>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</si>
  <si>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</si>
  <si>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</si>
  <si>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</si>
  <si>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</si>
  <si>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</si>
  <si>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</si>
  <si>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</si>
  <si>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</si>
  <si>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</si>
  <si>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</si>
  <si>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</si>
  <si>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</si>
  <si>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</si>
  <si>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</si>
  <si>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</si>
  <si>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</si>
  <si>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</si>
  <si>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</si>
  <si>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</si>
  <si>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</si>
  <si>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</si>
  <si>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</si>
  <si>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</si>
  <si>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</si>
  <si>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</si>
  <si>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</si>
  <si>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</si>
  <si>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</si>
  <si>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</si>
  <si>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</si>
  <si>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</si>
  <si>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</si>
  <si>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</si>
  <si>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</si>
  <si>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</si>
  <si>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</si>
  <si>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</si>
  <si>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</si>
  <si>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</si>
  <si>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</si>
  <si>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</si>
  <si>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</si>
  <si>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</si>
  <si>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</si>
  <si>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</si>
  <si>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</si>
  <si>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</si>
  <si>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</si>
  <si>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</si>
  <si>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</si>
  <si>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</si>
  <si>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</si>
  <si>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</si>
  <si>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</si>
  <si>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</si>
  <si>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</si>
  <si>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</si>
  <si>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</si>
  <si>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</si>
  <si>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</si>
  <si>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</si>
  <si>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</si>
  <si>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</si>
  <si>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</si>
  <si>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</si>
  <si>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</si>
  <si>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</si>
  <si>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</si>
  <si>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</si>
  <si>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</si>
  <si>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</si>
  <si>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</si>
  <si>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</si>
  <si>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</si>
  <si>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</si>
  <si>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</si>
  <si>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</si>
  <si>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</si>
  <si>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</si>
  <si>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</si>
  <si>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</si>
  <si>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</si>
  <si>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</si>
  <si>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</si>
  <si>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</si>
  <si>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</si>
  <si>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</si>
  <si>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</si>
  <si>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</si>
  <si>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</si>
  <si>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</si>
  <si>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</si>
  <si>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</si>
  <si>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</si>
  <si>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</si>
  <si>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</si>
  <si>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</si>
  <si>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</si>
  <si>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</si>
  <si>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</si>
  <si>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</si>
  <si>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</si>
  <si>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</si>
  <si>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</si>
  <si>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</si>
  <si>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</si>
  <si>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</si>
  <si>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</si>
  <si>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</si>
  <si>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</si>
  <si>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</si>
  <si>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</si>
  <si>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</si>
  <si>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</si>
  <si>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</si>
  <si>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</si>
  <si>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</si>
  <si>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</si>
  <si>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</si>
  <si>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</si>
  <si>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</si>
  <si>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</si>
  <si>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</si>
  <si>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</si>
  <si>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</si>
  <si>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</si>
  <si>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</si>
  <si>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</si>
  <si>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</si>
  <si>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</si>
  <si>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</si>
  <si>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</si>
  <si>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</si>
  <si>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</si>
  <si>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</si>
  <si>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</si>
  <si>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</si>
  <si>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</si>
  <si>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</si>
  <si>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</si>
  <si>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</si>
  <si>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</si>
  <si>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</si>
  <si>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</si>
  <si>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</si>
  <si>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</si>
  <si>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</si>
  <si>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</si>
  <si>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</si>
  <si>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</si>
  <si>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</si>
  <si>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</si>
  <si>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</si>
  <si>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</si>
  <si>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</si>
  <si>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</si>
  <si>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</si>
  <si>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</si>
  <si>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</si>
  <si>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</si>
  <si>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</si>
  <si>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</si>
  <si>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</si>
  <si>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</si>
  <si>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</si>
  <si>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</si>
  <si>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</si>
  <si>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</si>
  <si>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</si>
  <si>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</si>
  <si>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</si>
  <si>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</si>
  <si>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</si>
  <si>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</si>
  <si>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</si>
  <si>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</si>
  <si>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</si>
  <si>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</si>
  <si>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</si>
  <si>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</si>
  <si>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</si>
  <si>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</si>
  <si>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</si>
  <si>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</si>
  <si>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</si>
  <si>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</si>
  <si>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</si>
  <si>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</si>
  <si>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</si>
  <si>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</si>
  <si>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</si>
  <si>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</si>
  <si>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</si>
  <si>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</si>
  <si>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</si>
  <si>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</si>
  <si>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</si>
  <si>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</si>
  <si>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</si>
  <si>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</si>
  <si>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</si>
  <si>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</si>
  <si>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</si>
  <si>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</si>
  <si>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</si>
  <si>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</si>
  <si>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</si>
  <si>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</si>
  <si>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</si>
  <si>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</si>
  <si>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</si>
  <si>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</si>
  <si>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</si>
  <si>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</si>
  <si>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</si>
  <si>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茨城県</t>
    <rPh sb="0" eb="3">
      <t>イバラキケン</t>
    </rPh>
    <phoneticPr fontId="9"/>
  </si>
  <si>
    <t>茨城県</t>
    <rPh sb="0" eb="3">
      <t>イバラキケン</t>
    </rPh>
    <phoneticPr fontId="16"/>
  </si>
  <si>
    <t>鹿島特定公共下水道事業</t>
    <rPh sb="0" eb="2">
      <t>カシマ</t>
    </rPh>
    <rPh sb="2" eb="4">
      <t>トクテイ</t>
    </rPh>
    <rPh sb="4" eb="6">
      <t>コウキョウ</t>
    </rPh>
    <rPh sb="6" eb="9">
      <t>ゲスイドウ</t>
    </rPh>
    <rPh sb="9" eb="11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</si>
  <si>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</si>
  <si>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</si>
  <si>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14"/>
  </si>
  <si>
    <t>水道事業</t>
    <rPh sb="0" eb="2">
      <t>スイドウ</t>
    </rPh>
    <rPh sb="2" eb="4">
      <t>ジギョウ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</si>
  <si>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</si>
  <si>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地域振興事業</t>
    <rPh sb="0" eb="2">
      <t>チイキ</t>
    </rPh>
    <rPh sb="2" eb="4">
      <t>シンコウ</t>
    </rPh>
    <rPh sb="4" eb="6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</si>
  <si>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</si>
  <si>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9"/>
  </si>
  <si>
    <t>臨海土地造成事業</t>
    <phoneticPr fontId="9"/>
  </si>
  <si>
    <t>臨海土地造成事業</t>
    <phoneticPr fontId="14"/>
  </si>
  <si>
    <t>宅地造成事業</t>
    <rPh sb="0" eb="2">
      <t>タクチ</t>
    </rPh>
    <rPh sb="2" eb="6">
      <t>ゾウセイジギョウ</t>
    </rPh>
    <phoneticPr fontId="9"/>
  </si>
  <si>
    <t>茨城県</t>
    <rPh sb="0" eb="3">
      <t>イバラキケン</t>
    </rPh>
    <phoneticPr fontId="16"/>
  </si>
  <si>
    <t>鹿島埠頭（株）</t>
    <rPh sb="0" eb="4">
      <t>カシマフトウ</t>
    </rPh>
    <phoneticPr fontId="14"/>
  </si>
  <si>
    <t>（株）茨城ポートオーソリティ</t>
    <rPh sb="0" eb="3">
      <t>カブ</t>
    </rPh>
    <rPh sb="3" eb="5">
      <t>イバラキ</t>
    </rPh>
    <phoneticPr fontId="14"/>
  </si>
  <si>
    <t>茨城県土地開発公社</t>
    <rPh sb="0" eb="9">
      <t>イバラキケントチカイハツコウシャ</t>
    </rPh>
    <phoneticPr fontId="14"/>
  </si>
  <si>
    <t>茨城県道路公社</t>
    <rPh sb="0" eb="3">
      <t>イバラキケン</t>
    </rPh>
    <rPh sb="3" eb="5">
      <t>ドウロ</t>
    </rPh>
    <rPh sb="5" eb="7">
      <t>コウシャ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</si>
</sst>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48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2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177" fontId="2" fillId="0" borderId="64" xfId="1" applyNumberFormat="1" applyBorder="1" applyAlignment="1">
      <alignment vertical="center"/>
    </xf>
    <xf numFmtId="177" fontId="2" fillId="0" borderId="65" xfId="1" applyNumberFormat="1" applyBorder="1" applyAlignment="1">
      <alignment vertical="center"/>
    </xf>
    <xf numFmtId="177" fontId="2" fillId="0" borderId="66" xfId="1" applyNumberFormat="1" applyBorder="1" applyAlignment="1">
      <alignment vertical="center"/>
    </xf>
    <xf numFmtId="177" fontId="2" fillId="0" borderId="67" xfId="1" applyNumberFormat="1" applyBorder="1" applyAlignment="1">
      <alignment vertical="center"/>
    </xf>
    <xf numFmtId="177" fontId="0" fillId="0" borderId="65" xfId="0" quotePrefix="1" applyNumberFormat="1" applyBorder="1" applyAlignment="1">
      <alignment horizontal="right" vertical="center"/>
    </xf>
    <xf numFmtId="177" fontId="2" fillId="0" borderId="1" xfId="1" applyNumberFormat="1" applyBorder="1" applyAlignment="1">
      <alignment vertical="center"/>
    </xf>
    <xf numFmtId="177" fontId="0" fillId="0" borderId="24" xfId="0" quotePrefix="1" applyNumberFormat="1" applyBorder="1" applyAlignment="1">
      <alignment horizontal="right" vertical="center"/>
    </xf>
    <xf numFmtId="177" fontId="0" fillId="0" borderId="12" xfId="1" applyNumberFormat="1" applyFont="1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19" fillId="0" borderId="3" xfId="1" applyNumberFormat="1" applyFont="1" applyBorder="1" applyAlignment="1">
      <alignment vertical="center"/>
    </xf>
    <xf numFmtId="177" fontId="19" fillId="0" borderId="30" xfId="1" applyNumberFormat="1" applyFont="1" applyFill="1" applyBorder="1" applyAlignment="1">
      <alignment vertical="center"/>
    </xf>
    <xf numFmtId="177" fontId="19" fillId="0" borderId="24" xfId="1" applyNumberFormat="1" applyFont="1" applyFill="1" applyBorder="1" applyAlignment="1">
      <alignment vertical="center"/>
    </xf>
    <xf numFmtId="177" fontId="19" fillId="0" borderId="3" xfId="1" applyNumberFormat="1" applyFont="1" applyFill="1" applyBorder="1" applyAlignment="1">
      <alignment vertical="center"/>
    </xf>
    <xf numFmtId="177" fontId="19" fillId="0" borderId="24" xfId="1" applyNumberFormat="1" applyFont="1" applyBorder="1" applyAlignment="1">
      <alignment vertical="center"/>
    </xf>
    <xf numFmtId="177" fontId="19" fillId="0" borderId="30" xfId="1" applyNumberFormat="1" applyFont="1" applyBorder="1" applyAlignment="1">
      <alignment vertical="center"/>
    </xf>
    <xf numFmtId="177" fontId="19" fillId="0" borderId="25" xfId="1" applyNumberFormat="1" applyFont="1" applyBorder="1" applyAlignment="1">
      <alignment vertical="center"/>
    </xf>
    <xf numFmtId="177" fontId="19" fillId="0" borderId="5" xfId="1" applyNumberFormat="1" applyFont="1" applyBorder="1" applyAlignment="1">
      <alignment vertical="center"/>
    </xf>
    <xf numFmtId="177" fontId="19" fillId="0" borderId="20" xfId="1" applyNumberFormat="1" applyFon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41" fontId="2" fillId="0" borderId="23" xfId="1" applyNumberFormat="1" applyBorder="1" applyAlignment="1">
      <alignment vertical="center"/>
    </xf>
    <xf numFmtId="41" fontId="2" fillId="0" borderId="6" xfId="1" quotePrefix="1" applyNumberFormat="1" applyFont="1" applyBorder="1" applyAlignment="1">
      <alignment horizontal="right" vertical="center"/>
    </xf>
    <xf numFmtId="41" fontId="19" fillId="0" borderId="51" xfId="0" applyNumberFormat="1" applyFont="1" applyBorder="1" applyAlignment="1">
      <alignment horizontal="center" vertical="center" shrinkToFit="1"/>
    </xf>
    <xf numFmtId="41" fontId="19" fillId="0" borderId="51" xfId="0" applyNumberFormat="1" applyFont="1" applyBorder="1" applyAlignment="1">
      <alignment horizontal="center" vertical="center"/>
    </xf>
    <xf numFmtId="177" fontId="19" fillId="0" borderId="52" xfId="0" applyNumberFormat="1" applyFont="1" applyBorder="1" applyAlignment="1">
      <alignment vertical="center"/>
    </xf>
    <xf numFmtId="177" fontId="19" fillId="0" borderId="52" xfId="1" applyNumberFormat="1" applyFont="1" applyFill="1" applyBorder="1" applyAlignment="1">
      <alignment horizontal="right" vertical="center"/>
    </xf>
    <xf numFmtId="177" fontId="19" fillId="0" borderId="53" xfId="0" applyNumberFormat="1" applyFont="1" applyBorder="1" applyAlignment="1">
      <alignment vertical="center"/>
    </xf>
    <xf numFmtId="177" fontId="19" fillId="0" borderId="53" xfId="1" applyNumberFormat="1" applyFont="1" applyBorder="1" applyAlignment="1">
      <alignment horizontal="right" vertical="center"/>
    </xf>
    <xf numFmtId="177" fontId="19" fillId="0" borderId="54" xfId="0" applyNumberFormat="1" applyFont="1" applyBorder="1" applyAlignment="1">
      <alignment vertical="center"/>
    </xf>
    <xf numFmtId="177" fontId="19" fillId="0" borderId="54" xfId="1" applyNumberFormat="1" applyFont="1" applyBorder="1" applyAlignment="1">
      <alignment horizontal="right" vertical="center"/>
    </xf>
    <xf numFmtId="177" fontId="19" fillId="0" borderId="55" xfId="0" applyNumberFormat="1" applyFont="1" applyBorder="1" applyAlignment="1">
      <alignment vertical="center"/>
    </xf>
    <xf numFmtId="177" fontId="19" fillId="0" borderId="55" xfId="1" applyNumberFormat="1" applyFont="1" applyBorder="1" applyAlignment="1">
      <alignment horizontal="right" vertical="center"/>
    </xf>
    <xf numFmtId="177" fontId="19" fillId="0" borderId="51" xfId="0" applyNumberFormat="1" applyFont="1" applyBorder="1" applyAlignment="1">
      <alignment vertical="center"/>
    </xf>
    <xf numFmtId="177" fontId="19" fillId="0" borderId="51" xfId="1" applyNumberFormat="1" applyFont="1" applyBorder="1" applyAlignment="1">
      <alignment horizontal="right" vertical="center"/>
    </xf>
    <xf numFmtId="181" fontId="19" fillId="0" borderId="53" xfId="0" applyNumberFormat="1" applyFont="1" applyBorder="1" applyAlignment="1">
      <alignment vertical="center"/>
    </xf>
    <xf numFmtId="177" fontId="19" fillId="0" borderId="52" xfId="1" applyNumberFormat="1" applyFont="1" applyBorder="1" applyAlignment="1">
      <alignment vertical="center"/>
    </xf>
    <xf numFmtId="182" fontId="19" fillId="0" borderId="53" xfId="0" applyNumberFormat="1" applyFont="1" applyBorder="1" applyAlignment="1">
      <alignment vertical="center"/>
    </xf>
    <xf numFmtId="182" fontId="19" fillId="0" borderId="53" xfId="1" applyNumberFormat="1" applyFont="1" applyBorder="1" applyAlignment="1">
      <alignment vertical="center"/>
    </xf>
    <xf numFmtId="178" fontId="19" fillId="0" borderId="53" xfId="0" applyNumberFormat="1" applyFont="1" applyBorder="1" applyAlignment="1">
      <alignment vertical="center"/>
    </xf>
    <xf numFmtId="178" fontId="19" fillId="0" borderId="53" xfId="1" applyNumberFormat="1" applyFont="1" applyBorder="1" applyAlignment="1">
      <alignment vertical="center"/>
    </xf>
    <xf numFmtId="178" fontId="19" fillId="0" borderId="55" xfId="0" applyNumberFormat="1" applyFont="1" applyBorder="1" applyAlignment="1">
      <alignment vertical="center"/>
    </xf>
    <xf numFmtId="178" fontId="19" fillId="0" borderId="55" xfId="1" applyNumberFormat="1" applyFont="1" applyFill="1" applyBorder="1" applyAlignment="1">
      <alignment vertical="center"/>
    </xf>
    <xf numFmtId="178" fontId="19" fillId="0" borderId="51" xfId="0" applyNumberFormat="1" applyFont="1" applyBorder="1" applyAlignment="1">
      <alignment vertical="center"/>
    </xf>
    <xf numFmtId="178" fontId="19" fillId="0" borderId="51" xfId="1" applyNumberFormat="1" applyFont="1" applyBorder="1" applyAlignment="1">
      <alignment vertical="center"/>
    </xf>
    <xf numFmtId="41" fontId="0" fillId="0" borderId="18" xfId="0" quotePrefix="1" applyNumberFormat="1" applyBorder="1" applyAlignment="1">
      <alignment horizontal="right" vertical="center"/>
    </xf>
    <xf numFmtId="177" fontId="2" fillId="0" borderId="69" xfId="1" applyNumberFormat="1" applyBorder="1" applyAlignment="1">
      <alignment horizontal="center" vertical="center"/>
    </xf>
    <xf numFmtId="177" fontId="2" fillId="0" borderId="66" xfId="1" applyNumberFormat="1" applyBorder="1" applyAlignment="1">
      <alignment horizontal="center" vertical="center"/>
    </xf>
    <xf numFmtId="177" fontId="2" fillId="0" borderId="65" xfId="1" applyNumberFormat="1" applyBorder="1" applyAlignment="1">
      <alignment horizontal="center" vertical="center"/>
    </xf>
    <xf numFmtId="177" fontId="2" fillId="0" borderId="68" xfId="1" applyNumberFormat="1" applyBorder="1" applyAlignment="1">
      <alignment horizontal="center" vertical="center"/>
    </xf>
    <xf numFmtId="177" fontId="2" fillId="0" borderId="70" xfId="1" applyNumberFormat="1" applyBorder="1" applyAlignment="1">
      <alignment vertical="center"/>
    </xf>
    <xf numFmtId="177" fontId="2" fillId="0" borderId="23" xfId="1" applyNumberFormat="1" applyFill="1" applyBorder="1" applyAlignment="1">
      <alignment vertical="center"/>
    </xf>
    <xf numFmtId="177" fontId="2" fillId="0" borderId="26" xfId="1" applyNumberFormat="1" applyBorder="1" applyAlignment="1">
      <alignment vertical="center"/>
    </xf>
    <xf numFmtId="177" fontId="2" fillId="0" borderId="48" xfId="1" applyNumberFormat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57" xfId="1" applyNumberForma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2" fillId="0" borderId="56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18" xfId="0" quotePrefix="1" applyNumberFormat="1" applyBorder="1" applyAlignment="1">
      <alignment horizontal="right" vertical="center"/>
    </xf>
    <xf numFmtId="41" fontId="2" fillId="0" borderId="8" xfId="1" quotePrefix="1" applyNumberFormat="1" applyFont="1" applyBorder="1" applyAlignment="1">
      <alignment horizontal="right"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9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7" fontId="0" fillId="0" borderId="42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7" fontId="2" fillId="0" borderId="27" xfId="1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57" t="s">
        <v>0</v>
      </c>
      <c r="B1" s="57"/>
      <c r="C1" s="57"/>
      <c r="D1" s="57"/>
      <c r="E1" s="102" t="s">
        <v>247</v>
      </c>
      <c r="F1" s="1"/>
    </row>
    <row r="3" spans="1:11" ht="14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49999999999999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91" t="s">
        <v>88</v>
      </c>
      <c r="B9" s="291" t="s">
        <v>90</v>
      </c>
      <c r="C9" s="55" t="s">
        <v>4</v>
      </c>
      <c r="D9" s="56"/>
      <c r="E9" s="56"/>
      <c r="F9" s="240">
        <v>408762</v>
      </c>
      <c r="G9" s="75">
        <f>F9/$F$27*100</f>
        <v>33.386696027038546</v>
      </c>
      <c r="H9" s="66">
        <v>438175</v>
      </c>
      <c r="I9" s="80">
        <f>(F9/H9-1)*100</f>
        <v>-6.7126148228447535</v>
      </c>
      <c r="K9" s="107"/>
    </row>
    <row r="10" spans="1:11" ht="18" customHeight="1">
      <c r="A10" s="292"/>
      <c r="B10" s="292"/>
      <c r="C10" s="7"/>
      <c r="D10" s="52" t="s">
        <v>23</v>
      </c>
      <c r="E10" s="53"/>
      <c r="F10" s="241">
        <v>114068</v>
      </c>
      <c r="G10" s="76">
        <f t="shared" ref="G10:G27" si="0">F10/$F$27*100</f>
        <v>9.3167996105612403</v>
      </c>
      <c r="H10" s="68">
        <v>121579</v>
      </c>
      <c r="I10" s="81">
        <f t="shared" ref="I10:I27" si="1">(F10/H10-1)*100</f>
        <v>-6.1778761134735465</v>
      </c>
    </row>
    <row r="11" spans="1:11" ht="18" customHeight="1">
      <c r="A11" s="292"/>
      <c r="B11" s="292"/>
      <c r="C11" s="7"/>
      <c r="D11" s="16"/>
      <c r="E11" s="23" t="s">
        <v>24</v>
      </c>
      <c r="F11" s="242">
        <v>99476</v>
      </c>
      <c r="G11" s="77">
        <f t="shared" si="0"/>
        <v>8.1249601821737016</v>
      </c>
      <c r="H11" s="70">
        <v>103918</v>
      </c>
      <c r="I11" s="82">
        <f t="shared" si="1"/>
        <v>-4.2745241440366399</v>
      </c>
    </row>
    <row r="12" spans="1:11" ht="18" customHeight="1">
      <c r="A12" s="292"/>
      <c r="B12" s="292"/>
      <c r="C12" s="7"/>
      <c r="D12" s="16"/>
      <c r="E12" s="23" t="s">
        <v>25</v>
      </c>
      <c r="F12" s="242">
        <v>5288</v>
      </c>
      <c r="G12" s="77">
        <f t="shared" si="0"/>
        <v>0.43191110864263277</v>
      </c>
      <c r="H12" s="70">
        <v>9190</v>
      </c>
      <c r="I12" s="82">
        <f t="shared" si="1"/>
        <v>-42.459194776931454</v>
      </c>
    </row>
    <row r="13" spans="1:11" ht="18" customHeight="1">
      <c r="A13" s="292"/>
      <c r="B13" s="292"/>
      <c r="C13" s="7"/>
      <c r="D13" s="33"/>
      <c r="E13" s="23" t="s">
        <v>26</v>
      </c>
      <c r="F13" s="242">
        <v>457</v>
      </c>
      <c r="G13" s="77">
        <f t="shared" si="0"/>
        <v>3.7326659729516487E-2</v>
      </c>
      <c r="H13" s="70">
        <v>601</v>
      </c>
      <c r="I13" s="82">
        <f t="shared" si="1"/>
        <v>-23.960066555740433</v>
      </c>
    </row>
    <row r="14" spans="1:11" ht="18" customHeight="1">
      <c r="A14" s="292"/>
      <c r="B14" s="292"/>
      <c r="C14" s="7"/>
      <c r="D14" s="61" t="s">
        <v>27</v>
      </c>
      <c r="E14" s="51"/>
      <c r="F14" s="243">
        <v>70554</v>
      </c>
      <c r="G14" s="75">
        <f t="shared" si="0"/>
        <v>5.7626808546089849</v>
      </c>
      <c r="H14" s="66">
        <v>86840</v>
      </c>
      <c r="I14" s="83">
        <f t="shared" si="1"/>
        <v>-18.754030400736987</v>
      </c>
    </row>
    <row r="15" spans="1:11" ht="18" customHeight="1">
      <c r="A15" s="292"/>
      <c r="B15" s="292"/>
      <c r="C15" s="7"/>
      <c r="D15" s="16"/>
      <c r="E15" s="23" t="s">
        <v>28</v>
      </c>
      <c r="F15" s="244">
        <v>2684</v>
      </c>
      <c r="G15" s="77">
        <f t="shared" si="0"/>
        <v>0.21922265801755414</v>
      </c>
      <c r="H15" s="70">
        <v>3271</v>
      </c>
      <c r="I15" s="82">
        <f t="shared" si="1"/>
        <v>-17.945582390706207</v>
      </c>
    </row>
    <row r="16" spans="1:11" ht="18" customHeight="1">
      <c r="A16" s="292"/>
      <c r="B16" s="292"/>
      <c r="C16" s="7"/>
      <c r="D16" s="16"/>
      <c r="E16" s="29" t="s">
        <v>29</v>
      </c>
      <c r="F16" s="245">
        <v>67870</v>
      </c>
      <c r="G16" s="76">
        <f t="shared" si="0"/>
        <v>5.5434581965914314</v>
      </c>
      <c r="H16" s="68">
        <v>83569</v>
      </c>
      <c r="I16" s="81">
        <f t="shared" si="1"/>
        <v>-18.785674113606721</v>
      </c>
      <c r="K16" s="108"/>
    </row>
    <row r="17" spans="1:26" ht="18" customHeight="1">
      <c r="A17" s="292"/>
      <c r="B17" s="292"/>
      <c r="C17" s="7"/>
      <c r="D17" s="294" t="s">
        <v>30</v>
      </c>
      <c r="E17" s="295"/>
      <c r="F17" s="245">
        <v>127008</v>
      </c>
      <c r="G17" s="76">
        <f t="shared" si="0"/>
        <v>10.373707656294156</v>
      </c>
      <c r="H17" s="68">
        <v>130694</v>
      </c>
      <c r="I17" s="81">
        <f t="shared" si="1"/>
        <v>-2.8203284006916962</v>
      </c>
    </row>
    <row r="18" spans="1:26" ht="18" customHeight="1">
      <c r="A18" s="292"/>
      <c r="B18" s="292"/>
      <c r="C18" s="7"/>
      <c r="D18" s="296" t="s">
        <v>94</v>
      </c>
      <c r="E18" s="297"/>
      <c r="F18" s="244">
        <v>5823</v>
      </c>
      <c r="G18" s="77">
        <f t="shared" si="0"/>
        <v>0.4756086205798129</v>
      </c>
      <c r="H18" s="70">
        <v>6093</v>
      </c>
      <c r="I18" s="82">
        <f t="shared" si="1"/>
        <v>-4.4313146233382561</v>
      </c>
    </row>
    <row r="19" spans="1:26" ht="18" customHeight="1">
      <c r="A19" s="292"/>
      <c r="B19" s="292"/>
      <c r="C19" s="10"/>
      <c r="D19" s="296" t="s">
        <v>95</v>
      </c>
      <c r="E19" s="297"/>
      <c r="F19" s="244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292"/>
      <c r="B20" s="292"/>
      <c r="C20" s="44" t="s">
        <v>5</v>
      </c>
      <c r="D20" s="43"/>
      <c r="E20" s="43"/>
      <c r="F20" s="244">
        <v>35121</v>
      </c>
      <c r="G20" s="77">
        <f t="shared" si="0"/>
        <v>2.868598722889165</v>
      </c>
      <c r="H20" s="70">
        <v>51566</v>
      </c>
      <c r="I20" s="82">
        <f t="shared" si="1"/>
        <v>-31.891168599464759</v>
      </c>
    </row>
    <row r="21" spans="1:26" ht="18" customHeight="1">
      <c r="A21" s="292"/>
      <c r="B21" s="292"/>
      <c r="C21" s="44" t="s">
        <v>6</v>
      </c>
      <c r="D21" s="43"/>
      <c r="E21" s="43"/>
      <c r="F21" s="244">
        <v>186830</v>
      </c>
      <c r="G21" s="77">
        <f t="shared" si="0"/>
        <v>15.25982458920255</v>
      </c>
      <c r="H21" s="70">
        <v>189803</v>
      </c>
      <c r="I21" s="82">
        <f t="shared" si="1"/>
        <v>-1.56636091104988</v>
      </c>
    </row>
    <row r="22" spans="1:26" ht="18" customHeight="1">
      <c r="A22" s="292"/>
      <c r="B22" s="292"/>
      <c r="C22" s="44" t="s">
        <v>31</v>
      </c>
      <c r="D22" s="43"/>
      <c r="E22" s="43"/>
      <c r="F22" s="244">
        <v>17677</v>
      </c>
      <c r="G22" s="77">
        <f t="shared" si="0"/>
        <v>1.443814800959875</v>
      </c>
      <c r="H22" s="70">
        <v>18049</v>
      </c>
      <c r="I22" s="82">
        <f t="shared" si="1"/>
        <v>-2.0610560141836154</v>
      </c>
    </row>
    <row r="23" spans="1:26" ht="18" customHeight="1">
      <c r="A23" s="292"/>
      <c r="B23" s="292"/>
      <c r="C23" s="44" t="s">
        <v>7</v>
      </c>
      <c r="D23" s="43"/>
      <c r="E23" s="43"/>
      <c r="F23" s="244">
        <v>176222</v>
      </c>
      <c r="G23" s="77">
        <f t="shared" si="0"/>
        <v>14.393388688960293</v>
      </c>
      <c r="H23" s="70">
        <v>141171</v>
      </c>
      <c r="I23" s="82">
        <f t="shared" si="1"/>
        <v>24.82875378087568</v>
      </c>
    </row>
    <row r="24" spans="1:26" ht="18" customHeight="1">
      <c r="A24" s="292"/>
      <c r="B24" s="292"/>
      <c r="C24" s="44" t="s">
        <v>32</v>
      </c>
      <c r="D24" s="43"/>
      <c r="E24" s="43"/>
      <c r="F24" s="244">
        <v>1336</v>
      </c>
      <c r="G24" s="77">
        <f t="shared" si="0"/>
        <v>0.10912126345434142</v>
      </c>
      <c r="H24" s="70">
        <v>1368</v>
      </c>
      <c r="I24" s="82">
        <f t="shared" si="1"/>
        <v>-2.3391812865497075</v>
      </c>
    </row>
    <row r="25" spans="1:26" ht="18" customHeight="1">
      <c r="A25" s="292"/>
      <c r="B25" s="292"/>
      <c r="C25" s="44" t="s">
        <v>8</v>
      </c>
      <c r="D25" s="43"/>
      <c r="E25" s="43"/>
      <c r="F25" s="244">
        <v>164297</v>
      </c>
      <c r="G25" s="77">
        <f t="shared" si="0"/>
        <v>13.419383399519408</v>
      </c>
      <c r="H25" s="70">
        <v>120126</v>
      </c>
      <c r="I25" s="82">
        <f t="shared" si="1"/>
        <v>36.770557581206397</v>
      </c>
    </row>
    <row r="26" spans="1:26" ht="18" customHeight="1">
      <c r="A26" s="292"/>
      <c r="B26" s="292"/>
      <c r="C26" s="45" t="s">
        <v>9</v>
      </c>
      <c r="D26" s="46"/>
      <c r="E26" s="46"/>
      <c r="F26" s="246">
        <v>234081</v>
      </c>
      <c r="G26" s="78">
        <f t="shared" si="0"/>
        <v>19.119172507975819</v>
      </c>
      <c r="H26" s="72">
        <v>159544</v>
      </c>
      <c r="I26" s="84">
        <f t="shared" si="1"/>
        <v>46.718773504487785</v>
      </c>
    </row>
    <row r="27" spans="1:26" ht="18" customHeight="1">
      <c r="A27" s="292"/>
      <c r="B27" s="293"/>
      <c r="C27" s="47" t="s">
        <v>10</v>
      </c>
      <c r="D27" s="31"/>
      <c r="E27" s="31"/>
      <c r="F27" s="247">
        <f>SUM(F9,F20:F26)</f>
        <v>1224326</v>
      </c>
      <c r="G27" s="79">
        <f t="shared" si="0"/>
        <v>100</v>
      </c>
      <c r="H27" s="73">
        <f>SUM(H9,H20:H26)</f>
        <v>1119802</v>
      </c>
      <c r="I27" s="85">
        <f t="shared" si="1"/>
        <v>9.3341501444005317</v>
      </c>
    </row>
    <row r="28" spans="1:26" ht="18" customHeight="1">
      <c r="A28" s="292"/>
      <c r="B28" s="291" t="s">
        <v>89</v>
      </c>
      <c r="C28" s="55" t="s">
        <v>11</v>
      </c>
      <c r="D28" s="56"/>
      <c r="E28" s="56"/>
      <c r="F28" s="240">
        <v>496038</v>
      </c>
      <c r="G28" s="75">
        <f>F28/$F$45*100</f>
        <v>40.515189581859737</v>
      </c>
      <c r="H28" s="65">
        <v>523059</v>
      </c>
      <c r="I28" s="86">
        <f>(F28/H28-1)*100</f>
        <v>-5.1659564217421021</v>
      </c>
    </row>
    <row r="29" spans="1:26" ht="18" customHeight="1">
      <c r="A29" s="292"/>
      <c r="B29" s="292"/>
      <c r="C29" s="7"/>
      <c r="D29" s="30" t="s">
        <v>12</v>
      </c>
      <c r="E29" s="43"/>
      <c r="F29" s="244">
        <v>317800</v>
      </c>
      <c r="G29" s="77">
        <f t="shared" ref="G29:G45" si="2">F29/$F$45*100</f>
        <v>25.957138866609057</v>
      </c>
      <c r="H29" s="69">
        <v>324010</v>
      </c>
      <c r="I29" s="87">
        <f t="shared" ref="I29:I45" si="3">(F29/H29-1)*100</f>
        <v>-1.9166075121138215</v>
      </c>
    </row>
    <row r="30" spans="1:26" ht="18" customHeight="1">
      <c r="A30" s="292"/>
      <c r="B30" s="292"/>
      <c r="C30" s="7"/>
      <c r="D30" s="30" t="s">
        <v>33</v>
      </c>
      <c r="E30" s="43"/>
      <c r="F30" s="244">
        <v>30005</v>
      </c>
      <c r="G30" s="77">
        <f t="shared" si="2"/>
        <v>2.4507361601403548</v>
      </c>
      <c r="H30" s="69">
        <v>26032</v>
      </c>
      <c r="I30" s="87">
        <f t="shared" si="3"/>
        <v>15.261985248924393</v>
      </c>
    </row>
    <row r="31" spans="1:26" ht="18" customHeight="1">
      <c r="A31" s="292"/>
      <c r="B31" s="292"/>
      <c r="C31" s="19"/>
      <c r="D31" s="30" t="s">
        <v>13</v>
      </c>
      <c r="E31" s="43"/>
      <c r="F31" s="244">
        <v>148233</v>
      </c>
      <c r="G31" s="77">
        <f t="shared" si="2"/>
        <v>12.107314555110323</v>
      </c>
      <c r="H31" s="69">
        <v>173017</v>
      </c>
      <c r="I31" s="87">
        <f t="shared" si="3"/>
        <v>-14.324603940653235</v>
      </c>
    </row>
    <row r="32" spans="1:26" ht="18" customHeight="1">
      <c r="A32" s="292"/>
      <c r="B32" s="292"/>
      <c r="C32" s="50" t="s">
        <v>14</v>
      </c>
      <c r="D32" s="51"/>
      <c r="E32" s="51"/>
      <c r="F32" s="240">
        <v>588628</v>
      </c>
      <c r="G32" s="75">
        <f t="shared" si="2"/>
        <v>48.077717862726104</v>
      </c>
      <c r="H32" s="65">
        <v>447013</v>
      </c>
      <c r="I32" s="86">
        <f t="shared" si="3"/>
        <v>31.680286703071282</v>
      </c>
    </row>
    <row r="33" spans="1:9" ht="18" customHeight="1">
      <c r="A33" s="292"/>
      <c r="B33" s="292"/>
      <c r="C33" s="7"/>
      <c r="D33" s="30" t="s">
        <v>15</v>
      </c>
      <c r="E33" s="43"/>
      <c r="F33" s="244">
        <v>53598</v>
      </c>
      <c r="G33" s="77">
        <f t="shared" si="2"/>
        <v>4.3777555977737954</v>
      </c>
      <c r="H33" s="69">
        <v>48535</v>
      </c>
      <c r="I33" s="87">
        <f t="shared" si="3"/>
        <v>10.431647264860411</v>
      </c>
    </row>
    <row r="34" spans="1:9" ht="18" customHeight="1">
      <c r="A34" s="292"/>
      <c r="B34" s="292"/>
      <c r="C34" s="7"/>
      <c r="D34" s="30" t="s">
        <v>34</v>
      </c>
      <c r="E34" s="43"/>
      <c r="F34" s="244">
        <v>13510</v>
      </c>
      <c r="G34" s="77">
        <f t="shared" si="2"/>
        <v>1.1034642734043059</v>
      </c>
      <c r="H34" s="69">
        <v>12495</v>
      </c>
      <c r="I34" s="87">
        <f t="shared" si="3"/>
        <v>8.1232492997198804</v>
      </c>
    </row>
    <row r="35" spans="1:9" ht="18" customHeight="1">
      <c r="A35" s="292"/>
      <c r="B35" s="292"/>
      <c r="C35" s="7"/>
      <c r="D35" s="30" t="s">
        <v>35</v>
      </c>
      <c r="E35" s="43"/>
      <c r="F35" s="244">
        <v>338725</v>
      </c>
      <c r="G35" s="77">
        <f t="shared" si="2"/>
        <v>27.666242487703443</v>
      </c>
      <c r="H35" s="69">
        <v>287336</v>
      </c>
      <c r="I35" s="87">
        <f t="shared" si="3"/>
        <v>17.884636801514596</v>
      </c>
    </row>
    <row r="36" spans="1:9" ht="18" customHeight="1">
      <c r="A36" s="292"/>
      <c r="B36" s="292"/>
      <c r="C36" s="7"/>
      <c r="D36" s="30" t="s">
        <v>36</v>
      </c>
      <c r="E36" s="43"/>
      <c r="F36" s="244">
        <v>29372</v>
      </c>
      <c r="G36" s="77">
        <f t="shared" si="2"/>
        <v>2.399034244147392</v>
      </c>
      <c r="H36" s="69">
        <v>30250</v>
      </c>
      <c r="I36" s="87">
        <f t="shared" si="3"/>
        <v>-2.9024793388429782</v>
      </c>
    </row>
    <row r="37" spans="1:9" ht="18" customHeight="1">
      <c r="A37" s="292"/>
      <c r="B37" s="292"/>
      <c r="C37" s="7"/>
      <c r="D37" s="30" t="s">
        <v>16</v>
      </c>
      <c r="E37" s="43"/>
      <c r="F37" s="244">
        <v>6421</v>
      </c>
      <c r="G37" s="77">
        <f t="shared" si="2"/>
        <v>0.52445182083856756</v>
      </c>
      <c r="H37" s="69">
        <v>7944</v>
      </c>
      <c r="I37" s="87">
        <f t="shared" si="3"/>
        <v>-19.171701913393758</v>
      </c>
    </row>
    <row r="38" spans="1:9" ht="18" customHeight="1">
      <c r="A38" s="292"/>
      <c r="B38" s="292"/>
      <c r="C38" s="19"/>
      <c r="D38" s="30" t="s">
        <v>37</v>
      </c>
      <c r="E38" s="43"/>
      <c r="F38" s="244">
        <v>145002</v>
      </c>
      <c r="G38" s="77">
        <f t="shared" si="2"/>
        <v>11.843414254046717</v>
      </c>
      <c r="H38" s="69">
        <v>60153</v>
      </c>
      <c r="I38" s="87">
        <f t="shared" si="3"/>
        <v>141.05530896214651</v>
      </c>
    </row>
    <row r="39" spans="1:9" ht="18" customHeight="1">
      <c r="A39" s="292"/>
      <c r="B39" s="292"/>
      <c r="C39" s="50" t="s">
        <v>17</v>
      </c>
      <c r="D39" s="51"/>
      <c r="E39" s="51"/>
      <c r="F39" s="240">
        <v>139660</v>
      </c>
      <c r="G39" s="75">
        <f t="shared" si="2"/>
        <v>11.407092555414163</v>
      </c>
      <c r="H39" s="65">
        <v>149730</v>
      </c>
      <c r="I39" s="86">
        <f t="shared" si="3"/>
        <v>-6.725439123756094</v>
      </c>
    </row>
    <row r="40" spans="1:9" ht="18" customHeight="1">
      <c r="A40" s="292"/>
      <c r="B40" s="292"/>
      <c r="C40" s="7"/>
      <c r="D40" s="52" t="s">
        <v>18</v>
      </c>
      <c r="E40" s="53"/>
      <c r="F40" s="245">
        <v>138582</v>
      </c>
      <c r="G40" s="76">
        <f t="shared" si="2"/>
        <v>11.319044110800554</v>
      </c>
      <c r="H40" s="67">
        <v>148827</v>
      </c>
      <c r="I40" s="88">
        <f t="shared" si="3"/>
        <v>-6.8838315628212632</v>
      </c>
    </row>
    <row r="41" spans="1:9" ht="18" customHeight="1">
      <c r="A41" s="292"/>
      <c r="B41" s="292"/>
      <c r="C41" s="7"/>
      <c r="D41" s="16"/>
      <c r="E41" s="104" t="s">
        <v>92</v>
      </c>
      <c r="F41" s="244">
        <v>105050</v>
      </c>
      <c r="G41" s="77">
        <f t="shared" si="2"/>
        <v>8.5802310822444348</v>
      </c>
      <c r="H41" s="69">
        <v>116018</v>
      </c>
      <c r="I41" s="89">
        <f t="shared" si="3"/>
        <v>-9.4537054594976624</v>
      </c>
    </row>
    <row r="42" spans="1:9" ht="18" customHeight="1">
      <c r="A42" s="292"/>
      <c r="B42" s="292"/>
      <c r="C42" s="7"/>
      <c r="D42" s="33"/>
      <c r="E42" s="32" t="s">
        <v>38</v>
      </c>
      <c r="F42" s="244">
        <v>33532</v>
      </c>
      <c r="G42" s="77">
        <f t="shared" si="2"/>
        <v>2.7388130285561201</v>
      </c>
      <c r="H42" s="69">
        <v>32809</v>
      </c>
      <c r="I42" s="89">
        <f t="shared" si="3"/>
        <v>2.203663628882313</v>
      </c>
    </row>
    <row r="43" spans="1:9" ht="18" customHeight="1">
      <c r="A43" s="292"/>
      <c r="B43" s="292"/>
      <c r="C43" s="7"/>
      <c r="D43" s="30" t="s">
        <v>39</v>
      </c>
      <c r="E43" s="54"/>
      <c r="F43" s="244">
        <v>1078</v>
      </c>
      <c r="G43" s="77">
        <f t="shared" si="2"/>
        <v>8.8048444613607807E-2</v>
      </c>
      <c r="H43" s="69">
        <v>903</v>
      </c>
      <c r="I43" s="89">
        <f t="shared" si="3"/>
        <v>19.379844961240302</v>
      </c>
    </row>
    <row r="44" spans="1:9" ht="18" customHeight="1">
      <c r="A44" s="292"/>
      <c r="B44" s="292"/>
      <c r="C44" s="11"/>
      <c r="D44" s="48" t="s">
        <v>40</v>
      </c>
      <c r="E44" s="49"/>
      <c r="F44" s="247"/>
      <c r="G44" s="79">
        <f t="shared" si="2"/>
        <v>0</v>
      </c>
      <c r="H44" s="72"/>
      <c r="I44" s="84" t="e">
        <f t="shared" si="3"/>
        <v>#DIV/0!</v>
      </c>
    </row>
    <row r="45" spans="1:9" ht="18" customHeight="1">
      <c r="A45" s="293"/>
      <c r="B45" s="293"/>
      <c r="C45" s="11" t="s">
        <v>19</v>
      </c>
      <c r="D45" s="12"/>
      <c r="E45" s="12"/>
      <c r="F45" s="248">
        <f>SUM(F28,F32,F39)</f>
        <v>1224326</v>
      </c>
      <c r="G45" s="85">
        <f t="shared" si="2"/>
        <v>100</v>
      </c>
      <c r="H45" s="74">
        <f>SUM(H28,H32,H39)</f>
        <v>1119802</v>
      </c>
      <c r="I45" s="85">
        <f t="shared" si="3"/>
        <v>9.3341501444005317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3" width="13.6328125" style="2" customWidth="1"/>
    <col min="24" max="27" width="12" style="2" customWidth="1"/>
    <col min="28" max="16384" width="9" style="2"/>
  </cols>
  <sheetData>
    <row r="1" spans="1:27" ht="34" customHeight="1">
      <c r="A1" s="64" t="s">
        <v>0</v>
      </c>
      <c r="B1" s="28"/>
      <c r="C1" s="28"/>
      <c r="D1" s="103" t="s">
        <v>247</v>
      </c>
      <c r="E1" s="35"/>
      <c r="F1" s="35"/>
      <c r="G1" s="35"/>
    </row>
    <row r="2" spans="1:27" ht="15" customHeight="1"/>
    <row r="3" spans="1:27" ht="15" customHeight="1">
      <c r="A3" s="36" t="s">
        <v>47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6" customHeight="1">
      <c r="A5" s="31" t="s">
        <v>236</v>
      </c>
      <c r="B5" s="31"/>
      <c r="C5" s="31"/>
      <c r="D5" s="31"/>
      <c r="K5" s="37"/>
      <c r="Q5" s="37" t="s">
        <v>48</v>
      </c>
    </row>
    <row r="6" spans="1:27" ht="16" customHeight="1">
      <c r="A6" s="316" t="s">
        <v>49</v>
      </c>
      <c r="B6" s="317"/>
      <c r="C6" s="317"/>
      <c r="D6" s="317"/>
      <c r="E6" s="318"/>
      <c r="F6" s="298" t="s">
        <v>249</v>
      </c>
      <c r="G6" s="337"/>
      <c r="H6" s="298" t="s">
        <v>251</v>
      </c>
      <c r="I6" s="337"/>
      <c r="J6" s="298" t="s">
        <v>253</v>
      </c>
      <c r="K6" s="299"/>
      <c r="L6" s="298" t="s">
        <v>254</v>
      </c>
      <c r="M6" s="299"/>
      <c r="N6" s="298" t="s">
        <v>255</v>
      </c>
      <c r="O6" s="299"/>
      <c r="P6" s="298" t="s">
        <v>250</v>
      </c>
      <c r="Q6" s="299"/>
    </row>
    <row r="7" spans="1:27" ht="16" customHeight="1">
      <c r="A7" s="319"/>
      <c r="B7" s="320"/>
      <c r="C7" s="320"/>
      <c r="D7" s="320"/>
      <c r="E7" s="321"/>
      <c r="F7" s="109" t="s">
        <v>235</v>
      </c>
      <c r="G7" s="38" t="s">
        <v>2</v>
      </c>
      <c r="H7" s="109" t="s">
        <v>235</v>
      </c>
      <c r="I7" s="38" t="s">
        <v>2</v>
      </c>
      <c r="J7" s="109" t="s">
        <v>235</v>
      </c>
      <c r="K7" s="38" t="s">
        <v>2</v>
      </c>
      <c r="L7" s="109" t="s">
        <v>235</v>
      </c>
      <c r="M7" s="38" t="s">
        <v>2</v>
      </c>
      <c r="N7" s="109" t="s">
        <v>235</v>
      </c>
      <c r="O7" s="38" t="s">
        <v>2</v>
      </c>
      <c r="P7" s="109" t="s">
        <v>235</v>
      </c>
      <c r="Q7" s="222" t="s">
        <v>2</v>
      </c>
    </row>
    <row r="8" spans="1:27" ht="16" customHeight="1">
      <c r="A8" s="328" t="s">
        <v>83</v>
      </c>
      <c r="B8" s="55" t="s">
        <v>50</v>
      </c>
      <c r="C8" s="56"/>
      <c r="D8" s="56"/>
      <c r="E8" s="93" t="s">
        <v>41</v>
      </c>
      <c r="F8" s="110">
        <v>3182</v>
      </c>
      <c r="G8" s="231">
        <v>3275</v>
      </c>
      <c r="H8" s="110">
        <v>31847</v>
      </c>
      <c r="I8" s="112">
        <v>31506</v>
      </c>
      <c r="J8" s="110">
        <v>18132</v>
      </c>
      <c r="K8" s="111">
        <v>18005</v>
      </c>
      <c r="L8" s="110">
        <v>12450</v>
      </c>
      <c r="M8" s="112">
        <v>12491</v>
      </c>
      <c r="N8" s="110">
        <v>1286</v>
      </c>
      <c r="O8" s="113">
        <v>97</v>
      </c>
      <c r="P8" s="110">
        <v>16424</v>
      </c>
      <c r="Q8" s="113">
        <v>17006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6" customHeight="1">
      <c r="A9" s="329"/>
      <c r="B9" s="8"/>
      <c r="C9" s="30" t="s">
        <v>51</v>
      </c>
      <c r="D9" s="43"/>
      <c r="E9" s="91" t="s">
        <v>42</v>
      </c>
      <c r="F9" s="70">
        <v>3182</v>
      </c>
      <c r="G9" s="232">
        <v>3275</v>
      </c>
      <c r="H9" s="70">
        <f>H8-H10</f>
        <v>31835</v>
      </c>
      <c r="I9" s="116">
        <v>31494</v>
      </c>
      <c r="J9" s="70">
        <v>18124</v>
      </c>
      <c r="K9" s="115">
        <v>17980</v>
      </c>
      <c r="L9" s="70">
        <v>12450</v>
      </c>
      <c r="M9" s="116">
        <v>12491</v>
      </c>
      <c r="N9" s="70">
        <v>1286</v>
      </c>
      <c r="O9" s="117">
        <v>97</v>
      </c>
      <c r="P9" s="70">
        <v>16355</v>
      </c>
      <c r="Q9" s="117">
        <v>16912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6" customHeight="1">
      <c r="A10" s="329"/>
      <c r="B10" s="10"/>
      <c r="C10" s="30" t="s">
        <v>52</v>
      </c>
      <c r="D10" s="43"/>
      <c r="E10" s="91" t="s">
        <v>43</v>
      </c>
      <c r="F10" s="70">
        <v>0</v>
      </c>
      <c r="G10" s="232">
        <v>0</v>
      </c>
      <c r="H10" s="70">
        <v>12</v>
      </c>
      <c r="I10" s="116">
        <v>12</v>
      </c>
      <c r="J10" s="70">
        <v>7.6269999999999998</v>
      </c>
      <c r="K10" s="115">
        <v>25</v>
      </c>
      <c r="L10" s="70">
        <v>0</v>
      </c>
      <c r="M10" s="116">
        <v>0</v>
      </c>
      <c r="N10" s="118">
        <v>0</v>
      </c>
      <c r="O10" s="119">
        <v>0</v>
      </c>
      <c r="P10" s="224">
        <v>69</v>
      </c>
      <c r="Q10" s="117">
        <v>94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6" customHeight="1">
      <c r="A11" s="329"/>
      <c r="B11" s="50" t="s">
        <v>53</v>
      </c>
      <c r="C11" s="63"/>
      <c r="D11" s="63"/>
      <c r="E11" s="90" t="s">
        <v>44</v>
      </c>
      <c r="F11" s="120">
        <v>2991</v>
      </c>
      <c r="G11" s="233">
        <v>3032</v>
      </c>
      <c r="H11" s="120">
        <v>31722</v>
      </c>
      <c r="I11" s="122">
        <v>31352</v>
      </c>
      <c r="J11" s="120">
        <v>17443</v>
      </c>
      <c r="K11" s="121">
        <v>17542</v>
      </c>
      <c r="L11" s="120">
        <v>10641</v>
      </c>
      <c r="M11" s="122">
        <v>10659</v>
      </c>
      <c r="N11" s="120">
        <v>1090</v>
      </c>
      <c r="O11" s="123">
        <v>75</v>
      </c>
      <c r="P11" s="70">
        <v>16163</v>
      </c>
      <c r="Q11" s="250">
        <v>16981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6" customHeight="1">
      <c r="A12" s="329"/>
      <c r="B12" s="7"/>
      <c r="C12" s="30" t="s">
        <v>54</v>
      </c>
      <c r="D12" s="43"/>
      <c r="E12" s="91" t="s">
        <v>45</v>
      </c>
      <c r="F12" s="70">
        <v>2990</v>
      </c>
      <c r="G12" s="232">
        <v>3028</v>
      </c>
      <c r="H12" s="120">
        <f>H11-H13</f>
        <v>31705</v>
      </c>
      <c r="I12" s="116">
        <v>31323</v>
      </c>
      <c r="J12" s="70">
        <v>17422</v>
      </c>
      <c r="K12" s="115">
        <v>17516</v>
      </c>
      <c r="L12" s="120">
        <v>10631</v>
      </c>
      <c r="M12" s="116">
        <v>10658</v>
      </c>
      <c r="N12" s="120">
        <v>1088</v>
      </c>
      <c r="O12" s="117">
        <v>74</v>
      </c>
      <c r="P12" s="70">
        <v>16112</v>
      </c>
      <c r="Q12" s="250">
        <v>16915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6" customHeight="1">
      <c r="A13" s="329"/>
      <c r="B13" s="8"/>
      <c r="C13" s="52" t="s">
        <v>55</v>
      </c>
      <c r="D13" s="53"/>
      <c r="E13" s="95" t="s">
        <v>46</v>
      </c>
      <c r="F13" s="224">
        <v>0</v>
      </c>
      <c r="G13" s="148">
        <v>3</v>
      </c>
      <c r="H13" s="118">
        <v>17</v>
      </c>
      <c r="I13" s="119">
        <v>17</v>
      </c>
      <c r="J13" s="226">
        <v>8.0269999999999992</v>
      </c>
      <c r="K13" s="225">
        <v>25</v>
      </c>
      <c r="L13" s="118">
        <v>1</v>
      </c>
      <c r="M13" s="119">
        <v>1</v>
      </c>
      <c r="N13" s="118">
        <v>0.3</v>
      </c>
      <c r="O13" s="119">
        <v>0.3</v>
      </c>
      <c r="P13" s="224">
        <v>47</v>
      </c>
      <c r="Q13" s="289">
        <v>66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6" customHeight="1">
      <c r="A14" s="329"/>
      <c r="B14" s="44" t="s">
        <v>56</v>
      </c>
      <c r="C14" s="43"/>
      <c r="D14" s="43"/>
      <c r="E14" s="91" t="s">
        <v>97</v>
      </c>
      <c r="F14" s="70">
        <f t="shared" ref="F14:O15" si="0">F9-F12</f>
        <v>192</v>
      </c>
      <c r="G14" s="115">
        <f t="shared" si="0"/>
        <v>247</v>
      </c>
      <c r="H14" s="69">
        <f t="shared" si="0"/>
        <v>130</v>
      </c>
      <c r="I14" s="127">
        <f t="shared" si="0"/>
        <v>171</v>
      </c>
      <c r="J14" s="69">
        <f t="shared" si="0"/>
        <v>702</v>
      </c>
      <c r="K14" s="127">
        <f t="shared" si="0"/>
        <v>464</v>
      </c>
      <c r="L14" s="69">
        <f t="shared" si="0"/>
        <v>1819</v>
      </c>
      <c r="M14" s="127">
        <f t="shared" si="0"/>
        <v>1833</v>
      </c>
      <c r="N14" s="69">
        <f t="shared" si="0"/>
        <v>198</v>
      </c>
      <c r="O14" s="127">
        <f t="shared" si="0"/>
        <v>23</v>
      </c>
      <c r="P14" s="70">
        <f t="shared" ref="P14:P15" si="1">P9-P12</f>
        <v>243</v>
      </c>
      <c r="Q14" s="117">
        <f>Q9-Q12</f>
        <v>-3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6" customHeight="1">
      <c r="A15" s="329"/>
      <c r="B15" s="44" t="s">
        <v>57</v>
      </c>
      <c r="C15" s="43"/>
      <c r="D15" s="43"/>
      <c r="E15" s="91" t="s">
        <v>98</v>
      </c>
      <c r="F15" s="70">
        <f t="shared" si="0"/>
        <v>0</v>
      </c>
      <c r="G15" s="115">
        <f t="shared" si="0"/>
        <v>-3</v>
      </c>
      <c r="H15" s="69">
        <f t="shared" si="0"/>
        <v>-5</v>
      </c>
      <c r="I15" s="127">
        <f t="shared" si="0"/>
        <v>-5</v>
      </c>
      <c r="J15" s="214">
        <f t="shared" si="0"/>
        <v>-0.39999999999999947</v>
      </c>
      <c r="K15" s="127">
        <f t="shared" si="0"/>
        <v>0</v>
      </c>
      <c r="L15" s="69">
        <f t="shared" si="0"/>
        <v>-1</v>
      </c>
      <c r="M15" s="127">
        <f t="shared" si="0"/>
        <v>-1</v>
      </c>
      <c r="N15" s="69">
        <f>N10-N13</f>
        <v>-0.3</v>
      </c>
      <c r="O15" s="127">
        <f t="shared" si="0"/>
        <v>-0.3</v>
      </c>
      <c r="P15" s="70">
        <f t="shared" si="1"/>
        <v>22</v>
      </c>
      <c r="Q15" s="117">
        <f>Q10-Q13</f>
        <v>28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6" customHeight="1">
      <c r="A16" s="329"/>
      <c r="B16" s="44" t="s">
        <v>58</v>
      </c>
      <c r="C16" s="43"/>
      <c r="D16" s="43"/>
      <c r="E16" s="91" t="s">
        <v>99</v>
      </c>
      <c r="F16" s="224">
        <f t="shared" ref="F16" si="2">F8-F11</f>
        <v>191</v>
      </c>
      <c r="G16" s="148">
        <f>G8-G11</f>
        <v>243</v>
      </c>
      <c r="H16" s="226">
        <f t="shared" ref="H16:O16" si="3">H8-H11</f>
        <v>125</v>
      </c>
      <c r="I16" s="225">
        <f t="shared" si="3"/>
        <v>154</v>
      </c>
      <c r="J16" s="226">
        <f t="shared" si="3"/>
        <v>689</v>
      </c>
      <c r="K16" s="225">
        <f t="shared" si="3"/>
        <v>463</v>
      </c>
      <c r="L16" s="226">
        <f t="shared" si="3"/>
        <v>1809</v>
      </c>
      <c r="M16" s="225">
        <f t="shared" si="3"/>
        <v>1832</v>
      </c>
      <c r="N16" s="226">
        <f t="shared" si="3"/>
        <v>196</v>
      </c>
      <c r="O16" s="225">
        <f t="shared" si="3"/>
        <v>22</v>
      </c>
      <c r="P16" s="224">
        <f t="shared" ref="P16" si="4">P8-P11</f>
        <v>261</v>
      </c>
      <c r="Q16" s="249">
        <f>Q8-Q11</f>
        <v>25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6" customHeight="1">
      <c r="A17" s="329"/>
      <c r="B17" s="44" t="s">
        <v>59</v>
      </c>
      <c r="C17" s="43"/>
      <c r="D17" s="43"/>
      <c r="E17" s="34"/>
      <c r="F17" s="70">
        <v>0</v>
      </c>
      <c r="G17" s="251">
        <v>0</v>
      </c>
      <c r="H17" s="118">
        <v>5501</v>
      </c>
      <c r="I17" s="119">
        <v>5598</v>
      </c>
      <c r="J17" s="69">
        <v>0</v>
      </c>
      <c r="K17" s="127">
        <v>0</v>
      </c>
      <c r="L17" s="118">
        <v>0</v>
      </c>
      <c r="M17" s="119">
        <v>0</v>
      </c>
      <c r="N17" s="70">
        <v>0</v>
      </c>
      <c r="O17" s="117">
        <v>0</v>
      </c>
      <c r="P17" s="118">
        <v>0</v>
      </c>
      <c r="Q17" s="275">
        <v>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6" customHeight="1">
      <c r="A18" s="330"/>
      <c r="B18" s="47" t="s">
        <v>60</v>
      </c>
      <c r="C18" s="31"/>
      <c r="D18" s="31"/>
      <c r="E18" s="17"/>
      <c r="F18" s="131">
        <v>0</v>
      </c>
      <c r="G18" s="252">
        <v>0</v>
      </c>
      <c r="H18" s="131"/>
      <c r="I18" s="132"/>
      <c r="J18" s="129">
        <v>0</v>
      </c>
      <c r="K18" s="130">
        <v>0</v>
      </c>
      <c r="L18" s="131">
        <v>0</v>
      </c>
      <c r="M18" s="132">
        <v>0</v>
      </c>
      <c r="N18" s="131">
        <v>0</v>
      </c>
      <c r="O18" s="132">
        <v>0</v>
      </c>
      <c r="P18" s="131">
        <v>0</v>
      </c>
      <c r="Q18" s="290"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6" customHeight="1">
      <c r="A19" s="329" t="s">
        <v>84</v>
      </c>
      <c r="B19" s="50" t="s">
        <v>61</v>
      </c>
      <c r="C19" s="51"/>
      <c r="D19" s="51"/>
      <c r="E19" s="96"/>
      <c r="F19" s="66">
        <v>780</v>
      </c>
      <c r="G19" s="145">
        <v>526</v>
      </c>
      <c r="H19" s="66">
        <v>2111</v>
      </c>
      <c r="I19" s="134">
        <v>2040</v>
      </c>
      <c r="J19" s="65">
        <v>3698</v>
      </c>
      <c r="K19" s="133">
        <v>3993</v>
      </c>
      <c r="L19" s="66">
        <v>3549</v>
      </c>
      <c r="M19" s="134">
        <v>2315</v>
      </c>
      <c r="N19" s="66">
        <v>12194</v>
      </c>
      <c r="O19" s="135">
        <v>0</v>
      </c>
      <c r="P19" s="66">
        <v>4531</v>
      </c>
      <c r="Q19" s="135">
        <v>3893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6" customHeight="1">
      <c r="A20" s="329"/>
      <c r="B20" s="19"/>
      <c r="C20" s="30" t="s">
        <v>62</v>
      </c>
      <c r="D20" s="43"/>
      <c r="E20" s="91"/>
      <c r="F20" s="70">
        <v>513</v>
      </c>
      <c r="G20" s="115">
        <v>0</v>
      </c>
      <c r="H20" s="70">
        <v>883</v>
      </c>
      <c r="I20" s="116">
        <v>890</v>
      </c>
      <c r="J20" s="69">
        <v>809</v>
      </c>
      <c r="K20" s="127">
        <v>978</v>
      </c>
      <c r="L20" s="70">
        <v>2625</v>
      </c>
      <c r="M20" s="116">
        <v>1862</v>
      </c>
      <c r="N20" s="70">
        <v>12179</v>
      </c>
      <c r="O20" s="119">
        <v>0</v>
      </c>
      <c r="P20" s="70">
        <v>1349</v>
      </c>
      <c r="Q20" s="117">
        <v>1246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6" customHeight="1">
      <c r="A21" s="329"/>
      <c r="B21" s="9" t="s">
        <v>63</v>
      </c>
      <c r="C21" s="63"/>
      <c r="D21" s="63"/>
      <c r="E21" s="90" t="s">
        <v>100</v>
      </c>
      <c r="F21" s="120">
        <v>780</v>
      </c>
      <c r="G21" s="121">
        <v>526</v>
      </c>
      <c r="H21" s="120">
        <v>2111</v>
      </c>
      <c r="I21" s="122">
        <v>2040</v>
      </c>
      <c r="J21" s="136">
        <v>3698</v>
      </c>
      <c r="K21" s="137">
        <v>3993</v>
      </c>
      <c r="L21" s="120">
        <v>3549</v>
      </c>
      <c r="M21" s="122">
        <v>2315</v>
      </c>
      <c r="N21" s="120">
        <v>12194</v>
      </c>
      <c r="O21" s="123">
        <v>0</v>
      </c>
      <c r="P21" s="120">
        <v>4531</v>
      </c>
      <c r="Q21" s="250">
        <v>3893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6" customHeight="1">
      <c r="A22" s="329"/>
      <c r="B22" s="50" t="s">
        <v>64</v>
      </c>
      <c r="C22" s="51"/>
      <c r="D22" s="51"/>
      <c r="E22" s="96" t="s">
        <v>101</v>
      </c>
      <c r="F22" s="66">
        <v>1602</v>
      </c>
      <c r="G22" s="145">
        <v>1789</v>
      </c>
      <c r="H22" s="66">
        <v>3610</v>
      </c>
      <c r="I22" s="134">
        <v>3453</v>
      </c>
      <c r="J22" s="65">
        <v>11791</v>
      </c>
      <c r="K22" s="133">
        <v>12474</v>
      </c>
      <c r="L22" s="66">
        <v>8723</v>
      </c>
      <c r="M22" s="134">
        <v>9603</v>
      </c>
      <c r="N22" s="66">
        <v>12768</v>
      </c>
      <c r="O22" s="135">
        <v>227</v>
      </c>
      <c r="P22" s="66">
        <v>6717</v>
      </c>
      <c r="Q22" s="135">
        <v>6034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6" customHeight="1">
      <c r="A23" s="329"/>
      <c r="B23" s="7" t="s">
        <v>65</v>
      </c>
      <c r="C23" s="52" t="s">
        <v>66</v>
      </c>
      <c r="D23" s="53"/>
      <c r="E23" s="95"/>
      <c r="F23" s="224">
        <v>375</v>
      </c>
      <c r="G23" s="148">
        <v>367</v>
      </c>
      <c r="H23" s="224">
        <v>2193</v>
      </c>
      <c r="I23" s="230">
        <v>2115</v>
      </c>
      <c r="J23" s="226">
        <v>3154</v>
      </c>
      <c r="K23" s="225">
        <v>3021</v>
      </c>
      <c r="L23" s="224">
        <v>3041</v>
      </c>
      <c r="M23" s="125">
        <v>4381</v>
      </c>
      <c r="N23" s="224">
        <v>0</v>
      </c>
      <c r="O23" s="126">
        <v>0</v>
      </c>
      <c r="P23" s="224">
        <v>2398</v>
      </c>
      <c r="Q23" s="249">
        <v>2434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6" customHeight="1">
      <c r="A24" s="329"/>
      <c r="B24" s="44" t="s">
        <v>102</v>
      </c>
      <c r="C24" s="43"/>
      <c r="D24" s="43"/>
      <c r="E24" s="91" t="s">
        <v>103</v>
      </c>
      <c r="F24" s="70">
        <f t="shared" ref="F24:O24" si="5">F21-F22</f>
        <v>-822</v>
      </c>
      <c r="G24" s="115">
        <f t="shared" si="5"/>
        <v>-1263</v>
      </c>
      <c r="H24" s="69">
        <f t="shared" si="5"/>
        <v>-1499</v>
      </c>
      <c r="I24" s="127">
        <f t="shared" si="5"/>
        <v>-1413</v>
      </c>
      <c r="J24" s="69">
        <f t="shared" si="5"/>
        <v>-8093</v>
      </c>
      <c r="K24" s="127">
        <f t="shared" si="5"/>
        <v>-8481</v>
      </c>
      <c r="L24" s="69">
        <f t="shared" si="5"/>
        <v>-5174</v>
      </c>
      <c r="M24" s="127">
        <f t="shared" si="5"/>
        <v>-7288</v>
      </c>
      <c r="N24" s="69">
        <f t="shared" si="5"/>
        <v>-574</v>
      </c>
      <c r="O24" s="127">
        <f t="shared" si="5"/>
        <v>-227</v>
      </c>
      <c r="P24" s="70">
        <f t="shared" ref="P24" si="6">P21-P22</f>
        <v>-2186</v>
      </c>
      <c r="Q24" s="117">
        <f>Q21-Q22</f>
        <v>-2141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6" customHeight="1">
      <c r="A25" s="329"/>
      <c r="B25" s="101" t="s">
        <v>67</v>
      </c>
      <c r="C25" s="53"/>
      <c r="D25" s="53"/>
      <c r="E25" s="331" t="s">
        <v>104</v>
      </c>
      <c r="F25" s="300">
        <v>822</v>
      </c>
      <c r="G25" s="304">
        <v>1263</v>
      </c>
      <c r="H25" s="300">
        <v>1499</v>
      </c>
      <c r="I25" s="302">
        <v>1413</v>
      </c>
      <c r="J25" s="338">
        <v>8093</v>
      </c>
      <c r="K25" s="302">
        <v>8481</v>
      </c>
      <c r="L25" s="300">
        <v>5174</v>
      </c>
      <c r="M25" s="302">
        <v>7288</v>
      </c>
      <c r="N25" s="300">
        <v>574</v>
      </c>
      <c r="O25" s="302">
        <v>227</v>
      </c>
      <c r="P25" s="300">
        <v>2186</v>
      </c>
      <c r="Q25" s="304">
        <v>2141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6" customHeight="1">
      <c r="A26" s="329"/>
      <c r="B26" s="9" t="s">
        <v>68</v>
      </c>
      <c r="C26" s="63"/>
      <c r="D26" s="63"/>
      <c r="E26" s="332"/>
      <c r="F26" s="306"/>
      <c r="G26" s="305"/>
      <c r="H26" s="306"/>
      <c r="I26" s="307"/>
      <c r="J26" s="339"/>
      <c r="K26" s="303"/>
      <c r="L26" s="301"/>
      <c r="M26" s="303"/>
      <c r="N26" s="301"/>
      <c r="O26" s="303"/>
      <c r="P26" s="301"/>
      <c r="Q26" s="312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6" customHeight="1">
      <c r="A27" s="330"/>
      <c r="B27" s="47" t="s">
        <v>105</v>
      </c>
      <c r="C27" s="31"/>
      <c r="D27" s="31"/>
      <c r="E27" s="92" t="s">
        <v>106</v>
      </c>
      <c r="F27" s="74">
        <f t="shared" ref="F27:O27" si="7">F24+F25</f>
        <v>0</v>
      </c>
      <c r="G27" s="155">
        <f t="shared" si="7"/>
        <v>0</v>
      </c>
      <c r="H27" s="73">
        <f t="shared" si="7"/>
        <v>0</v>
      </c>
      <c r="I27" s="138">
        <f t="shared" si="7"/>
        <v>0</v>
      </c>
      <c r="J27" s="73">
        <f t="shared" si="7"/>
        <v>0</v>
      </c>
      <c r="K27" s="138">
        <f t="shared" si="7"/>
        <v>0</v>
      </c>
      <c r="L27" s="73">
        <f t="shared" si="7"/>
        <v>0</v>
      </c>
      <c r="M27" s="138">
        <f t="shared" si="7"/>
        <v>0</v>
      </c>
      <c r="N27" s="73">
        <f t="shared" si="7"/>
        <v>0</v>
      </c>
      <c r="O27" s="138">
        <f t="shared" si="7"/>
        <v>0</v>
      </c>
      <c r="P27" s="74">
        <f t="shared" ref="P27" si="8">P24+P25</f>
        <v>0</v>
      </c>
      <c r="Q27" s="288">
        <f>Q24+Q25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6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6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14"/>
      <c r="P29" s="114"/>
      <c r="Q29" s="140" t="s">
        <v>107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40"/>
    </row>
    <row r="30" spans="1:27" ht="16" customHeight="1">
      <c r="A30" s="322" t="s">
        <v>69</v>
      </c>
      <c r="B30" s="323"/>
      <c r="C30" s="323"/>
      <c r="D30" s="323"/>
      <c r="E30" s="324"/>
      <c r="F30" s="310" t="s">
        <v>258</v>
      </c>
      <c r="G30" s="309"/>
      <c r="H30" s="310" t="s">
        <v>257</v>
      </c>
      <c r="I30" s="311"/>
      <c r="J30" s="310" t="s">
        <v>256</v>
      </c>
      <c r="K30" s="311"/>
      <c r="L30" s="310" t="s">
        <v>260</v>
      </c>
      <c r="M30" s="309"/>
      <c r="N30" s="308"/>
      <c r="O30" s="309"/>
      <c r="P30" s="308"/>
      <c r="Q30" s="309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6" customHeight="1">
      <c r="A31" s="325"/>
      <c r="B31" s="326"/>
      <c r="C31" s="326"/>
      <c r="D31" s="326"/>
      <c r="E31" s="327"/>
      <c r="F31" s="109" t="s">
        <v>235</v>
      </c>
      <c r="G31" s="142" t="s">
        <v>2</v>
      </c>
      <c r="H31" s="109" t="s">
        <v>235</v>
      </c>
      <c r="I31" s="142" t="s">
        <v>2</v>
      </c>
      <c r="J31" s="109" t="s">
        <v>235</v>
      </c>
      <c r="K31" s="142" t="s">
        <v>2</v>
      </c>
      <c r="L31" s="109" t="s">
        <v>235</v>
      </c>
      <c r="M31" s="142" t="s">
        <v>2</v>
      </c>
      <c r="N31" s="109" t="s">
        <v>235</v>
      </c>
      <c r="O31" s="142" t="s">
        <v>2</v>
      </c>
      <c r="P31" s="109" t="s">
        <v>235</v>
      </c>
      <c r="Q31" s="143" t="s">
        <v>2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ht="16" customHeight="1">
      <c r="A32" s="328" t="s">
        <v>85</v>
      </c>
      <c r="B32" s="55" t="s">
        <v>50</v>
      </c>
      <c r="C32" s="56"/>
      <c r="D32" s="56"/>
      <c r="E32" s="15" t="s">
        <v>41</v>
      </c>
      <c r="F32" s="66">
        <v>2450</v>
      </c>
      <c r="G32" s="145">
        <v>2909</v>
      </c>
      <c r="H32" s="66"/>
      <c r="I32" s="145"/>
      <c r="J32" s="236">
        <v>3356</v>
      </c>
      <c r="K32" s="146">
        <v>3262</v>
      </c>
      <c r="L32" s="66">
        <v>8984</v>
      </c>
      <c r="M32" s="145">
        <v>7837</v>
      </c>
      <c r="N32" s="66"/>
      <c r="O32" s="145"/>
      <c r="P32" s="110"/>
      <c r="Q32" s="146"/>
      <c r="R32" s="145"/>
      <c r="S32" s="145"/>
      <c r="T32" s="145"/>
      <c r="U32" s="145"/>
      <c r="V32" s="147"/>
      <c r="W32" s="147"/>
      <c r="X32" s="145"/>
      <c r="Y32" s="145"/>
      <c r="Z32" s="147"/>
      <c r="AA32" s="147"/>
    </row>
    <row r="33" spans="1:27" ht="16" customHeight="1">
      <c r="A33" s="333"/>
      <c r="B33" s="8"/>
      <c r="C33" s="52" t="s">
        <v>70</v>
      </c>
      <c r="D33" s="53"/>
      <c r="E33" s="99"/>
      <c r="F33" s="224">
        <v>2450</v>
      </c>
      <c r="G33" s="148">
        <v>2909</v>
      </c>
      <c r="H33" s="224"/>
      <c r="I33" s="148"/>
      <c r="J33" s="226">
        <v>1316</v>
      </c>
      <c r="K33" s="225">
        <v>1185</v>
      </c>
      <c r="L33" s="68">
        <v>8552</v>
      </c>
      <c r="M33" s="148">
        <v>7495</v>
      </c>
      <c r="N33" s="224"/>
      <c r="O33" s="148"/>
      <c r="P33" s="68"/>
      <c r="Q33" s="227"/>
      <c r="R33" s="145"/>
      <c r="S33" s="145"/>
      <c r="T33" s="145"/>
      <c r="U33" s="145"/>
      <c r="V33" s="147"/>
      <c r="W33" s="147"/>
      <c r="X33" s="145"/>
      <c r="Y33" s="145"/>
      <c r="Z33" s="147"/>
      <c r="AA33" s="147"/>
    </row>
    <row r="34" spans="1:27" ht="16" customHeight="1">
      <c r="A34" s="333"/>
      <c r="B34" s="8"/>
      <c r="C34" s="24"/>
      <c r="D34" s="30" t="s">
        <v>71</v>
      </c>
      <c r="E34" s="94"/>
      <c r="F34" s="70">
        <v>1676</v>
      </c>
      <c r="G34" s="115">
        <v>476</v>
      </c>
      <c r="H34" s="70"/>
      <c r="I34" s="115"/>
      <c r="J34" s="69">
        <v>1140</v>
      </c>
      <c r="K34" s="127">
        <v>1135</v>
      </c>
      <c r="L34" s="70">
        <v>8370</v>
      </c>
      <c r="M34" s="115">
        <v>7187</v>
      </c>
      <c r="N34" s="70"/>
      <c r="O34" s="115"/>
      <c r="P34" s="70"/>
      <c r="Q34" s="127"/>
      <c r="R34" s="145"/>
      <c r="S34" s="145"/>
      <c r="T34" s="145"/>
      <c r="U34" s="145"/>
      <c r="V34" s="147"/>
      <c r="W34" s="147"/>
      <c r="X34" s="145"/>
      <c r="Y34" s="145"/>
      <c r="Z34" s="147"/>
      <c r="AA34" s="147"/>
    </row>
    <row r="35" spans="1:27" ht="16" customHeight="1">
      <c r="A35" s="333"/>
      <c r="B35" s="10"/>
      <c r="C35" s="62" t="s">
        <v>72</v>
      </c>
      <c r="D35" s="63"/>
      <c r="E35" s="100"/>
      <c r="F35" s="120">
        <v>0</v>
      </c>
      <c r="G35" s="121">
        <v>0</v>
      </c>
      <c r="H35" s="120"/>
      <c r="I35" s="121"/>
      <c r="J35" s="136">
        <v>2040</v>
      </c>
      <c r="K35" s="137">
        <v>2077</v>
      </c>
      <c r="L35" s="120">
        <v>432</v>
      </c>
      <c r="M35" s="121">
        <v>342</v>
      </c>
      <c r="N35" s="120"/>
      <c r="O35" s="121"/>
      <c r="P35" s="120"/>
      <c r="Q35" s="228"/>
      <c r="R35" s="145"/>
      <c r="S35" s="145"/>
      <c r="T35" s="145"/>
      <c r="U35" s="145"/>
      <c r="V35" s="147"/>
      <c r="W35" s="147"/>
      <c r="X35" s="145"/>
      <c r="Y35" s="145"/>
      <c r="Z35" s="147"/>
      <c r="AA35" s="147"/>
    </row>
    <row r="36" spans="1:27" ht="16" customHeight="1">
      <c r="A36" s="333"/>
      <c r="B36" s="50" t="s">
        <v>53</v>
      </c>
      <c r="C36" s="51"/>
      <c r="D36" s="51"/>
      <c r="E36" s="15" t="s">
        <v>42</v>
      </c>
      <c r="F36" s="65">
        <v>1147</v>
      </c>
      <c r="G36" s="225">
        <v>2671</v>
      </c>
      <c r="H36" s="65"/>
      <c r="I36" s="225"/>
      <c r="J36" s="65">
        <v>1720</v>
      </c>
      <c r="K36" s="133">
        <v>1578</v>
      </c>
      <c r="L36" s="66">
        <v>28</v>
      </c>
      <c r="M36" s="145">
        <v>28</v>
      </c>
      <c r="N36" s="66"/>
      <c r="O36" s="145"/>
      <c r="P36" s="66"/>
      <c r="Q36" s="133"/>
      <c r="R36" s="145"/>
      <c r="S36" s="145"/>
      <c r="T36" s="145"/>
      <c r="U36" s="145"/>
      <c r="V36" s="145"/>
      <c r="W36" s="145"/>
      <c r="X36" s="145"/>
      <c r="Y36" s="145"/>
      <c r="Z36" s="147"/>
      <c r="AA36" s="147"/>
    </row>
    <row r="37" spans="1:27" ht="16" customHeight="1">
      <c r="A37" s="333"/>
      <c r="B37" s="8"/>
      <c r="C37" s="30" t="s">
        <v>73</v>
      </c>
      <c r="D37" s="43"/>
      <c r="E37" s="94"/>
      <c r="F37" s="69">
        <v>1118</v>
      </c>
      <c r="G37" s="127">
        <v>2624</v>
      </c>
      <c r="H37" s="69"/>
      <c r="I37" s="127"/>
      <c r="J37" s="69">
        <v>1540</v>
      </c>
      <c r="K37" s="127">
        <v>1365</v>
      </c>
      <c r="L37" s="70">
        <v>28</v>
      </c>
      <c r="M37" s="115">
        <v>28</v>
      </c>
      <c r="N37" s="70"/>
      <c r="O37" s="115"/>
      <c r="P37" s="70"/>
      <c r="Q37" s="127"/>
      <c r="R37" s="145"/>
      <c r="S37" s="145"/>
      <c r="T37" s="145"/>
      <c r="U37" s="145"/>
      <c r="V37" s="145"/>
      <c r="W37" s="145"/>
      <c r="X37" s="145"/>
      <c r="Y37" s="145"/>
      <c r="Z37" s="147"/>
      <c r="AA37" s="147"/>
    </row>
    <row r="38" spans="1:27" ht="16" customHeight="1">
      <c r="A38" s="333"/>
      <c r="B38" s="10"/>
      <c r="C38" s="30" t="s">
        <v>74</v>
      </c>
      <c r="D38" s="43"/>
      <c r="E38" s="94"/>
      <c r="F38" s="69">
        <v>29</v>
      </c>
      <c r="G38" s="127">
        <v>47</v>
      </c>
      <c r="H38" s="69"/>
      <c r="I38" s="127"/>
      <c r="J38" s="69">
        <v>180</v>
      </c>
      <c r="K38" s="127">
        <v>214</v>
      </c>
      <c r="L38" s="70">
        <v>0</v>
      </c>
      <c r="M38" s="115">
        <v>0</v>
      </c>
      <c r="N38" s="70"/>
      <c r="O38" s="115"/>
      <c r="P38" s="70"/>
      <c r="Q38" s="127"/>
      <c r="R38" s="145"/>
      <c r="S38" s="145"/>
      <c r="T38" s="147"/>
      <c r="U38" s="147"/>
      <c r="V38" s="145"/>
      <c r="W38" s="145"/>
      <c r="X38" s="145"/>
      <c r="Y38" s="145"/>
      <c r="Z38" s="147"/>
      <c r="AA38" s="147"/>
    </row>
    <row r="39" spans="1:27" ht="16" customHeight="1">
      <c r="A39" s="334"/>
      <c r="B39" s="11" t="s">
        <v>75</v>
      </c>
      <c r="C39" s="12"/>
      <c r="D39" s="12"/>
      <c r="E39" s="98" t="s">
        <v>108</v>
      </c>
      <c r="F39" s="73">
        <f>F32-F36</f>
        <v>1303</v>
      </c>
      <c r="G39" s="138">
        <f t="shared" ref="G39:Q39" si="9">G32-G36</f>
        <v>238</v>
      </c>
      <c r="H39" s="73">
        <f>H32-H36</f>
        <v>0</v>
      </c>
      <c r="I39" s="138">
        <f t="shared" ref="I39" si="10">I32-I36</f>
        <v>0</v>
      </c>
      <c r="J39" s="73">
        <f t="shared" si="9"/>
        <v>1636</v>
      </c>
      <c r="K39" s="138">
        <f t="shared" si="9"/>
        <v>1684</v>
      </c>
      <c r="L39" s="73">
        <f t="shared" si="9"/>
        <v>8956</v>
      </c>
      <c r="M39" s="138">
        <f t="shared" si="9"/>
        <v>7809</v>
      </c>
      <c r="N39" s="73">
        <f t="shared" ref="N39:O39" si="11">N32-N36</f>
        <v>0</v>
      </c>
      <c r="O39" s="138">
        <f t="shared" si="11"/>
        <v>0</v>
      </c>
      <c r="P39" s="73">
        <f t="shared" si="9"/>
        <v>0</v>
      </c>
      <c r="Q39" s="138">
        <f t="shared" si="9"/>
        <v>0</v>
      </c>
      <c r="R39" s="145"/>
      <c r="S39" s="145"/>
      <c r="T39" s="145"/>
      <c r="U39" s="145"/>
      <c r="V39" s="145"/>
      <c r="W39" s="145"/>
      <c r="X39" s="145"/>
      <c r="Y39" s="145"/>
      <c r="Z39" s="147"/>
      <c r="AA39" s="147"/>
    </row>
    <row r="40" spans="1:27" ht="16" customHeight="1">
      <c r="A40" s="328" t="s">
        <v>86</v>
      </c>
      <c r="B40" s="50" t="s">
        <v>76</v>
      </c>
      <c r="C40" s="51"/>
      <c r="D40" s="51"/>
      <c r="E40" s="15" t="s">
        <v>44</v>
      </c>
      <c r="F40" s="65">
        <v>1641</v>
      </c>
      <c r="G40" s="133">
        <v>2482</v>
      </c>
      <c r="H40" s="65">
        <v>55</v>
      </c>
      <c r="I40" s="133">
        <v>55</v>
      </c>
      <c r="J40" s="65">
        <v>4092</v>
      </c>
      <c r="K40" s="133">
        <v>3432</v>
      </c>
      <c r="L40" s="66">
        <v>4398</v>
      </c>
      <c r="M40" s="145">
        <v>8975</v>
      </c>
      <c r="N40" s="66"/>
      <c r="O40" s="145"/>
      <c r="P40" s="66"/>
      <c r="Q40" s="133"/>
      <c r="R40" s="145"/>
      <c r="S40" s="145"/>
      <c r="T40" s="145"/>
      <c r="U40" s="145"/>
      <c r="V40" s="147"/>
      <c r="W40" s="147"/>
      <c r="X40" s="147"/>
      <c r="Y40" s="147"/>
      <c r="Z40" s="145"/>
      <c r="AA40" s="145"/>
    </row>
    <row r="41" spans="1:27" ht="16" customHeight="1">
      <c r="A41" s="335"/>
      <c r="B41" s="10"/>
      <c r="C41" s="30" t="s">
        <v>77</v>
      </c>
      <c r="D41" s="43"/>
      <c r="E41" s="94"/>
      <c r="F41" s="151">
        <v>732</v>
      </c>
      <c r="G41" s="152">
        <v>1568</v>
      </c>
      <c r="H41" s="151"/>
      <c r="I41" s="152"/>
      <c r="J41" s="151">
        <v>4092</v>
      </c>
      <c r="K41" s="152">
        <v>3432</v>
      </c>
      <c r="L41" s="70">
        <v>113</v>
      </c>
      <c r="M41" s="115">
        <v>193</v>
      </c>
      <c r="N41" s="70"/>
      <c r="O41" s="115"/>
      <c r="P41" s="70"/>
      <c r="Q41" s="127"/>
      <c r="R41" s="147"/>
      <c r="S41" s="147"/>
      <c r="T41" s="147"/>
      <c r="U41" s="147"/>
      <c r="V41" s="147"/>
      <c r="W41" s="147"/>
      <c r="X41" s="147"/>
      <c r="Y41" s="147"/>
      <c r="Z41" s="145"/>
      <c r="AA41" s="145"/>
    </row>
    <row r="42" spans="1:27" ht="16" customHeight="1">
      <c r="A42" s="335"/>
      <c r="B42" s="50" t="s">
        <v>64</v>
      </c>
      <c r="C42" s="51"/>
      <c r="D42" s="51"/>
      <c r="E42" s="15" t="s">
        <v>45</v>
      </c>
      <c r="F42" s="65">
        <v>2741</v>
      </c>
      <c r="G42" s="133">
        <v>2525</v>
      </c>
      <c r="H42" s="65">
        <v>55</v>
      </c>
      <c r="I42" s="133">
        <v>55</v>
      </c>
      <c r="J42" s="65">
        <v>5728</v>
      </c>
      <c r="K42" s="133">
        <v>5116</v>
      </c>
      <c r="L42" s="66">
        <v>10217</v>
      </c>
      <c r="M42" s="145">
        <v>16991</v>
      </c>
      <c r="N42" s="66"/>
      <c r="O42" s="145"/>
      <c r="P42" s="66"/>
      <c r="Q42" s="133"/>
      <c r="R42" s="145"/>
      <c r="S42" s="145"/>
      <c r="T42" s="145"/>
      <c r="U42" s="145"/>
      <c r="V42" s="147"/>
      <c r="W42" s="147"/>
      <c r="X42" s="145"/>
      <c r="Y42" s="145"/>
      <c r="Z42" s="145"/>
      <c r="AA42" s="145"/>
    </row>
    <row r="43" spans="1:27" ht="16" customHeight="1">
      <c r="A43" s="335"/>
      <c r="B43" s="10"/>
      <c r="C43" s="30" t="s">
        <v>78</v>
      </c>
      <c r="D43" s="43"/>
      <c r="E43" s="94"/>
      <c r="F43" s="69">
        <v>1543</v>
      </c>
      <c r="G43" s="127">
        <v>1157</v>
      </c>
      <c r="H43" s="69">
        <v>44</v>
      </c>
      <c r="I43" s="127">
        <v>43</v>
      </c>
      <c r="J43" s="69">
        <v>2914</v>
      </c>
      <c r="K43" s="127">
        <v>4218</v>
      </c>
      <c r="L43" s="70">
        <v>9019</v>
      </c>
      <c r="M43" s="115">
        <v>9057</v>
      </c>
      <c r="N43" s="70"/>
      <c r="O43" s="115"/>
      <c r="P43" s="70"/>
      <c r="Q43" s="127"/>
      <c r="R43" s="145"/>
      <c r="S43" s="145"/>
      <c r="T43" s="147"/>
      <c r="U43" s="145"/>
      <c r="V43" s="147"/>
      <c r="W43" s="147"/>
      <c r="X43" s="145"/>
      <c r="Y43" s="145"/>
      <c r="Z43" s="147"/>
      <c r="AA43" s="147"/>
    </row>
    <row r="44" spans="1:27" ht="16" customHeight="1">
      <c r="A44" s="336"/>
      <c r="B44" s="47" t="s">
        <v>75</v>
      </c>
      <c r="C44" s="31"/>
      <c r="D44" s="31"/>
      <c r="E44" s="98" t="s">
        <v>109</v>
      </c>
      <c r="F44" s="129">
        <f>F40-F42</f>
        <v>-1100</v>
      </c>
      <c r="G44" s="130">
        <f t="shared" ref="G44:Q44" si="12">G40-G42</f>
        <v>-43</v>
      </c>
      <c r="H44" s="129">
        <f>H40-H42</f>
        <v>0</v>
      </c>
      <c r="I44" s="130">
        <f>I40-I42</f>
        <v>0</v>
      </c>
      <c r="J44" s="129">
        <f t="shared" si="12"/>
        <v>-1636</v>
      </c>
      <c r="K44" s="130">
        <f t="shared" si="12"/>
        <v>-1684</v>
      </c>
      <c r="L44" s="129">
        <f t="shared" si="12"/>
        <v>-5819</v>
      </c>
      <c r="M44" s="130">
        <f t="shared" si="12"/>
        <v>-8016</v>
      </c>
      <c r="N44" s="129">
        <f t="shared" ref="N44:O44" si="13">N40-N42</f>
        <v>0</v>
      </c>
      <c r="O44" s="130">
        <f t="shared" si="13"/>
        <v>0</v>
      </c>
      <c r="P44" s="129">
        <f t="shared" si="12"/>
        <v>0</v>
      </c>
      <c r="Q44" s="130">
        <f t="shared" si="12"/>
        <v>0</v>
      </c>
      <c r="R44" s="147"/>
      <c r="S44" s="147"/>
      <c r="T44" s="145"/>
      <c r="U44" s="145"/>
      <c r="V44" s="147"/>
      <c r="W44" s="147"/>
      <c r="X44" s="145"/>
      <c r="Y44" s="145"/>
      <c r="Z44" s="145"/>
      <c r="AA44" s="145"/>
    </row>
    <row r="45" spans="1:27" ht="16" customHeight="1">
      <c r="A45" s="313" t="s">
        <v>87</v>
      </c>
      <c r="B45" s="25" t="s">
        <v>79</v>
      </c>
      <c r="C45" s="20"/>
      <c r="D45" s="20"/>
      <c r="E45" s="97" t="s">
        <v>110</v>
      </c>
      <c r="F45" s="153">
        <f>F39+F44</f>
        <v>203</v>
      </c>
      <c r="G45" s="154">
        <f t="shared" ref="G45:Q45" si="14">G39+G44</f>
        <v>195</v>
      </c>
      <c r="H45" s="153">
        <f>H39+H44</f>
        <v>0</v>
      </c>
      <c r="I45" s="154">
        <f t="shared" ref="I45" si="15">I39+I44</f>
        <v>0</v>
      </c>
      <c r="J45" s="153">
        <f t="shared" si="14"/>
        <v>0</v>
      </c>
      <c r="K45" s="154">
        <f t="shared" si="14"/>
        <v>0</v>
      </c>
      <c r="L45" s="153">
        <f t="shared" si="14"/>
        <v>3137</v>
      </c>
      <c r="M45" s="154">
        <f t="shared" si="14"/>
        <v>-207</v>
      </c>
      <c r="N45" s="153">
        <f t="shared" ref="N45:O45" si="16">N39+N44</f>
        <v>0</v>
      </c>
      <c r="O45" s="154">
        <f t="shared" si="16"/>
        <v>0</v>
      </c>
      <c r="P45" s="153">
        <f t="shared" si="14"/>
        <v>0</v>
      </c>
      <c r="Q45" s="154">
        <f t="shared" si="14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1:27" ht="16" customHeight="1">
      <c r="A46" s="314"/>
      <c r="B46" s="44" t="s">
        <v>80</v>
      </c>
      <c r="C46" s="43"/>
      <c r="D46" s="43"/>
      <c r="E46" s="43"/>
      <c r="F46" s="151"/>
      <c r="G46" s="152"/>
      <c r="H46" s="151"/>
      <c r="I46" s="152"/>
      <c r="J46" s="149"/>
      <c r="K46" s="150"/>
      <c r="L46" s="70"/>
      <c r="M46" s="115"/>
      <c r="N46" s="70"/>
      <c r="O46" s="115"/>
      <c r="P46" s="149"/>
      <c r="Q46" s="128"/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ht="16" customHeight="1">
      <c r="A47" s="314"/>
      <c r="B47" s="44" t="s">
        <v>81</v>
      </c>
      <c r="C47" s="43"/>
      <c r="D47" s="43"/>
      <c r="E47" s="43"/>
      <c r="F47" s="69"/>
      <c r="G47" s="127"/>
      <c r="H47" s="69"/>
      <c r="I47" s="127"/>
      <c r="J47" s="70"/>
      <c r="K47" s="116"/>
      <c r="L47" s="70">
        <v>604</v>
      </c>
      <c r="M47" s="115">
        <v>793</v>
      </c>
      <c r="N47" s="70"/>
      <c r="O47" s="115"/>
      <c r="P47" s="70"/>
      <c r="Q47" s="127"/>
      <c r="R47" s="145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ht="16" customHeight="1">
      <c r="A48" s="315"/>
      <c r="B48" s="47" t="s">
        <v>82</v>
      </c>
      <c r="C48" s="31"/>
      <c r="D48" s="31"/>
      <c r="E48" s="31"/>
      <c r="F48" s="74"/>
      <c r="G48" s="155"/>
      <c r="H48" s="74"/>
      <c r="I48" s="155"/>
      <c r="J48" s="74"/>
      <c r="K48" s="156"/>
      <c r="L48" s="74"/>
      <c r="M48" s="155"/>
      <c r="N48" s="74"/>
      <c r="O48" s="155"/>
      <c r="P48" s="74"/>
      <c r="Q48" s="138"/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18" ht="16" customHeight="1">
      <c r="A49" s="13" t="s">
        <v>111</v>
      </c>
      <c r="Q49" s="8"/>
      <c r="R49" s="8"/>
    </row>
    <row r="50" spans="1:18" ht="16" customHeight="1">
      <c r="A50" s="13"/>
      <c r="Q50" s="8"/>
      <c r="R50" s="8"/>
    </row>
  </sheetData>
  <mergeCells count="32">
    <mergeCell ref="F6:G6"/>
    <mergeCell ref="H6:I6"/>
    <mergeCell ref="J25:J26"/>
    <mergeCell ref="K25:K26"/>
    <mergeCell ref="F25:F26"/>
    <mergeCell ref="A45:A48"/>
    <mergeCell ref="A6:E7"/>
    <mergeCell ref="A30:E31"/>
    <mergeCell ref="A8:A18"/>
    <mergeCell ref="A19:A27"/>
    <mergeCell ref="E25:E26"/>
    <mergeCell ref="A32:A39"/>
    <mergeCell ref="A40:A44"/>
    <mergeCell ref="G25:G26"/>
    <mergeCell ref="H25:H26"/>
    <mergeCell ref="I25:I26"/>
    <mergeCell ref="P30:Q30"/>
    <mergeCell ref="F30:G30"/>
    <mergeCell ref="H30:I30"/>
    <mergeCell ref="J30:K30"/>
    <mergeCell ref="L30:M30"/>
    <mergeCell ref="N30:O30"/>
    <mergeCell ref="P25:P26"/>
    <mergeCell ref="Q25:Q26"/>
    <mergeCell ref="N25:N26"/>
    <mergeCell ref="O25:O26"/>
    <mergeCell ref="P6:Q6"/>
    <mergeCell ref="L6:M6"/>
    <mergeCell ref="J6:K6"/>
    <mergeCell ref="L25:L26"/>
    <mergeCell ref="M25:M26"/>
    <mergeCell ref="N6:O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57" t="s">
        <v>0</v>
      </c>
      <c r="B1" s="57"/>
      <c r="C1" s="57"/>
      <c r="D1" s="57"/>
      <c r="E1" s="102" t="s">
        <v>248</v>
      </c>
      <c r="F1" s="1"/>
    </row>
    <row r="3" spans="1:9" ht="14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49999999999999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91" t="s">
        <v>88</v>
      </c>
      <c r="B9" s="291" t="s">
        <v>90</v>
      </c>
      <c r="C9" s="55" t="s">
        <v>4</v>
      </c>
      <c r="D9" s="56"/>
      <c r="E9" s="56"/>
      <c r="F9" s="240">
        <v>415601</v>
      </c>
      <c r="G9" s="75">
        <f>F9/$F$27*100</f>
        <v>38.653870121076729</v>
      </c>
      <c r="H9" s="66">
        <v>421877</v>
      </c>
      <c r="I9" s="80">
        <f t="shared" ref="I9:I45" si="0">(F9/H9-1)*100</f>
        <v>-1.4876373919412544</v>
      </c>
    </row>
    <row r="10" spans="1:9" ht="18" customHeight="1">
      <c r="A10" s="292"/>
      <c r="B10" s="292"/>
      <c r="C10" s="7"/>
      <c r="D10" s="52" t="s">
        <v>23</v>
      </c>
      <c r="E10" s="53"/>
      <c r="F10" s="245">
        <v>125687</v>
      </c>
      <c r="G10" s="76">
        <f t="shared" ref="G10:G27" si="1">F10/$F$27*100</f>
        <v>11.689791347729603</v>
      </c>
      <c r="H10" s="68">
        <v>125910</v>
      </c>
      <c r="I10" s="81">
        <f t="shared" si="0"/>
        <v>-0.17711063458025755</v>
      </c>
    </row>
    <row r="11" spans="1:9" ht="18" customHeight="1">
      <c r="A11" s="292"/>
      <c r="B11" s="292"/>
      <c r="C11" s="7"/>
      <c r="D11" s="16"/>
      <c r="E11" s="23" t="s">
        <v>24</v>
      </c>
      <c r="F11" s="244">
        <v>103838</v>
      </c>
      <c r="G11" s="77">
        <f t="shared" si="1"/>
        <v>9.6576778343468028</v>
      </c>
      <c r="H11" s="70">
        <v>102789</v>
      </c>
      <c r="I11" s="82">
        <f t="shared" si="0"/>
        <v>1.020537217017381</v>
      </c>
    </row>
    <row r="12" spans="1:9" ht="18" customHeight="1">
      <c r="A12" s="292"/>
      <c r="B12" s="292"/>
      <c r="C12" s="7"/>
      <c r="D12" s="16"/>
      <c r="E12" s="23" t="s">
        <v>25</v>
      </c>
      <c r="F12" s="244">
        <v>10135</v>
      </c>
      <c r="G12" s="77">
        <f t="shared" si="1"/>
        <v>0.94262760117784283</v>
      </c>
      <c r="H12" s="70">
        <v>10973</v>
      </c>
      <c r="I12" s="82">
        <f t="shared" si="0"/>
        <v>-7.636927002642846</v>
      </c>
    </row>
    <row r="13" spans="1:9" ht="18" customHeight="1">
      <c r="A13" s="292"/>
      <c r="B13" s="292"/>
      <c r="C13" s="7"/>
      <c r="D13" s="33"/>
      <c r="E13" s="23" t="s">
        <v>26</v>
      </c>
      <c r="F13" s="244">
        <v>486</v>
      </c>
      <c r="G13" s="77">
        <f t="shared" si="1"/>
        <v>4.5201481418098821E-2</v>
      </c>
      <c r="H13" s="70">
        <v>996</v>
      </c>
      <c r="I13" s="82">
        <f t="shared" si="0"/>
        <v>-51.204819277108427</v>
      </c>
    </row>
    <row r="14" spans="1:9" ht="18" customHeight="1">
      <c r="A14" s="292"/>
      <c r="B14" s="292"/>
      <c r="C14" s="7"/>
      <c r="D14" s="61" t="s">
        <v>27</v>
      </c>
      <c r="E14" s="51"/>
      <c r="F14" s="240">
        <v>84164</v>
      </c>
      <c r="G14" s="75">
        <f t="shared" si="1"/>
        <v>7.8278549013845051</v>
      </c>
      <c r="H14" s="66">
        <v>86361</v>
      </c>
      <c r="I14" s="83">
        <f t="shared" si="0"/>
        <v>-2.5439723949467918</v>
      </c>
    </row>
    <row r="15" spans="1:9" ht="18" customHeight="1">
      <c r="A15" s="292"/>
      <c r="B15" s="292"/>
      <c r="C15" s="7"/>
      <c r="D15" s="16"/>
      <c r="E15" s="23" t="s">
        <v>28</v>
      </c>
      <c r="F15" s="244">
        <v>3192</v>
      </c>
      <c r="G15" s="77">
        <f t="shared" si="1"/>
        <v>0.2968788656102293</v>
      </c>
      <c r="H15" s="70">
        <v>3146</v>
      </c>
      <c r="I15" s="82">
        <f t="shared" si="0"/>
        <v>1.4621741894469187</v>
      </c>
    </row>
    <row r="16" spans="1:9" ht="18" customHeight="1">
      <c r="A16" s="292"/>
      <c r="B16" s="292"/>
      <c r="C16" s="7"/>
      <c r="D16" s="16"/>
      <c r="E16" s="29" t="s">
        <v>29</v>
      </c>
      <c r="F16" s="245">
        <v>80972</v>
      </c>
      <c r="G16" s="76">
        <f t="shared" si="1"/>
        <v>7.5309760357742759</v>
      </c>
      <c r="H16" s="68">
        <v>83216</v>
      </c>
      <c r="I16" s="81">
        <f t="shared" si="0"/>
        <v>-2.6965968083060954</v>
      </c>
    </row>
    <row r="17" spans="1:9" ht="18" customHeight="1">
      <c r="A17" s="292"/>
      <c r="B17" s="292"/>
      <c r="C17" s="7"/>
      <c r="D17" s="296" t="s">
        <v>30</v>
      </c>
      <c r="E17" s="340"/>
      <c r="F17" s="245">
        <v>68183</v>
      </c>
      <c r="G17" s="76">
        <f t="shared" si="1"/>
        <v>6.341507422901711</v>
      </c>
      <c r="H17" s="68">
        <v>68521</v>
      </c>
      <c r="I17" s="81">
        <f t="shared" si="0"/>
        <v>-0.49327943258271612</v>
      </c>
    </row>
    <row r="18" spans="1:9" ht="18" customHeight="1">
      <c r="A18" s="292"/>
      <c r="B18" s="292"/>
      <c r="C18" s="7"/>
      <c r="D18" s="296" t="s">
        <v>94</v>
      </c>
      <c r="E18" s="297"/>
      <c r="F18" s="244">
        <v>6129</v>
      </c>
      <c r="G18" s="77">
        <f t="shared" si="1"/>
        <v>0.57004090455046852</v>
      </c>
      <c r="H18" s="70">
        <v>6344</v>
      </c>
      <c r="I18" s="82">
        <f t="shared" si="0"/>
        <v>-3.3890290037831061</v>
      </c>
    </row>
    <row r="19" spans="1:9" ht="18" customHeight="1">
      <c r="A19" s="292"/>
      <c r="B19" s="292"/>
      <c r="C19" s="10"/>
      <c r="D19" s="296" t="s">
        <v>95</v>
      </c>
      <c r="E19" s="297"/>
      <c r="F19" s="244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92"/>
      <c r="B20" s="292"/>
      <c r="C20" s="44" t="s">
        <v>5</v>
      </c>
      <c r="D20" s="43"/>
      <c r="E20" s="43"/>
      <c r="F20" s="244">
        <v>49240</v>
      </c>
      <c r="G20" s="77">
        <f t="shared" si="1"/>
        <v>4.5796727263933867</v>
      </c>
      <c r="H20" s="70">
        <v>50364</v>
      </c>
      <c r="I20" s="82">
        <f t="shared" si="0"/>
        <v>-2.2317528393296815</v>
      </c>
    </row>
    <row r="21" spans="1:9" ht="18" customHeight="1">
      <c r="A21" s="292"/>
      <c r="B21" s="292"/>
      <c r="C21" s="44" t="s">
        <v>6</v>
      </c>
      <c r="D21" s="43"/>
      <c r="E21" s="43"/>
      <c r="F21" s="244">
        <v>192652</v>
      </c>
      <c r="G21" s="77">
        <f t="shared" si="1"/>
        <v>17.918016045595834</v>
      </c>
      <c r="H21" s="70">
        <v>186696</v>
      </c>
      <c r="I21" s="82">
        <f t="shared" si="0"/>
        <v>3.1902129665338341</v>
      </c>
    </row>
    <row r="22" spans="1:9" ht="18" customHeight="1">
      <c r="A22" s="292"/>
      <c r="B22" s="292"/>
      <c r="C22" s="44" t="s">
        <v>31</v>
      </c>
      <c r="D22" s="43"/>
      <c r="E22" s="43"/>
      <c r="F22" s="244">
        <v>17463</v>
      </c>
      <c r="G22" s="77">
        <f t="shared" si="1"/>
        <v>1.6241840946589707</v>
      </c>
      <c r="H22" s="70">
        <v>17512</v>
      </c>
      <c r="I22" s="82">
        <f t="shared" si="0"/>
        <v>-0.27980813156692763</v>
      </c>
    </row>
    <row r="23" spans="1:9" ht="18" customHeight="1">
      <c r="A23" s="292"/>
      <c r="B23" s="292"/>
      <c r="C23" s="44" t="s">
        <v>7</v>
      </c>
      <c r="D23" s="43"/>
      <c r="E23" s="43"/>
      <c r="F23" s="244">
        <v>138057</v>
      </c>
      <c r="G23" s="77">
        <f t="shared" si="1"/>
        <v>12.840289959132653</v>
      </c>
      <c r="H23" s="70">
        <v>129283</v>
      </c>
      <c r="I23" s="82">
        <f t="shared" si="0"/>
        <v>6.7866618194194039</v>
      </c>
    </row>
    <row r="24" spans="1:9" ht="18" customHeight="1">
      <c r="A24" s="292"/>
      <c r="B24" s="292"/>
      <c r="C24" s="44" t="s">
        <v>32</v>
      </c>
      <c r="D24" s="43"/>
      <c r="E24" s="43"/>
      <c r="F24" s="244">
        <v>1399</v>
      </c>
      <c r="G24" s="77">
        <f t="shared" si="1"/>
        <v>0.13011702161300462</v>
      </c>
      <c r="H24" s="70">
        <v>1775</v>
      </c>
      <c r="I24" s="82">
        <f t="shared" si="0"/>
        <v>-21.1830985915493</v>
      </c>
    </row>
    <row r="25" spans="1:9" ht="18" customHeight="1">
      <c r="A25" s="292"/>
      <c r="B25" s="292"/>
      <c r="C25" s="44" t="s">
        <v>8</v>
      </c>
      <c r="D25" s="43"/>
      <c r="E25" s="43"/>
      <c r="F25" s="244">
        <v>117762</v>
      </c>
      <c r="G25" s="77">
        <f t="shared" si="1"/>
        <v>10.952709577691675</v>
      </c>
      <c r="H25" s="70">
        <v>119245</v>
      </c>
      <c r="I25" s="82">
        <f t="shared" si="0"/>
        <v>-1.2436580150111065</v>
      </c>
    </row>
    <row r="26" spans="1:9" ht="18" customHeight="1">
      <c r="A26" s="292"/>
      <c r="B26" s="292"/>
      <c r="C26" s="45" t="s">
        <v>9</v>
      </c>
      <c r="D26" s="46"/>
      <c r="E26" s="46"/>
      <c r="F26" s="246">
        <v>143012</v>
      </c>
      <c r="G26" s="78">
        <f t="shared" si="1"/>
        <v>13.301140453837753</v>
      </c>
      <c r="H26" s="72">
        <v>135990</v>
      </c>
      <c r="I26" s="84">
        <f t="shared" si="0"/>
        <v>5.16361497168909</v>
      </c>
    </row>
    <row r="27" spans="1:9" ht="18" customHeight="1">
      <c r="A27" s="292"/>
      <c r="B27" s="293"/>
      <c r="C27" s="47" t="s">
        <v>10</v>
      </c>
      <c r="D27" s="31"/>
      <c r="E27" s="31"/>
      <c r="F27" s="247">
        <f>SUM(F9,F20:F26)</f>
        <v>1075186</v>
      </c>
      <c r="G27" s="79">
        <f t="shared" si="1"/>
        <v>100</v>
      </c>
      <c r="H27" s="73">
        <f>SUM(H9,H20:H26)</f>
        <v>1062742</v>
      </c>
      <c r="I27" s="85">
        <f t="shared" si="0"/>
        <v>1.1709333027206892</v>
      </c>
    </row>
    <row r="28" spans="1:9" ht="18" customHeight="1">
      <c r="A28" s="292"/>
      <c r="B28" s="291" t="s">
        <v>89</v>
      </c>
      <c r="C28" s="55" t="s">
        <v>11</v>
      </c>
      <c r="D28" s="56"/>
      <c r="E28" s="56"/>
      <c r="F28" s="240">
        <v>485758</v>
      </c>
      <c r="G28" s="75">
        <f t="shared" ref="G28:G45" si="2">F28/$F$45*100</f>
        <v>46.615479251055369</v>
      </c>
      <c r="H28" s="65">
        <v>492353</v>
      </c>
      <c r="I28" s="86">
        <f t="shared" si="0"/>
        <v>-1.3394861004198177</v>
      </c>
    </row>
    <row r="29" spans="1:9" ht="18" customHeight="1">
      <c r="A29" s="292"/>
      <c r="B29" s="292"/>
      <c r="C29" s="7"/>
      <c r="D29" s="30" t="s">
        <v>12</v>
      </c>
      <c r="E29" s="43"/>
      <c r="F29" s="244">
        <v>316211</v>
      </c>
      <c r="G29" s="77">
        <f t="shared" si="2"/>
        <v>30.345001645789608</v>
      </c>
      <c r="H29" s="69">
        <v>318259</v>
      </c>
      <c r="I29" s="87">
        <f t="shared" si="0"/>
        <v>-0.64350104788867268</v>
      </c>
    </row>
    <row r="30" spans="1:9" ht="18" customHeight="1">
      <c r="A30" s="292"/>
      <c r="B30" s="292"/>
      <c r="C30" s="7"/>
      <c r="D30" s="30" t="s">
        <v>33</v>
      </c>
      <c r="E30" s="43"/>
      <c r="F30" s="244">
        <v>24764</v>
      </c>
      <c r="G30" s="77">
        <f t="shared" si="2"/>
        <v>2.376462617544405</v>
      </c>
      <c r="H30" s="69">
        <v>24113</v>
      </c>
      <c r="I30" s="87">
        <f t="shared" si="0"/>
        <v>2.6997884958321228</v>
      </c>
    </row>
    <row r="31" spans="1:9" ht="18" customHeight="1">
      <c r="A31" s="292"/>
      <c r="B31" s="292"/>
      <c r="C31" s="19"/>
      <c r="D31" s="30" t="s">
        <v>13</v>
      </c>
      <c r="E31" s="43"/>
      <c r="F31" s="244">
        <v>144783</v>
      </c>
      <c r="G31" s="77">
        <f t="shared" si="2"/>
        <v>13.894014987721354</v>
      </c>
      <c r="H31" s="69">
        <v>149981</v>
      </c>
      <c r="I31" s="87">
        <f t="shared" si="0"/>
        <v>-3.4657723311619426</v>
      </c>
    </row>
    <row r="32" spans="1:9" ht="18" customHeight="1">
      <c r="A32" s="292"/>
      <c r="B32" s="292"/>
      <c r="C32" s="50" t="s">
        <v>14</v>
      </c>
      <c r="D32" s="51"/>
      <c r="E32" s="51"/>
      <c r="F32" s="240">
        <v>396592</v>
      </c>
      <c r="G32" s="75">
        <f t="shared" si="2"/>
        <v>38.058716783119479</v>
      </c>
      <c r="H32" s="65">
        <v>395889</v>
      </c>
      <c r="I32" s="86">
        <f t="shared" si="0"/>
        <v>0.17757502734352393</v>
      </c>
    </row>
    <row r="33" spans="1:9" ht="18" customHeight="1">
      <c r="A33" s="292"/>
      <c r="B33" s="292"/>
      <c r="C33" s="7"/>
      <c r="D33" s="30" t="s">
        <v>15</v>
      </c>
      <c r="E33" s="43"/>
      <c r="F33" s="244">
        <v>44267</v>
      </c>
      <c r="G33" s="77">
        <f t="shared" si="2"/>
        <v>4.2480564808123962</v>
      </c>
      <c r="H33" s="69">
        <v>41831</v>
      </c>
      <c r="I33" s="87">
        <f t="shared" si="0"/>
        <v>5.8234323826827028</v>
      </c>
    </row>
    <row r="34" spans="1:9" ht="18" customHeight="1">
      <c r="A34" s="292"/>
      <c r="B34" s="292"/>
      <c r="C34" s="7"/>
      <c r="D34" s="30" t="s">
        <v>34</v>
      </c>
      <c r="E34" s="43"/>
      <c r="F34" s="244">
        <v>9051</v>
      </c>
      <c r="G34" s="77">
        <f t="shared" si="2"/>
        <v>0.86857386332556985</v>
      </c>
      <c r="H34" s="69">
        <v>8668</v>
      </c>
      <c r="I34" s="87">
        <f t="shared" si="0"/>
        <v>4.4185509921550459</v>
      </c>
    </row>
    <row r="35" spans="1:9" ht="18" customHeight="1">
      <c r="A35" s="292"/>
      <c r="B35" s="292"/>
      <c r="C35" s="7"/>
      <c r="D35" s="30" t="s">
        <v>35</v>
      </c>
      <c r="E35" s="43"/>
      <c r="F35" s="244">
        <v>257669</v>
      </c>
      <c r="G35" s="77">
        <f t="shared" si="2"/>
        <v>24.727053230497873</v>
      </c>
      <c r="H35" s="69">
        <v>245997</v>
      </c>
      <c r="I35" s="87">
        <f t="shared" si="0"/>
        <v>4.7447733102436107</v>
      </c>
    </row>
    <row r="36" spans="1:9" ht="18" customHeight="1">
      <c r="A36" s="292"/>
      <c r="B36" s="292"/>
      <c r="C36" s="7"/>
      <c r="D36" s="30" t="s">
        <v>36</v>
      </c>
      <c r="E36" s="43"/>
      <c r="F36" s="244">
        <v>25706</v>
      </c>
      <c r="G36" s="77">
        <f t="shared" si="2"/>
        <v>2.4668610905587336</v>
      </c>
      <c r="H36" s="69">
        <v>27081</v>
      </c>
      <c r="I36" s="87">
        <f t="shared" si="0"/>
        <v>-5.077360511059414</v>
      </c>
    </row>
    <row r="37" spans="1:9" ht="18" customHeight="1">
      <c r="A37" s="292"/>
      <c r="B37" s="292"/>
      <c r="C37" s="7"/>
      <c r="D37" s="30" t="s">
        <v>16</v>
      </c>
      <c r="E37" s="43"/>
      <c r="F37" s="244">
        <v>9251</v>
      </c>
      <c r="G37" s="77">
        <f t="shared" si="2"/>
        <v>0.88776674506958853</v>
      </c>
      <c r="H37" s="69">
        <v>21120</v>
      </c>
      <c r="I37" s="87">
        <f t="shared" si="0"/>
        <v>-56.197916666666671</v>
      </c>
    </row>
    <row r="38" spans="1:9" ht="18" customHeight="1">
      <c r="A38" s="292"/>
      <c r="B38" s="292"/>
      <c r="C38" s="19"/>
      <c r="D38" s="30" t="s">
        <v>37</v>
      </c>
      <c r="E38" s="43"/>
      <c r="F38" s="244">
        <v>50648</v>
      </c>
      <c r="G38" s="77">
        <f t="shared" si="2"/>
        <v>4.8604053728553156</v>
      </c>
      <c r="H38" s="69">
        <v>51192</v>
      </c>
      <c r="I38" s="87">
        <f t="shared" si="0"/>
        <v>-1.0626660415689937</v>
      </c>
    </row>
    <row r="39" spans="1:9" ht="18" customHeight="1">
      <c r="A39" s="292"/>
      <c r="B39" s="292"/>
      <c r="C39" s="50" t="s">
        <v>17</v>
      </c>
      <c r="D39" s="51"/>
      <c r="E39" s="51"/>
      <c r="F39" s="240">
        <v>159703</v>
      </c>
      <c r="G39" s="75">
        <f t="shared" si="2"/>
        <v>15.325803965825155</v>
      </c>
      <c r="H39" s="65">
        <v>147033</v>
      </c>
      <c r="I39" s="86">
        <f t="shared" si="0"/>
        <v>8.6171131650717889</v>
      </c>
    </row>
    <row r="40" spans="1:9" ht="18" customHeight="1">
      <c r="A40" s="292"/>
      <c r="B40" s="292"/>
      <c r="C40" s="7"/>
      <c r="D40" s="52" t="s">
        <v>18</v>
      </c>
      <c r="E40" s="53"/>
      <c r="F40" s="245">
        <v>156277</v>
      </c>
      <c r="G40" s="76">
        <f t="shared" si="2"/>
        <v>14.997029901550112</v>
      </c>
      <c r="H40" s="67">
        <v>146576</v>
      </c>
      <c r="I40" s="88">
        <f t="shared" si="0"/>
        <v>6.6184095622748629</v>
      </c>
    </row>
    <row r="41" spans="1:9" ht="18" customHeight="1">
      <c r="A41" s="292"/>
      <c r="B41" s="292"/>
      <c r="C41" s="7"/>
      <c r="D41" s="16"/>
      <c r="E41" s="104" t="s">
        <v>92</v>
      </c>
      <c r="F41" s="244">
        <v>120248</v>
      </c>
      <c r="G41" s="77">
        <f t="shared" si="2"/>
        <v>11.539528219773851</v>
      </c>
      <c r="H41" s="69">
        <v>109201</v>
      </c>
      <c r="I41" s="89">
        <f t="shared" si="0"/>
        <v>10.116207727035476</v>
      </c>
    </row>
    <row r="42" spans="1:9" ht="18" customHeight="1">
      <c r="A42" s="292"/>
      <c r="B42" s="292"/>
      <c r="C42" s="7"/>
      <c r="D42" s="33"/>
      <c r="E42" s="32" t="s">
        <v>38</v>
      </c>
      <c r="F42" s="244">
        <v>36029</v>
      </c>
      <c r="G42" s="77">
        <f t="shared" si="2"/>
        <v>3.4575016817762627</v>
      </c>
      <c r="H42" s="69">
        <v>37375</v>
      </c>
      <c r="I42" s="89">
        <f t="shared" si="0"/>
        <v>-3.6013377926421453</v>
      </c>
    </row>
    <row r="43" spans="1:9" ht="18" customHeight="1">
      <c r="A43" s="292"/>
      <c r="B43" s="292"/>
      <c r="C43" s="7"/>
      <c r="D43" s="30" t="s">
        <v>39</v>
      </c>
      <c r="E43" s="54"/>
      <c r="F43" s="244">
        <v>3426</v>
      </c>
      <c r="G43" s="77">
        <f t="shared" si="2"/>
        <v>0.32877406427504169</v>
      </c>
      <c r="H43" s="67">
        <v>457</v>
      </c>
      <c r="I43" s="157">
        <f t="shared" si="0"/>
        <v>649.67177242888397</v>
      </c>
    </row>
    <row r="44" spans="1:9" ht="18" customHeight="1">
      <c r="A44" s="292"/>
      <c r="B44" s="292"/>
      <c r="C44" s="11"/>
      <c r="D44" s="48" t="s">
        <v>40</v>
      </c>
      <c r="E44" s="49"/>
      <c r="F44" s="247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93"/>
      <c r="B45" s="293"/>
      <c r="C45" s="11" t="s">
        <v>19</v>
      </c>
      <c r="D45" s="12"/>
      <c r="E45" s="12"/>
      <c r="F45" s="248">
        <f>SUM(F28,F32,F39)</f>
        <v>1042053</v>
      </c>
      <c r="G45" s="79">
        <f t="shared" si="2"/>
        <v>100</v>
      </c>
      <c r="H45" s="74">
        <f>SUM(H28,H32,H39)</f>
        <v>1035275</v>
      </c>
      <c r="I45" s="158">
        <f t="shared" si="0"/>
        <v>0.65470527154620761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159" t="s">
        <v>0</v>
      </c>
      <c r="B1" s="159"/>
      <c r="C1" s="102" t="s">
        <v>248</v>
      </c>
      <c r="D1" s="160"/>
      <c r="E1" s="160"/>
    </row>
    <row r="4" spans="1:9">
      <c r="A4" s="161" t="s">
        <v>114</v>
      </c>
    </row>
    <row r="5" spans="1:9">
      <c r="I5" s="14" t="s">
        <v>115</v>
      </c>
    </row>
    <row r="6" spans="1:9" s="166" customFormat="1" ht="29.25" customHeight="1">
      <c r="A6" s="162" t="s">
        <v>116</v>
      </c>
      <c r="B6" s="163"/>
      <c r="C6" s="163"/>
      <c r="D6" s="164"/>
      <c r="E6" s="165" t="s">
        <v>233</v>
      </c>
      <c r="F6" s="165" t="s">
        <v>239</v>
      </c>
      <c r="G6" s="165" t="s">
        <v>240</v>
      </c>
      <c r="H6" s="165" t="s">
        <v>241</v>
      </c>
      <c r="I6" s="165" t="s">
        <v>243</v>
      </c>
    </row>
    <row r="7" spans="1:9" ht="27" customHeight="1">
      <c r="A7" s="341" t="s">
        <v>117</v>
      </c>
      <c r="B7" s="55" t="s">
        <v>118</v>
      </c>
      <c r="C7" s="56"/>
      <c r="D7" s="93" t="s">
        <v>119</v>
      </c>
      <c r="E7" s="253">
        <v>1140553</v>
      </c>
      <c r="F7" s="254">
        <v>1087054</v>
      </c>
      <c r="G7" s="254">
        <v>1055683</v>
      </c>
      <c r="H7" s="254">
        <v>1062742</v>
      </c>
      <c r="I7" s="254">
        <v>1075186</v>
      </c>
    </row>
    <row r="8" spans="1:9" ht="27" customHeight="1">
      <c r="A8" s="292"/>
      <c r="B8" s="9"/>
      <c r="C8" s="30" t="s">
        <v>120</v>
      </c>
      <c r="D8" s="91" t="s">
        <v>42</v>
      </c>
      <c r="E8" s="255">
        <v>655160</v>
      </c>
      <c r="F8" s="255">
        <v>638376</v>
      </c>
      <c r="G8" s="255">
        <v>650682</v>
      </c>
      <c r="H8" s="255">
        <v>660342</v>
      </c>
      <c r="I8" s="256">
        <v>661375</v>
      </c>
    </row>
    <row r="9" spans="1:9" ht="27" customHeight="1">
      <c r="A9" s="292"/>
      <c r="B9" s="44" t="s">
        <v>121</v>
      </c>
      <c r="C9" s="43"/>
      <c r="D9" s="94"/>
      <c r="E9" s="257">
        <v>1107283</v>
      </c>
      <c r="F9" s="257">
        <v>1062035</v>
      </c>
      <c r="G9" s="257">
        <v>1029035</v>
      </c>
      <c r="H9" s="257">
        <v>1035275</v>
      </c>
      <c r="I9" s="258">
        <v>1042053</v>
      </c>
    </row>
    <row r="10" spans="1:9" ht="27" customHeight="1">
      <c r="A10" s="292"/>
      <c r="B10" s="44" t="s">
        <v>122</v>
      </c>
      <c r="C10" s="43"/>
      <c r="D10" s="94"/>
      <c r="E10" s="257">
        <v>33270</v>
      </c>
      <c r="F10" s="257">
        <v>25019</v>
      </c>
      <c r="G10" s="257">
        <v>26648</v>
      </c>
      <c r="H10" s="257">
        <v>27467</v>
      </c>
      <c r="I10" s="258">
        <v>33133</v>
      </c>
    </row>
    <row r="11" spans="1:9" ht="27" customHeight="1">
      <c r="A11" s="292"/>
      <c r="B11" s="44" t="s">
        <v>123</v>
      </c>
      <c r="C11" s="43"/>
      <c r="D11" s="94"/>
      <c r="E11" s="257">
        <v>24006</v>
      </c>
      <c r="F11" s="257">
        <v>18334</v>
      </c>
      <c r="G11" s="257">
        <v>19628</v>
      </c>
      <c r="H11" s="257">
        <v>20554</v>
      </c>
      <c r="I11" s="258">
        <v>26060</v>
      </c>
    </row>
    <row r="12" spans="1:9" ht="27" customHeight="1">
      <c r="A12" s="292"/>
      <c r="B12" s="44" t="s">
        <v>124</v>
      </c>
      <c r="C12" s="43"/>
      <c r="D12" s="94"/>
      <c r="E12" s="257">
        <v>9264</v>
      </c>
      <c r="F12" s="257">
        <v>6685</v>
      </c>
      <c r="G12" s="257">
        <v>7020</v>
      </c>
      <c r="H12" s="257">
        <v>6913</v>
      </c>
      <c r="I12" s="258">
        <v>7072</v>
      </c>
    </row>
    <row r="13" spans="1:9" ht="27" customHeight="1">
      <c r="A13" s="292"/>
      <c r="B13" s="44" t="s">
        <v>125</v>
      </c>
      <c r="C13" s="43"/>
      <c r="D13" s="99"/>
      <c r="E13" s="259">
        <v>3563</v>
      </c>
      <c r="F13" s="259">
        <v>-2579</v>
      </c>
      <c r="G13" s="259">
        <v>335</v>
      </c>
      <c r="H13" s="259">
        <v>-107</v>
      </c>
      <c r="I13" s="260">
        <v>160</v>
      </c>
    </row>
    <row r="14" spans="1:9" ht="27" customHeight="1">
      <c r="A14" s="292"/>
      <c r="B14" s="101" t="s">
        <v>126</v>
      </c>
      <c r="C14" s="53"/>
      <c r="D14" s="99"/>
      <c r="E14" s="259">
        <v>0</v>
      </c>
      <c r="F14" s="259">
        <v>2630</v>
      </c>
      <c r="G14" s="259">
        <v>5200</v>
      </c>
      <c r="H14" s="259">
        <v>6200</v>
      </c>
      <c r="I14" s="260">
        <v>2000</v>
      </c>
    </row>
    <row r="15" spans="1:9" ht="27" customHeight="1">
      <c r="A15" s="292"/>
      <c r="B15" s="45" t="s">
        <v>127</v>
      </c>
      <c r="C15" s="46"/>
      <c r="D15" s="167"/>
      <c r="E15" s="261">
        <v>3587</v>
      </c>
      <c r="F15" s="261">
        <v>56</v>
      </c>
      <c r="G15" s="261">
        <v>5537</v>
      </c>
      <c r="H15" s="261">
        <v>8961</v>
      </c>
      <c r="I15" s="262">
        <v>2120</v>
      </c>
    </row>
    <row r="16" spans="1:9" ht="27" customHeight="1">
      <c r="A16" s="292"/>
      <c r="B16" s="168" t="s">
        <v>128</v>
      </c>
      <c r="C16" s="169"/>
      <c r="D16" s="170" t="s">
        <v>43</v>
      </c>
      <c r="E16" s="263">
        <v>96807</v>
      </c>
      <c r="F16" s="263">
        <v>114519</v>
      </c>
      <c r="G16" s="263">
        <v>117461</v>
      </c>
      <c r="H16" s="263">
        <v>123120</v>
      </c>
      <c r="I16" s="264">
        <v>115518</v>
      </c>
    </row>
    <row r="17" spans="1:9" ht="27" customHeight="1">
      <c r="A17" s="292"/>
      <c r="B17" s="44" t="s">
        <v>129</v>
      </c>
      <c r="C17" s="43"/>
      <c r="D17" s="91" t="s">
        <v>44</v>
      </c>
      <c r="E17" s="257">
        <v>86550</v>
      </c>
      <c r="F17" s="257">
        <v>72844</v>
      </c>
      <c r="G17" s="257">
        <v>78487</v>
      </c>
      <c r="H17" s="257">
        <v>85167</v>
      </c>
      <c r="I17" s="258">
        <v>72384</v>
      </c>
    </row>
    <row r="18" spans="1:9" ht="27" customHeight="1">
      <c r="A18" s="292"/>
      <c r="B18" s="44" t="s">
        <v>130</v>
      </c>
      <c r="C18" s="43"/>
      <c r="D18" s="91" t="s">
        <v>45</v>
      </c>
      <c r="E18" s="257">
        <v>2196144</v>
      </c>
      <c r="F18" s="257">
        <v>2191445</v>
      </c>
      <c r="G18" s="257">
        <v>2181112</v>
      </c>
      <c r="H18" s="257">
        <v>2164780</v>
      </c>
      <c r="I18" s="258">
        <v>2149381</v>
      </c>
    </row>
    <row r="19" spans="1:9" ht="27" customHeight="1">
      <c r="A19" s="292"/>
      <c r="B19" s="44" t="s">
        <v>131</v>
      </c>
      <c r="C19" s="43"/>
      <c r="D19" s="91" t="s">
        <v>132</v>
      </c>
      <c r="E19" s="257">
        <f>E17+E18-E16</f>
        <v>2185887</v>
      </c>
      <c r="F19" s="257">
        <f>F17+F18-F16</f>
        <v>2149770</v>
      </c>
      <c r="G19" s="257">
        <f>G17+G18-G16</f>
        <v>2142138</v>
      </c>
      <c r="H19" s="257">
        <f>H17+H18-H16</f>
        <v>2126827</v>
      </c>
      <c r="I19" s="257">
        <f>I17+I18-I16</f>
        <v>2106247</v>
      </c>
    </row>
    <row r="20" spans="1:9" ht="27" customHeight="1">
      <c r="A20" s="292"/>
      <c r="B20" s="44" t="s">
        <v>133</v>
      </c>
      <c r="C20" s="43"/>
      <c r="D20" s="94" t="s">
        <v>134</v>
      </c>
      <c r="E20" s="265">
        <f>E18/E8</f>
        <v>3.352072776115758</v>
      </c>
      <c r="F20" s="265">
        <f>F18/F8</f>
        <v>3.4328436532701732</v>
      </c>
      <c r="G20" s="265">
        <f>G18/G8</f>
        <v>3.3520398597164207</v>
      </c>
      <c r="H20" s="265">
        <f>H18/H8</f>
        <v>3.2782709565649317</v>
      </c>
      <c r="I20" s="265">
        <f>I18/I8</f>
        <v>3.2498673218673217</v>
      </c>
    </row>
    <row r="21" spans="1:9" ht="27" customHeight="1">
      <c r="A21" s="292"/>
      <c r="B21" s="44" t="s">
        <v>135</v>
      </c>
      <c r="C21" s="43"/>
      <c r="D21" s="94" t="s">
        <v>136</v>
      </c>
      <c r="E21" s="265">
        <f>E19/E8</f>
        <v>3.3364170584284754</v>
      </c>
      <c r="F21" s="265">
        <f>F19/F8</f>
        <v>3.367560810556788</v>
      </c>
      <c r="G21" s="265">
        <f>G19/G8</f>
        <v>3.2921427056534527</v>
      </c>
      <c r="H21" s="265">
        <f>H19/H8</f>
        <v>3.220796193487617</v>
      </c>
      <c r="I21" s="265">
        <f>I19/I8</f>
        <v>3.1846486486486487</v>
      </c>
    </row>
    <row r="22" spans="1:9" ht="27" customHeight="1">
      <c r="A22" s="292"/>
      <c r="B22" s="44" t="s">
        <v>137</v>
      </c>
      <c r="C22" s="43"/>
      <c r="D22" s="94" t="s">
        <v>138</v>
      </c>
      <c r="E22" s="257">
        <f>E18/E24*1000000</f>
        <v>752883.80843723088</v>
      </c>
      <c r="F22" s="257">
        <f>F18/F24*1000000</f>
        <v>751272.89357197308</v>
      </c>
      <c r="G22" s="257">
        <f>G18/G24*1000000</f>
        <v>747730.52640817058</v>
      </c>
      <c r="H22" s="257">
        <f>H18/H24*1000000</f>
        <v>742131.57735956693</v>
      </c>
      <c r="I22" s="257">
        <f>I18/I24*1000000</f>
        <v>736852.48010268167</v>
      </c>
    </row>
    <row r="23" spans="1:9" ht="27" customHeight="1">
      <c r="A23" s="292"/>
      <c r="B23" s="44" t="s">
        <v>139</v>
      </c>
      <c r="C23" s="43"/>
      <c r="D23" s="94" t="s">
        <v>140</v>
      </c>
      <c r="E23" s="257">
        <f>E19/E24*1000000</f>
        <v>749367.49565303244</v>
      </c>
      <c r="F23" s="257">
        <f>F19/F24*1000000</f>
        <v>736985.83738776052</v>
      </c>
      <c r="G23" s="257">
        <f>G19/G24*1000000</f>
        <v>734369.42916225572</v>
      </c>
      <c r="H23" s="257">
        <f>H19/H24*1000000</f>
        <v>729120.50013438577</v>
      </c>
      <c r="I23" s="257">
        <f>I19/I24*1000000</f>
        <v>722065.24839422747</v>
      </c>
    </row>
    <row r="24" spans="1:9" ht="27" customHeight="1">
      <c r="A24" s="292"/>
      <c r="B24" s="171" t="s">
        <v>141</v>
      </c>
      <c r="C24" s="172"/>
      <c r="D24" s="173" t="s">
        <v>142</v>
      </c>
      <c r="E24" s="261">
        <v>2916976</v>
      </c>
      <c r="F24" s="261">
        <f>E24</f>
        <v>2916976</v>
      </c>
      <c r="G24" s="261">
        <f>F24</f>
        <v>2916976</v>
      </c>
      <c r="H24" s="262">
        <f>G24</f>
        <v>2916976</v>
      </c>
      <c r="I24" s="262">
        <f>H24</f>
        <v>2916976</v>
      </c>
    </row>
    <row r="25" spans="1:9" ht="27" customHeight="1">
      <c r="A25" s="292"/>
      <c r="B25" s="10" t="s">
        <v>143</v>
      </c>
      <c r="C25" s="174"/>
      <c r="D25" s="175"/>
      <c r="E25" s="255">
        <v>634990</v>
      </c>
      <c r="F25" s="255">
        <v>633232</v>
      </c>
      <c r="G25" s="255">
        <v>637229</v>
      </c>
      <c r="H25" s="255">
        <v>638994</v>
      </c>
      <c r="I25" s="266">
        <v>639210</v>
      </c>
    </row>
    <row r="26" spans="1:9" ht="27" customHeight="1">
      <c r="A26" s="292"/>
      <c r="B26" s="176" t="s">
        <v>144</v>
      </c>
      <c r="C26" s="177"/>
      <c r="D26" s="178"/>
      <c r="E26" s="267">
        <v>0.63300000000000001</v>
      </c>
      <c r="F26" s="267">
        <v>0.63700000000000001</v>
      </c>
      <c r="G26" s="267">
        <v>0.64500000000000002</v>
      </c>
      <c r="H26" s="267">
        <v>0.64800000000000002</v>
      </c>
      <c r="I26" s="268">
        <v>0.65500000000000003</v>
      </c>
    </row>
    <row r="27" spans="1:9" ht="27" customHeight="1">
      <c r="A27" s="292"/>
      <c r="B27" s="176" t="s">
        <v>145</v>
      </c>
      <c r="C27" s="177"/>
      <c r="D27" s="178"/>
      <c r="E27" s="269">
        <v>1.5</v>
      </c>
      <c r="F27" s="269">
        <v>1.1000000000000001</v>
      </c>
      <c r="G27" s="269">
        <v>1.1000000000000001</v>
      </c>
      <c r="H27" s="269">
        <v>1.1000000000000001</v>
      </c>
      <c r="I27" s="270">
        <v>1.1000000000000001</v>
      </c>
    </row>
    <row r="28" spans="1:9" ht="27" customHeight="1">
      <c r="A28" s="292"/>
      <c r="B28" s="176" t="s">
        <v>146</v>
      </c>
      <c r="C28" s="177"/>
      <c r="D28" s="178"/>
      <c r="E28" s="269">
        <v>92.7</v>
      </c>
      <c r="F28" s="269">
        <v>94.3</v>
      </c>
      <c r="G28" s="269">
        <v>93.5</v>
      </c>
      <c r="H28" s="269">
        <v>93.9</v>
      </c>
      <c r="I28" s="270">
        <v>96.6</v>
      </c>
    </row>
    <row r="29" spans="1:9" ht="27" customHeight="1">
      <c r="A29" s="292"/>
      <c r="B29" s="179" t="s">
        <v>147</v>
      </c>
      <c r="C29" s="180"/>
      <c r="D29" s="181"/>
      <c r="E29" s="271">
        <v>52.3</v>
      </c>
      <c r="F29" s="271">
        <v>53.8</v>
      </c>
      <c r="G29" s="271">
        <v>53.6</v>
      </c>
      <c r="H29" s="271">
        <v>54.1</v>
      </c>
      <c r="I29" s="272">
        <v>53.3</v>
      </c>
    </row>
    <row r="30" spans="1:9" ht="27" customHeight="1">
      <c r="A30" s="292"/>
      <c r="B30" s="341" t="s">
        <v>148</v>
      </c>
      <c r="C30" s="25" t="s">
        <v>149</v>
      </c>
      <c r="D30" s="182"/>
      <c r="E30" s="273">
        <v>0</v>
      </c>
      <c r="F30" s="273">
        <v>0</v>
      </c>
      <c r="G30" s="273">
        <v>0</v>
      </c>
      <c r="H30" s="273">
        <v>0</v>
      </c>
      <c r="I30" s="274">
        <v>0</v>
      </c>
    </row>
    <row r="31" spans="1:9" ht="27" customHeight="1">
      <c r="A31" s="292"/>
      <c r="B31" s="292"/>
      <c r="C31" s="176" t="s">
        <v>150</v>
      </c>
      <c r="D31" s="178"/>
      <c r="E31" s="269">
        <v>0</v>
      </c>
      <c r="F31" s="269">
        <v>0</v>
      </c>
      <c r="G31" s="269">
        <v>0</v>
      </c>
      <c r="H31" s="269">
        <v>0</v>
      </c>
      <c r="I31" s="270">
        <v>0</v>
      </c>
    </row>
    <row r="32" spans="1:9" ht="27" customHeight="1">
      <c r="A32" s="292"/>
      <c r="B32" s="292"/>
      <c r="C32" s="176" t="s">
        <v>151</v>
      </c>
      <c r="D32" s="178"/>
      <c r="E32" s="269">
        <v>12.1</v>
      </c>
      <c r="F32" s="269">
        <v>11</v>
      </c>
      <c r="G32" s="269">
        <v>10.199999999999999</v>
      </c>
      <c r="H32" s="269">
        <v>9.8000000000000007</v>
      </c>
      <c r="I32" s="270">
        <v>9.6</v>
      </c>
    </row>
    <row r="33" spans="1:9" ht="27" customHeight="1">
      <c r="A33" s="293"/>
      <c r="B33" s="293"/>
      <c r="C33" s="179" t="s">
        <v>152</v>
      </c>
      <c r="D33" s="181"/>
      <c r="E33" s="271">
        <v>224.9</v>
      </c>
      <c r="F33" s="271">
        <v>221</v>
      </c>
      <c r="G33" s="271">
        <v>213.3</v>
      </c>
      <c r="H33" s="271">
        <v>206.8</v>
      </c>
      <c r="I33" s="272">
        <v>204</v>
      </c>
    </row>
    <row r="34" spans="1:9" ht="27" customHeight="1">
      <c r="A34" s="2" t="s">
        <v>244</v>
      </c>
      <c r="B34" s="8"/>
      <c r="C34" s="8"/>
      <c r="D34" s="8"/>
      <c r="E34" s="183"/>
      <c r="F34" s="183"/>
      <c r="G34" s="183"/>
      <c r="H34" s="183"/>
      <c r="I34" s="184"/>
    </row>
    <row r="35" spans="1:9" ht="27" customHeight="1">
      <c r="A35" s="13" t="s">
        <v>111</v>
      </c>
    </row>
    <row r="36" spans="1:9">
      <c r="A36" s="185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11" width="13.6328125" style="2" customWidth="1"/>
    <col min="12" max="12" width="13.6328125" style="8" customWidth="1"/>
    <col min="13" max="23" width="13.6328125" style="2" customWidth="1"/>
    <col min="24" max="27" width="12" style="2" customWidth="1"/>
    <col min="28" max="16384" width="9" style="2"/>
  </cols>
  <sheetData>
    <row r="1" spans="1:27" ht="34" customHeight="1">
      <c r="A1" s="64" t="s">
        <v>0</v>
      </c>
      <c r="B1" s="28"/>
      <c r="C1" s="28"/>
      <c r="D1" s="103" t="s">
        <v>261</v>
      </c>
      <c r="E1" s="35"/>
      <c r="F1" s="35"/>
      <c r="G1" s="35"/>
    </row>
    <row r="2" spans="1:27" ht="15" customHeight="1"/>
    <row r="3" spans="1:27" ht="15" customHeight="1">
      <c r="A3" s="36" t="s">
        <v>153</v>
      </c>
      <c r="B3" s="36"/>
      <c r="C3" s="36"/>
      <c r="D3" s="36"/>
    </row>
    <row r="4" spans="1:27" ht="15" customHeight="1">
      <c r="A4" s="36"/>
      <c r="B4" s="36"/>
      <c r="C4" s="36"/>
      <c r="D4" s="36"/>
    </row>
    <row r="5" spans="1:27" ht="16" customHeight="1">
      <c r="A5" s="31" t="s">
        <v>245</v>
      </c>
      <c r="B5" s="31"/>
      <c r="C5" s="31"/>
      <c r="D5" s="31"/>
      <c r="K5" s="37"/>
      <c r="Q5" s="37" t="s">
        <v>48</v>
      </c>
    </row>
    <row r="6" spans="1:27" ht="16" customHeight="1">
      <c r="A6" s="316" t="s">
        <v>49</v>
      </c>
      <c r="B6" s="317"/>
      <c r="C6" s="317"/>
      <c r="D6" s="317"/>
      <c r="E6" s="318"/>
      <c r="F6" s="298" t="s">
        <v>249</v>
      </c>
      <c r="G6" s="299"/>
      <c r="H6" s="298" t="s">
        <v>252</v>
      </c>
      <c r="I6" s="299"/>
      <c r="J6" s="298" t="s">
        <v>253</v>
      </c>
      <c r="K6" s="299"/>
      <c r="L6" s="298" t="s">
        <v>254</v>
      </c>
      <c r="M6" s="299"/>
      <c r="N6" s="298" t="s">
        <v>255</v>
      </c>
      <c r="O6" s="299"/>
      <c r="P6" s="298" t="s">
        <v>250</v>
      </c>
      <c r="Q6" s="299"/>
    </row>
    <row r="7" spans="1:27" ht="16" customHeight="1">
      <c r="A7" s="319"/>
      <c r="B7" s="320"/>
      <c r="C7" s="320"/>
      <c r="D7" s="320"/>
      <c r="E7" s="321"/>
      <c r="F7" s="109" t="s">
        <v>242</v>
      </c>
      <c r="G7" s="38" t="s">
        <v>2</v>
      </c>
      <c r="H7" s="109" t="s">
        <v>242</v>
      </c>
      <c r="I7" s="38" t="s">
        <v>2</v>
      </c>
      <c r="J7" s="109" t="s">
        <v>242</v>
      </c>
      <c r="K7" s="38" t="s">
        <v>2</v>
      </c>
      <c r="L7" s="109" t="s">
        <v>242</v>
      </c>
      <c r="M7" s="38" t="s">
        <v>2</v>
      </c>
      <c r="N7" s="109" t="s">
        <v>242</v>
      </c>
      <c r="O7" s="38" t="s">
        <v>2</v>
      </c>
      <c r="P7" s="109" t="s">
        <v>242</v>
      </c>
      <c r="Q7" s="222" t="s">
        <v>2</v>
      </c>
    </row>
    <row r="8" spans="1:27" ht="16" customHeight="1">
      <c r="A8" s="328" t="s">
        <v>83</v>
      </c>
      <c r="B8" s="55" t="s">
        <v>50</v>
      </c>
      <c r="C8" s="56"/>
      <c r="D8" s="56"/>
      <c r="E8" s="93" t="s">
        <v>41</v>
      </c>
      <c r="F8" s="110">
        <v>3319</v>
      </c>
      <c r="G8" s="231">
        <v>3420</v>
      </c>
      <c r="H8" s="110">
        <v>24152</v>
      </c>
      <c r="I8" s="112">
        <v>23718</v>
      </c>
      <c r="J8" s="110">
        <v>18447</v>
      </c>
      <c r="K8" s="231">
        <v>18177</v>
      </c>
      <c r="L8" s="236">
        <v>12769</v>
      </c>
      <c r="M8" s="146">
        <v>12764</v>
      </c>
      <c r="N8" s="236">
        <v>99</v>
      </c>
      <c r="O8" s="146">
        <v>97</v>
      </c>
      <c r="P8" s="110">
        <v>16629</v>
      </c>
      <c r="Q8" s="113">
        <v>16776</v>
      </c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6" customHeight="1">
      <c r="A9" s="329"/>
      <c r="B9" s="8"/>
      <c r="C9" s="30" t="s">
        <v>51</v>
      </c>
      <c r="D9" s="43"/>
      <c r="E9" s="91" t="s">
        <v>42</v>
      </c>
      <c r="F9" s="70">
        <v>3319</v>
      </c>
      <c r="G9" s="232">
        <v>3354</v>
      </c>
      <c r="H9" s="70">
        <f>H8-H10</f>
        <v>24148</v>
      </c>
      <c r="I9" s="116">
        <v>23712</v>
      </c>
      <c r="J9" s="70">
        <v>18076</v>
      </c>
      <c r="K9" s="232">
        <v>18171</v>
      </c>
      <c r="L9" s="69">
        <v>12563</v>
      </c>
      <c r="M9" s="127">
        <v>12705</v>
      </c>
      <c r="N9" s="69">
        <v>99</v>
      </c>
      <c r="O9" s="127">
        <v>97</v>
      </c>
      <c r="P9" s="70">
        <v>16421</v>
      </c>
      <c r="Q9" s="117">
        <v>16638</v>
      </c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6" customHeight="1">
      <c r="A10" s="329"/>
      <c r="B10" s="10"/>
      <c r="C10" s="30" t="s">
        <v>52</v>
      </c>
      <c r="D10" s="43"/>
      <c r="E10" s="91" t="s">
        <v>43</v>
      </c>
      <c r="F10" s="70">
        <v>0</v>
      </c>
      <c r="G10" s="232">
        <v>66</v>
      </c>
      <c r="H10" s="70">
        <v>4</v>
      </c>
      <c r="I10" s="116">
        <v>6</v>
      </c>
      <c r="J10" s="70">
        <v>371</v>
      </c>
      <c r="K10" s="232">
        <v>6</v>
      </c>
      <c r="L10" s="69">
        <v>206</v>
      </c>
      <c r="M10" s="127">
        <v>59</v>
      </c>
      <c r="N10" s="237">
        <v>0</v>
      </c>
      <c r="O10" s="187">
        <v>0</v>
      </c>
      <c r="P10" s="70">
        <v>207</v>
      </c>
      <c r="Q10" s="117">
        <v>138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6" customHeight="1">
      <c r="A11" s="329"/>
      <c r="B11" s="50" t="s">
        <v>53</v>
      </c>
      <c r="C11" s="63"/>
      <c r="D11" s="63"/>
      <c r="E11" s="90" t="s">
        <v>44</v>
      </c>
      <c r="F11" s="120">
        <v>2835</v>
      </c>
      <c r="G11" s="233">
        <v>3038</v>
      </c>
      <c r="H11" s="120">
        <v>24116</v>
      </c>
      <c r="I11" s="122">
        <v>23581</v>
      </c>
      <c r="J11" s="120">
        <v>16135</v>
      </c>
      <c r="K11" s="233">
        <v>15377</v>
      </c>
      <c r="L11" s="136">
        <v>9947</v>
      </c>
      <c r="M11" s="137">
        <v>9574</v>
      </c>
      <c r="N11" s="136">
        <v>57</v>
      </c>
      <c r="O11" s="137">
        <v>69</v>
      </c>
      <c r="P11" s="120">
        <v>16489</v>
      </c>
      <c r="Q11" s="250">
        <v>16249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6" customHeight="1">
      <c r="A12" s="329"/>
      <c r="B12" s="7"/>
      <c r="C12" s="30" t="s">
        <v>54</v>
      </c>
      <c r="D12" s="43"/>
      <c r="E12" s="91" t="s">
        <v>45</v>
      </c>
      <c r="F12" s="70">
        <v>2835</v>
      </c>
      <c r="G12" s="232">
        <v>2870</v>
      </c>
      <c r="H12" s="120">
        <f>H11-H13</f>
        <v>24109</v>
      </c>
      <c r="I12" s="116">
        <v>23545</v>
      </c>
      <c r="J12" s="70">
        <v>15286</v>
      </c>
      <c r="K12" s="232">
        <v>15377</v>
      </c>
      <c r="L12" s="136">
        <v>9767</v>
      </c>
      <c r="M12" s="137">
        <v>9574</v>
      </c>
      <c r="N12" s="136">
        <v>57</v>
      </c>
      <c r="O12" s="137">
        <v>69</v>
      </c>
      <c r="P12" s="70">
        <v>16273</v>
      </c>
      <c r="Q12" s="250">
        <v>16186</v>
      </c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6" customHeight="1">
      <c r="A13" s="329"/>
      <c r="B13" s="8"/>
      <c r="C13" s="52" t="s">
        <v>55</v>
      </c>
      <c r="D13" s="53"/>
      <c r="E13" s="95" t="s">
        <v>46</v>
      </c>
      <c r="F13" s="224">
        <v>0</v>
      </c>
      <c r="G13" s="234">
        <v>168</v>
      </c>
      <c r="H13" s="118">
        <v>7</v>
      </c>
      <c r="I13" s="119">
        <v>36</v>
      </c>
      <c r="J13" s="224">
        <v>849</v>
      </c>
      <c r="K13" s="234">
        <v>0</v>
      </c>
      <c r="L13" s="237">
        <v>180</v>
      </c>
      <c r="M13" s="187">
        <v>0</v>
      </c>
      <c r="N13" s="237">
        <v>0.107</v>
      </c>
      <c r="O13" s="187">
        <v>0</v>
      </c>
      <c r="P13" s="224">
        <v>216</v>
      </c>
      <c r="Q13" s="289">
        <v>63</v>
      </c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6" customHeight="1">
      <c r="A14" s="329"/>
      <c r="B14" s="44" t="s">
        <v>56</v>
      </c>
      <c r="C14" s="43"/>
      <c r="D14" s="43"/>
      <c r="E14" s="91" t="s">
        <v>154</v>
      </c>
      <c r="F14" s="70">
        <f t="shared" ref="F14:O15" si="0">F9-F12</f>
        <v>484</v>
      </c>
      <c r="G14" s="115">
        <f t="shared" si="0"/>
        <v>484</v>
      </c>
      <c r="H14" s="69">
        <f t="shared" si="0"/>
        <v>39</v>
      </c>
      <c r="I14" s="127">
        <f t="shared" si="0"/>
        <v>167</v>
      </c>
      <c r="J14" s="69">
        <f t="shared" si="0"/>
        <v>2790</v>
      </c>
      <c r="K14" s="127">
        <f t="shared" si="0"/>
        <v>2794</v>
      </c>
      <c r="L14" s="69">
        <f t="shared" si="0"/>
        <v>2796</v>
      </c>
      <c r="M14" s="127">
        <f t="shared" si="0"/>
        <v>3131</v>
      </c>
      <c r="N14" s="69">
        <f t="shared" si="0"/>
        <v>42</v>
      </c>
      <c r="O14" s="127">
        <f t="shared" si="0"/>
        <v>28</v>
      </c>
      <c r="P14" s="70">
        <f t="shared" ref="P14:P15" si="1">P9-P12</f>
        <v>148</v>
      </c>
      <c r="Q14" s="117">
        <f>Q9-Q12</f>
        <v>452</v>
      </c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6" customHeight="1">
      <c r="A15" s="329"/>
      <c r="B15" s="44" t="s">
        <v>57</v>
      </c>
      <c r="C15" s="43"/>
      <c r="D15" s="43"/>
      <c r="E15" s="91" t="s">
        <v>155</v>
      </c>
      <c r="F15" s="70">
        <f t="shared" si="0"/>
        <v>0</v>
      </c>
      <c r="G15" s="115">
        <f t="shared" si="0"/>
        <v>-102</v>
      </c>
      <c r="H15" s="69">
        <f t="shared" si="0"/>
        <v>-3</v>
      </c>
      <c r="I15" s="127">
        <f t="shared" si="0"/>
        <v>-30</v>
      </c>
      <c r="J15" s="69">
        <f t="shared" si="0"/>
        <v>-478</v>
      </c>
      <c r="K15" s="127">
        <f t="shared" si="0"/>
        <v>6</v>
      </c>
      <c r="L15" s="69">
        <f t="shared" si="0"/>
        <v>26</v>
      </c>
      <c r="M15" s="127">
        <f t="shared" si="0"/>
        <v>59</v>
      </c>
      <c r="N15" s="69">
        <f t="shared" si="0"/>
        <v>-0.107</v>
      </c>
      <c r="O15" s="127">
        <f t="shared" si="0"/>
        <v>0</v>
      </c>
      <c r="P15" s="70">
        <f t="shared" si="1"/>
        <v>-9</v>
      </c>
      <c r="Q15" s="117">
        <f>Q10-Q13</f>
        <v>75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6" customHeight="1">
      <c r="A16" s="329"/>
      <c r="B16" s="44" t="s">
        <v>58</v>
      </c>
      <c r="C16" s="43"/>
      <c r="D16" s="43"/>
      <c r="E16" s="91" t="s">
        <v>156</v>
      </c>
      <c r="F16" s="70">
        <f t="shared" ref="F16:O16" si="2">F8-F11</f>
        <v>484</v>
      </c>
      <c r="G16" s="115">
        <f t="shared" si="2"/>
        <v>382</v>
      </c>
      <c r="H16" s="69">
        <f t="shared" si="2"/>
        <v>36</v>
      </c>
      <c r="I16" s="127">
        <f t="shared" si="2"/>
        <v>137</v>
      </c>
      <c r="J16" s="69">
        <f t="shared" si="2"/>
        <v>2312</v>
      </c>
      <c r="K16" s="127">
        <f t="shared" si="2"/>
        <v>2800</v>
      </c>
      <c r="L16" s="69">
        <f t="shared" si="2"/>
        <v>2822</v>
      </c>
      <c r="M16" s="127">
        <f t="shared" si="2"/>
        <v>3190</v>
      </c>
      <c r="N16" s="69">
        <f t="shared" si="2"/>
        <v>42</v>
      </c>
      <c r="O16" s="127">
        <f t="shared" si="2"/>
        <v>28</v>
      </c>
      <c r="P16" s="70">
        <f t="shared" ref="P16" si="3">P8-P11</f>
        <v>140</v>
      </c>
      <c r="Q16" s="117">
        <f>Q8-Q11</f>
        <v>527</v>
      </c>
      <c r="R16" s="114"/>
      <c r="S16" s="114"/>
      <c r="T16" s="114"/>
      <c r="U16" s="114"/>
      <c r="V16" s="114"/>
      <c r="W16" s="114"/>
      <c r="X16" s="114"/>
      <c r="Y16" s="114"/>
      <c r="Z16" s="114"/>
      <c r="AA16" s="114"/>
    </row>
    <row r="17" spans="1:27" ht="16" customHeight="1">
      <c r="A17" s="329"/>
      <c r="B17" s="44" t="s">
        <v>59</v>
      </c>
      <c r="C17" s="43"/>
      <c r="D17" s="43"/>
      <c r="E17" s="34"/>
      <c r="F17" s="118">
        <v>0</v>
      </c>
      <c r="G17" s="275">
        <v>0</v>
      </c>
      <c r="H17" s="118">
        <v>5428</v>
      </c>
      <c r="I17" s="119">
        <v>5358</v>
      </c>
      <c r="J17" s="118">
        <v>0</v>
      </c>
      <c r="K17" s="235">
        <v>0</v>
      </c>
      <c r="L17" s="237">
        <v>0</v>
      </c>
      <c r="M17" s="187">
        <v>0</v>
      </c>
      <c r="N17" s="69">
        <v>0</v>
      </c>
      <c r="O17" s="127">
        <v>0</v>
      </c>
      <c r="P17" s="118">
        <v>0</v>
      </c>
      <c r="Q17" s="275">
        <v>0</v>
      </c>
      <c r="R17" s="114"/>
      <c r="S17" s="114"/>
      <c r="T17" s="114"/>
      <c r="U17" s="114"/>
      <c r="V17" s="114"/>
      <c r="W17" s="114"/>
      <c r="X17" s="114"/>
      <c r="Y17" s="114"/>
      <c r="Z17" s="114"/>
      <c r="AA17" s="114"/>
    </row>
    <row r="18" spans="1:27" ht="16" customHeight="1">
      <c r="A18" s="330"/>
      <c r="B18" s="47" t="s">
        <v>60</v>
      </c>
      <c r="C18" s="31"/>
      <c r="D18" s="31"/>
      <c r="E18" s="17"/>
      <c r="F18" s="131">
        <v>0</v>
      </c>
      <c r="G18" s="252">
        <v>0</v>
      </c>
      <c r="H18" s="131"/>
      <c r="I18" s="132"/>
      <c r="J18" s="131">
        <v>0</v>
      </c>
      <c r="K18" s="132">
        <v>0</v>
      </c>
      <c r="L18" s="129">
        <v>0</v>
      </c>
      <c r="M18" s="130">
        <v>0</v>
      </c>
      <c r="N18" s="129">
        <v>0</v>
      </c>
      <c r="O18" s="130">
        <v>0</v>
      </c>
      <c r="P18" s="131">
        <v>0</v>
      </c>
      <c r="Q18" s="290">
        <v>0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</row>
    <row r="19" spans="1:27" ht="16" customHeight="1">
      <c r="A19" s="329" t="s">
        <v>84</v>
      </c>
      <c r="B19" s="50" t="s">
        <v>61</v>
      </c>
      <c r="C19" s="51"/>
      <c r="D19" s="51"/>
      <c r="E19" s="96"/>
      <c r="F19" s="66">
        <v>434</v>
      </c>
      <c r="G19" s="145">
        <v>868</v>
      </c>
      <c r="H19" s="66">
        <v>2123</v>
      </c>
      <c r="I19" s="134">
        <v>1502</v>
      </c>
      <c r="J19" s="66">
        <v>5170</v>
      </c>
      <c r="K19" s="145">
        <v>3527</v>
      </c>
      <c r="L19" s="65">
        <v>1471</v>
      </c>
      <c r="M19" s="133">
        <v>2157</v>
      </c>
      <c r="N19" s="65">
        <v>114</v>
      </c>
      <c r="O19" s="133">
        <v>0</v>
      </c>
      <c r="P19" s="66">
        <v>3867</v>
      </c>
      <c r="Q19" s="135">
        <v>3581</v>
      </c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16" customHeight="1">
      <c r="A20" s="329"/>
      <c r="B20" s="19"/>
      <c r="C20" s="30" t="s">
        <v>62</v>
      </c>
      <c r="D20" s="43"/>
      <c r="E20" s="91"/>
      <c r="F20" s="70">
        <v>0</v>
      </c>
      <c r="G20" s="115">
        <v>0</v>
      </c>
      <c r="H20" s="70">
        <v>1025</v>
      </c>
      <c r="I20" s="116">
        <v>759</v>
      </c>
      <c r="J20" s="70">
        <v>2346</v>
      </c>
      <c r="K20" s="115">
        <v>1697</v>
      </c>
      <c r="L20" s="69">
        <v>1129</v>
      </c>
      <c r="M20" s="127">
        <v>1536</v>
      </c>
      <c r="N20" s="69">
        <v>0</v>
      </c>
      <c r="O20" s="127">
        <v>0</v>
      </c>
      <c r="P20" s="70">
        <v>1271</v>
      </c>
      <c r="Q20" s="117">
        <v>1548</v>
      </c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6" customHeight="1">
      <c r="A21" s="329"/>
      <c r="B21" s="9" t="s">
        <v>63</v>
      </c>
      <c r="C21" s="63"/>
      <c r="D21" s="63"/>
      <c r="E21" s="90" t="s">
        <v>157</v>
      </c>
      <c r="F21" s="120">
        <v>434</v>
      </c>
      <c r="G21" s="121">
        <v>868</v>
      </c>
      <c r="H21" s="120">
        <v>2123</v>
      </c>
      <c r="I21" s="122">
        <v>1502</v>
      </c>
      <c r="J21" s="120">
        <v>5170</v>
      </c>
      <c r="K21" s="121">
        <v>3527</v>
      </c>
      <c r="L21" s="136">
        <v>1471</v>
      </c>
      <c r="M21" s="137">
        <v>2157</v>
      </c>
      <c r="N21" s="136">
        <v>114</v>
      </c>
      <c r="O21" s="137">
        <v>0</v>
      </c>
      <c r="P21" s="120">
        <v>3867</v>
      </c>
      <c r="Q21" s="250">
        <v>3581</v>
      </c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16" customHeight="1">
      <c r="A22" s="329"/>
      <c r="B22" s="50" t="s">
        <v>64</v>
      </c>
      <c r="C22" s="51"/>
      <c r="D22" s="51"/>
      <c r="E22" s="96" t="s">
        <v>158</v>
      </c>
      <c r="F22" s="66">
        <v>1556</v>
      </c>
      <c r="G22" s="145">
        <v>2787</v>
      </c>
      <c r="H22" s="66">
        <v>3474</v>
      </c>
      <c r="I22" s="134">
        <v>2687</v>
      </c>
      <c r="J22" s="66">
        <v>13155</v>
      </c>
      <c r="K22" s="145">
        <v>11432</v>
      </c>
      <c r="L22" s="65">
        <v>7660</v>
      </c>
      <c r="M22" s="133">
        <v>7399</v>
      </c>
      <c r="N22" s="65">
        <v>323</v>
      </c>
      <c r="O22" s="133">
        <v>63</v>
      </c>
      <c r="P22" s="66">
        <v>6100</v>
      </c>
      <c r="Q22" s="135">
        <v>5824</v>
      </c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16" customHeight="1">
      <c r="A23" s="329"/>
      <c r="B23" s="7" t="s">
        <v>65</v>
      </c>
      <c r="C23" s="52" t="s">
        <v>66</v>
      </c>
      <c r="D23" s="53"/>
      <c r="E23" s="95"/>
      <c r="F23" s="224">
        <v>360</v>
      </c>
      <c r="G23" s="148">
        <v>354</v>
      </c>
      <c r="H23" s="224">
        <v>2035</v>
      </c>
      <c r="I23" s="125">
        <v>1430</v>
      </c>
      <c r="J23" s="224">
        <v>2851</v>
      </c>
      <c r="K23" s="148">
        <v>3020</v>
      </c>
      <c r="L23" s="226">
        <v>3269</v>
      </c>
      <c r="M23" s="225">
        <v>3073</v>
      </c>
      <c r="N23" s="226">
        <v>0</v>
      </c>
      <c r="O23" s="225">
        <v>0</v>
      </c>
      <c r="P23" s="224">
        <v>2543</v>
      </c>
      <c r="Q23" s="249">
        <v>2899</v>
      </c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16" customHeight="1">
      <c r="A24" s="329"/>
      <c r="B24" s="44" t="s">
        <v>159</v>
      </c>
      <c r="C24" s="43"/>
      <c r="D24" s="43"/>
      <c r="E24" s="91" t="s">
        <v>160</v>
      </c>
      <c r="F24" s="70">
        <f t="shared" ref="F24:O24" si="4">F21-F22</f>
        <v>-1122</v>
      </c>
      <c r="G24" s="115">
        <f t="shared" si="4"/>
        <v>-1919</v>
      </c>
      <c r="H24" s="69">
        <f t="shared" si="4"/>
        <v>-1351</v>
      </c>
      <c r="I24" s="127">
        <f t="shared" si="4"/>
        <v>-1185</v>
      </c>
      <c r="J24" s="69">
        <f t="shared" si="4"/>
        <v>-7985</v>
      </c>
      <c r="K24" s="127">
        <f t="shared" si="4"/>
        <v>-7905</v>
      </c>
      <c r="L24" s="69">
        <f t="shared" si="4"/>
        <v>-6189</v>
      </c>
      <c r="M24" s="127">
        <f t="shared" si="4"/>
        <v>-5242</v>
      </c>
      <c r="N24" s="69">
        <f t="shared" si="4"/>
        <v>-209</v>
      </c>
      <c r="O24" s="127">
        <f t="shared" si="4"/>
        <v>-63</v>
      </c>
      <c r="P24" s="70">
        <f t="shared" ref="P24" si="5">P21-P22</f>
        <v>-2233</v>
      </c>
      <c r="Q24" s="117">
        <f>Q21-Q22</f>
        <v>-2243</v>
      </c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ht="16" customHeight="1">
      <c r="A25" s="329"/>
      <c r="B25" s="101" t="s">
        <v>67</v>
      </c>
      <c r="C25" s="53"/>
      <c r="D25" s="53"/>
      <c r="E25" s="331" t="s">
        <v>161</v>
      </c>
      <c r="F25" s="300">
        <v>1122</v>
      </c>
      <c r="G25" s="342">
        <v>1919</v>
      </c>
      <c r="H25" s="300">
        <v>1351</v>
      </c>
      <c r="I25" s="302">
        <v>1185</v>
      </c>
      <c r="J25" s="300">
        <v>7985</v>
      </c>
      <c r="K25" s="342">
        <v>7905</v>
      </c>
      <c r="L25" s="338">
        <v>6189</v>
      </c>
      <c r="M25" s="302">
        <v>5242</v>
      </c>
      <c r="N25" s="338">
        <v>209</v>
      </c>
      <c r="O25" s="302">
        <v>63</v>
      </c>
      <c r="P25" s="300">
        <v>2233</v>
      </c>
      <c r="Q25" s="304">
        <v>2243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27" ht="16" customHeight="1">
      <c r="A26" s="329"/>
      <c r="B26" s="9" t="s">
        <v>68</v>
      </c>
      <c r="C26" s="63"/>
      <c r="D26" s="63"/>
      <c r="E26" s="332"/>
      <c r="F26" s="301"/>
      <c r="G26" s="343"/>
      <c r="H26" s="301"/>
      <c r="I26" s="303"/>
      <c r="J26" s="306"/>
      <c r="K26" s="343"/>
      <c r="L26" s="339"/>
      <c r="M26" s="303"/>
      <c r="N26" s="339"/>
      <c r="O26" s="303"/>
      <c r="P26" s="301"/>
      <c r="Q26" s="312"/>
      <c r="R26" s="114"/>
      <c r="S26" s="114"/>
      <c r="T26" s="114"/>
      <c r="U26" s="114"/>
      <c r="V26" s="114"/>
      <c r="W26" s="114"/>
      <c r="X26" s="114"/>
      <c r="Y26" s="114"/>
      <c r="Z26" s="114"/>
      <c r="AA26" s="114"/>
    </row>
    <row r="27" spans="1:27" ht="16" customHeight="1">
      <c r="A27" s="330"/>
      <c r="B27" s="47" t="s">
        <v>162</v>
      </c>
      <c r="C27" s="31"/>
      <c r="D27" s="31"/>
      <c r="E27" s="92" t="s">
        <v>163</v>
      </c>
      <c r="F27" s="74">
        <f t="shared" ref="F27:O27" si="6">F24+F25</f>
        <v>0</v>
      </c>
      <c r="G27" s="155">
        <f t="shared" si="6"/>
        <v>0</v>
      </c>
      <c r="H27" s="73">
        <f t="shared" si="6"/>
        <v>0</v>
      </c>
      <c r="I27" s="138">
        <f t="shared" si="6"/>
        <v>0</v>
      </c>
      <c r="J27" s="74">
        <f t="shared" si="6"/>
        <v>0</v>
      </c>
      <c r="K27" s="155">
        <f t="shared" si="6"/>
        <v>0</v>
      </c>
      <c r="L27" s="73">
        <f t="shared" si="6"/>
        <v>0</v>
      </c>
      <c r="M27" s="138">
        <f t="shared" si="6"/>
        <v>0</v>
      </c>
      <c r="N27" s="73">
        <f t="shared" si="6"/>
        <v>0</v>
      </c>
      <c r="O27" s="138">
        <f t="shared" si="6"/>
        <v>0</v>
      </c>
      <c r="P27" s="74">
        <f t="shared" ref="P27" si="7">P24+P25</f>
        <v>0</v>
      </c>
      <c r="Q27" s="288">
        <f>Q24+Q25</f>
        <v>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1:27" ht="16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16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14"/>
      <c r="P29" s="114"/>
      <c r="Q29" s="140" t="s">
        <v>164</v>
      </c>
      <c r="R29" s="114"/>
      <c r="S29" s="114"/>
      <c r="T29" s="114"/>
      <c r="U29" s="114"/>
      <c r="V29" s="114"/>
      <c r="W29" s="114"/>
      <c r="X29" s="114"/>
      <c r="Y29" s="114"/>
      <c r="Z29" s="114"/>
      <c r="AA29" s="140"/>
    </row>
    <row r="30" spans="1:27" ht="16" customHeight="1">
      <c r="A30" s="322" t="s">
        <v>69</v>
      </c>
      <c r="B30" s="323"/>
      <c r="C30" s="323"/>
      <c r="D30" s="323"/>
      <c r="E30" s="324"/>
      <c r="F30" s="310" t="s">
        <v>259</v>
      </c>
      <c r="G30" s="309"/>
      <c r="H30" s="310" t="s">
        <v>257</v>
      </c>
      <c r="I30" s="309"/>
      <c r="J30" s="310" t="s">
        <v>256</v>
      </c>
      <c r="K30" s="309"/>
      <c r="L30" s="310" t="s">
        <v>260</v>
      </c>
      <c r="M30" s="309"/>
      <c r="N30" s="308"/>
      <c r="O30" s="309"/>
      <c r="P30" s="308"/>
      <c r="Q30" s="309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6" customHeight="1">
      <c r="A31" s="325"/>
      <c r="B31" s="326"/>
      <c r="C31" s="326"/>
      <c r="D31" s="326"/>
      <c r="E31" s="327"/>
      <c r="F31" s="109" t="s">
        <v>242</v>
      </c>
      <c r="G31" s="38" t="s">
        <v>2</v>
      </c>
      <c r="H31" s="109" t="s">
        <v>242</v>
      </c>
      <c r="I31" s="38" t="s">
        <v>2</v>
      </c>
      <c r="J31" s="109" t="s">
        <v>242</v>
      </c>
      <c r="K31" s="38" t="s">
        <v>2</v>
      </c>
      <c r="L31" s="109" t="s">
        <v>242</v>
      </c>
      <c r="M31" s="38" t="s">
        <v>2</v>
      </c>
      <c r="N31" s="109" t="s">
        <v>242</v>
      </c>
      <c r="O31" s="38" t="s">
        <v>2</v>
      </c>
      <c r="P31" s="109" t="s">
        <v>242</v>
      </c>
      <c r="Q31" s="186" t="s">
        <v>2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</row>
    <row r="32" spans="1:27" ht="16" customHeight="1">
      <c r="A32" s="328" t="s">
        <v>85</v>
      </c>
      <c r="B32" s="55" t="s">
        <v>50</v>
      </c>
      <c r="C32" s="56"/>
      <c r="D32" s="56"/>
      <c r="E32" s="15" t="s">
        <v>41</v>
      </c>
      <c r="F32" s="66">
        <v>16941</v>
      </c>
      <c r="G32" s="145">
        <v>16932</v>
      </c>
      <c r="H32" s="66"/>
      <c r="I32" s="145"/>
      <c r="J32" s="66">
        <v>6118</v>
      </c>
      <c r="K32" s="112">
        <v>7924</v>
      </c>
      <c r="L32" s="66">
        <v>19179</v>
      </c>
      <c r="M32" s="145">
        <v>12156</v>
      </c>
      <c r="N32" s="66"/>
      <c r="O32" s="145"/>
      <c r="P32" s="110"/>
      <c r="Q32" s="146"/>
      <c r="R32" s="145"/>
      <c r="S32" s="145"/>
      <c r="T32" s="145"/>
      <c r="U32" s="145"/>
      <c r="V32" s="147"/>
      <c r="W32" s="147"/>
      <c r="X32" s="145"/>
      <c r="Y32" s="145"/>
      <c r="Z32" s="147"/>
      <c r="AA32" s="147"/>
    </row>
    <row r="33" spans="1:27" ht="16" customHeight="1">
      <c r="A33" s="333"/>
      <c r="B33" s="8"/>
      <c r="C33" s="52" t="s">
        <v>70</v>
      </c>
      <c r="D33" s="53"/>
      <c r="E33" s="99"/>
      <c r="F33" s="68">
        <v>16941</v>
      </c>
      <c r="G33" s="148">
        <v>16932</v>
      </c>
      <c r="H33" s="224"/>
      <c r="I33" s="148"/>
      <c r="J33" s="224">
        <v>5781</v>
      </c>
      <c r="K33" s="125">
        <v>7549</v>
      </c>
      <c r="L33" s="68">
        <v>18829</v>
      </c>
      <c r="M33" s="148">
        <v>11792</v>
      </c>
      <c r="N33" s="224"/>
      <c r="O33" s="148"/>
      <c r="P33" s="68"/>
      <c r="Q33" s="124"/>
      <c r="R33" s="145"/>
      <c r="S33" s="145"/>
      <c r="T33" s="145"/>
      <c r="U33" s="145"/>
      <c r="V33" s="147"/>
      <c r="W33" s="147"/>
      <c r="X33" s="145"/>
      <c r="Y33" s="145"/>
      <c r="Z33" s="147"/>
      <c r="AA33" s="147"/>
    </row>
    <row r="34" spans="1:27" ht="16" customHeight="1">
      <c r="A34" s="333"/>
      <c r="B34" s="8"/>
      <c r="C34" s="24"/>
      <c r="D34" s="30" t="s">
        <v>71</v>
      </c>
      <c r="E34" s="94"/>
      <c r="F34" s="70">
        <v>2528</v>
      </c>
      <c r="G34" s="115">
        <v>2657</v>
      </c>
      <c r="H34" s="70"/>
      <c r="I34" s="115"/>
      <c r="J34" s="70">
        <v>1383</v>
      </c>
      <c r="K34" s="116">
        <v>1411</v>
      </c>
      <c r="L34" s="70">
        <v>18641</v>
      </c>
      <c r="M34" s="115">
        <v>10347</v>
      </c>
      <c r="N34" s="70"/>
      <c r="O34" s="115"/>
      <c r="P34" s="70"/>
      <c r="Q34" s="127"/>
      <c r="R34" s="145"/>
      <c r="S34" s="145"/>
      <c r="T34" s="145"/>
      <c r="U34" s="145"/>
      <c r="V34" s="147"/>
      <c r="W34" s="147"/>
      <c r="X34" s="145"/>
      <c r="Y34" s="145"/>
      <c r="Z34" s="147"/>
      <c r="AA34" s="147"/>
    </row>
    <row r="35" spans="1:27" ht="16" customHeight="1">
      <c r="A35" s="333"/>
      <c r="B35" s="10"/>
      <c r="C35" s="62" t="s">
        <v>72</v>
      </c>
      <c r="D35" s="63"/>
      <c r="E35" s="100"/>
      <c r="F35" s="120">
        <v>0</v>
      </c>
      <c r="G35" s="121">
        <v>0</v>
      </c>
      <c r="H35" s="120"/>
      <c r="I35" s="121"/>
      <c r="J35" s="120">
        <v>0</v>
      </c>
      <c r="K35" s="122">
        <v>375</v>
      </c>
      <c r="L35" s="120">
        <v>350</v>
      </c>
      <c r="M35" s="121">
        <v>364</v>
      </c>
      <c r="N35" s="120"/>
      <c r="O35" s="121"/>
      <c r="P35" s="120"/>
      <c r="Q35" s="137"/>
      <c r="R35" s="145"/>
      <c r="S35" s="145"/>
      <c r="T35" s="145"/>
      <c r="U35" s="145"/>
      <c r="V35" s="147"/>
      <c r="W35" s="147"/>
      <c r="X35" s="145"/>
      <c r="Y35" s="145"/>
      <c r="Z35" s="147"/>
      <c r="AA35" s="147"/>
    </row>
    <row r="36" spans="1:27" ht="16" customHeight="1">
      <c r="A36" s="333"/>
      <c r="B36" s="50" t="s">
        <v>53</v>
      </c>
      <c r="C36" s="51"/>
      <c r="D36" s="51"/>
      <c r="E36" s="15" t="s">
        <v>42</v>
      </c>
      <c r="F36" s="66">
        <v>13640</v>
      </c>
      <c r="G36" s="145">
        <v>13430</v>
      </c>
      <c r="H36" s="66"/>
      <c r="I36" s="145"/>
      <c r="J36" s="66">
        <v>5735</v>
      </c>
      <c r="K36" s="134">
        <v>7458</v>
      </c>
      <c r="L36" s="66">
        <v>8</v>
      </c>
      <c r="M36" s="145">
        <v>7</v>
      </c>
      <c r="N36" s="66"/>
      <c r="O36" s="145"/>
      <c r="P36" s="66"/>
      <c r="Q36" s="133"/>
      <c r="R36" s="145"/>
      <c r="S36" s="145"/>
      <c r="T36" s="145"/>
      <c r="U36" s="145"/>
      <c r="V36" s="145"/>
      <c r="W36" s="145"/>
      <c r="X36" s="145"/>
      <c r="Y36" s="145"/>
      <c r="Z36" s="147"/>
      <c r="AA36" s="147"/>
    </row>
    <row r="37" spans="1:27" ht="16" customHeight="1">
      <c r="A37" s="333"/>
      <c r="B37" s="8"/>
      <c r="C37" s="30" t="s">
        <v>73</v>
      </c>
      <c r="D37" s="43"/>
      <c r="E37" s="94"/>
      <c r="F37" s="70">
        <v>13616</v>
      </c>
      <c r="G37" s="115">
        <v>13406</v>
      </c>
      <c r="H37" s="70"/>
      <c r="I37" s="115"/>
      <c r="J37" s="70">
        <v>5586</v>
      </c>
      <c r="K37" s="116">
        <v>7257</v>
      </c>
      <c r="L37" s="70">
        <v>8</v>
      </c>
      <c r="M37" s="115">
        <v>7</v>
      </c>
      <c r="N37" s="70"/>
      <c r="O37" s="115"/>
      <c r="P37" s="70"/>
      <c r="Q37" s="127"/>
      <c r="R37" s="145"/>
      <c r="S37" s="145"/>
      <c r="T37" s="145"/>
      <c r="U37" s="145"/>
      <c r="V37" s="145"/>
      <c r="W37" s="145"/>
      <c r="X37" s="145"/>
      <c r="Y37" s="145"/>
      <c r="Z37" s="147"/>
      <c r="AA37" s="147"/>
    </row>
    <row r="38" spans="1:27" ht="16" customHeight="1">
      <c r="A38" s="333"/>
      <c r="B38" s="10"/>
      <c r="C38" s="30" t="s">
        <v>74</v>
      </c>
      <c r="D38" s="43"/>
      <c r="E38" s="94"/>
      <c r="F38" s="69">
        <v>24</v>
      </c>
      <c r="G38" s="127">
        <v>24</v>
      </c>
      <c r="H38" s="69"/>
      <c r="I38" s="127"/>
      <c r="J38" s="69">
        <v>149</v>
      </c>
      <c r="K38" s="116">
        <v>201</v>
      </c>
      <c r="L38" s="70">
        <v>0</v>
      </c>
      <c r="M38" s="115">
        <v>0</v>
      </c>
      <c r="N38" s="70"/>
      <c r="O38" s="115"/>
      <c r="P38" s="70"/>
      <c r="Q38" s="127"/>
      <c r="R38" s="145"/>
      <c r="S38" s="145"/>
      <c r="T38" s="147"/>
      <c r="U38" s="147"/>
      <c r="V38" s="145"/>
      <c r="W38" s="145"/>
      <c r="X38" s="145"/>
      <c r="Y38" s="145"/>
      <c r="Z38" s="147"/>
      <c r="AA38" s="147"/>
    </row>
    <row r="39" spans="1:27" ht="16" customHeight="1">
      <c r="A39" s="334"/>
      <c r="B39" s="11" t="s">
        <v>75</v>
      </c>
      <c r="C39" s="12"/>
      <c r="D39" s="12"/>
      <c r="E39" s="98" t="s">
        <v>165</v>
      </c>
      <c r="F39" s="73">
        <f t="shared" ref="F39:Q39" si="8">F32-F36</f>
        <v>3301</v>
      </c>
      <c r="G39" s="138">
        <v>3502</v>
      </c>
      <c r="H39" s="73">
        <f t="shared" si="8"/>
        <v>0</v>
      </c>
      <c r="I39" s="138">
        <f t="shared" si="8"/>
        <v>0</v>
      </c>
      <c r="J39" s="73">
        <f t="shared" si="8"/>
        <v>383</v>
      </c>
      <c r="K39" s="138">
        <f t="shared" si="8"/>
        <v>466</v>
      </c>
      <c r="L39" s="73">
        <f t="shared" si="8"/>
        <v>19171</v>
      </c>
      <c r="M39" s="138">
        <f t="shared" si="8"/>
        <v>12149</v>
      </c>
      <c r="N39" s="73">
        <f t="shared" ref="N39:O39" si="9">N32-N36</f>
        <v>0</v>
      </c>
      <c r="O39" s="138">
        <f t="shared" si="9"/>
        <v>0</v>
      </c>
      <c r="P39" s="73">
        <f t="shared" si="8"/>
        <v>0</v>
      </c>
      <c r="Q39" s="138">
        <f t="shared" si="8"/>
        <v>0</v>
      </c>
      <c r="R39" s="145"/>
      <c r="S39" s="145"/>
      <c r="T39" s="145"/>
      <c r="U39" s="145"/>
      <c r="V39" s="145"/>
      <c r="W39" s="145"/>
      <c r="X39" s="145"/>
      <c r="Y39" s="145"/>
      <c r="Z39" s="147"/>
      <c r="AA39" s="147"/>
    </row>
    <row r="40" spans="1:27" ht="16" customHeight="1">
      <c r="A40" s="328" t="s">
        <v>86</v>
      </c>
      <c r="B40" s="50" t="s">
        <v>76</v>
      </c>
      <c r="C40" s="51"/>
      <c r="D40" s="51"/>
      <c r="E40" s="15" t="s">
        <v>44</v>
      </c>
      <c r="F40" s="65">
        <v>6510</v>
      </c>
      <c r="G40" s="133">
        <v>1896</v>
      </c>
      <c r="H40" s="65">
        <v>55</v>
      </c>
      <c r="I40" s="133">
        <v>55</v>
      </c>
      <c r="J40" s="65">
        <v>5207</v>
      </c>
      <c r="K40" s="134">
        <v>4361</v>
      </c>
      <c r="L40" s="66">
        <v>33265</v>
      </c>
      <c r="M40" s="145">
        <v>17711</v>
      </c>
      <c r="N40" s="66"/>
      <c r="O40" s="145"/>
      <c r="P40" s="66"/>
      <c r="Q40" s="133"/>
      <c r="R40" s="145"/>
      <c r="S40" s="145"/>
      <c r="T40" s="145"/>
      <c r="U40" s="145"/>
      <c r="V40" s="147"/>
      <c r="W40" s="147"/>
      <c r="X40" s="147"/>
      <c r="Y40" s="147"/>
      <c r="Z40" s="145"/>
      <c r="AA40" s="145"/>
    </row>
    <row r="41" spans="1:27" ht="16" customHeight="1">
      <c r="A41" s="335"/>
      <c r="B41" s="10"/>
      <c r="C41" s="30" t="s">
        <v>77</v>
      </c>
      <c r="D41" s="43"/>
      <c r="E41" s="94"/>
      <c r="F41" s="151">
        <v>5596</v>
      </c>
      <c r="G41" s="152">
        <v>998</v>
      </c>
      <c r="H41" s="151"/>
      <c r="I41" s="152"/>
      <c r="J41" s="149">
        <v>3836</v>
      </c>
      <c r="K41" s="150">
        <v>3014</v>
      </c>
      <c r="L41" s="70">
        <v>26415</v>
      </c>
      <c r="M41" s="115">
        <v>2603</v>
      </c>
      <c r="N41" s="70"/>
      <c r="O41" s="115"/>
      <c r="P41" s="70"/>
      <c r="Q41" s="127"/>
      <c r="R41" s="147"/>
      <c r="S41" s="147"/>
      <c r="T41" s="147"/>
      <c r="U41" s="147"/>
      <c r="V41" s="147"/>
      <c r="W41" s="147"/>
      <c r="X41" s="147"/>
      <c r="Y41" s="147"/>
      <c r="Z41" s="145"/>
      <c r="AA41" s="145"/>
    </row>
    <row r="42" spans="1:27" ht="16" customHeight="1">
      <c r="A42" s="335"/>
      <c r="B42" s="50" t="s">
        <v>64</v>
      </c>
      <c r="C42" s="51"/>
      <c r="D42" s="51"/>
      <c r="E42" s="15" t="s">
        <v>45</v>
      </c>
      <c r="F42" s="65">
        <v>7734</v>
      </c>
      <c r="G42" s="133">
        <v>3483</v>
      </c>
      <c r="H42" s="65">
        <v>55</v>
      </c>
      <c r="I42" s="133">
        <v>55</v>
      </c>
      <c r="J42" s="66">
        <v>5718</v>
      </c>
      <c r="K42" s="134">
        <v>5001</v>
      </c>
      <c r="L42" s="66">
        <v>54620</v>
      </c>
      <c r="M42" s="145">
        <v>29597</v>
      </c>
      <c r="N42" s="66"/>
      <c r="O42" s="145"/>
      <c r="P42" s="66"/>
      <c r="Q42" s="133"/>
      <c r="R42" s="145"/>
      <c r="S42" s="145"/>
      <c r="T42" s="145"/>
      <c r="U42" s="145"/>
      <c r="V42" s="147"/>
      <c r="W42" s="147"/>
      <c r="X42" s="145"/>
      <c r="Y42" s="145"/>
      <c r="Z42" s="145"/>
      <c r="AA42" s="145"/>
    </row>
    <row r="43" spans="1:27" ht="16" customHeight="1">
      <c r="A43" s="335"/>
      <c r="B43" s="10"/>
      <c r="C43" s="30" t="s">
        <v>78</v>
      </c>
      <c r="D43" s="43"/>
      <c r="E43" s="94"/>
      <c r="F43" s="69">
        <v>1709</v>
      </c>
      <c r="G43" s="127">
        <v>2178</v>
      </c>
      <c r="H43" s="69">
        <v>43</v>
      </c>
      <c r="I43" s="127">
        <v>42</v>
      </c>
      <c r="J43" s="70">
        <v>4022</v>
      </c>
      <c r="K43" s="116">
        <v>4187</v>
      </c>
      <c r="L43" s="70">
        <v>40703</v>
      </c>
      <c r="M43" s="115">
        <v>13549</v>
      </c>
      <c r="N43" s="70"/>
      <c r="O43" s="115"/>
      <c r="P43" s="70"/>
      <c r="Q43" s="127"/>
      <c r="R43" s="145"/>
      <c r="S43" s="145"/>
      <c r="T43" s="147"/>
      <c r="U43" s="145"/>
      <c r="V43" s="147"/>
      <c r="W43" s="147"/>
      <c r="X43" s="145"/>
      <c r="Y43" s="145"/>
      <c r="Z43" s="147"/>
      <c r="AA43" s="147"/>
    </row>
    <row r="44" spans="1:27" ht="16" customHeight="1">
      <c r="A44" s="336"/>
      <c r="B44" s="47" t="s">
        <v>75</v>
      </c>
      <c r="C44" s="31"/>
      <c r="D44" s="31"/>
      <c r="E44" s="98" t="s">
        <v>166</v>
      </c>
      <c r="F44" s="129">
        <f t="shared" ref="F44:Q44" si="10">F40-F42</f>
        <v>-1224</v>
      </c>
      <c r="G44" s="130">
        <f t="shared" si="10"/>
        <v>-1587</v>
      </c>
      <c r="H44" s="129">
        <f t="shared" si="10"/>
        <v>0</v>
      </c>
      <c r="I44" s="130">
        <f t="shared" si="10"/>
        <v>0</v>
      </c>
      <c r="J44" s="129">
        <f t="shared" si="10"/>
        <v>-511</v>
      </c>
      <c r="K44" s="130">
        <f t="shared" si="10"/>
        <v>-640</v>
      </c>
      <c r="L44" s="129">
        <f t="shared" si="10"/>
        <v>-21355</v>
      </c>
      <c r="M44" s="130">
        <f t="shared" si="10"/>
        <v>-11886</v>
      </c>
      <c r="N44" s="129">
        <f t="shared" ref="N44:O44" si="11">N40-N42</f>
        <v>0</v>
      </c>
      <c r="O44" s="130">
        <f t="shared" si="11"/>
        <v>0</v>
      </c>
      <c r="P44" s="129">
        <f t="shared" si="10"/>
        <v>0</v>
      </c>
      <c r="Q44" s="130">
        <f t="shared" si="10"/>
        <v>0</v>
      </c>
      <c r="R44" s="147"/>
      <c r="S44" s="147"/>
      <c r="T44" s="145"/>
      <c r="U44" s="145"/>
      <c r="V44" s="147"/>
      <c r="W44" s="147"/>
      <c r="X44" s="145"/>
      <c r="Y44" s="145"/>
      <c r="Z44" s="145"/>
      <c r="AA44" s="145"/>
    </row>
    <row r="45" spans="1:27" ht="16" customHeight="1">
      <c r="A45" s="313" t="s">
        <v>87</v>
      </c>
      <c r="B45" s="25" t="s">
        <v>79</v>
      </c>
      <c r="C45" s="20"/>
      <c r="D45" s="20"/>
      <c r="E45" s="97" t="s">
        <v>167</v>
      </c>
      <c r="F45" s="153">
        <f t="shared" ref="F45:Q45" si="12">F39+F44</f>
        <v>2077</v>
      </c>
      <c r="G45" s="154">
        <f t="shared" si="12"/>
        <v>1915</v>
      </c>
      <c r="H45" s="153">
        <f t="shared" si="12"/>
        <v>0</v>
      </c>
      <c r="I45" s="154">
        <f t="shared" si="12"/>
        <v>0</v>
      </c>
      <c r="J45" s="153">
        <f t="shared" si="12"/>
        <v>-128</v>
      </c>
      <c r="K45" s="154">
        <f t="shared" si="12"/>
        <v>-174</v>
      </c>
      <c r="L45" s="153">
        <f t="shared" si="12"/>
        <v>-2184</v>
      </c>
      <c r="M45" s="154">
        <f t="shared" si="12"/>
        <v>263</v>
      </c>
      <c r="N45" s="153">
        <f t="shared" ref="N45:O45" si="13">N39+N44</f>
        <v>0</v>
      </c>
      <c r="O45" s="154">
        <f t="shared" si="13"/>
        <v>0</v>
      </c>
      <c r="P45" s="153">
        <f t="shared" si="12"/>
        <v>0</v>
      </c>
      <c r="Q45" s="154">
        <f t="shared" si="12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</row>
    <row r="46" spans="1:27" ht="16" customHeight="1">
      <c r="A46" s="314"/>
      <c r="B46" s="44" t="s">
        <v>80</v>
      </c>
      <c r="C46" s="43"/>
      <c r="D46" s="43"/>
      <c r="E46" s="43"/>
      <c r="F46" s="151"/>
      <c r="G46" s="152"/>
      <c r="H46" s="151"/>
      <c r="I46" s="152"/>
      <c r="J46" s="149"/>
      <c r="K46" s="150"/>
      <c r="L46" s="70"/>
      <c r="M46" s="115"/>
      <c r="N46" s="70"/>
      <c r="O46" s="115"/>
      <c r="P46" s="149"/>
      <c r="Q46" s="128"/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ht="16" customHeight="1">
      <c r="A47" s="314"/>
      <c r="B47" s="44" t="s">
        <v>81</v>
      </c>
      <c r="C47" s="43"/>
      <c r="D47" s="43"/>
      <c r="E47" s="43"/>
      <c r="F47" s="70">
        <v>3031</v>
      </c>
      <c r="G47" s="115">
        <v>3008</v>
      </c>
      <c r="H47" s="70"/>
      <c r="I47" s="115"/>
      <c r="J47" s="70">
        <v>102</v>
      </c>
      <c r="K47" s="116">
        <v>230</v>
      </c>
      <c r="L47" s="70">
        <v>874</v>
      </c>
      <c r="M47" s="115">
        <v>1468</v>
      </c>
      <c r="N47" s="70"/>
      <c r="O47" s="115"/>
      <c r="P47" s="70"/>
      <c r="Q47" s="127"/>
      <c r="R47" s="145"/>
      <c r="S47" s="145"/>
      <c r="T47" s="145"/>
      <c r="U47" s="145"/>
      <c r="V47" s="145"/>
      <c r="W47" s="145"/>
      <c r="X47" s="145"/>
      <c r="Y47" s="145"/>
      <c r="Z47" s="145"/>
      <c r="AA47" s="145"/>
    </row>
    <row r="48" spans="1:27" ht="16" customHeight="1">
      <c r="A48" s="315"/>
      <c r="B48" s="47" t="s">
        <v>82</v>
      </c>
      <c r="C48" s="31"/>
      <c r="D48" s="31"/>
      <c r="E48" s="31"/>
      <c r="F48" s="74"/>
      <c r="G48" s="155"/>
      <c r="H48" s="74"/>
      <c r="I48" s="155"/>
      <c r="J48" s="74"/>
      <c r="K48" s="156"/>
      <c r="L48" s="74"/>
      <c r="M48" s="155"/>
      <c r="N48" s="74"/>
      <c r="O48" s="155"/>
      <c r="P48" s="74"/>
      <c r="Q48" s="138"/>
      <c r="R48" s="145"/>
      <c r="S48" s="145"/>
      <c r="T48" s="145"/>
      <c r="U48" s="145"/>
      <c r="V48" s="145"/>
      <c r="W48" s="145"/>
      <c r="X48" s="145"/>
      <c r="Y48" s="145"/>
      <c r="Z48" s="145"/>
      <c r="AA48" s="145"/>
    </row>
    <row r="49" spans="1:17" ht="16" customHeight="1">
      <c r="A49" s="13" t="s">
        <v>168</v>
      </c>
      <c r="Q49" s="6"/>
    </row>
    <row r="50" spans="1:17" ht="16" customHeight="1">
      <c r="A50" s="13"/>
      <c r="Q50" s="8"/>
    </row>
  </sheetData>
  <mergeCells count="32">
    <mergeCell ref="N6:O6"/>
    <mergeCell ref="N25:N26"/>
    <mergeCell ref="O25:O26"/>
    <mergeCell ref="N30:O30"/>
    <mergeCell ref="J6:K6"/>
    <mergeCell ref="L6:M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A6:E7"/>
    <mergeCell ref="F6:G6"/>
    <mergeCell ref="H6:I6"/>
    <mergeCell ref="A32:A39"/>
    <mergeCell ref="A40:A44"/>
    <mergeCell ref="A45:A48"/>
    <mergeCell ref="Q25:Q26"/>
    <mergeCell ref="A30:E31"/>
    <mergeCell ref="F30:G30"/>
    <mergeCell ref="H30:I30"/>
    <mergeCell ref="J30:K30"/>
    <mergeCell ref="L30:M30"/>
    <mergeCell ref="P30:Q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Normal="100" zoomScaleSheetLayoutView="100" workbookViewId="0"/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159" t="s">
        <v>0</v>
      </c>
      <c r="B1" s="159"/>
      <c r="C1" s="188" t="s">
        <v>261</v>
      </c>
      <c r="D1" s="189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190"/>
      <c r="B5" s="190" t="s">
        <v>246</v>
      </c>
      <c r="C5" s="190"/>
      <c r="D5" s="190"/>
      <c r="H5" s="37"/>
      <c r="L5" s="37"/>
      <c r="N5" s="37" t="s">
        <v>170</v>
      </c>
    </row>
    <row r="6" spans="1:14" ht="15" customHeight="1">
      <c r="A6" s="191"/>
      <c r="B6" s="192"/>
      <c r="C6" s="192"/>
      <c r="D6" s="192"/>
      <c r="E6" s="346" t="s">
        <v>264</v>
      </c>
      <c r="F6" s="347"/>
      <c r="G6" s="346" t="s">
        <v>265</v>
      </c>
      <c r="H6" s="347"/>
      <c r="I6" s="346" t="s">
        <v>262</v>
      </c>
      <c r="J6" s="347"/>
      <c r="K6" s="346" t="s">
        <v>263</v>
      </c>
      <c r="L6" s="347"/>
      <c r="M6" s="346"/>
      <c r="N6" s="347"/>
    </row>
    <row r="7" spans="1:14" ht="15" customHeight="1">
      <c r="A7" s="59"/>
      <c r="B7" s="60"/>
      <c r="C7" s="60"/>
      <c r="D7" s="60"/>
      <c r="E7" s="193" t="s">
        <v>242</v>
      </c>
      <c r="F7" s="194" t="s">
        <v>2</v>
      </c>
      <c r="G7" s="193" t="s">
        <v>242</v>
      </c>
      <c r="H7" s="194" t="s">
        <v>2</v>
      </c>
      <c r="I7" s="193" t="s">
        <v>242</v>
      </c>
      <c r="J7" s="194" t="s">
        <v>2</v>
      </c>
      <c r="K7" s="193" t="s">
        <v>242</v>
      </c>
      <c r="L7" s="194" t="s">
        <v>2</v>
      </c>
      <c r="M7" s="193" t="s">
        <v>242</v>
      </c>
      <c r="N7" s="223" t="s">
        <v>2</v>
      </c>
    </row>
    <row r="8" spans="1:14" ht="18" customHeight="1">
      <c r="A8" s="291" t="s">
        <v>171</v>
      </c>
      <c r="B8" s="195" t="s">
        <v>172</v>
      </c>
      <c r="C8" s="196"/>
      <c r="D8" s="196"/>
      <c r="E8" s="197">
        <v>1</v>
      </c>
      <c r="F8" s="276">
        <v>1</v>
      </c>
      <c r="G8" s="197">
        <v>2</v>
      </c>
      <c r="H8" s="198">
        <v>2</v>
      </c>
      <c r="I8" s="197">
        <v>15</v>
      </c>
      <c r="J8" s="198">
        <v>15</v>
      </c>
      <c r="K8" s="197">
        <v>29</v>
      </c>
      <c r="L8" s="199">
        <v>29</v>
      </c>
      <c r="M8" s="197"/>
      <c r="N8" s="199"/>
    </row>
    <row r="9" spans="1:14" ht="18" customHeight="1">
      <c r="A9" s="292"/>
      <c r="B9" s="291" t="s">
        <v>173</v>
      </c>
      <c r="C9" s="168" t="s">
        <v>174</v>
      </c>
      <c r="D9" s="169"/>
      <c r="E9" s="200">
        <v>30</v>
      </c>
      <c r="F9" s="277">
        <v>30</v>
      </c>
      <c r="G9" s="200">
        <v>10039</v>
      </c>
      <c r="H9" s="201">
        <v>10039</v>
      </c>
      <c r="I9" s="200">
        <v>300</v>
      </c>
      <c r="J9" s="201">
        <v>300</v>
      </c>
      <c r="K9" s="200">
        <v>2948</v>
      </c>
      <c r="L9" s="202">
        <v>2948</v>
      </c>
      <c r="M9" s="200"/>
      <c r="N9" s="202"/>
    </row>
    <row r="10" spans="1:14" ht="18" customHeight="1">
      <c r="A10" s="292"/>
      <c r="B10" s="292"/>
      <c r="C10" s="44" t="s">
        <v>175</v>
      </c>
      <c r="D10" s="43"/>
      <c r="E10" s="203">
        <v>30</v>
      </c>
      <c r="F10" s="278">
        <v>30</v>
      </c>
      <c r="G10" s="203">
        <v>8308</v>
      </c>
      <c r="H10" s="204">
        <v>8308</v>
      </c>
      <c r="I10" s="203">
        <v>150</v>
      </c>
      <c r="J10" s="204">
        <v>150</v>
      </c>
      <c r="K10" s="203">
        <v>1561</v>
      </c>
      <c r="L10" s="205">
        <v>1561</v>
      </c>
      <c r="M10" s="203"/>
      <c r="N10" s="205"/>
    </row>
    <row r="11" spans="1:14" ht="18" customHeight="1">
      <c r="A11" s="292"/>
      <c r="B11" s="292"/>
      <c r="C11" s="44" t="s">
        <v>176</v>
      </c>
      <c r="D11" s="43"/>
      <c r="E11" s="203">
        <v>0</v>
      </c>
      <c r="F11" s="278">
        <v>0</v>
      </c>
      <c r="G11" s="203">
        <v>1731</v>
      </c>
      <c r="H11" s="204">
        <v>1731</v>
      </c>
      <c r="I11" s="203">
        <v>6</v>
      </c>
      <c r="J11" s="204">
        <v>6</v>
      </c>
      <c r="K11" s="203">
        <v>392</v>
      </c>
      <c r="L11" s="205">
        <v>392</v>
      </c>
      <c r="M11" s="203"/>
      <c r="N11" s="205"/>
    </row>
    <row r="12" spans="1:14" ht="18" customHeight="1">
      <c r="A12" s="292"/>
      <c r="B12" s="292"/>
      <c r="C12" s="44" t="s">
        <v>177</v>
      </c>
      <c r="D12" s="43"/>
      <c r="E12" s="203">
        <v>0</v>
      </c>
      <c r="F12" s="278">
        <v>0</v>
      </c>
      <c r="G12" s="203"/>
      <c r="H12" s="204"/>
      <c r="I12" s="203">
        <v>144</v>
      </c>
      <c r="J12" s="204">
        <v>144</v>
      </c>
      <c r="K12" s="203">
        <v>988</v>
      </c>
      <c r="L12" s="205">
        <v>988</v>
      </c>
      <c r="M12" s="203"/>
      <c r="N12" s="205"/>
    </row>
    <row r="13" spans="1:14" ht="18" customHeight="1">
      <c r="A13" s="292"/>
      <c r="B13" s="292"/>
      <c r="C13" s="44" t="s">
        <v>178</v>
      </c>
      <c r="D13" s="43"/>
      <c r="E13" s="203">
        <v>0</v>
      </c>
      <c r="F13" s="278">
        <v>0</v>
      </c>
      <c r="G13" s="203"/>
      <c r="H13" s="204"/>
      <c r="I13" s="203">
        <v>0</v>
      </c>
      <c r="J13" s="238">
        <v>0</v>
      </c>
      <c r="K13" s="203">
        <v>0</v>
      </c>
      <c r="L13" s="205">
        <v>0</v>
      </c>
      <c r="M13" s="203"/>
      <c r="N13" s="205"/>
    </row>
    <row r="14" spans="1:14" ht="18" customHeight="1">
      <c r="A14" s="293"/>
      <c r="B14" s="293"/>
      <c r="C14" s="47" t="s">
        <v>179</v>
      </c>
      <c r="D14" s="31"/>
      <c r="E14" s="206">
        <v>0</v>
      </c>
      <c r="F14" s="279">
        <v>0</v>
      </c>
      <c r="G14" s="206"/>
      <c r="H14" s="207"/>
      <c r="I14" s="206">
        <v>0</v>
      </c>
      <c r="J14" s="239">
        <v>0</v>
      </c>
      <c r="K14" s="206">
        <v>7</v>
      </c>
      <c r="L14" s="208">
        <v>7</v>
      </c>
      <c r="M14" s="206"/>
      <c r="N14" s="208"/>
    </row>
    <row r="15" spans="1:14" ht="18" customHeight="1">
      <c r="A15" s="341" t="s">
        <v>180</v>
      </c>
      <c r="B15" s="291" t="s">
        <v>181</v>
      </c>
      <c r="C15" s="168" t="s">
        <v>182</v>
      </c>
      <c r="D15" s="169"/>
      <c r="E15" s="209">
        <v>6303</v>
      </c>
      <c r="F15" s="280">
        <v>7340</v>
      </c>
      <c r="G15" s="209">
        <v>792</v>
      </c>
      <c r="H15" s="210">
        <v>701</v>
      </c>
      <c r="I15" s="209">
        <v>1735</v>
      </c>
      <c r="J15" s="210">
        <v>1679</v>
      </c>
      <c r="K15" s="209">
        <v>1574</v>
      </c>
      <c r="L15" s="154">
        <v>1329</v>
      </c>
      <c r="M15" s="209"/>
      <c r="N15" s="154"/>
    </row>
    <row r="16" spans="1:14" ht="18" customHeight="1">
      <c r="A16" s="292"/>
      <c r="B16" s="292"/>
      <c r="C16" s="44" t="s">
        <v>183</v>
      </c>
      <c r="D16" s="43"/>
      <c r="E16" s="70">
        <v>8689</v>
      </c>
      <c r="F16" s="232">
        <v>8688</v>
      </c>
      <c r="G16" s="70">
        <v>21194</v>
      </c>
      <c r="H16" s="116">
        <v>28947</v>
      </c>
      <c r="I16" s="70">
        <v>3412</v>
      </c>
      <c r="J16" s="116">
        <v>3074</v>
      </c>
      <c r="K16" s="70">
        <v>4562</v>
      </c>
      <c r="L16" s="127">
        <v>4623</v>
      </c>
      <c r="M16" s="70"/>
      <c r="N16" s="127"/>
    </row>
    <row r="17" spans="1:15" ht="18" customHeight="1">
      <c r="A17" s="292"/>
      <c r="B17" s="292"/>
      <c r="C17" s="44" t="s">
        <v>184</v>
      </c>
      <c r="D17" s="43"/>
      <c r="E17" s="70">
        <v>0</v>
      </c>
      <c r="F17" s="232">
        <v>0</v>
      </c>
      <c r="G17" s="70"/>
      <c r="H17" s="116"/>
      <c r="I17" s="70">
        <v>0</v>
      </c>
      <c r="J17" s="116">
        <v>0</v>
      </c>
      <c r="K17" s="70">
        <v>0</v>
      </c>
      <c r="L17" s="127">
        <v>0</v>
      </c>
      <c r="M17" s="70"/>
      <c r="N17" s="127"/>
    </row>
    <row r="18" spans="1:15" ht="18" customHeight="1">
      <c r="A18" s="292"/>
      <c r="B18" s="293"/>
      <c r="C18" s="47" t="s">
        <v>185</v>
      </c>
      <c r="D18" s="31"/>
      <c r="E18" s="74">
        <v>14992</v>
      </c>
      <c r="F18" s="155">
        <v>16028</v>
      </c>
      <c r="G18" s="73">
        <v>21986</v>
      </c>
      <c r="H18" s="211">
        <v>29648</v>
      </c>
      <c r="I18" s="73">
        <v>5148</v>
      </c>
      <c r="J18" s="211">
        <v>4753</v>
      </c>
      <c r="K18" s="73">
        <v>6136</v>
      </c>
      <c r="L18" s="211">
        <v>5952</v>
      </c>
      <c r="M18" s="73"/>
      <c r="N18" s="211"/>
    </row>
    <row r="19" spans="1:15" ht="18" customHeight="1">
      <c r="A19" s="292"/>
      <c r="B19" s="291" t="s">
        <v>186</v>
      </c>
      <c r="C19" s="168" t="s">
        <v>187</v>
      </c>
      <c r="D19" s="169"/>
      <c r="E19" s="209">
        <v>283</v>
      </c>
      <c r="F19" s="229">
        <v>288</v>
      </c>
      <c r="G19" s="153">
        <v>129</v>
      </c>
      <c r="H19" s="154">
        <v>92</v>
      </c>
      <c r="I19" s="153">
        <v>303</v>
      </c>
      <c r="J19" s="154">
        <v>263</v>
      </c>
      <c r="K19" s="153">
        <v>567</v>
      </c>
      <c r="L19" s="154">
        <v>524</v>
      </c>
      <c r="M19" s="153"/>
      <c r="N19" s="154"/>
    </row>
    <row r="20" spans="1:15" ht="18" customHeight="1">
      <c r="A20" s="292"/>
      <c r="B20" s="292"/>
      <c r="C20" s="44" t="s">
        <v>188</v>
      </c>
      <c r="D20" s="43"/>
      <c r="E20" s="70">
        <v>10572</v>
      </c>
      <c r="F20" s="115">
        <v>11837</v>
      </c>
      <c r="G20" s="69">
        <v>1481</v>
      </c>
      <c r="H20" s="127">
        <v>1754</v>
      </c>
      <c r="I20" s="69">
        <v>1428</v>
      </c>
      <c r="J20" s="127">
        <v>1365</v>
      </c>
      <c r="K20" s="69">
        <v>484</v>
      </c>
      <c r="L20" s="127">
        <v>525</v>
      </c>
      <c r="M20" s="69"/>
      <c r="N20" s="127"/>
    </row>
    <row r="21" spans="1:15" s="216" customFormat="1" ht="18" customHeight="1">
      <c r="A21" s="292"/>
      <c r="B21" s="292"/>
      <c r="C21" s="212" t="s">
        <v>189</v>
      </c>
      <c r="D21" s="213"/>
      <c r="E21" s="284">
        <v>0</v>
      </c>
      <c r="F21" s="281">
        <v>0</v>
      </c>
      <c r="G21" s="214">
        <v>10349</v>
      </c>
      <c r="H21" s="215">
        <v>17785</v>
      </c>
      <c r="I21" s="214">
        <v>0</v>
      </c>
      <c r="J21" s="215">
        <v>0</v>
      </c>
      <c r="K21" s="214">
        <v>0</v>
      </c>
      <c r="L21" s="215">
        <v>0</v>
      </c>
      <c r="M21" s="214"/>
      <c r="N21" s="215"/>
    </row>
    <row r="22" spans="1:15" ht="18" customHeight="1">
      <c r="A22" s="292"/>
      <c r="B22" s="293"/>
      <c r="C22" s="11" t="s">
        <v>190</v>
      </c>
      <c r="D22" s="12"/>
      <c r="E22" s="74">
        <v>10854</v>
      </c>
      <c r="F22" s="155">
        <v>12125</v>
      </c>
      <c r="G22" s="73">
        <v>11959</v>
      </c>
      <c r="H22" s="138">
        <v>19631</v>
      </c>
      <c r="I22" s="73">
        <v>1731</v>
      </c>
      <c r="J22" s="138">
        <v>1628</v>
      </c>
      <c r="K22" s="73">
        <v>1051</v>
      </c>
      <c r="L22" s="138">
        <v>1049</v>
      </c>
      <c r="M22" s="73"/>
      <c r="N22" s="138"/>
    </row>
    <row r="23" spans="1:15" ht="18" customHeight="1">
      <c r="A23" s="292"/>
      <c r="B23" s="291" t="s">
        <v>191</v>
      </c>
      <c r="C23" s="168" t="s">
        <v>192</v>
      </c>
      <c r="D23" s="169"/>
      <c r="E23" s="209">
        <v>30</v>
      </c>
      <c r="F23" s="229">
        <v>30</v>
      </c>
      <c r="G23" s="153">
        <v>10039</v>
      </c>
      <c r="H23" s="154">
        <v>10039</v>
      </c>
      <c r="I23" s="153">
        <v>300</v>
      </c>
      <c r="J23" s="154">
        <v>300</v>
      </c>
      <c r="K23" s="153">
        <v>2948</v>
      </c>
      <c r="L23" s="154">
        <v>2948</v>
      </c>
      <c r="M23" s="153"/>
      <c r="N23" s="154"/>
    </row>
    <row r="24" spans="1:15" ht="18" customHeight="1">
      <c r="A24" s="292"/>
      <c r="B24" s="292"/>
      <c r="C24" s="44" t="s">
        <v>193</v>
      </c>
      <c r="D24" s="43"/>
      <c r="E24" s="70">
        <v>0</v>
      </c>
      <c r="F24" s="115">
        <v>0</v>
      </c>
      <c r="G24" s="69">
        <v>-13</v>
      </c>
      <c r="H24" s="127">
        <v>-22</v>
      </c>
      <c r="I24" s="69">
        <v>3117</v>
      </c>
      <c r="J24" s="127">
        <v>2825</v>
      </c>
      <c r="K24" s="69">
        <v>2140</v>
      </c>
      <c r="L24" s="127">
        <v>1959</v>
      </c>
      <c r="M24" s="69"/>
      <c r="N24" s="127"/>
    </row>
    <row r="25" spans="1:15" ht="18" customHeight="1">
      <c r="A25" s="292"/>
      <c r="B25" s="292"/>
      <c r="C25" s="44" t="s">
        <v>194</v>
      </c>
      <c r="D25" s="43"/>
      <c r="E25" s="70">
        <v>4108</v>
      </c>
      <c r="F25" s="115">
        <v>3873</v>
      </c>
      <c r="G25" s="69"/>
      <c r="H25" s="127"/>
      <c r="I25" s="69">
        <v>0</v>
      </c>
      <c r="J25" s="127">
        <v>0</v>
      </c>
      <c r="K25" s="69">
        <v>0</v>
      </c>
      <c r="L25" s="127">
        <v>0</v>
      </c>
      <c r="M25" s="69"/>
      <c r="N25" s="127"/>
    </row>
    <row r="26" spans="1:15" ht="18" customHeight="1">
      <c r="A26" s="292"/>
      <c r="B26" s="293"/>
      <c r="C26" s="45" t="s">
        <v>195</v>
      </c>
      <c r="D26" s="46"/>
      <c r="E26" s="72">
        <v>4138</v>
      </c>
      <c r="F26" s="282">
        <v>3903</v>
      </c>
      <c r="G26" s="71">
        <v>10026</v>
      </c>
      <c r="H26" s="138">
        <v>10017</v>
      </c>
      <c r="I26" s="71">
        <v>3417</v>
      </c>
      <c r="J26" s="138">
        <v>3125</v>
      </c>
      <c r="K26" s="71">
        <v>5084</v>
      </c>
      <c r="L26" s="138">
        <v>4903</v>
      </c>
      <c r="M26" s="71"/>
      <c r="N26" s="138"/>
    </row>
    <row r="27" spans="1:15" ht="18" customHeight="1">
      <c r="A27" s="293"/>
      <c r="B27" s="47" t="s">
        <v>196</v>
      </c>
      <c r="C27" s="31"/>
      <c r="D27" s="31"/>
      <c r="E27" s="285">
        <v>14992</v>
      </c>
      <c r="F27" s="283">
        <v>16028</v>
      </c>
      <c r="G27" s="217">
        <v>21985</v>
      </c>
      <c r="H27" s="138">
        <v>29648</v>
      </c>
      <c r="I27" s="217">
        <v>5148</v>
      </c>
      <c r="J27" s="138">
        <v>4753</v>
      </c>
      <c r="K27" s="73">
        <v>6136</v>
      </c>
      <c r="L27" s="138">
        <v>5952</v>
      </c>
      <c r="M27" s="73"/>
      <c r="N27" s="138"/>
    </row>
    <row r="28" spans="1:15" ht="18" customHeight="1">
      <c r="A28" s="291" t="s">
        <v>197</v>
      </c>
      <c r="B28" s="291" t="s">
        <v>198</v>
      </c>
      <c r="C28" s="168" t="s">
        <v>199</v>
      </c>
      <c r="D28" s="218" t="s">
        <v>41</v>
      </c>
      <c r="E28" s="209">
        <v>2224</v>
      </c>
      <c r="F28" s="229">
        <v>2922</v>
      </c>
      <c r="G28" s="153">
        <v>1086</v>
      </c>
      <c r="H28" s="154">
        <v>1150</v>
      </c>
      <c r="I28" s="153">
        <v>2852</v>
      </c>
      <c r="J28" s="154">
        <v>2778</v>
      </c>
      <c r="K28" s="153">
        <v>3451</v>
      </c>
      <c r="L28" s="154">
        <v>3364</v>
      </c>
      <c r="M28" s="153"/>
      <c r="N28" s="154"/>
    </row>
    <row r="29" spans="1:15" ht="18" customHeight="1">
      <c r="A29" s="292"/>
      <c r="B29" s="292"/>
      <c r="C29" s="44" t="s">
        <v>200</v>
      </c>
      <c r="D29" s="219" t="s">
        <v>42</v>
      </c>
      <c r="E29" s="70">
        <v>1904</v>
      </c>
      <c r="F29" s="115">
        <v>2601</v>
      </c>
      <c r="G29" s="69">
        <v>534</v>
      </c>
      <c r="H29" s="127">
        <v>470</v>
      </c>
      <c r="I29" s="69">
        <v>1838</v>
      </c>
      <c r="J29" s="127">
        <v>1827</v>
      </c>
      <c r="K29" s="70">
        <v>2986</v>
      </c>
      <c r="L29" s="117">
        <v>2969</v>
      </c>
      <c r="M29" s="69"/>
      <c r="N29" s="127"/>
    </row>
    <row r="30" spans="1:15" ht="18" customHeight="1">
      <c r="A30" s="292"/>
      <c r="B30" s="292"/>
      <c r="C30" s="44" t="s">
        <v>201</v>
      </c>
      <c r="D30" s="219" t="s">
        <v>202</v>
      </c>
      <c r="E30" s="70">
        <v>88</v>
      </c>
      <c r="F30" s="115">
        <v>63</v>
      </c>
      <c r="G30" s="69">
        <v>236</v>
      </c>
      <c r="H30" s="127">
        <v>244</v>
      </c>
      <c r="I30" s="70">
        <v>543</v>
      </c>
      <c r="J30" s="117">
        <v>529</v>
      </c>
      <c r="K30" s="70">
        <v>211</v>
      </c>
      <c r="L30" s="117">
        <v>197</v>
      </c>
      <c r="M30" s="69"/>
      <c r="N30" s="127"/>
    </row>
    <row r="31" spans="1:15" ht="18" customHeight="1">
      <c r="A31" s="292"/>
      <c r="B31" s="292"/>
      <c r="C31" s="11" t="s">
        <v>203</v>
      </c>
      <c r="D31" s="220" t="s">
        <v>204</v>
      </c>
      <c r="E31" s="74">
        <f t="shared" ref="E31:H31" si="0">E28-E29-E30</f>
        <v>232</v>
      </c>
      <c r="F31" s="155">
        <f t="shared" si="0"/>
        <v>258</v>
      </c>
      <c r="G31" s="73">
        <f t="shared" si="0"/>
        <v>316</v>
      </c>
      <c r="H31" s="211">
        <f t="shared" si="0"/>
        <v>436</v>
      </c>
      <c r="I31" s="74">
        <f>I28-I29-I30</f>
        <v>471</v>
      </c>
      <c r="J31" s="155">
        <f t="shared" ref="J31:L31" si="1">J28-J29-J30</f>
        <v>422</v>
      </c>
      <c r="K31" s="74">
        <f t="shared" si="1"/>
        <v>254</v>
      </c>
      <c r="L31" s="155">
        <f t="shared" si="1"/>
        <v>198</v>
      </c>
      <c r="M31" s="73">
        <f t="shared" ref="M31:N31" si="2">M28-M29-M30</f>
        <v>0</v>
      </c>
      <c r="N31" s="211">
        <f t="shared" si="2"/>
        <v>0</v>
      </c>
      <c r="O31" s="7"/>
    </row>
    <row r="32" spans="1:15" ht="18" customHeight="1">
      <c r="A32" s="292"/>
      <c r="B32" s="292"/>
      <c r="C32" s="168" t="s">
        <v>205</v>
      </c>
      <c r="D32" s="218" t="s">
        <v>206</v>
      </c>
      <c r="E32" s="209">
        <v>2</v>
      </c>
      <c r="F32" s="229">
        <v>1</v>
      </c>
      <c r="G32" s="153">
        <v>2</v>
      </c>
      <c r="H32" s="154">
        <v>2</v>
      </c>
      <c r="I32" s="209">
        <v>35</v>
      </c>
      <c r="J32" s="287">
        <v>86</v>
      </c>
      <c r="K32" s="209">
        <v>14</v>
      </c>
      <c r="L32" s="287">
        <v>8</v>
      </c>
      <c r="M32" s="153"/>
      <c r="N32" s="154"/>
    </row>
    <row r="33" spans="1:14" ht="18" customHeight="1">
      <c r="A33" s="292"/>
      <c r="B33" s="292"/>
      <c r="C33" s="44" t="s">
        <v>207</v>
      </c>
      <c r="D33" s="219" t="s">
        <v>208</v>
      </c>
      <c r="E33" s="70">
        <v>0</v>
      </c>
      <c r="F33" s="115">
        <v>0</v>
      </c>
      <c r="G33" s="69">
        <v>309</v>
      </c>
      <c r="H33" s="127">
        <v>425</v>
      </c>
      <c r="I33" s="70">
        <v>7</v>
      </c>
      <c r="J33" s="117">
        <v>55</v>
      </c>
      <c r="K33" s="70">
        <v>2</v>
      </c>
      <c r="L33" s="117">
        <v>3</v>
      </c>
      <c r="M33" s="69"/>
      <c r="N33" s="127"/>
    </row>
    <row r="34" spans="1:14" ht="18" customHeight="1">
      <c r="A34" s="292"/>
      <c r="B34" s="293"/>
      <c r="C34" s="11" t="s">
        <v>209</v>
      </c>
      <c r="D34" s="220" t="s">
        <v>210</v>
      </c>
      <c r="E34" s="74">
        <f t="shared" ref="E34" si="3">E31+E32-E33</f>
        <v>234</v>
      </c>
      <c r="F34" s="155">
        <f>F31+F32-F33</f>
        <v>259</v>
      </c>
      <c r="G34" s="73">
        <f t="shared" ref="G34:H34" si="4">G31+G32-G33</f>
        <v>9</v>
      </c>
      <c r="H34" s="138">
        <f t="shared" si="4"/>
        <v>13</v>
      </c>
      <c r="I34" s="74">
        <f>I31+I32-I33</f>
        <v>499</v>
      </c>
      <c r="J34" s="155">
        <f t="shared" ref="J34:L34" si="5">J31+J32-J33</f>
        <v>453</v>
      </c>
      <c r="K34" s="74">
        <f t="shared" si="5"/>
        <v>266</v>
      </c>
      <c r="L34" s="155">
        <f t="shared" si="5"/>
        <v>203</v>
      </c>
      <c r="M34" s="73">
        <f t="shared" ref="M34:N34" si="6">M31+M32-M33</f>
        <v>0</v>
      </c>
      <c r="N34" s="138">
        <f t="shared" si="6"/>
        <v>0</v>
      </c>
    </row>
    <row r="35" spans="1:14" ht="18" customHeight="1">
      <c r="A35" s="292"/>
      <c r="B35" s="291" t="s">
        <v>211</v>
      </c>
      <c r="C35" s="168" t="s">
        <v>212</v>
      </c>
      <c r="D35" s="218" t="s">
        <v>213</v>
      </c>
      <c r="E35" s="209">
        <v>0</v>
      </c>
      <c r="F35" s="229">
        <v>0</v>
      </c>
      <c r="G35" s="153"/>
      <c r="H35" s="154"/>
      <c r="I35" s="209">
        <v>0</v>
      </c>
      <c r="J35" s="287">
        <v>0</v>
      </c>
      <c r="K35" s="209">
        <v>0</v>
      </c>
      <c r="L35" s="287">
        <v>0</v>
      </c>
      <c r="M35" s="153"/>
      <c r="N35" s="154"/>
    </row>
    <row r="36" spans="1:14" ht="18" customHeight="1">
      <c r="A36" s="292"/>
      <c r="B36" s="292"/>
      <c r="C36" s="44" t="s">
        <v>214</v>
      </c>
      <c r="D36" s="219" t="s">
        <v>215</v>
      </c>
      <c r="E36" s="286">
        <v>0</v>
      </c>
      <c r="F36" s="251">
        <v>0</v>
      </c>
      <c r="G36" s="69"/>
      <c r="H36" s="127"/>
      <c r="I36" s="70">
        <v>2</v>
      </c>
      <c r="J36" s="117">
        <v>0</v>
      </c>
      <c r="K36" s="70">
        <v>1</v>
      </c>
      <c r="L36" s="117">
        <v>0</v>
      </c>
      <c r="M36" s="69"/>
      <c r="N36" s="127"/>
    </row>
    <row r="37" spans="1:14" ht="18" customHeight="1">
      <c r="A37" s="292"/>
      <c r="B37" s="292"/>
      <c r="C37" s="44" t="s">
        <v>216</v>
      </c>
      <c r="D37" s="219" t="s">
        <v>217</v>
      </c>
      <c r="E37" s="70">
        <f t="shared" ref="E37" si="7">E34+E35-E36</f>
        <v>234</v>
      </c>
      <c r="F37" s="115">
        <f>F34+F35-F36</f>
        <v>259</v>
      </c>
      <c r="G37" s="69">
        <f t="shared" ref="G37:H37" si="8">G34+G35-G36</f>
        <v>9</v>
      </c>
      <c r="H37" s="127">
        <f t="shared" si="8"/>
        <v>13</v>
      </c>
      <c r="I37" s="70">
        <f>I34+I35-I36</f>
        <v>497</v>
      </c>
      <c r="J37" s="115">
        <f t="shared" ref="J37:L37" si="9">J34+J35-J36</f>
        <v>453</v>
      </c>
      <c r="K37" s="70">
        <f t="shared" si="9"/>
        <v>265</v>
      </c>
      <c r="L37" s="115">
        <f t="shared" si="9"/>
        <v>203</v>
      </c>
      <c r="M37" s="69">
        <f t="shared" ref="M37:N37" si="10">M34+M35-M36</f>
        <v>0</v>
      </c>
      <c r="N37" s="127">
        <f t="shared" si="10"/>
        <v>0</v>
      </c>
    </row>
    <row r="38" spans="1:14" ht="18" customHeight="1">
      <c r="A38" s="292"/>
      <c r="B38" s="292"/>
      <c r="C38" s="44" t="s">
        <v>218</v>
      </c>
      <c r="D38" s="219" t="s">
        <v>219</v>
      </c>
      <c r="E38" s="70">
        <v>0</v>
      </c>
      <c r="F38" s="115">
        <v>0</v>
      </c>
      <c r="G38" s="69"/>
      <c r="H38" s="127"/>
      <c r="I38" s="70">
        <v>0</v>
      </c>
      <c r="J38" s="117">
        <v>0</v>
      </c>
      <c r="K38" s="70">
        <v>0</v>
      </c>
      <c r="L38" s="117">
        <v>0</v>
      </c>
      <c r="M38" s="69"/>
      <c r="N38" s="127"/>
    </row>
    <row r="39" spans="1:14" ht="18" customHeight="1">
      <c r="A39" s="292"/>
      <c r="B39" s="292"/>
      <c r="C39" s="44" t="s">
        <v>220</v>
      </c>
      <c r="D39" s="219" t="s">
        <v>221</v>
      </c>
      <c r="E39" s="70">
        <v>0</v>
      </c>
      <c r="F39" s="115">
        <v>0</v>
      </c>
      <c r="G39" s="69"/>
      <c r="H39" s="127"/>
      <c r="I39" s="70">
        <v>0</v>
      </c>
      <c r="J39" s="117">
        <v>0</v>
      </c>
      <c r="K39" s="70">
        <v>0</v>
      </c>
      <c r="L39" s="117">
        <v>0</v>
      </c>
      <c r="M39" s="69"/>
      <c r="N39" s="127"/>
    </row>
    <row r="40" spans="1:14" ht="18" customHeight="1">
      <c r="A40" s="292"/>
      <c r="B40" s="292"/>
      <c r="C40" s="44" t="s">
        <v>222</v>
      </c>
      <c r="D40" s="219" t="s">
        <v>223</v>
      </c>
      <c r="E40" s="70">
        <v>0</v>
      </c>
      <c r="F40" s="115">
        <v>0</v>
      </c>
      <c r="G40" s="69"/>
      <c r="H40" s="127"/>
      <c r="I40" s="70">
        <v>205</v>
      </c>
      <c r="J40" s="117">
        <v>149</v>
      </c>
      <c r="K40" s="70">
        <v>83</v>
      </c>
      <c r="L40" s="117">
        <v>64</v>
      </c>
      <c r="M40" s="69"/>
      <c r="N40" s="127"/>
    </row>
    <row r="41" spans="1:14" ht="18" customHeight="1">
      <c r="A41" s="292"/>
      <c r="B41" s="292"/>
      <c r="C41" s="176" t="s">
        <v>224</v>
      </c>
      <c r="D41" s="219" t="s">
        <v>225</v>
      </c>
      <c r="E41" s="70">
        <f t="shared" ref="E41:H41" si="11">E34+E35-E36-E40</f>
        <v>234</v>
      </c>
      <c r="F41" s="115">
        <f t="shared" si="11"/>
        <v>259</v>
      </c>
      <c r="G41" s="69">
        <f t="shared" si="11"/>
        <v>9</v>
      </c>
      <c r="H41" s="127">
        <f t="shared" si="11"/>
        <v>13</v>
      </c>
      <c r="I41" s="70">
        <f>I34+I35-I36-I40</f>
        <v>292</v>
      </c>
      <c r="J41" s="115">
        <f t="shared" ref="J41:L41" si="12">J34+J35-J36-J40</f>
        <v>304</v>
      </c>
      <c r="K41" s="70">
        <f>K34+K35-K36-K40</f>
        <v>182</v>
      </c>
      <c r="L41" s="115">
        <f t="shared" si="12"/>
        <v>139</v>
      </c>
      <c r="M41" s="69">
        <f t="shared" ref="M41:N41" si="13">M34+M35-M36-M40</f>
        <v>0</v>
      </c>
      <c r="N41" s="127">
        <f t="shared" si="13"/>
        <v>0</v>
      </c>
    </row>
    <row r="42" spans="1:14" ht="18" customHeight="1">
      <c r="A42" s="292"/>
      <c r="B42" s="292"/>
      <c r="C42" s="344" t="s">
        <v>226</v>
      </c>
      <c r="D42" s="345"/>
      <c r="E42" s="70">
        <f t="shared" ref="E42" si="14">E37+E38-E39-E40</f>
        <v>234</v>
      </c>
      <c r="F42" s="232">
        <f>F37+F38-F39-F40</f>
        <v>259</v>
      </c>
      <c r="G42" s="70">
        <f t="shared" ref="G42:H42" si="15">G37+G38-G39-G40</f>
        <v>9</v>
      </c>
      <c r="H42" s="115">
        <f t="shared" si="15"/>
        <v>13</v>
      </c>
      <c r="I42" s="70">
        <f>I37+I38-I39-I40</f>
        <v>292</v>
      </c>
      <c r="J42" s="232">
        <f t="shared" ref="J42:L42" si="16">J37+J38-J39-J40</f>
        <v>304</v>
      </c>
      <c r="K42" s="70">
        <f t="shared" si="16"/>
        <v>182</v>
      </c>
      <c r="L42" s="232">
        <f t="shared" si="16"/>
        <v>139</v>
      </c>
      <c r="M42" s="70">
        <f t="shared" ref="M42:N42" si="17">M37+M38-M39-M40</f>
        <v>0</v>
      </c>
      <c r="N42" s="127">
        <f t="shared" si="17"/>
        <v>0</v>
      </c>
    </row>
    <row r="43" spans="1:14" ht="18" customHeight="1">
      <c r="A43" s="292"/>
      <c r="B43" s="292"/>
      <c r="C43" s="44" t="s">
        <v>227</v>
      </c>
      <c r="D43" s="219" t="s">
        <v>228</v>
      </c>
      <c r="E43" s="70">
        <v>0</v>
      </c>
      <c r="F43" s="115">
        <v>0</v>
      </c>
      <c r="G43" s="69"/>
      <c r="H43" s="127"/>
      <c r="I43" s="70">
        <v>1575</v>
      </c>
      <c r="J43" s="117">
        <v>1571</v>
      </c>
      <c r="K43" s="70">
        <v>259</v>
      </c>
      <c r="L43" s="117">
        <v>220</v>
      </c>
      <c r="M43" s="69"/>
      <c r="N43" s="127"/>
    </row>
    <row r="44" spans="1:14" ht="18" customHeight="1">
      <c r="A44" s="293"/>
      <c r="B44" s="293"/>
      <c r="C44" s="11" t="s">
        <v>229</v>
      </c>
      <c r="D44" s="98" t="s">
        <v>230</v>
      </c>
      <c r="E44" s="74">
        <f t="shared" ref="E44:H44" si="18">E41+E43</f>
        <v>234</v>
      </c>
      <c r="F44" s="155">
        <f t="shared" si="18"/>
        <v>259</v>
      </c>
      <c r="G44" s="73">
        <f t="shared" si="18"/>
        <v>9</v>
      </c>
      <c r="H44" s="138">
        <f t="shared" si="18"/>
        <v>13</v>
      </c>
      <c r="I44" s="74">
        <f>I41+I43</f>
        <v>1867</v>
      </c>
      <c r="J44" s="155">
        <f t="shared" ref="J44:L44" si="19">J41+J43</f>
        <v>1875</v>
      </c>
      <c r="K44" s="74">
        <f t="shared" si="19"/>
        <v>441</v>
      </c>
      <c r="L44" s="155">
        <f t="shared" si="19"/>
        <v>359</v>
      </c>
      <c r="M44" s="73">
        <f t="shared" ref="M44:N44" si="20">M41+M43</f>
        <v>0</v>
      </c>
      <c r="N44" s="138">
        <f t="shared" si="20"/>
        <v>0</v>
      </c>
    </row>
    <row r="45" spans="1:14" ht="14.15" customHeight="1">
      <c r="A45" s="13" t="s">
        <v>231</v>
      </c>
    </row>
    <row r="46" spans="1:14" ht="14.15" customHeight="1">
      <c r="A46" s="13" t="s">
        <v>232</v>
      </c>
    </row>
    <row r="47" spans="1:14">
      <c r="A47" s="221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2021-08-25T01:36:31Z</cp:lastPrinted>
  <dcterms:created xsi:type="dcterms:W3CDTF">1999-07-06T05:17:05Z</dcterms:created>
  <dcterms:modified xsi:type="dcterms:W3CDTF">2021-09-11T10:47:31Z</dcterms:modified>
</cp:coreProperties>
</file>