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5　秋田県\"/>
    </mc:Choice>
  </mc:AlternateContent>
  <xr:revisionPtr revIDLastSave="0" documentId="8_{C0AC43B7-7820-4C7B-B84D-0F4DD52545D7}" xr6:coauthVersionLast="47" xr6:coauthVersionMax="47" xr10:uidLastSave="{00000000-0000-0000-0000-000000000000}"/>
  <bookViews>
    <workbookView xWindow="-110" yWindow="-110" windowWidth="19420" windowHeight="10420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7" l="1"/>
  <c r="P44" i="7"/>
  <c r="Q39" i="7"/>
  <c r="Q45" i="7" s="1"/>
  <c r="P39" i="7"/>
  <c r="P45" i="7" s="1"/>
  <c r="F24" i="6" l="1"/>
  <c r="F22" i="6" s="1"/>
  <c r="E22" i="6"/>
  <c r="E19" i="6"/>
  <c r="E23" i="6" s="1"/>
  <c r="H45" i="5"/>
  <c r="F45" i="5"/>
  <c r="G41" i="5" s="1"/>
  <c r="H27" i="5"/>
  <c r="F27" i="5"/>
  <c r="G19" i="5" s="1"/>
  <c r="F44" i="4"/>
  <c r="F39" i="4"/>
  <c r="F45" i="4" s="1"/>
  <c r="F27" i="2"/>
  <c r="G18" i="2" s="1"/>
  <c r="G23" i="2"/>
  <c r="H27" i="2"/>
  <c r="H45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F31" i="8"/>
  <c r="F34" i="8" s="1"/>
  <c r="E34" i="8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L45" i="7" s="1"/>
  <c r="K39" i="7"/>
  <c r="J39" i="7"/>
  <c r="I39" i="7"/>
  <c r="H39" i="7"/>
  <c r="G39" i="7"/>
  <c r="F39" i="7"/>
  <c r="O24" i="7"/>
  <c r="O27" i="7" s="1"/>
  <c r="N24" i="7"/>
  <c r="N27" i="7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40" i="2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43" i="2"/>
  <c r="G38" i="2"/>
  <c r="G36" i="2"/>
  <c r="I24" i="2"/>
  <c r="I19" i="2"/>
  <c r="O39" i="4"/>
  <c r="O44" i="4"/>
  <c r="N39" i="4"/>
  <c r="N44" i="4"/>
  <c r="N45" i="4" s="1"/>
  <c r="M39" i="4"/>
  <c r="M44" i="4"/>
  <c r="M45" i="4" s="1"/>
  <c r="L39" i="4"/>
  <c r="L45" i="4" s="1"/>
  <c r="L44" i="4"/>
  <c r="K39" i="4"/>
  <c r="K44" i="4"/>
  <c r="J39" i="4"/>
  <c r="J44" i="4"/>
  <c r="I39" i="4"/>
  <c r="I44" i="4"/>
  <c r="H39" i="4"/>
  <c r="H44" i="4"/>
  <c r="G39" i="4"/>
  <c r="G44" i="4"/>
  <c r="O24" i="4"/>
  <c r="O27" i="4"/>
  <c r="N24" i="4"/>
  <c r="N27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24" i="2"/>
  <c r="E21" i="6"/>
  <c r="G29" i="5"/>
  <c r="G32" i="2"/>
  <c r="G30" i="2"/>
  <c r="G37" i="5"/>
  <c r="G29" i="2"/>
  <c r="G30" i="5"/>
  <c r="G38" i="5"/>
  <c r="H45" i="4" l="1"/>
  <c r="G41" i="8"/>
  <c r="G44" i="8" s="1"/>
  <c r="G37" i="8"/>
  <c r="G42" i="8" s="1"/>
  <c r="N45" i="7"/>
  <c r="J45" i="7"/>
  <c r="K45" i="7"/>
  <c r="I45" i="7"/>
  <c r="F23" i="6"/>
  <c r="F21" i="6"/>
  <c r="G36" i="5"/>
  <c r="G28" i="5"/>
  <c r="G39" i="5"/>
  <c r="G35" i="5"/>
  <c r="G44" i="5"/>
  <c r="K45" i="4"/>
  <c r="G45" i="4"/>
  <c r="G20" i="2"/>
  <c r="G22" i="2"/>
  <c r="G14" i="2"/>
  <c r="I27" i="2"/>
  <c r="G11" i="2"/>
  <c r="G21" i="2"/>
  <c r="G16" i="2"/>
  <c r="G26" i="2"/>
  <c r="G17" i="2"/>
  <c r="G27" i="2"/>
  <c r="G12" i="2"/>
  <c r="G25" i="2"/>
  <c r="G13" i="2"/>
  <c r="G19" i="2"/>
  <c r="G9" i="2"/>
  <c r="G15" i="2"/>
  <c r="G10" i="2"/>
  <c r="G39" i="2"/>
  <c r="G45" i="2"/>
  <c r="G41" i="2"/>
  <c r="J41" i="8"/>
  <c r="J44" i="8" s="1"/>
  <c r="J37" i="8"/>
  <c r="J42" i="8" s="1"/>
  <c r="F45" i="7"/>
  <c r="G42" i="5"/>
  <c r="G34" i="5"/>
  <c r="G45" i="5"/>
  <c r="I45" i="5"/>
  <c r="G33" i="5"/>
  <c r="J45" i="4"/>
  <c r="G45" i="7"/>
  <c r="G40" i="5"/>
  <c r="G32" i="5"/>
  <c r="G43" i="5"/>
  <c r="G31" i="5"/>
  <c r="I45" i="4"/>
  <c r="O45" i="4"/>
  <c r="H45" i="7"/>
  <c r="G24" i="6"/>
  <c r="H24" i="6" s="1"/>
  <c r="H23" i="6" s="1"/>
  <c r="I24" i="6"/>
  <c r="I22" i="6" s="1"/>
  <c r="H22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<sst xmlns="http://schemas.openxmlformats.org/spreadsheetml/2006/main" count="461" uniqueCount="280">
  <si>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</si>
  <si>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</si>
  <si>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</si>
  <si>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</si>
  <si>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</si>
  <si>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</si>
  <si>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</si>
  <si>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</si>
  <si>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</si>
  <si>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</si>
  <si>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</si>
  <si>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</si>
  <si>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</si>
  <si>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</si>
  <si>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</si>
  <si>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</si>
  <si>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</si>
  <si>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</si>
  <si>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</si>
  <si>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</si>
  <si>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</si>
  <si>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</si>
  <si>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</si>
  <si>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</si>
  <si>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</si>
  <si>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</si>
  <si>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</si>
  <si>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</si>
  <si>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</si>
  <si>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</si>
  <si>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</si>
  <si>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</si>
  <si>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</si>
  <si>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</si>
  <si>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</si>
  <si>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</si>
  <si>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</si>
  <si>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</si>
  <si>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</si>
  <si>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</si>
  <si>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</si>
  <si>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</si>
  <si>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</si>
  <si>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</si>
  <si>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</si>
  <si>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</si>
  <si>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</si>
  <si>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</si>
  <si>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</si>
  <si>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</si>
  <si>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</si>
  <si>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</si>
  <si>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</si>
  <si>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</si>
  <si>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</si>
  <si>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</si>
  <si>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</si>
  <si>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</si>
  <si>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</si>
  <si>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</si>
  <si>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</si>
  <si>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</si>
  <si>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</si>
  <si>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</si>
  <si>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</si>
  <si>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</si>
  <si>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</si>
  <si>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</si>
  <si>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</si>
  <si>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</si>
  <si>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</si>
  <si>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</si>
  <si>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</si>
  <si>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</si>
  <si>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</si>
  <si>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</si>
  <si>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</si>
  <si>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</si>
  <si>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</si>
  <si>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</si>
  <si>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</si>
  <si>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</si>
  <si>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</si>
  <si>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</si>
  <si>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</si>
  <si>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</si>
  <si>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</si>
  <si>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</si>
  <si>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</si>
  <si>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</si>
  <si>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</si>
  <si>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</si>
  <si>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</si>
  <si>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</si>
  <si>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</si>
  <si>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</si>
  <si>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</si>
  <si>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</si>
  <si>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</si>
  <si>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</si>
  <si>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</si>
  <si>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</si>
  <si>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</si>
  <si>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</si>
  <si>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</si>
  <si>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</si>
  <si>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</si>
  <si>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</si>
  <si>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</si>
  <si>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</si>
  <si>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</si>
  <si>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</si>
  <si>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</si>
  <si>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</si>
  <si>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</si>
  <si>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</si>
  <si>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</si>
  <si>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</si>
  <si>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</si>
  <si>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</si>
  <si>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</si>
  <si>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</si>
  <si>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</si>
  <si>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</si>
  <si>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</si>
  <si>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</si>
  <si>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</si>
  <si>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</si>
  <si>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</si>
  <si>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</si>
  <si>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</si>
  <si>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</si>
  <si>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</si>
  <si>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</si>
  <si>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</si>
  <si>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</si>
  <si>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</si>
  <si>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</si>
  <si>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</si>
  <si>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</si>
  <si>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</si>
  <si>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</si>
  <si>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</si>
  <si>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</si>
  <si>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</si>
  <si>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</si>
  <si>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</si>
  <si>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</si>
  <si>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</si>
  <si>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</si>
  <si>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</si>
  <si>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</si>
  <si>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</si>
  <si>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</si>
  <si>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</si>
  <si>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</si>
  <si>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</si>
  <si>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</si>
  <si>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</si>
  <si>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</si>
  <si>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</si>
  <si>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</si>
  <si>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</si>
  <si>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</si>
  <si>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</si>
  <si>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</si>
  <si>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</si>
  <si>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</si>
  <si>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</si>
  <si>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</si>
  <si>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</si>
  <si>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</si>
  <si>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</si>
  <si>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</si>
  <si>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</si>
  <si>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</si>
  <si>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</si>
  <si>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</si>
  <si>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</si>
  <si>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</si>
  <si>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</si>
  <si>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</si>
  <si>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</si>
  <si>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</si>
  <si>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</si>
  <si>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</si>
  <si>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</si>
  <si>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</si>
  <si>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</si>
  <si>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</si>
  <si>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</si>
  <si>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</si>
  <si>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</si>
  <si>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</si>
  <si>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</si>
  <si>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</si>
  <si>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</si>
  <si>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</si>
  <si>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</si>
  <si>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</si>
  <si>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</si>
  <si>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</si>
  <si>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</si>
  <si>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</si>
  <si>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</si>
  <si>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</si>
  <si>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</si>
  <si>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</si>
  <si>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</si>
  <si>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</si>
  <si>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</si>
  <si>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</si>
  <si>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</si>
  <si>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</si>
  <si>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</si>
  <si>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</si>
  <si>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</si>
  <si>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</si>
  <si>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</si>
  <si>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</si>
  <si>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</si>
  <si>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</si>
  <si>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</si>
  <si>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</si>
  <si>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</si>
  <si>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</si>
  <si>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</si>
  <si>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</si>
  <si>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</si>
  <si>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</si>
  <si>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</si>
  <si>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</si>
  <si>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</si>
  <si>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</si>
  <si>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</si>
  <si>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</si>
  <si>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</si>
  <si>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</si>
  <si>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</si>
  <si>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</si>
  <si>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</si>
  <si>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</si>
  <si>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</si>
  <si>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</si>
  <si>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</si>
  <si>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秋田県</t>
    <rPh sb="0" eb="3">
      <t>アキタケン</t>
    </rPh>
    <phoneticPr fontId="9"/>
  </si>
  <si>
    <t>1+34-35</t>
    <phoneticPr fontId="9"/>
  </si>
  <si>
    <t>18～20</t>
    <phoneticPr fontId="9"/>
  </si>
  <si>
    <t>(21～26)+32</t>
    <phoneticPr fontId="9"/>
  </si>
  <si>
    <t>27+31</t>
    <phoneticPr fontId="9"/>
  </si>
  <si>
    <t>28+30</t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</si>
  <si>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19"/>
  </si>
  <si>
    <t>電気事業</t>
    <rPh sb="0" eb="2">
      <t>でんき</t>
    </rPh>
    <rPh sb="2" eb="4">
      <t>じぎょう</t>
    </rPh>
    <phoneticPr fontId="20" type="Hiragana"/>
  </si>
  <si>
    <t>下水道事業</t>
    <rPh sb="0" eb="3">
      <t>げすいどう</t>
    </rPh>
    <rPh sb="3" eb="5">
      <t>じぎょう</t>
    </rPh>
    <phoneticPr fontId="20" type="Hiragana"/>
  </si>
  <si>
    <t>港湾整備事業</t>
    <rPh sb="0" eb="2">
      <t>コウワン</t>
    </rPh>
    <rPh sb="2" eb="4">
      <t>セイビ</t>
    </rPh>
    <rPh sb="4" eb="6">
      <t>ジギョウ</t>
    </rPh>
    <phoneticPr fontId="21"/>
  </si>
  <si>
    <t>宅地(臨海土地造成事業)</t>
    <rPh sb="0" eb="2">
      <t>タクチ</t>
    </rPh>
    <rPh sb="3" eb="5">
      <t>リンカイ</t>
    </rPh>
    <rPh sb="5" eb="7">
      <t>トチ</t>
    </rPh>
    <rPh sb="7" eb="9">
      <t>ゾウセイ</t>
    </rPh>
    <rPh sb="9" eb="11">
      <t>ジギョウ</t>
    </rPh>
    <phoneticPr fontId="21"/>
  </si>
  <si>
    <t>宅地(その他造成事業)</t>
    <rPh sb="0" eb="2">
      <t>タクチ</t>
    </rPh>
    <rPh sb="5" eb="6">
      <t>タ</t>
    </rPh>
    <rPh sb="6" eb="8">
      <t>ゾウセイ</t>
    </rPh>
    <rPh sb="8" eb="10">
      <t>ジギョウ</t>
    </rPh>
    <phoneticPr fontId="21"/>
  </si>
  <si>
    <t>秋田県</t>
    <rPh sb="0" eb="3">
      <t>アキタケン</t>
    </rPh>
    <phoneticPr fontId="16"/>
  </si>
  <si>
    <t>13+14</t>
    <phoneticPr fontId="16"/>
  </si>
  <si>
    <t>18-(1+11～17)</t>
    <phoneticPr fontId="16"/>
  </si>
  <si>
    <r>
      <t>29</t>
    </r>
    <r>
      <rPr>
        <sz val="11"/>
        <rFont val="ＭＳ Ｐゴシック"/>
        <family val="1"/>
        <charset val="128"/>
      </rPr>
      <t>+30</t>
    </r>
    <phoneticPr fontId="16"/>
  </si>
  <si>
    <t>自動計算</t>
    <rPh sb="0" eb="2">
      <t>ジドウ</t>
    </rPh>
    <rPh sb="2" eb="4">
      <t>ケイサン</t>
    </rPh>
    <phoneticPr fontId="16"/>
  </si>
  <si>
    <t>別途計算</t>
    <rPh sb="0" eb="2">
      <t>ベット</t>
    </rPh>
    <rPh sb="2" eb="4">
      <t>ケイサン</t>
    </rPh>
    <phoneticPr fontId="16"/>
  </si>
  <si>
    <t>2.公営企業会計の状況</t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</si>
  <si>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25"/>
  </si>
  <si>
    <t>電気事業</t>
    <rPh sb="0" eb="2">
      <t>デンキ</t>
    </rPh>
    <rPh sb="2" eb="4">
      <t>ジギョウ</t>
    </rPh>
    <phoneticPr fontId="25"/>
  </si>
  <si>
    <t>病院事業(リハビリテーション・精神医療センター)</t>
    <rPh sb="0" eb="2">
      <t>ビョウイン</t>
    </rPh>
    <rPh sb="2" eb="4">
      <t>ジギョウ</t>
    </rPh>
    <rPh sb="15" eb="17">
      <t>セイシン</t>
    </rPh>
    <rPh sb="17" eb="19">
      <t>イリョウ</t>
    </rPh>
    <phoneticPr fontId="25"/>
  </si>
  <si>
    <t>病院事業(循環器・脳脊髄センター)</t>
    <rPh sb="0" eb="2">
      <t>ビョウイン</t>
    </rPh>
    <rPh sb="2" eb="4">
      <t>ジギョウ</t>
    </rPh>
    <rPh sb="5" eb="8">
      <t>ジュンカンキ</t>
    </rPh>
    <rPh sb="9" eb="10">
      <t>ノウ</t>
    </rPh>
    <rPh sb="10" eb="12">
      <t>セキズイ</t>
    </rPh>
    <phoneticPr fontId="25"/>
  </si>
  <si>
    <t>港湾整備事業</t>
    <rPh sb="0" eb="2">
      <t>コウワン</t>
    </rPh>
    <rPh sb="2" eb="4">
      <t>セイビ</t>
    </rPh>
    <rPh sb="4" eb="6">
      <t>ジギョウ</t>
    </rPh>
    <phoneticPr fontId="25"/>
  </si>
  <si>
    <t>市場事業</t>
    <rPh sb="0" eb="2">
      <t>シジョウ</t>
    </rPh>
    <rPh sb="2" eb="4">
      <t>ジギョウ</t>
    </rPh>
    <phoneticPr fontId="25"/>
  </si>
  <si>
    <t>宅地(臨海土地造成事業)</t>
    <rPh sb="0" eb="2">
      <t>タクチ</t>
    </rPh>
    <rPh sb="3" eb="5">
      <t>リンカイ</t>
    </rPh>
    <rPh sb="5" eb="7">
      <t>トチ</t>
    </rPh>
    <rPh sb="7" eb="9">
      <t>ゾウセイ</t>
    </rPh>
    <rPh sb="9" eb="11">
      <t>ジギョウ</t>
    </rPh>
    <phoneticPr fontId="25"/>
  </si>
  <si>
    <t>宅地(その他造成事業)</t>
    <rPh sb="0" eb="2">
      <t>タクチ</t>
    </rPh>
    <rPh sb="5" eb="6">
      <t>タ</t>
    </rPh>
    <rPh sb="6" eb="8">
      <t>ゾウセイ</t>
    </rPh>
    <rPh sb="8" eb="10">
      <t>ジギョウ</t>
    </rPh>
    <phoneticPr fontId="25"/>
  </si>
  <si>
    <t>流域下水道事業</t>
    <rPh sb="0" eb="2">
      <t>リュウイキ</t>
    </rPh>
    <rPh sb="2" eb="5">
      <t>ゲスイドウ</t>
    </rPh>
    <rPh sb="5" eb="7">
      <t>ジギョウ</t>
    </rPh>
    <phoneticPr fontId="25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</si>
  <si>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25"/>
  </si>
  <si>
    <t>(株)玉川サービス</t>
    <rPh sb="0" eb="3">
      <t>カブ</t>
    </rPh>
    <rPh sb="3" eb="5">
      <t>タマガワ</t>
    </rPh>
    <phoneticPr fontId="26"/>
  </si>
  <si>
    <t>(株)男鹿水族館</t>
    <rPh sb="0" eb="3">
      <t>カブ</t>
    </rPh>
    <rPh sb="3" eb="5">
      <t>オガ</t>
    </rPh>
    <rPh sb="5" eb="8">
      <t>スイゾクカン</t>
    </rPh>
    <phoneticPr fontId="26"/>
  </si>
  <si>
    <t>(株)秋田県分析化学センター</t>
    <rPh sb="0" eb="3">
      <t>カブ</t>
    </rPh>
    <rPh sb="3" eb="5">
      <t>アキタ</t>
    </rPh>
    <rPh sb="5" eb="6">
      <t>ケン</t>
    </rPh>
    <rPh sb="6" eb="8">
      <t>ブンセキ</t>
    </rPh>
    <rPh sb="8" eb="10">
      <t>カガク</t>
    </rPh>
    <phoneticPr fontId="26"/>
  </si>
  <si>
    <t>秋田県土地開発公社</t>
    <rPh sb="0" eb="2">
      <t>アキタ</t>
    </rPh>
    <rPh sb="2" eb="3">
      <t>ケン</t>
    </rPh>
    <rPh sb="3" eb="5">
      <t>トチ</t>
    </rPh>
    <rPh sb="5" eb="7">
      <t>カイハツ</t>
    </rPh>
    <rPh sb="7" eb="9">
      <t>コウシャ</t>
    </rPh>
    <phoneticPr fontId="26"/>
  </si>
  <si>
    <t>(株)秋田ふるさと村</t>
    <rPh sb="0" eb="3">
      <t>カブ</t>
    </rPh>
    <rPh sb="3" eb="5">
      <t>アキタ</t>
    </rPh>
    <rPh sb="9" eb="10">
      <t>ムラ</t>
    </rPh>
    <phoneticPr fontId="26"/>
  </si>
  <si>
    <t>17-(1+34-35)-(11～16)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</si>
</sst>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2"/>
      <name val="ＭＳ Ｐゴシック"/>
      <family val="1"/>
      <charset val="128"/>
    </font>
    <font>
      <sz val="11"/>
      <name val="ＭＳ Ｐゴシック"/>
      <family val="1"/>
      <charset val="128"/>
    </font>
    <font>
      <b/>
      <sz val="11"/>
      <name val="ＭＳ Ｐゴシック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1"/>
      <charset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0" fontId="22" fillId="0" borderId="6" xfId="0" applyNumberFormat="1" applyFont="1" applyBorder="1" applyAlignment="1">
      <alignment horizontal="distributed" vertical="center" justifyLastLine="1"/>
    </xf>
    <xf numFmtId="41" fontId="23" fillId="0" borderId="0" xfId="0" applyNumberFormat="1" applyFont="1" applyAlignment="1">
      <alignment vertical="center"/>
    </xf>
    <xf numFmtId="177" fontId="0" fillId="0" borderId="32" xfId="1" quotePrefix="1" applyNumberFormat="1" applyFont="1" applyBorder="1" applyAlignment="1">
      <alignment horizontal="right" vertical="center"/>
    </xf>
    <xf numFmtId="0" fontId="24" fillId="0" borderId="6" xfId="0" applyNumberFormat="1" applyFont="1" applyBorder="1" applyAlignment="1">
      <alignment horizontal="distributed" vertical="center" justifyLastLine="1"/>
    </xf>
    <xf numFmtId="41" fontId="22" fillId="0" borderId="6" xfId="0" applyNumberFormat="1" applyFont="1" applyBorder="1" applyAlignment="1">
      <alignment horizontal="distributed" vertical="center" justifyLastLine="1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shrinkToFit="1"/>
    </xf>
    <xf numFmtId="0" fontId="2" fillId="0" borderId="56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54296875" style="2" customWidth="1"/>
    <col min="3" max="4" width="1.54296875" style="2" customWidth="1"/>
    <col min="5" max="5" width="32.54296875" style="2" customWidth="1"/>
    <col min="6" max="6" width="15.54296875" style="2" customWidth="1"/>
    <col min="7" max="7" width="10.54296875" style="2" customWidth="1"/>
    <col min="8" max="8" width="15.54296875" style="2" customWidth="1"/>
    <col min="9" max="9" width="10.54296875" style="2" customWidth="1"/>
    <col min="10" max="11" width="9" style="2"/>
    <col min="12" max="12" width="9.8164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254" t="s">
        <v>245</v>
      </c>
      <c r="F1" s="1"/>
    </row>
    <row r="3" spans="1:11" ht="14">
      <c r="A3" s="27" t="s">
        <v>92</v>
      </c>
    </row>
    <row r="5" spans="1:11">
      <c r="A5" s="58" t="s">
        <v>232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233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90</v>
      </c>
      <c r="G8" s="26" t="s">
        <v>3</v>
      </c>
      <c r="H8" s="40"/>
      <c r="I8" s="42"/>
    </row>
    <row r="9" spans="1:11" ht="18" customHeight="1">
      <c r="A9" s="259" t="s">
        <v>87</v>
      </c>
      <c r="B9" s="259" t="s">
        <v>89</v>
      </c>
      <c r="C9" s="55" t="s">
        <v>4</v>
      </c>
      <c r="D9" s="56"/>
      <c r="E9" s="56"/>
      <c r="F9" s="65">
        <v>112264</v>
      </c>
      <c r="G9" s="75">
        <f>F9/$F$27*100</f>
        <v>19.768303870934798</v>
      </c>
      <c r="H9" s="66">
        <v>117428</v>
      </c>
      <c r="I9" s="80">
        <f>(F9/H9-1)*100</f>
        <v>-4.3975883094321659</v>
      </c>
      <c r="J9" s="255" t="s">
        <v>246</v>
      </c>
      <c r="K9" s="107"/>
    </row>
    <row r="10" spans="1:11" ht="18" customHeight="1">
      <c r="A10" s="260"/>
      <c r="B10" s="260"/>
      <c r="C10" s="7"/>
      <c r="D10" s="52" t="s">
        <v>23</v>
      </c>
      <c r="E10" s="53"/>
      <c r="F10" s="67">
        <v>27245</v>
      </c>
      <c r="G10" s="76">
        <f t="shared" ref="G10:G27" si="0">F10/$F$27*100</f>
        <v>4.797508007585856</v>
      </c>
      <c r="H10" s="68">
        <v>28266</v>
      </c>
      <c r="I10" s="81">
        <f t="shared" ref="I10:I27" si="1">(F10/H10-1)*100</f>
        <v>-3.6121134932427634</v>
      </c>
      <c r="J10" s="2">
        <v>5</v>
      </c>
    </row>
    <row r="11" spans="1:11" ht="18" customHeight="1">
      <c r="A11" s="260"/>
      <c r="B11" s="260"/>
      <c r="C11" s="7"/>
      <c r="D11" s="16"/>
      <c r="E11" s="23" t="s">
        <v>24</v>
      </c>
      <c r="F11" s="69">
        <v>24717</v>
      </c>
      <c r="G11" s="77">
        <f t="shared" si="0"/>
        <v>4.3523584299320826</v>
      </c>
      <c r="H11" s="70">
        <v>25229</v>
      </c>
      <c r="I11" s="82">
        <f t="shared" si="1"/>
        <v>-2.0294105989139499</v>
      </c>
      <c r="J11" s="2">
        <v>2</v>
      </c>
    </row>
    <row r="12" spans="1:11" ht="18" customHeight="1">
      <c r="A12" s="260"/>
      <c r="B12" s="260"/>
      <c r="C12" s="7"/>
      <c r="D12" s="16"/>
      <c r="E12" s="23" t="s">
        <v>25</v>
      </c>
      <c r="F12" s="69">
        <v>1641</v>
      </c>
      <c r="G12" s="77">
        <f t="shared" si="0"/>
        <v>0.28895983264629799</v>
      </c>
      <c r="H12" s="70">
        <v>2300</v>
      </c>
      <c r="I12" s="82">
        <f t="shared" si="1"/>
        <v>-28.652173913043477</v>
      </c>
      <c r="J12" s="2">
        <v>3</v>
      </c>
    </row>
    <row r="13" spans="1:11" ht="18" customHeight="1">
      <c r="A13" s="260"/>
      <c r="B13" s="260"/>
      <c r="C13" s="7"/>
      <c r="D13" s="33"/>
      <c r="E13" s="23" t="s">
        <v>26</v>
      </c>
      <c r="F13" s="69">
        <v>134</v>
      </c>
      <c r="G13" s="77">
        <f t="shared" si="0"/>
        <v>2.3595745018040178E-2</v>
      </c>
      <c r="H13" s="70">
        <v>137</v>
      </c>
      <c r="I13" s="82">
        <f t="shared" si="1"/>
        <v>-2.1897810218978075</v>
      </c>
      <c r="J13" s="2">
        <v>4</v>
      </c>
    </row>
    <row r="14" spans="1:11" ht="18" customHeight="1">
      <c r="A14" s="260"/>
      <c r="B14" s="260"/>
      <c r="C14" s="7"/>
      <c r="D14" s="61" t="s">
        <v>27</v>
      </c>
      <c r="E14" s="51"/>
      <c r="F14" s="65">
        <v>15698</v>
      </c>
      <c r="G14" s="75">
        <f t="shared" si="0"/>
        <v>2.7642239200984684</v>
      </c>
      <c r="H14" s="66">
        <v>19033</v>
      </c>
      <c r="I14" s="83">
        <f t="shared" si="1"/>
        <v>-17.522198287185418</v>
      </c>
      <c r="J14" s="2">
        <v>8</v>
      </c>
    </row>
    <row r="15" spans="1:11" ht="18" customHeight="1">
      <c r="A15" s="260"/>
      <c r="B15" s="260"/>
      <c r="C15" s="7"/>
      <c r="D15" s="16"/>
      <c r="E15" s="23" t="s">
        <v>28</v>
      </c>
      <c r="F15" s="69">
        <v>595</v>
      </c>
      <c r="G15" s="77">
        <f t="shared" si="0"/>
        <v>0.10477215138607393</v>
      </c>
      <c r="H15" s="70">
        <v>793</v>
      </c>
      <c r="I15" s="82">
        <f t="shared" si="1"/>
        <v>-24.968474148802024</v>
      </c>
      <c r="J15" s="2">
        <v>6</v>
      </c>
    </row>
    <row r="16" spans="1:11" ht="18" customHeight="1">
      <c r="A16" s="260"/>
      <c r="B16" s="260"/>
      <c r="C16" s="7"/>
      <c r="D16" s="16"/>
      <c r="E16" s="29" t="s">
        <v>29</v>
      </c>
      <c r="F16" s="67">
        <v>15103</v>
      </c>
      <c r="G16" s="76">
        <f t="shared" si="0"/>
        <v>2.6594517687123944</v>
      </c>
      <c r="H16" s="68">
        <v>18240</v>
      </c>
      <c r="I16" s="81">
        <f t="shared" si="1"/>
        <v>-17.198464912280699</v>
      </c>
      <c r="J16" s="2">
        <v>7</v>
      </c>
      <c r="K16" s="108"/>
    </row>
    <row r="17" spans="1:26" ht="18" customHeight="1">
      <c r="A17" s="260"/>
      <c r="B17" s="260"/>
      <c r="C17" s="7"/>
      <c r="D17" s="262" t="s">
        <v>30</v>
      </c>
      <c r="E17" s="263"/>
      <c r="F17" s="67">
        <v>18286</v>
      </c>
      <c r="G17" s="76">
        <f t="shared" si="0"/>
        <v>3.2199387567155431</v>
      </c>
      <c r="H17" s="68">
        <v>17906</v>
      </c>
      <c r="I17" s="81">
        <f t="shared" si="1"/>
        <v>2.1221936780967177</v>
      </c>
      <c r="J17" s="2">
        <v>9</v>
      </c>
    </row>
    <row r="18" spans="1:26" ht="18" customHeight="1">
      <c r="A18" s="260"/>
      <c r="B18" s="260"/>
      <c r="C18" s="7"/>
      <c r="D18" s="264" t="s">
        <v>93</v>
      </c>
      <c r="E18" s="265"/>
      <c r="F18" s="69">
        <v>1464</v>
      </c>
      <c r="G18" s="77">
        <f t="shared" si="0"/>
        <v>0.25779231870455838</v>
      </c>
      <c r="H18" s="70">
        <v>1621</v>
      </c>
      <c r="I18" s="82">
        <f t="shared" si="1"/>
        <v>-9.6853793954349126</v>
      </c>
      <c r="J18" s="2">
        <v>10</v>
      </c>
    </row>
    <row r="19" spans="1:26" ht="18" customHeight="1">
      <c r="A19" s="260"/>
      <c r="B19" s="260"/>
      <c r="C19" s="10"/>
      <c r="D19" s="264" t="s">
        <v>94</v>
      </c>
      <c r="E19" s="265"/>
      <c r="F19" s="106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95</v>
      </c>
    </row>
    <row r="20" spans="1:26" ht="18" customHeight="1">
      <c r="A20" s="260"/>
      <c r="B20" s="260"/>
      <c r="C20" s="44" t="s">
        <v>5</v>
      </c>
      <c r="D20" s="43"/>
      <c r="E20" s="43"/>
      <c r="F20" s="69">
        <v>13850</v>
      </c>
      <c r="G20" s="77">
        <f t="shared" si="0"/>
        <v>2.4388139440287797</v>
      </c>
      <c r="H20" s="70">
        <v>20602</v>
      </c>
      <c r="I20" s="82">
        <f t="shared" si="1"/>
        <v>-32.77351713425881</v>
      </c>
      <c r="J20" s="2">
        <v>11</v>
      </c>
    </row>
    <row r="21" spans="1:26" ht="18" customHeight="1">
      <c r="A21" s="260"/>
      <c r="B21" s="260"/>
      <c r="C21" s="44" t="s">
        <v>6</v>
      </c>
      <c r="D21" s="43"/>
      <c r="E21" s="43"/>
      <c r="F21" s="69">
        <v>198642</v>
      </c>
      <c r="G21" s="77">
        <f t="shared" si="0"/>
        <v>34.978402849802521</v>
      </c>
      <c r="H21" s="70">
        <v>194122</v>
      </c>
      <c r="I21" s="82">
        <f t="shared" si="1"/>
        <v>2.3284326351469709</v>
      </c>
      <c r="J21" s="2">
        <v>12</v>
      </c>
    </row>
    <row r="22" spans="1:26" ht="18" customHeight="1">
      <c r="A22" s="260"/>
      <c r="B22" s="260"/>
      <c r="C22" s="44" t="s">
        <v>31</v>
      </c>
      <c r="D22" s="43"/>
      <c r="E22" s="43"/>
      <c r="F22" s="69">
        <v>6905</v>
      </c>
      <c r="G22" s="77">
        <f t="shared" si="0"/>
        <v>1.2158852190266227</v>
      </c>
      <c r="H22" s="70">
        <v>6875</v>
      </c>
      <c r="I22" s="82">
        <f t="shared" si="1"/>
        <v>0.43636363636363473</v>
      </c>
      <c r="J22" s="2">
        <v>13</v>
      </c>
    </row>
    <row r="23" spans="1:26" ht="18" customHeight="1">
      <c r="A23" s="260"/>
      <c r="B23" s="260"/>
      <c r="C23" s="44" t="s">
        <v>7</v>
      </c>
      <c r="D23" s="43"/>
      <c r="E23" s="43"/>
      <c r="F23" s="69">
        <v>66570</v>
      </c>
      <c r="G23" s="77">
        <f t="shared" si="0"/>
        <v>11.722154819783096</v>
      </c>
      <c r="H23" s="70">
        <v>78690</v>
      </c>
      <c r="I23" s="82">
        <f t="shared" si="1"/>
        <v>-15.402211208539839</v>
      </c>
      <c r="J23" s="2">
        <v>14</v>
      </c>
    </row>
    <row r="24" spans="1:26" ht="18" customHeight="1">
      <c r="A24" s="260"/>
      <c r="B24" s="260"/>
      <c r="C24" s="44" t="s">
        <v>32</v>
      </c>
      <c r="D24" s="43"/>
      <c r="E24" s="43"/>
      <c r="F24" s="69">
        <v>828</v>
      </c>
      <c r="G24" s="77">
        <f t="shared" si="0"/>
        <v>0.1458005736935617</v>
      </c>
      <c r="H24" s="70">
        <v>809</v>
      </c>
      <c r="I24" s="82">
        <f t="shared" si="1"/>
        <v>2.3485784919653918</v>
      </c>
      <c r="J24" s="2">
        <v>15</v>
      </c>
    </row>
    <row r="25" spans="1:26" ht="18" customHeight="1">
      <c r="A25" s="260"/>
      <c r="B25" s="260"/>
      <c r="C25" s="44" t="s">
        <v>8</v>
      </c>
      <c r="D25" s="43"/>
      <c r="E25" s="43"/>
      <c r="F25" s="69">
        <v>80445</v>
      </c>
      <c r="G25" s="77">
        <f t="shared" si="0"/>
        <v>14.165370955046583</v>
      </c>
      <c r="H25" s="70">
        <v>81071</v>
      </c>
      <c r="I25" s="82">
        <f t="shared" si="1"/>
        <v>-0.77216267222558477</v>
      </c>
      <c r="J25" s="2">
        <v>16</v>
      </c>
    </row>
    <row r="26" spans="1:26" ht="18" customHeight="1">
      <c r="A26" s="260"/>
      <c r="B26" s="260"/>
      <c r="C26" s="45" t="s">
        <v>9</v>
      </c>
      <c r="D26" s="46"/>
      <c r="E26" s="46"/>
      <c r="F26" s="71">
        <v>88395</v>
      </c>
      <c r="G26" s="78">
        <f t="shared" si="0"/>
        <v>15.565267767684043</v>
      </c>
      <c r="H26" s="72">
        <v>85499</v>
      </c>
      <c r="I26" s="84">
        <f t="shared" si="1"/>
        <v>3.3871741189955396</v>
      </c>
      <c r="J26" s="255" t="s">
        <v>279</v>
      </c>
    </row>
    <row r="27" spans="1:26" ht="18" customHeight="1">
      <c r="A27" s="260"/>
      <c r="B27" s="261"/>
      <c r="C27" s="47" t="s">
        <v>10</v>
      </c>
      <c r="D27" s="31"/>
      <c r="E27" s="31"/>
      <c r="F27" s="73">
        <f>SUM(F9,F20:F26)</f>
        <v>567899</v>
      </c>
      <c r="G27" s="79">
        <f t="shared" si="0"/>
        <v>100</v>
      </c>
      <c r="H27" s="73">
        <f>SUM(H9,H20:H26)</f>
        <v>585096</v>
      </c>
      <c r="I27" s="85">
        <f t="shared" si="1"/>
        <v>-2.9391757933740825</v>
      </c>
      <c r="J27" s="2">
        <v>17</v>
      </c>
    </row>
    <row r="28" spans="1:26" ht="18" customHeight="1">
      <c r="A28" s="260"/>
      <c r="B28" s="259" t="s">
        <v>88</v>
      </c>
      <c r="C28" s="55" t="s">
        <v>11</v>
      </c>
      <c r="D28" s="56"/>
      <c r="E28" s="56"/>
      <c r="F28" s="65">
        <v>245497</v>
      </c>
      <c r="G28" s="75">
        <f>F28/$F$45*100</f>
        <v>43.228989661894104</v>
      </c>
      <c r="H28" s="65">
        <v>246649</v>
      </c>
      <c r="I28" s="86">
        <f>(F28/H28-1)*100</f>
        <v>-0.46706047865590072</v>
      </c>
      <c r="J28" s="255" t="s">
        <v>247</v>
      </c>
    </row>
    <row r="29" spans="1:26" ht="18" customHeight="1">
      <c r="A29" s="260"/>
      <c r="B29" s="260"/>
      <c r="C29" s="7"/>
      <c r="D29" s="30" t="s">
        <v>12</v>
      </c>
      <c r="E29" s="43"/>
      <c r="F29" s="69">
        <v>138373</v>
      </c>
      <c r="G29" s="77">
        <f t="shared" ref="G29:G45" si="2">F29/$F$45*100</f>
        <v>24.365776308815477</v>
      </c>
      <c r="H29" s="69">
        <v>139123</v>
      </c>
      <c r="I29" s="87">
        <f t="shared" ref="I29:I45" si="3">(F29/H29-1)*100</f>
        <v>-0.53909130769175251</v>
      </c>
      <c r="J29" s="2">
        <v>18</v>
      </c>
    </row>
    <row r="30" spans="1:26" ht="18" customHeight="1">
      <c r="A30" s="260"/>
      <c r="B30" s="260"/>
      <c r="C30" s="7"/>
      <c r="D30" s="30" t="s">
        <v>33</v>
      </c>
      <c r="E30" s="43"/>
      <c r="F30" s="69">
        <v>9776</v>
      </c>
      <c r="G30" s="77">
        <f t="shared" si="2"/>
        <v>1.7214328604206031</v>
      </c>
      <c r="H30" s="69">
        <v>9642</v>
      </c>
      <c r="I30" s="87">
        <f t="shared" si="3"/>
        <v>1.3897531632441451</v>
      </c>
      <c r="J30" s="2">
        <v>19</v>
      </c>
    </row>
    <row r="31" spans="1:26" ht="18" customHeight="1">
      <c r="A31" s="260"/>
      <c r="B31" s="260"/>
      <c r="C31" s="19"/>
      <c r="D31" s="30" t="s">
        <v>13</v>
      </c>
      <c r="E31" s="43"/>
      <c r="F31" s="69">
        <v>97348</v>
      </c>
      <c r="G31" s="77">
        <f t="shared" si="2"/>
        <v>17.141780492658025</v>
      </c>
      <c r="H31" s="69">
        <v>97884</v>
      </c>
      <c r="I31" s="87">
        <f t="shared" si="3"/>
        <v>-0.54758693964284122</v>
      </c>
      <c r="J31" s="2">
        <v>20</v>
      </c>
    </row>
    <row r="32" spans="1:26" ht="18" customHeight="1">
      <c r="A32" s="260"/>
      <c r="B32" s="260"/>
      <c r="C32" s="50" t="s">
        <v>14</v>
      </c>
      <c r="D32" s="51"/>
      <c r="E32" s="51"/>
      <c r="F32" s="65">
        <v>224700</v>
      </c>
      <c r="G32" s="75">
        <f t="shared" si="2"/>
        <v>39.566894817564389</v>
      </c>
      <c r="H32" s="65">
        <v>216171</v>
      </c>
      <c r="I32" s="86">
        <f t="shared" si="3"/>
        <v>3.9454876000943662</v>
      </c>
      <c r="J32" s="255" t="s">
        <v>248</v>
      </c>
    </row>
    <row r="33" spans="1:10" ht="18" customHeight="1">
      <c r="A33" s="260"/>
      <c r="B33" s="260"/>
      <c r="C33" s="7"/>
      <c r="D33" s="30" t="s">
        <v>15</v>
      </c>
      <c r="E33" s="43"/>
      <c r="F33" s="69">
        <v>22402</v>
      </c>
      <c r="G33" s="77">
        <f t="shared" si="2"/>
        <v>3.944715521598031</v>
      </c>
      <c r="H33" s="69">
        <v>20526</v>
      </c>
      <c r="I33" s="87">
        <f t="shared" si="3"/>
        <v>9.1396277891454769</v>
      </c>
      <c r="J33" s="2">
        <v>21</v>
      </c>
    </row>
    <row r="34" spans="1:10" ht="18" customHeight="1">
      <c r="A34" s="260"/>
      <c r="B34" s="260"/>
      <c r="C34" s="7"/>
      <c r="D34" s="30" t="s">
        <v>34</v>
      </c>
      <c r="E34" s="43"/>
      <c r="F34" s="69">
        <v>8050</v>
      </c>
      <c r="G34" s="77">
        <f t="shared" si="2"/>
        <v>1.4175055775762944</v>
      </c>
      <c r="H34" s="69">
        <v>8655</v>
      </c>
      <c r="I34" s="87">
        <f t="shared" si="3"/>
        <v>-6.9901790872328178</v>
      </c>
      <c r="J34" s="2">
        <v>22</v>
      </c>
    </row>
    <row r="35" spans="1:10" ht="18" customHeight="1">
      <c r="A35" s="260"/>
      <c r="B35" s="260"/>
      <c r="C35" s="7"/>
      <c r="D35" s="30" t="s">
        <v>35</v>
      </c>
      <c r="E35" s="43"/>
      <c r="F35" s="69">
        <v>144922</v>
      </c>
      <c r="G35" s="77">
        <f t="shared" si="2"/>
        <v>25.518974324659844</v>
      </c>
      <c r="H35" s="69">
        <v>138466</v>
      </c>
      <c r="I35" s="87">
        <f t="shared" si="3"/>
        <v>4.6625164300261535</v>
      </c>
      <c r="J35" s="2">
        <v>23</v>
      </c>
    </row>
    <row r="36" spans="1:10" ht="18" customHeight="1">
      <c r="A36" s="260"/>
      <c r="B36" s="260"/>
      <c r="C36" s="7"/>
      <c r="D36" s="30" t="s">
        <v>36</v>
      </c>
      <c r="E36" s="43"/>
      <c r="F36" s="69">
        <v>7267</v>
      </c>
      <c r="G36" s="77">
        <f t="shared" si="2"/>
        <v>1.2796289481052088</v>
      </c>
      <c r="H36" s="69">
        <v>7221</v>
      </c>
      <c r="I36" s="87">
        <f t="shared" si="3"/>
        <v>0.63703088214928094</v>
      </c>
      <c r="J36" s="2">
        <v>24</v>
      </c>
    </row>
    <row r="37" spans="1:10" ht="18" customHeight="1">
      <c r="A37" s="260"/>
      <c r="B37" s="260"/>
      <c r="C37" s="7"/>
      <c r="D37" s="30" t="s">
        <v>16</v>
      </c>
      <c r="E37" s="43"/>
      <c r="F37" s="69">
        <v>956</v>
      </c>
      <c r="G37" s="77">
        <f t="shared" si="2"/>
        <v>0.16833979281527173</v>
      </c>
      <c r="H37" s="69">
        <v>1640</v>
      </c>
      <c r="I37" s="87">
        <f t="shared" si="3"/>
        <v>-41.707317073170735</v>
      </c>
      <c r="J37" s="2">
        <v>25</v>
      </c>
    </row>
    <row r="38" spans="1:10" ht="18" customHeight="1">
      <c r="A38" s="260"/>
      <c r="B38" s="260"/>
      <c r="C38" s="19"/>
      <c r="D38" s="30" t="s">
        <v>37</v>
      </c>
      <c r="E38" s="43"/>
      <c r="F38" s="69">
        <v>40649</v>
      </c>
      <c r="G38" s="77">
        <f t="shared" si="2"/>
        <v>7.1577868599874277</v>
      </c>
      <c r="H38" s="69">
        <v>39237</v>
      </c>
      <c r="I38" s="87">
        <f t="shared" si="3"/>
        <v>3.5986441369115996</v>
      </c>
      <c r="J38" s="2">
        <v>26</v>
      </c>
    </row>
    <row r="39" spans="1:10" ht="18" customHeight="1">
      <c r="A39" s="260"/>
      <c r="B39" s="260"/>
      <c r="C39" s="50" t="s">
        <v>17</v>
      </c>
      <c r="D39" s="51"/>
      <c r="E39" s="51"/>
      <c r="F39" s="65">
        <v>97702</v>
      </c>
      <c r="G39" s="75">
        <f t="shared" si="2"/>
        <v>17.204115520541503</v>
      </c>
      <c r="H39" s="65">
        <v>122276</v>
      </c>
      <c r="I39" s="86">
        <f t="shared" si="3"/>
        <v>-20.097157250809637</v>
      </c>
      <c r="J39" s="255" t="s">
        <v>249</v>
      </c>
    </row>
    <row r="40" spans="1:10" ht="18" customHeight="1">
      <c r="A40" s="260"/>
      <c r="B40" s="260"/>
      <c r="C40" s="7"/>
      <c r="D40" s="52" t="s">
        <v>18</v>
      </c>
      <c r="E40" s="53"/>
      <c r="F40" s="67">
        <v>88656</v>
      </c>
      <c r="G40" s="76">
        <f t="shared" si="2"/>
        <v>15.611226644174403</v>
      </c>
      <c r="H40" s="67">
        <v>114148</v>
      </c>
      <c r="I40" s="88">
        <f t="shared" si="3"/>
        <v>-22.332410554718439</v>
      </c>
      <c r="J40" s="2">
        <v>27</v>
      </c>
    </row>
    <row r="41" spans="1:10" ht="18" customHeight="1">
      <c r="A41" s="260"/>
      <c r="B41" s="260"/>
      <c r="C41" s="7"/>
      <c r="D41" s="16"/>
      <c r="E41" s="103" t="s">
        <v>91</v>
      </c>
      <c r="F41" s="69">
        <v>64328</v>
      </c>
      <c r="G41" s="77">
        <f t="shared" si="2"/>
        <v>11.327366309854394</v>
      </c>
      <c r="H41" s="69">
        <v>83759</v>
      </c>
      <c r="I41" s="89">
        <f t="shared" si="3"/>
        <v>-23.198701035112645</v>
      </c>
      <c r="J41" s="255" t="s">
        <v>250</v>
      </c>
    </row>
    <row r="42" spans="1:10" ht="18" customHeight="1">
      <c r="A42" s="260"/>
      <c r="B42" s="260"/>
      <c r="C42" s="7"/>
      <c r="D42" s="33"/>
      <c r="E42" s="32" t="s">
        <v>38</v>
      </c>
      <c r="F42" s="69">
        <v>24328</v>
      </c>
      <c r="G42" s="77">
        <f t="shared" si="2"/>
        <v>4.2838603343200106</v>
      </c>
      <c r="H42" s="69">
        <v>30389</v>
      </c>
      <c r="I42" s="89">
        <f t="shared" si="3"/>
        <v>-19.944716838329658</v>
      </c>
      <c r="J42" s="2">
        <v>29</v>
      </c>
    </row>
    <row r="43" spans="1:10" ht="18" customHeight="1">
      <c r="A43" s="260"/>
      <c r="B43" s="260"/>
      <c r="C43" s="7"/>
      <c r="D43" s="30" t="s">
        <v>39</v>
      </c>
      <c r="E43" s="54"/>
      <c r="F43" s="69">
        <v>9047</v>
      </c>
      <c r="G43" s="77">
        <f t="shared" si="2"/>
        <v>1.5930649640164889</v>
      </c>
      <c r="H43" s="69">
        <v>8128</v>
      </c>
      <c r="I43" s="89">
        <f t="shared" si="3"/>
        <v>11.306594488188981</v>
      </c>
      <c r="J43" s="2">
        <v>31</v>
      </c>
    </row>
    <row r="44" spans="1:10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  <c r="J44" s="2">
        <v>34</v>
      </c>
    </row>
    <row r="45" spans="1:10" ht="18" customHeight="1">
      <c r="A45" s="261"/>
      <c r="B45" s="261"/>
      <c r="C45" s="11" t="s">
        <v>19</v>
      </c>
      <c r="D45" s="12"/>
      <c r="E45" s="12"/>
      <c r="F45" s="74">
        <f>SUM(F28,F32,F39)</f>
        <v>567899</v>
      </c>
      <c r="G45" s="85">
        <f t="shared" si="2"/>
        <v>100</v>
      </c>
      <c r="H45" s="74">
        <f>SUM(H28,H32,H39)</f>
        <v>585096</v>
      </c>
      <c r="I45" s="85">
        <f t="shared" si="3"/>
        <v>-2.9391757933740825</v>
      </c>
      <c r="J45" s="2">
        <v>33</v>
      </c>
    </row>
    <row r="46" spans="1:10">
      <c r="A46" s="104" t="s">
        <v>20</v>
      </c>
    </row>
    <row r="47" spans="1:10">
      <c r="A47" s="105" t="s">
        <v>21</v>
      </c>
    </row>
    <row r="48" spans="1:10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54296875" style="2" customWidth="1"/>
    <col min="2" max="3" width="1.54296875" style="2" customWidth="1"/>
    <col min="4" max="4" width="22.54296875" style="2" customWidth="1"/>
    <col min="5" max="5" width="10.54296875" style="2" customWidth="1"/>
    <col min="6" max="11" width="13.54296875" style="2" customWidth="1"/>
    <col min="12" max="12" width="13.54296875" style="8" customWidth="1"/>
    <col min="13" max="21" width="13.5429687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257" t="s">
        <v>245</v>
      </c>
      <c r="E1" s="35"/>
      <c r="F1" s="35"/>
      <c r="G1" s="35"/>
    </row>
    <row r="2" spans="1:25" ht="15" customHeight="1"/>
    <row r="3" spans="1:25" ht="15" customHeight="1">
      <c r="A3" s="36" t="s">
        <v>263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234</v>
      </c>
      <c r="B5" s="31"/>
      <c r="C5" s="31"/>
      <c r="D5" s="31"/>
      <c r="K5" s="37"/>
      <c r="O5" s="37" t="s">
        <v>47</v>
      </c>
    </row>
    <row r="6" spans="1:25" ht="16" customHeight="1">
      <c r="A6" s="269" t="s">
        <v>48</v>
      </c>
      <c r="B6" s="270"/>
      <c r="C6" s="270"/>
      <c r="D6" s="270"/>
      <c r="E6" s="271"/>
      <c r="F6" s="290" t="s">
        <v>251</v>
      </c>
      <c r="G6" s="291"/>
      <c r="H6" s="290" t="s">
        <v>252</v>
      </c>
      <c r="I6" s="291"/>
      <c r="J6" s="290" t="s">
        <v>253</v>
      </c>
      <c r="K6" s="291"/>
      <c r="L6" s="290"/>
      <c r="M6" s="291"/>
      <c r="N6" s="290"/>
      <c r="O6" s="291"/>
    </row>
    <row r="7" spans="1:25" ht="16" customHeight="1">
      <c r="A7" s="272"/>
      <c r="B7" s="273"/>
      <c r="C7" s="273"/>
      <c r="D7" s="273"/>
      <c r="E7" s="274"/>
      <c r="F7" s="109" t="s">
        <v>233</v>
      </c>
      <c r="G7" s="38" t="s">
        <v>2</v>
      </c>
      <c r="H7" s="109" t="s">
        <v>233</v>
      </c>
      <c r="I7" s="38" t="s">
        <v>2</v>
      </c>
      <c r="J7" s="109" t="s">
        <v>233</v>
      </c>
      <c r="K7" s="38" t="s">
        <v>2</v>
      </c>
      <c r="L7" s="109" t="s">
        <v>233</v>
      </c>
      <c r="M7" s="38" t="s">
        <v>2</v>
      </c>
      <c r="N7" s="109" t="s">
        <v>233</v>
      </c>
      <c r="O7" s="249" t="s">
        <v>2</v>
      </c>
    </row>
    <row r="8" spans="1:25" ht="16" customHeight="1">
      <c r="A8" s="281" t="s">
        <v>82</v>
      </c>
      <c r="B8" s="55" t="s">
        <v>49</v>
      </c>
      <c r="C8" s="56"/>
      <c r="D8" s="56"/>
      <c r="E8" s="93" t="s">
        <v>41</v>
      </c>
      <c r="F8" s="110">
        <v>1072</v>
      </c>
      <c r="G8" s="111">
        <v>1041</v>
      </c>
      <c r="H8" s="110">
        <v>4651</v>
      </c>
      <c r="I8" s="112">
        <v>4950</v>
      </c>
      <c r="J8" s="110">
        <v>8136</v>
      </c>
      <c r="K8" s="113">
        <v>8307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82"/>
      <c r="B9" s="8"/>
      <c r="C9" s="30" t="s">
        <v>50</v>
      </c>
      <c r="D9" s="43"/>
      <c r="E9" s="91" t="s">
        <v>42</v>
      </c>
      <c r="F9" s="70">
        <v>1072</v>
      </c>
      <c r="G9" s="115">
        <v>1041</v>
      </c>
      <c r="H9" s="70">
        <v>4651</v>
      </c>
      <c r="I9" s="116">
        <v>4950</v>
      </c>
      <c r="J9" s="70">
        <v>8136</v>
      </c>
      <c r="K9" s="117">
        <v>8307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82"/>
      <c r="B10" s="10"/>
      <c r="C10" s="30" t="s">
        <v>51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82"/>
      <c r="B11" s="50" t="s">
        <v>52</v>
      </c>
      <c r="C11" s="63"/>
      <c r="D11" s="63"/>
      <c r="E11" s="90" t="s">
        <v>44</v>
      </c>
      <c r="F11" s="120">
        <v>1062</v>
      </c>
      <c r="G11" s="121">
        <v>1194</v>
      </c>
      <c r="H11" s="120">
        <v>4328</v>
      </c>
      <c r="I11" s="122">
        <v>4059</v>
      </c>
      <c r="J11" s="120">
        <v>7844</v>
      </c>
      <c r="K11" s="123">
        <v>8090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82"/>
      <c r="B12" s="7"/>
      <c r="C12" s="30" t="s">
        <v>53</v>
      </c>
      <c r="D12" s="43"/>
      <c r="E12" s="91" t="s">
        <v>45</v>
      </c>
      <c r="F12" s="70">
        <v>957</v>
      </c>
      <c r="G12" s="115">
        <v>907</v>
      </c>
      <c r="H12" s="120">
        <v>4328</v>
      </c>
      <c r="I12" s="116">
        <v>3896</v>
      </c>
      <c r="J12" s="120">
        <v>7844</v>
      </c>
      <c r="K12" s="117">
        <v>8058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82"/>
      <c r="B13" s="8"/>
      <c r="C13" s="52" t="s">
        <v>54</v>
      </c>
      <c r="D13" s="53"/>
      <c r="E13" s="95" t="s">
        <v>46</v>
      </c>
      <c r="F13" s="67">
        <v>105</v>
      </c>
      <c r="G13" s="124">
        <v>287</v>
      </c>
      <c r="H13" s="118">
        <v>0</v>
      </c>
      <c r="I13" s="119">
        <v>163</v>
      </c>
      <c r="J13" s="118">
        <v>0</v>
      </c>
      <c r="K13" s="119">
        <v>32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82"/>
      <c r="B14" s="44" t="s">
        <v>55</v>
      </c>
      <c r="C14" s="43"/>
      <c r="D14" s="43"/>
      <c r="E14" s="91" t="s">
        <v>96</v>
      </c>
      <c r="F14" s="69">
        <f t="shared" ref="F14:O14" si="0">F9-F12</f>
        <v>115</v>
      </c>
      <c r="G14" s="127">
        <f t="shared" si="0"/>
        <v>134</v>
      </c>
      <c r="H14" s="69">
        <f t="shared" si="0"/>
        <v>323</v>
      </c>
      <c r="I14" s="127">
        <f t="shared" si="0"/>
        <v>1054</v>
      </c>
      <c r="J14" s="69">
        <f t="shared" si="0"/>
        <v>292</v>
      </c>
      <c r="K14" s="127">
        <f t="shared" si="0"/>
        <v>249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82"/>
      <c r="B15" s="44" t="s">
        <v>56</v>
      </c>
      <c r="C15" s="43"/>
      <c r="D15" s="43"/>
      <c r="E15" s="91" t="s">
        <v>97</v>
      </c>
      <c r="F15" s="69">
        <f t="shared" ref="F15:O15" si="1">F10-F13</f>
        <v>-105</v>
      </c>
      <c r="G15" s="127">
        <f t="shared" si="1"/>
        <v>-287</v>
      </c>
      <c r="H15" s="69">
        <f t="shared" si="1"/>
        <v>0</v>
      </c>
      <c r="I15" s="127">
        <f t="shared" si="1"/>
        <v>-163</v>
      </c>
      <c r="J15" s="69">
        <f t="shared" si="1"/>
        <v>0</v>
      </c>
      <c r="K15" s="127">
        <f t="shared" si="1"/>
        <v>-32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82"/>
      <c r="B16" s="44" t="s">
        <v>57</v>
      </c>
      <c r="C16" s="43"/>
      <c r="D16" s="43"/>
      <c r="E16" s="91" t="s">
        <v>98</v>
      </c>
      <c r="F16" s="67">
        <f t="shared" ref="F16:O16" si="2">F8-F11</f>
        <v>10</v>
      </c>
      <c r="G16" s="124">
        <f t="shared" si="2"/>
        <v>-153</v>
      </c>
      <c r="H16" s="67">
        <f t="shared" si="2"/>
        <v>323</v>
      </c>
      <c r="I16" s="124">
        <f t="shared" si="2"/>
        <v>891</v>
      </c>
      <c r="J16" s="67">
        <f t="shared" si="2"/>
        <v>292</v>
      </c>
      <c r="K16" s="124">
        <f t="shared" si="2"/>
        <v>217</v>
      </c>
      <c r="L16" s="67">
        <f t="shared" si="2"/>
        <v>0</v>
      </c>
      <c r="M16" s="124">
        <f t="shared" si="2"/>
        <v>0</v>
      </c>
      <c r="N16" s="67">
        <f t="shared" si="2"/>
        <v>0</v>
      </c>
      <c r="O16" s="124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82"/>
      <c r="B17" s="44" t="s">
        <v>58</v>
      </c>
      <c r="C17" s="43"/>
      <c r="D17" s="43"/>
      <c r="E17" s="34"/>
      <c r="F17" s="69">
        <v>0</v>
      </c>
      <c r="G17" s="127">
        <v>0</v>
      </c>
      <c r="H17" s="118">
        <v>0</v>
      </c>
      <c r="I17" s="119">
        <v>0</v>
      </c>
      <c r="J17" s="70">
        <v>0</v>
      </c>
      <c r="K17" s="117">
        <v>0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83"/>
      <c r="B18" s="47" t="s">
        <v>59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82" t="s">
        <v>83</v>
      </c>
      <c r="B19" s="50" t="s">
        <v>60</v>
      </c>
      <c r="C19" s="51"/>
      <c r="D19" s="51"/>
      <c r="E19" s="96"/>
      <c r="F19" s="65">
        <v>0</v>
      </c>
      <c r="G19" s="134">
        <v>4</v>
      </c>
      <c r="H19" s="66">
        <v>43</v>
      </c>
      <c r="I19" s="135">
        <v>184</v>
      </c>
      <c r="J19" s="66">
        <v>1756</v>
      </c>
      <c r="K19" s="66">
        <v>3258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82"/>
      <c r="B20" s="19"/>
      <c r="C20" s="30" t="s">
        <v>61</v>
      </c>
      <c r="D20" s="43"/>
      <c r="E20" s="91"/>
      <c r="F20" s="69">
        <v>0</v>
      </c>
      <c r="G20" s="127">
        <v>0</v>
      </c>
      <c r="H20" s="70">
        <v>0</v>
      </c>
      <c r="I20" s="116">
        <v>0</v>
      </c>
      <c r="J20" s="70">
        <v>380</v>
      </c>
      <c r="K20" s="70">
        <v>783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82"/>
      <c r="B21" s="9" t="s">
        <v>62</v>
      </c>
      <c r="C21" s="63"/>
      <c r="D21" s="63"/>
      <c r="E21" s="90" t="s">
        <v>99</v>
      </c>
      <c r="F21" s="137">
        <v>0</v>
      </c>
      <c r="G21" s="138">
        <v>4</v>
      </c>
      <c r="H21" s="120">
        <v>43</v>
      </c>
      <c r="I21" s="122">
        <v>184</v>
      </c>
      <c r="J21" s="120">
        <v>1756</v>
      </c>
      <c r="K21" s="120">
        <v>3258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82"/>
      <c r="B22" s="50" t="s">
        <v>63</v>
      </c>
      <c r="C22" s="51"/>
      <c r="D22" s="51"/>
      <c r="E22" s="96" t="s">
        <v>100</v>
      </c>
      <c r="F22" s="65">
        <v>371</v>
      </c>
      <c r="G22" s="134">
        <v>416</v>
      </c>
      <c r="H22" s="66">
        <v>3231</v>
      </c>
      <c r="I22" s="135">
        <v>3354</v>
      </c>
      <c r="J22" s="66">
        <v>2822</v>
      </c>
      <c r="K22" s="66">
        <v>4206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82"/>
      <c r="B23" s="7" t="s">
        <v>64</v>
      </c>
      <c r="C23" s="52" t="s">
        <v>65</v>
      </c>
      <c r="D23" s="53"/>
      <c r="E23" s="95"/>
      <c r="F23" s="67">
        <v>168</v>
      </c>
      <c r="G23" s="124">
        <v>165</v>
      </c>
      <c r="H23" s="68">
        <v>122</v>
      </c>
      <c r="I23" s="125">
        <v>151</v>
      </c>
      <c r="J23" s="68">
        <v>1016</v>
      </c>
      <c r="K23" s="251">
        <v>948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82"/>
      <c r="B24" s="44" t="s">
        <v>101</v>
      </c>
      <c r="C24" s="43"/>
      <c r="D24" s="43"/>
      <c r="E24" s="91" t="s">
        <v>102</v>
      </c>
      <c r="F24" s="69">
        <f t="shared" ref="F24:O24" si="3">F21-F22</f>
        <v>-371</v>
      </c>
      <c r="G24" s="127">
        <f t="shared" si="3"/>
        <v>-412</v>
      </c>
      <c r="H24" s="69">
        <f t="shared" si="3"/>
        <v>-3188</v>
      </c>
      <c r="I24" s="127">
        <f t="shared" si="3"/>
        <v>-3170</v>
      </c>
      <c r="J24" s="69">
        <f t="shared" si="3"/>
        <v>-1066</v>
      </c>
      <c r="K24" s="127">
        <f t="shared" si="3"/>
        <v>-948</v>
      </c>
      <c r="L24" s="69">
        <f t="shared" si="3"/>
        <v>0</v>
      </c>
      <c r="M24" s="127">
        <f t="shared" si="3"/>
        <v>0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82"/>
      <c r="B25" s="101" t="s">
        <v>66</v>
      </c>
      <c r="C25" s="53"/>
      <c r="D25" s="53"/>
      <c r="E25" s="284" t="s">
        <v>103</v>
      </c>
      <c r="F25" s="296">
        <v>371</v>
      </c>
      <c r="G25" s="294">
        <v>412</v>
      </c>
      <c r="H25" s="292">
        <v>3188</v>
      </c>
      <c r="I25" s="294">
        <v>3170</v>
      </c>
      <c r="J25" s="292">
        <v>1066</v>
      </c>
      <c r="K25" s="294">
        <v>948</v>
      </c>
      <c r="L25" s="292"/>
      <c r="M25" s="294"/>
      <c r="N25" s="292"/>
      <c r="O25" s="29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82"/>
      <c r="B26" s="9" t="s">
        <v>67</v>
      </c>
      <c r="C26" s="63"/>
      <c r="D26" s="63"/>
      <c r="E26" s="285"/>
      <c r="F26" s="297"/>
      <c r="G26" s="295"/>
      <c r="H26" s="293"/>
      <c r="I26" s="295"/>
      <c r="J26" s="293"/>
      <c r="K26" s="295"/>
      <c r="L26" s="293"/>
      <c r="M26" s="295"/>
      <c r="N26" s="293"/>
      <c r="O26" s="295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83"/>
      <c r="B27" s="47" t="s">
        <v>104</v>
      </c>
      <c r="C27" s="31"/>
      <c r="D27" s="31"/>
      <c r="E27" s="92" t="s">
        <v>105</v>
      </c>
      <c r="F27" s="73">
        <f t="shared" ref="F27:O27" si="4">F24+F25</f>
        <v>0</v>
      </c>
      <c r="G27" s="139">
        <f t="shared" si="4"/>
        <v>0</v>
      </c>
      <c r="H27" s="73">
        <f t="shared" si="4"/>
        <v>0</v>
      </c>
      <c r="I27" s="139">
        <f t="shared" si="4"/>
        <v>0</v>
      </c>
      <c r="J27" s="73">
        <f t="shared" si="4"/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106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6" customHeight="1">
      <c r="A30" s="275" t="s">
        <v>68</v>
      </c>
      <c r="B30" s="276"/>
      <c r="C30" s="276"/>
      <c r="D30" s="276"/>
      <c r="E30" s="277"/>
      <c r="F30" s="298" t="s">
        <v>254</v>
      </c>
      <c r="G30" s="299"/>
      <c r="H30" s="298" t="s">
        <v>255</v>
      </c>
      <c r="I30" s="299"/>
      <c r="J30" s="298" t="s">
        <v>256</v>
      </c>
      <c r="K30" s="299"/>
      <c r="L30" s="298"/>
      <c r="M30" s="299"/>
      <c r="N30" s="298"/>
      <c r="O30" s="299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6" customHeight="1">
      <c r="A31" s="278"/>
      <c r="B31" s="279"/>
      <c r="C31" s="279"/>
      <c r="D31" s="279"/>
      <c r="E31" s="280"/>
      <c r="F31" s="109" t="s">
        <v>233</v>
      </c>
      <c r="G31" s="143" t="s">
        <v>2</v>
      </c>
      <c r="H31" s="109" t="s">
        <v>233</v>
      </c>
      <c r="I31" s="143" t="s">
        <v>2</v>
      </c>
      <c r="J31" s="109" t="s">
        <v>233</v>
      </c>
      <c r="K31" s="144" t="s">
        <v>2</v>
      </c>
      <c r="L31" s="109" t="s">
        <v>233</v>
      </c>
      <c r="M31" s="143" t="s">
        <v>2</v>
      </c>
      <c r="N31" s="109" t="s">
        <v>233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6" customHeight="1">
      <c r="A32" s="281" t="s">
        <v>84</v>
      </c>
      <c r="B32" s="55" t="s">
        <v>49</v>
      </c>
      <c r="C32" s="56"/>
      <c r="D32" s="56"/>
      <c r="E32" s="15" t="s">
        <v>41</v>
      </c>
      <c r="F32" s="66">
        <v>706</v>
      </c>
      <c r="G32" s="147">
        <v>568</v>
      </c>
      <c r="H32" s="110">
        <v>8</v>
      </c>
      <c r="I32" s="112">
        <v>9</v>
      </c>
      <c r="J32" s="110">
        <v>421</v>
      </c>
      <c r="K32" s="110">
        <v>449</v>
      </c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6" customHeight="1">
      <c r="A33" s="286"/>
      <c r="B33" s="8"/>
      <c r="C33" s="52" t="s">
        <v>69</v>
      </c>
      <c r="D33" s="53"/>
      <c r="E33" s="99"/>
      <c r="F33" s="68">
        <v>543</v>
      </c>
      <c r="G33" s="150">
        <v>420</v>
      </c>
      <c r="H33" s="68">
        <v>0</v>
      </c>
      <c r="I33" s="125">
        <v>0</v>
      </c>
      <c r="J33" s="68">
        <v>394</v>
      </c>
      <c r="K33" s="251">
        <v>407</v>
      </c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6" customHeight="1">
      <c r="A34" s="286"/>
      <c r="B34" s="8"/>
      <c r="C34" s="24"/>
      <c r="D34" s="30" t="s">
        <v>70</v>
      </c>
      <c r="E34" s="94"/>
      <c r="F34" s="70">
        <v>543</v>
      </c>
      <c r="G34" s="115">
        <v>420</v>
      </c>
      <c r="H34" s="70">
        <v>0</v>
      </c>
      <c r="I34" s="116">
        <v>0</v>
      </c>
      <c r="J34" s="70">
        <v>394</v>
      </c>
      <c r="K34" s="70">
        <v>407</v>
      </c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6" customHeight="1">
      <c r="A35" s="286"/>
      <c r="B35" s="10"/>
      <c r="C35" s="62" t="s">
        <v>71</v>
      </c>
      <c r="D35" s="63"/>
      <c r="E35" s="100"/>
      <c r="F35" s="120">
        <v>163</v>
      </c>
      <c r="G35" s="121">
        <v>148</v>
      </c>
      <c r="H35" s="120">
        <v>8</v>
      </c>
      <c r="I35" s="122">
        <v>9</v>
      </c>
      <c r="J35" s="151">
        <v>32</v>
      </c>
      <c r="K35" s="256">
        <v>42</v>
      </c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6" customHeight="1">
      <c r="A36" s="286"/>
      <c r="B36" s="50" t="s">
        <v>52</v>
      </c>
      <c r="C36" s="51"/>
      <c r="D36" s="51"/>
      <c r="E36" s="15" t="s">
        <v>42</v>
      </c>
      <c r="F36" s="65">
        <v>422</v>
      </c>
      <c r="G36" s="124">
        <v>333</v>
      </c>
      <c r="H36" s="66">
        <v>78</v>
      </c>
      <c r="I36" s="135">
        <v>9</v>
      </c>
      <c r="J36" s="66">
        <v>125</v>
      </c>
      <c r="K36" s="66">
        <v>154</v>
      </c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6" customHeight="1">
      <c r="A37" s="286"/>
      <c r="B37" s="8"/>
      <c r="C37" s="30" t="s">
        <v>72</v>
      </c>
      <c r="D37" s="43"/>
      <c r="E37" s="94"/>
      <c r="F37" s="69">
        <v>349</v>
      </c>
      <c r="G37" s="127">
        <v>260</v>
      </c>
      <c r="H37" s="70">
        <v>73</v>
      </c>
      <c r="I37" s="116">
        <v>0</v>
      </c>
      <c r="J37" s="70">
        <v>122</v>
      </c>
      <c r="K37" s="70">
        <v>152</v>
      </c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6" customHeight="1">
      <c r="A38" s="286"/>
      <c r="B38" s="10"/>
      <c r="C38" s="30" t="s">
        <v>73</v>
      </c>
      <c r="D38" s="43"/>
      <c r="E38" s="94"/>
      <c r="F38" s="69">
        <v>73</v>
      </c>
      <c r="G38" s="127">
        <v>73</v>
      </c>
      <c r="H38" s="70">
        <v>5</v>
      </c>
      <c r="I38" s="116">
        <v>6</v>
      </c>
      <c r="J38" s="70">
        <v>3</v>
      </c>
      <c r="K38" s="70">
        <v>2</v>
      </c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6" customHeight="1">
      <c r="A39" s="287"/>
      <c r="B39" s="11" t="s">
        <v>74</v>
      </c>
      <c r="C39" s="12"/>
      <c r="D39" s="12"/>
      <c r="E39" s="98" t="s">
        <v>107</v>
      </c>
      <c r="F39" s="73">
        <f>F32-F36</f>
        <v>284</v>
      </c>
      <c r="G39" s="139">
        <f t="shared" ref="G39:O39" si="5">G32-G36</f>
        <v>235</v>
      </c>
      <c r="H39" s="73">
        <f t="shared" si="5"/>
        <v>-70</v>
      </c>
      <c r="I39" s="139">
        <f t="shared" si="5"/>
        <v>0</v>
      </c>
      <c r="J39" s="73">
        <f t="shared" si="5"/>
        <v>296</v>
      </c>
      <c r="K39" s="139">
        <f t="shared" si="5"/>
        <v>295</v>
      </c>
      <c r="L39" s="73">
        <f t="shared" si="5"/>
        <v>0</v>
      </c>
      <c r="M39" s="139">
        <f t="shared" si="5"/>
        <v>0</v>
      </c>
      <c r="N39" s="73">
        <f t="shared" si="5"/>
        <v>0</v>
      </c>
      <c r="O39" s="139">
        <f t="shared" si="5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6" customHeight="1">
      <c r="A40" s="281" t="s">
        <v>85</v>
      </c>
      <c r="B40" s="50" t="s">
        <v>75</v>
      </c>
      <c r="C40" s="51"/>
      <c r="D40" s="51"/>
      <c r="E40" s="15" t="s">
        <v>44</v>
      </c>
      <c r="F40" s="65">
        <v>2227</v>
      </c>
      <c r="G40" s="134">
        <v>1751</v>
      </c>
      <c r="H40" s="66">
        <v>122</v>
      </c>
      <c r="I40" s="135">
        <v>4583</v>
      </c>
      <c r="J40" s="66">
        <v>392</v>
      </c>
      <c r="K40" s="136">
        <v>557</v>
      </c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6" customHeight="1">
      <c r="A41" s="288"/>
      <c r="B41" s="10"/>
      <c r="C41" s="30" t="s">
        <v>76</v>
      </c>
      <c r="D41" s="43"/>
      <c r="E41" s="94"/>
      <c r="F41" s="153">
        <v>1972</v>
      </c>
      <c r="G41" s="154">
        <v>1522</v>
      </c>
      <c r="H41" s="151">
        <v>70</v>
      </c>
      <c r="I41" s="152">
        <v>0</v>
      </c>
      <c r="J41" s="70">
        <v>392</v>
      </c>
      <c r="K41" s="117">
        <v>557</v>
      </c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6" customHeight="1">
      <c r="A42" s="288"/>
      <c r="B42" s="50" t="s">
        <v>63</v>
      </c>
      <c r="C42" s="51"/>
      <c r="D42" s="51"/>
      <c r="E42" s="15" t="s">
        <v>45</v>
      </c>
      <c r="F42" s="65">
        <v>2511</v>
      </c>
      <c r="G42" s="134">
        <v>1986</v>
      </c>
      <c r="H42" s="66">
        <v>52</v>
      </c>
      <c r="I42" s="135">
        <v>4583</v>
      </c>
      <c r="J42" s="66">
        <v>688</v>
      </c>
      <c r="K42" s="136">
        <v>852</v>
      </c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6" customHeight="1">
      <c r="A43" s="288"/>
      <c r="B43" s="10"/>
      <c r="C43" s="30" t="s">
        <v>77</v>
      </c>
      <c r="D43" s="43"/>
      <c r="E43" s="94"/>
      <c r="F43" s="69">
        <v>727</v>
      </c>
      <c r="G43" s="127">
        <v>464</v>
      </c>
      <c r="H43" s="70">
        <v>16</v>
      </c>
      <c r="I43" s="116">
        <v>16</v>
      </c>
      <c r="J43" s="151">
        <v>688</v>
      </c>
      <c r="K43" s="152">
        <v>832</v>
      </c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6" customHeight="1">
      <c r="A44" s="289"/>
      <c r="B44" s="47" t="s">
        <v>74</v>
      </c>
      <c r="C44" s="31"/>
      <c r="D44" s="31"/>
      <c r="E44" s="98" t="s">
        <v>108</v>
      </c>
      <c r="F44" s="129">
        <f>F40-F42</f>
        <v>-284</v>
      </c>
      <c r="G44" s="130">
        <f t="shared" ref="G44:O44" si="6">G40-G42</f>
        <v>-235</v>
      </c>
      <c r="H44" s="129">
        <f t="shared" si="6"/>
        <v>70</v>
      </c>
      <c r="I44" s="130">
        <f t="shared" si="6"/>
        <v>0</v>
      </c>
      <c r="J44" s="129">
        <f t="shared" si="6"/>
        <v>-296</v>
      </c>
      <c r="K44" s="130">
        <f t="shared" si="6"/>
        <v>-295</v>
      </c>
      <c r="L44" s="129">
        <f t="shared" si="6"/>
        <v>0</v>
      </c>
      <c r="M44" s="130">
        <f t="shared" si="6"/>
        <v>0</v>
      </c>
      <c r="N44" s="129">
        <f t="shared" si="6"/>
        <v>0</v>
      </c>
      <c r="O44" s="130">
        <f t="shared" si="6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6" customHeight="1">
      <c r="A45" s="266" t="s">
        <v>86</v>
      </c>
      <c r="B45" s="25" t="s">
        <v>78</v>
      </c>
      <c r="C45" s="20"/>
      <c r="D45" s="20"/>
      <c r="E45" s="97" t="s">
        <v>109</v>
      </c>
      <c r="F45" s="155">
        <f>F39+F44</f>
        <v>0</v>
      </c>
      <c r="G45" s="156">
        <f t="shared" ref="G45:O45" si="7">G39+G44</f>
        <v>0</v>
      </c>
      <c r="H45" s="155">
        <f t="shared" si="7"/>
        <v>0</v>
      </c>
      <c r="I45" s="156">
        <f t="shared" si="7"/>
        <v>0</v>
      </c>
      <c r="J45" s="155">
        <f t="shared" si="7"/>
        <v>0</v>
      </c>
      <c r="K45" s="156">
        <f t="shared" si="7"/>
        <v>0</v>
      </c>
      <c r="L45" s="155">
        <f t="shared" si="7"/>
        <v>0</v>
      </c>
      <c r="M45" s="156">
        <f t="shared" si="7"/>
        <v>0</v>
      </c>
      <c r="N45" s="155">
        <f t="shared" si="7"/>
        <v>0</v>
      </c>
      <c r="O45" s="156">
        <f t="shared" si="7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6" customHeight="1">
      <c r="A46" s="267"/>
      <c r="B46" s="44" t="s">
        <v>79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>
        <v>0</v>
      </c>
      <c r="K46" s="152">
        <v>0</v>
      </c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6" customHeight="1">
      <c r="A47" s="267"/>
      <c r="B47" s="44" t="s">
        <v>80</v>
      </c>
      <c r="C47" s="43"/>
      <c r="D47" s="43"/>
      <c r="E47" s="43"/>
      <c r="F47" s="69">
        <v>0</v>
      </c>
      <c r="G47" s="127">
        <v>0</v>
      </c>
      <c r="H47" s="70">
        <v>0</v>
      </c>
      <c r="I47" s="116">
        <v>0</v>
      </c>
      <c r="J47" s="70">
        <v>0</v>
      </c>
      <c r="K47" s="117">
        <v>0</v>
      </c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6" customHeight="1">
      <c r="A48" s="268"/>
      <c r="B48" s="47" t="s">
        <v>81</v>
      </c>
      <c r="C48" s="31"/>
      <c r="D48" s="31"/>
      <c r="E48" s="31"/>
      <c r="F48" s="74">
        <v>0</v>
      </c>
      <c r="G48" s="157">
        <v>0</v>
      </c>
      <c r="H48" s="74">
        <v>0</v>
      </c>
      <c r="I48" s="158">
        <v>0</v>
      </c>
      <c r="J48" s="74">
        <v>0</v>
      </c>
      <c r="K48" s="159">
        <v>0</v>
      </c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6" customHeight="1">
      <c r="A49" s="13" t="s">
        <v>110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54296875" style="2" customWidth="1"/>
    <col min="3" max="4" width="1.54296875" style="2" customWidth="1"/>
    <col min="5" max="5" width="32.54296875" style="2" customWidth="1"/>
    <col min="6" max="6" width="15.54296875" style="2" customWidth="1"/>
    <col min="7" max="7" width="10.54296875" style="2" customWidth="1"/>
    <col min="8" max="8" width="15.54296875" style="2" customWidth="1"/>
    <col min="9" max="9" width="10.54296875" style="2" customWidth="1"/>
    <col min="10" max="11" width="9" style="2"/>
    <col min="12" max="12" width="9.81640625" style="2" customWidth="1"/>
    <col min="13" max="16384" width="9" style="2"/>
  </cols>
  <sheetData>
    <row r="1" spans="1:10" ht="34" customHeight="1">
      <c r="A1" s="57" t="s">
        <v>0</v>
      </c>
      <c r="B1" s="57"/>
      <c r="C1" s="57"/>
      <c r="D1" s="57"/>
      <c r="E1" s="102" t="s">
        <v>257</v>
      </c>
      <c r="F1" s="1"/>
    </row>
    <row r="3" spans="1:10" ht="14">
      <c r="A3" s="27" t="s">
        <v>111</v>
      </c>
    </row>
    <row r="5" spans="1:10">
      <c r="A5" s="58" t="s">
        <v>235</v>
      </c>
      <c r="B5" s="58"/>
      <c r="C5" s="58"/>
      <c r="D5" s="58"/>
      <c r="E5" s="58"/>
    </row>
    <row r="6" spans="1:10" ht="14">
      <c r="A6" s="3"/>
      <c r="H6" s="4"/>
      <c r="I6" s="14" t="s">
        <v>1</v>
      </c>
    </row>
    <row r="7" spans="1:10" ht="27" customHeight="1">
      <c r="A7" s="5"/>
      <c r="B7" s="6"/>
      <c r="C7" s="6"/>
      <c r="D7" s="6"/>
      <c r="E7" s="6"/>
      <c r="F7" s="21" t="s">
        <v>236</v>
      </c>
      <c r="G7" s="22"/>
      <c r="H7" s="39" t="s">
        <v>2</v>
      </c>
      <c r="I7" s="41" t="s">
        <v>22</v>
      </c>
    </row>
    <row r="8" spans="1:10" ht="17.149999999999999" customHeight="1">
      <c r="A8" s="59"/>
      <c r="B8" s="60"/>
      <c r="C8" s="60"/>
      <c r="D8" s="60"/>
      <c r="E8" s="60"/>
      <c r="F8" s="18" t="s">
        <v>112</v>
      </c>
      <c r="G8" s="26" t="s">
        <v>3</v>
      </c>
      <c r="H8" s="40"/>
      <c r="I8" s="42"/>
    </row>
    <row r="9" spans="1:10" ht="18" customHeight="1">
      <c r="A9" s="259" t="s">
        <v>87</v>
      </c>
      <c r="B9" s="259" t="s">
        <v>89</v>
      </c>
      <c r="C9" s="55" t="s">
        <v>4</v>
      </c>
      <c r="D9" s="56"/>
      <c r="E9" s="56"/>
      <c r="F9" s="65">
        <v>113491</v>
      </c>
      <c r="G9" s="75">
        <f>F9/$F$27*100</f>
        <v>19.182766255936986</v>
      </c>
      <c r="H9" s="66">
        <v>116440</v>
      </c>
      <c r="I9" s="80">
        <f t="shared" ref="I9:I45" si="0">(F9/H9-1)*100</f>
        <v>-2.5326348333905901</v>
      </c>
      <c r="J9" s="2">
        <v>1</v>
      </c>
    </row>
    <row r="10" spans="1:10" ht="18" customHeight="1">
      <c r="A10" s="260"/>
      <c r="B10" s="260"/>
      <c r="C10" s="7"/>
      <c r="D10" s="52" t="s">
        <v>23</v>
      </c>
      <c r="E10" s="53"/>
      <c r="F10" s="67">
        <v>29622</v>
      </c>
      <c r="G10" s="76">
        <f t="shared" ref="G10:G27" si="1">F10/$F$27*100</f>
        <v>5.0068454946503724</v>
      </c>
      <c r="H10" s="68">
        <v>29932</v>
      </c>
      <c r="I10" s="81">
        <f t="shared" si="0"/>
        <v>-1.035680876653744</v>
      </c>
      <c r="J10" s="2">
        <v>2</v>
      </c>
    </row>
    <row r="11" spans="1:10" ht="18" customHeight="1">
      <c r="A11" s="260"/>
      <c r="B11" s="260"/>
      <c r="C11" s="7"/>
      <c r="D11" s="16"/>
      <c r="E11" s="23" t="s">
        <v>24</v>
      </c>
      <c r="F11" s="69">
        <v>24630</v>
      </c>
      <c r="G11" s="77">
        <f t="shared" si="1"/>
        <v>4.1630748947822118</v>
      </c>
      <c r="H11" s="70">
        <v>24711</v>
      </c>
      <c r="I11" s="82">
        <f t="shared" si="0"/>
        <v>-0.32778924365667317</v>
      </c>
      <c r="J11" s="2">
        <v>3</v>
      </c>
    </row>
    <row r="12" spans="1:10" ht="18" customHeight="1">
      <c r="A12" s="260"/>
      <c r="B12" s="260"/>
      <c r="C12" s="7"/>
      <c r="D12" s="16"/>
      <c r="E12" s="23" t="s">
        <v>25</v>
      </c>
      <c r="F12" s="69">
        <v>1989</v>
      </c>
      <c r="G12" s="77">
        <f t="shared" si="1"/>
        <v>0.33618984838497035</v>
      </c>
      <c r="H12" s="70">
        <v>2087</v>
      </c>
      <c r="I12" s="82">
        <f t="shared" si="0"/>
        <v>-4.6957355055103012</v>
      </c>
      <c r="J12" s="2">
        <v>4</v>
      </c>
    </row>
    <row r="13" spans="1:10" ht="18" customHeight="1">
      <c r="A13" s="260"/>
      <c r="B13" s="260"/>
      <c r="C13" s="7"/>
      <c r="D13" s="33"/>
      <c r="E13" s="23" t="s">
        <v>26</v>
      </c>
      <c r="F13" s="69">
        <v>136</v>
      </c>
      <c r="G13" s="77">
        <f t="shared" si="1"/>
        <v>2.2987340060510793E-2</v>
      </c>
      <c r="H13" s="70">
        <v>278</v>
      </c>
      <c r="I13" s="82">
        <f t="shared" si="0"/>
        <v>-51.079136690647474</v>
      </c>
      <c r="J13" s="2">
        <v>5</v>
      </c>
    </row>
    <row r="14" spans="1:10" ht="18" customHeight="1">
      <c r="A14" s="260"/>
      <c r="B14" s="260"/>
      <c r="C14" s="7"/>
      <c r="D14" s="61" t="s">
        <v>27</v>
      </c>
      <c r="E14" s="51"/>
      <c r="F14" s="65">
        <v>16042</v>
      </c>
      <c r="G14" s="75">
        <f t="shared" si="1"/>
        <v>2.7114919797846628</v>
      </c>
      <c r="H14" s="66">
        <v>18786</v>
      </c>
      <c r="I14" s="83">
        <f t="shared" si="0"/>
        <v>-14.606621952517829</v>
      </c>
      <c r="J14" s="2">
        <v>6</v>
      </c>
    </row>
    <row r="15" spans="1:10" ht="18" customHeight="1">
      <c r="A15" s="260"/>
      <c r="B15" s="260"/>
      <c r="C15" s="7"/>
      <c r="D15" s="16"/>
      <c r="E15" s="23" t="s">
        <v>28</v>
      </c>
      <c r="F15" s="69">
        <v>816</v>
      </c>
      <c r="G15" s="77">
        <f t="shared" si="1"/>
        <v>0.13792404036306474</v>
      </c>
      <c r="H15" s="70">
        <v>817</v>
      </c>
      <c r="I15" s="82">
        <f t="shared" si="0"/>
        <v>-0.1223990208078285</v>
      </c>
      <c r="J15" s="2">
        <v>7</v>
      </c>
    </row>
    <row r="16" spans="1:10" ht="18" customHeight="1">
      <c r="A16" s="260"/>
      <c r="B16" s="260"/>
      <c r="C16" s="7"/>
      <c r="D16" s="16"/>
      <c r="E16" s="29" t="s">
        <v>29</v>
      </c>
      <c r="F16" s="67">
        <v>18225</v>
      </c>
      <c r="G16" s="76">
        <f t="shared" si="1"/>
        <v>3.0804725926677148</v>
      </c>
      <c r="H16" s="68">
        <v>17969</v>
      </c>
      <c r="I16" s="81">
        <f t="shared" si="0"/>
        <v>1.424675830597133</v>
      </c>
      <c r="J16" s="2">
        <v>8</v>
      </c>
    </row>
    <row r="17" spans="1:10" ht="18" customHeight="1">
      <c r="A17" s="260"/>
      <c r="B17" s="260"/>
      <c r="C17" s="7"/>
      <c r="D17" s="264" t="s">
        <v>30</v>
      </c>
      <c r="E17" s="300"/>
      <c r="F17" s="67">
        <v>37789</v>
      </c>
      <c r="G17" s="76">
        <f t="shared" si="1"/>
        <v>6.3872690701959005</v>
      </c>
      <c r="H17" s="68">
        <v>39766</v>
      </c>
      <c r="I17" s="81">
        <f t="shared" si="0"/>
        <v>-4.9715837650254002</v>
      </c>
      <c r="J17" s="2">
        <v>9</v>
      </c>
    </row>
    <row r="18" spans="1:10" ht="18" customHeight="1">
      <c r="A18" s="260"/>
      <c r="B18" s="260"/>
      <c r="C18" s="7"/>
      <c r="D18" s="264" t="s">
        <v>93</v>
      </c>
      <c r="E18" s="265"/>
      <c r="F18" s="69">
        <v>1805</v>
      </c>
      <c r="G18" s="77">
        <f t="shared" si="1"/>
        <v>0.30508932947957335</v>
      </c>
      <c r="H18" s="70">
        <v>1592</v>
      </c>
      <c r="I18" s="82">
        <f t="shared" si="0"/>
        <v>13.379396984924629</v>
      </c>
      <c r="J18" s="2">
        <v>10</v>
      </c>
    </row>
    <row r="19" spans="1:10" ht="18" customHeight="1">
      <c r="A19" s="260"/>
      <c r="B19" s="260"/>
      <c r="C19" s="10"/>
      <c r="D19" s="264" t="s">
        <v>94</v>
      </c>
      <c r="E19" s="265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10" ht="18" customHeight="1">
      <c r="A20" s="260"/>
      <c r="B20" s="260"/>
      <c r="C20" s="44" t="s">
        <v>5</v>
      </c>
      <c r="D20" s="43"/>
      <c r="E20" s="43"/>
      <c r="F20" s="69">
        <v>18737</v>
      </c>
      <c r="G20" s="77">
        <f t="shared" si="1"/>
        <v>3.1670131670131672</v>
      </c>
      <c r="H20" s="70">
        <v>19244</v>
      </c>
      <c r="I20" s="82">
        <f t="shared" si="0"/>
        <v>-2.6345874038661399</v>
      </c>
      <c r="J20" s="2">
        <v>11</v>
      </c>
    </row>
    <row r="21" spans="1:10" ht="18" customHeight="1">
      <c r="A21" s="260"/>
      <c r="B21" s="260"/>
      <c r="C21" s="44" t="s">
        <v>6</v>
      </c>
      <c r="D21" s="43"/>
      <c r="E21" s="43"/>
      <c r="F21" s="69">
        <v>190853</v>
      </c>
      <c r="G21" s="77">
        <f t="shared" si="1"/>
        <v>32.258844210063721</v>
      </c>
      <c r="H21" s="70">
        <v>193349</v>
      </c>
      <c r="I21" s="82">
        <f t="shared" si="0"/>
        <v>-1.2909298729240959</v>
      </c>
      <c r="J21" s="2">
        <v>12</v>
      </c>
    </row>
    <row r="22" spans="1:10" ht="18" customHeight="1">
      <c r="A22" s="260"/>
      <c r="B22" s="260"/>
      <c r="C22" s="44" t="s">
        <v>31</v>
      </c>
      <c r="D22" s="43"/>
      <c r="E22" s="43"/>
      <c r="F22" s="69">
        <v>7146</v>
      </c>
      <c r="G22" s="77">
        <f t="shared" si="1"/>
        <v>1.2078495005324275</v>
      </c>
      <c r="H22" s="70">
        <v>7028</v>
      </c>
      <c r="I22" s="82">
        <f t="shared" si="0"/>
        <v>1.6789982925440983</v>
      </c>
      <c r="J22" s="255" t="s">
        <v>258</v>
      </c>
    </row>
    <row r="23" spans="1:10" ht="18" customHeight="1">
      <c r="A23" s="260"/>
      <c r="B23" s="260"/>
      <c r="C23" s="44" t="s">
        <v>7</v>
      </c>
      <c r="D23" s="43"/>
      <c r="E23" s="43"/>
      <c r="F23" s="69">
        <v>93565</v>
      </c>
      <c r="G23" s="77">
        <f t="shared" si="1"/>
        <v>15.814782887953619</v>
      </c>
      <c r="H23" s="70">
        <v>89588</v>
      </c>
      <c r="I23" s="82">
        <f t="shared" si="0"/>
        <v>4.4392106085636485</v>
      </c>
      <c r="J23" s="2">
        <v>15</v>
      </c>
    </row>
    <row r="24" spans="1:10" ht="18" customHeight="1">
      <c r="A24" s="260"/>
      <c r="B24" s="260"/>
      <c r="C24" s="44" t="s">
        <v>32</v>
      </c>
      <c r="D24" s="43"/>
      <c r="E24" s="43"/>
      <c r="F24" s="69">
        <v>951</v>
      </c>
      <c r="G24" s="77">
        <f t="shared" si="1"/>
        <v>0.16074235586430707</v>
      </c>
      <c r="H24" s="70">
        <v>1018</v>
      </c>
      <c r="I24" s="82">
        <f t="shared" si="0"/>
        <v>-6.5815324165029443</v>
      </c>
      <c r="J24" s="2">
        <v>16</v>
      </c>
    </row>
    <row r="25" spans="1:10" ht="18" customHeight="1">
      <c r="A25" s="260"/>
      <c r="B25" s="260"/>
      <c r="C25" s="44" t="s">
        <v>8</v>
      </c>
      <c r="D25" s="43"/>
      <c r="E25" s="43"/>
      <c r="F25" s="69">
        <v>87028</v>
      </c>
      <c r="G25" s="77">
        <f t="shared" si="1"/>
        <v>14.709869344015686</v>
      </c>
      <c r="H25" s="70">
        <v>88599</v>
      </c>
      <c r="I25" s="82">
        <f t="shared" si="0"/>
        <v>-1.7731577105836394</v>
      </c>
      <c r="J25" s="2">
        <v>17</v>
      </c>
    </row>
    <row r="26" spans="1:10" ht="18" customHeight="1">
      <c r="A26" s="260"/>
      <c r="B26" s="260"/>
      <c r="C26" s="45" t="s">
        <v>9</v>
      </c>
      <c r="D26" s="46"/>
      <c r="E26" s="46"/>
      <c r="F26" s="71">
        <v>79859</v>
      </c>
      <c r="G26" s="78">
        <f t="shared" si="1"/>
        <v>13.498132278620083</v>
      </c>
      <c r="H26" s="72">
        <v>91821</v>
      </c>
      <c r="I26" s="84">
        <f t="shared" si="0"/>
        <v>-13.027520937476178</v>
      </c>
      <c r="J26" s="255" t="s">
        <v>259</v>
      </c>
    </row>
    <row r="27" spans="1:10" ht="18" customHeight="1">
      <c r="A27" s="260"/>
      <c r="B27" s="261"/>
      <c r="C27" s="47" t="s">
        <v>10</v>
      </c>
      <c r="D27" s="31"/>
      <c r="E27" s="31"/>
      <c r="F27" s="73">
        <f>SUM(F9,F20:F26)</f>
        <v>591630</v>
      </c>
      <c r="G27" s="79">
        <f t="shared" si="1"/>
        <v>100</v>
      </c>
      <c r="H27" s="73">
        <f>SUM(H9,H20:H26)</f>
        <v>607087</v>
      </c>
      <c r="I27" s="85">
        <f t="shared" si="0"/>
        <v>-2.5460930640913038</v>
      </c>
    </row>
    <row r="28" spans="1:10" ht="18" customHeight="1">
      <c r="A28" s="260"/>
      <c r="B28" s="259" t="s">
        <v>88</v>
      </c>
      <c r="C28" s="55" t="s">
        <v>11</v>
      </c>
      <c r="D28" s="56"/>
      <c r="E28" s="56"/>
      <c r="F28" s="65">
        <v>238719</v>
      </c>
      <c r="G28" s="75">
        <f t="shared" ref="G28:G45" si="2">F28/$F$45*100</f>
        <v>41.051784415320881</v>
      </c>
      <c r="H28" s="65">
        <v>244071</v>
      </c>
      <c r="I28" s="86">
        <f t="shared" si="0"/>
        <v>-2.1928045527735751</v>
      </c>
      <c r="J28" s="2">
        <v>19</v>
      </c>
    </row>
    <row r="29" spans="1:10" ht="18" customHeight="1">
      <c r="A29" s="260"/>
      <c r="B29" s="260"/>
      <c r="C29" s="7"/>
      <c r="D29" s="30" t="s">
        <v>12</v>
      </c>
      <c r="E29" s="43"/>
      <c r="F29" s="69">
        <v>135192</v>
      </c>
      <c r="G29" s="77">
        <f t="shared" si="2"/>
        <v>23.248559346663068</v>
      </c>
      <c r="H29" s="69">
        <v>135553</v>
      </c>
      <c r="I29" s="87">
        <f t="shared" si="0"/>
        <v>-0.26631649613066966</v>
      </c>
      <c r="J29" s="2">
        <v>20</v>
      </c>
    </row>
    <row r="30" spans="1:10" ht="18" customHeight="1">
      <c r="A30" s="260"/>
      <c r="B30" s="260"/>
      <c r="C30" s="7"/>
      <c r="D30" s="30" t="s">
        <v>33</v>
      </c>
      <c r="E30" s="43"/>
      <c r="F30" s="69">
        <v>6831</v>
      </c>
      <c r="G30" s="77">
        <f t="shared" si="2"/>
        <v>1.1747064093811423</v>
      </c>
      <c r="H30" s="69">
        <v>6641</v>
      </c>
      <c r="I30" s="87">
        <f t="shared" si="0"/>
        <v>2.8610149073934554</v>
      </c>
      <c r="J30" s="2">
        <v>21</v>
      </c>
    </row>
    <row r="31" spans="1:10" ht="18" customHeight="1">
      <c r="A31" s="260"/>
      <c r="B31" s="260"/>
      <c r="C31" s="19"/>
      <c r="D31" s="30" t="s">
        <v>13</v>
      </c>
      <c r="E31" s="43"/>
      <c r="F31" s="69">
        <v>96696</v>
      </c>
      <c r="G31" s="77">
        <f t="shared" si="2"/>
        <v>16.628518659276672</v>
      </c>
      <c r="H31" s="69">
        <v>101876</v>
      </c>
      <c r="I31" s="87">
        <f t="shared" si="0"/>
        <v>-5.0846126663787299</v>
      </c>
      <c r="J31" s="2">
        <v>22</v>
      </c>
    </row>
    <row r="32" spans="1:10" ht="18" customHeight="1">
      <c r="A32" s="260"/>
      <c r="B32" s="260"/>
      <c r="C32" s="50" t="s">
        <v>14</v>
      </c>
      <c r="D32" s="51"/>
      <c r="E32" s="51"/>
      <c r="F32" s="65">
        <v>198708</v>
      </c>
      <c r="G32" s="75">
        <f t="shared" si="2"/>
        <v>34.171213760109509</v>
      </c>
      <c r="H32" s="65">
        <v>217699</v>
      </c>
      <c r="I32" s="86">
        <f t="shared" si="0"/>
        <v>-8.7235127400677079</v>
      </c>
      <c r="J32" s="2">
        <v>23</v>
      </c>
    </row>
    <row r="33" spans="1:10" ht="18" customHeight="1">
      <c r="A33" s="260"/>
      <c r="B33" s="260"/>
      <c r="C33" s="7"/>
      <c r="D33" s="30" t="s">
        <v>15</v>
      </c>
      <c r="E33" s="43"/>
      <c r="F33" s="69">
        <v>18683</v>
      </c>
      <c r="G33" s="77">
        <f t="shared" si="2"/>
        <v>3.2128590025571486</v>
      </c>
      <c r="H33" s="69">
        <v>18523</v>
      </c>
      <c r="I33" s="87">
        <f t="shared" si="0"/>
        <v>0.86379096258706323</v>
      </c>
      <c r="J33" s="2">
        <v>24</v>
      </c>
    </row>
    <row r="34" spans="1:10" ht="18" customHeight="1">
      <c r="A34" s="260"/>
      <c r="B34" s="260"/>
      <c r="C34" s="7"/>
      <c r="D34" s="30" t="s">
        <v>34</v>
      </c>
      <c r="E34" s="43"/>
      <c r="F34" s="69">
        <v>6586</v>
      </c>
      <c r="G34" s="77">
        <f t="shared" si="2"/>
        <v>1.1325745003929446</v>
      </c>
      <c r="H34" s="69">
        <v>8484</v>
      </c>
      <c r="I34" s="87">
        <f t="shared" si="0"/>
        <v>-22.37152286657237</v>
      </c>
      <c r="J34" s="2">
        <v>25</v>
      </c>
    </row>
    <row r="35" spans="1:10" ht="18" customHeight="1">
      <c r="A35" s="260"/>
      <c r="B35" s="260"/>
      <c r="C35" s="7"/>
      <c r="D35" s="30" t="s">
        <v>35</v>
      </c>
      <c r="E35" s="43"/>
      <c r="F35" s="69">
        <v>114174</v>
      </c>
      <c r="G35" s="77">
        <f t="shared" si="2"/>
        <v>19.634157456402075</v>
      </c>
      <c r="H35" s="69">
        <v>115422</v>
      </c>
      <c r="I35" s="87">
        <f t="shared" si="0"/>
        <v>-1.0812496751052669</v>
      </c>
      <c r="J35" s="2">
        <v>26</v>
      </c>
    </row>
    <row r="36" spans="1:10" ht="18" customHeight="1">
      <c r="A36" s="260"/>
      <c r="B36" s="260"/>
      <c r="C36" s="7"/>
      <c r="D36" s="30" t="s">
        <v>36</v>
      </c>
      <c r="E36" s="43"/>
      <c r="F36" s="69">
        <v>7621</v>
      </c>
      <c r="G36" s="77">
        <f t="shared" si="2"/>
        <v>1.310560319996148</v>
      </c>
      <c r="H36" s="69">
        <v>7810</v>
      </c>
      <c r="I36" s="87">
        <f t="shared" si="0"/>
        <v>-2.4199743918053795</v>
      </c>
      <c r="J36" s="2">
        <v>27</v>
      </c>
    </row>
    <row r="37" spans="1:10" ht="18" customHeight="1">
      <c r="A37" s="260"/>
      <c r="B37" s="260"/>
      <c r="C37" s="7"/>
      <c r="D37" s="30" t="s">
        <v>16</v>
      </c>
      <c r="E37" s="43"/>
      <c r="F37" s="69">
        <v>8930</v>
      </c>
      <c r="G37" s="77">
        <f t="shared" si="2"/>
        <v>1.5356650908759482</v>
      </c>
      <c r="H37" s="69">
        <v>12073</v>
      </c>
      <c r="I37" s="87">
        <f t="shared" si="0"/>
        <v>-26.033297440569868</v>
      </c>
      <c r="J37" s="2">
        <v>28</v>
      </c>
    </row>
    <row r="38" spans="1:10" ht="18" customHeight="1">
      <c r="A38" s="260"/>
      <c r="B38" s="260"/>
      <c r="C38" s="19"/>
      <c r="D38" s="30" t="s">
        <v>37</v>
      </c>
      <c r="E38" s="43"/>
      <c r="F38" s="69">
        <v>42714</v>
      </c>
      <c r="G38" s="77">
        <f t="shared" si="2"/>
        <v>7.3453973898852469</v>
      </c>
      <c r="H38" s="69">
        <v>55387</v>
      </c>
      <c r="I38" s="87">
        <f t="shared" si="0"/>
        <v>-22.88082040912127</v>
      </c>
      <c r="J38" s="2" t="s">
        <v>260</v>
      </c>
    </row>
    <row r="39" spans="1:10" ht="18" customHeight="1">
      <c r="A39" s="260"/>
      <c r="B39" s="260"/>
      <c r="C39" s="50" t="s">
        <v>17</v>
      </c>
      <c r="D39" s="51"/>
      <c r="E39" s="51"/>
      <c r="F39" s="65">
        <v>144080</v>
      </c>
      <c r="G39" s="75">
        <f t="shared" si="2"/>
        <v>24.777001824569609</v>
      </c>
      <c r="H39" s="65">
        <v>136275</v>
      </c>
      <c r="I39" s="86">
        <f t="shared" si="0"/>
        <v>5.7273894698220529</v>
      </c>
      <c r="J39" s="2">
        <v>31</v>
      </c>
    </row>
    <row r="40" spans="1:10" ht="18" customHeight="1">
      <c r="A40" s="260"/>
      <c r="B40" s="260"/>
      <c r="C40" s="7"/>
      <c r="D40" s="52" t="s">
        <v>18</v>
      </c>
      <c r="E40" s="53"/>
      <c r="F40" s="67">
        <v>129887</v>
      </c>
      <c r="G40" s="76">
        <f t="shared" si="2"/>
        <v>22.336274541836985</v>
      </c>
      <c r="H40" s="67">
        <v>121469</v>
      </c>
      <c r="I40" s="88">
        <f t="shared" si="0"/>
        <v>6.9301632515291978</v>
      </c>
      <c r="J40" s="2">
        <v>32</v>
      </c>
    </row>
    <row r="41" spans="1:10" ht="18" customHeight="1">
      <c r="A41" s="260"/>
      <c r="B41" s="260"/>
      <c r="C41" s="7"/>
      <c r="D41" s="16"/>
      <c r="E41" s="103" t="s">
        <v>91</v>
      </c>
      <c r="F41" s="69">
        <v>99280</v>
      </c>
      <c r="G41" s="77">
        <f t="shared" si="2"/>
        <v>17.072881323870565</v>
      </c>
      <c r="H41" s="69">
        <v>87445</v>
      </c>
      <c r="I41" s="89">
        <f t="shared" si="0"/>
        <v>13.534221510663835</v>
      </c>
      <c r="J41" s="2">
        <v>33</v>
      </c>
    </row>
    <row r="42" spans="1:10" ht="18" customHeight="1">
      <c r="A42" s="260"/>
      <c r="B42" s="260"/>
      <c r="C42" s="7"/>
      <c r="D42" s="33"/>
      <c r="E42" s="32" t="s">
        <v>38</v>
      </c>
      <c r="F42" s="69">
        <v>30607</v>
      </c>
      <c r="G42" s="77">
        <f t="shared" si="2"/>
        <v>5.2633932179664216</v>
      </c>
      <c r="H42" s="69">
        <v>34024</v>
      </c>
      <c r="I42" s="89">
        <f t="shared" si="0"/>
        <v>-10.042910886433109</v>
      </c>
      <c r="J42" s="2">
        <v>34</v>
      </c>
    </row>
    <row r="43" spans="1:10" ht="18" customHeight="1">
      <c r="A43" s="260"/>
      <c r="B43" s="260"/>
      <c r="C43" s="7"/>
      <c r="D43" s="30" t="s">
        <v>39</v>
      </c>
      <c r="E43" s="54"/>
      <c r="F43" s="69">
        <v>14193</v>
      </c>
      <c r="G43" s="77">
        <f t="shared" si="2"/>
        <v>2.4407272827326238</v>
      </c>
      <c r="H43" s="67">
        <v>14806</v>
      </c>
      <c r="I43" s="160">
        <f t="shared" si="0"/>
        <v>-4.1402134269890585</v>
      </c>
      <c r="J43" s="2">
        <v>35</v>
      </c>
    </row>
    <row r="44" spans="1:10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  <c r="J44" s="2">
        <v>36</v>
      </c>
    </row>
    <row r="45" spans="1:10" ht="18" customHeight="1">
      <c r="A45" s="261"/>
      <c r="B45" s="261"/>
      <c r="C45" s="11" t="s">
        <v>19</v>
      </c>
      <c r="D45" s="12"/>
      <c r="E45" s="12"/>
      <c r="F45" s="74">
        <f>SUM(F28,F32,F39)</f>
        <v>581507</v>
      </c>
      <c r="G45" s="79">
        <f t="shared" si="2"/>
        <v>100</v>
      </c>
      <c r="H45" s="74">
        <f>SUM(H28,H32,H39)</f>
        <v>598045</v>
      </c>
      <c r="I45" s="161">
        <f t="shared" si="0"/>
        <v>-2.7653437450359086</v>
      </c>
      <c r="J45" s="2">
        <v>37</v>
      </c>
    </row>
    <row r="46" spans="1:10">
      <c r="A46" s="104" t="s">
        <v>20</v>
      </c>
    </row>
    <row r="47" spans="1:10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453125" style="2" customWidth="1"/>
    <col min="2" max="2" width="3.1796875" style="2" customWidth="1"/>
    <col min="3" max="3" width="34.7265625" style="2" customWidth="1"/>
    <col min="4" max="9" width="11.81640625" style="2" customWidth="1"/>
    <col min="10" max="16384" width="9" style="2"/>
  </cols>
  <sheetData>
    <row r="1" spans="1:10" ht="34" customHeight="1">
      <c r="A1" s="162" t="s">
        <v>0</v>
      </c>
      <c r="B1" s="162"/>
      <c r="C1" s="254" t="s">
        <v>257</v>
      </c>
      <c r="D1" s="163"/>
      <c r="E1" s="163"/>
    </row>
    <row r="4" spans="1:10">
      <c r="A4" s="164" t="s">
        <v>113</v>
      </c>
    </row>
    <row r="5" spans="1:10">
      <c r="I5" s="14" t="s">
        <v>114</v>
      </c>
    </row>
    <row r="6" spans="1:10" s="169" customFormat="1" ht="29.25" customHeight="1">
      <c r="A6" s="165" t="s">
        <v>115</v>
      </c>
      <c r="B6" s="166"/>
      <c r="C6" s="166"/>
      <c r="D6" s="167"/>
      <c r="E6" s="168" t="s">
        <v>231</v>
      </c>
      <c r="F6" s="168" t="s">
        <v>237</v>
      </c>
      <c r="G6" s="168" t="s">
        <v>238</v>
      </c>
      <c r="H6" s="168" t="s">
        <v>239</v>
      </c>
      <c r="I6" s="168" t="s">
        <v>241</v>
      </c>
    </row>
    <row r="7" spans="1:10" ht="27" customHeight="1">
      <c r="A7" s="301" t="s">
        <v>116</v>
      </c>
      <c r="B7" s="55" t="s">
        <v>117</v>
      </c>
      <c r="C7" s="56"/>
      <c r="D7" s="93" t="s">
        <v>118</v>
      </c>
      <c r="E7" s="170">
        <v>610635</v>
      </c>
      <c r="F7" s="171">
        <v>605089</v>
      </c>
      <c r="G7" s="171">
        <v>600781</v>
      </c>
      <c r="H7" s="171">
        <v>607087</v>
      </c>
      <c r="I7" s="171">
        <v>591630</v>
      </c>
      <c r="J7" s="2">
        <v>18</v>
      </c>
    </row>
    <row r="8" spans="1:10" ht="27" customHeight="1">
      <c r="A8" s="260"/>
      <c r="B8" s="9"/>
      <c r="C8" s="30" t="s">
        <v>119</v>
      </c>
      <c r="D8" s="91" t="s">
        <v>42</v>
      </c>
      <c r="E8" s="172">
        <v>328444</v>
      </c>
      <c r="F8" s="172">
        <v>326457</v>
      </c>
      <c r="G8" s="172">
        <v>328825</v>
      </c>
      <c r="H8" s="172">
        <v>329394</v>
      </c>
      <c r="I8" s="173">
        <v>324112</v>
      </c>
      <c r="J8" s="2">
        <v>38</v>
      </c>
    </row>
    <row r="9" spans="1:10" ht="27" customHeight="1">
      <c r="A9" s="260"/>
      <c r="B9" s="44" t="s">
        <v>120</v>
      </c>
      <c r="C9" s="43"/>
      <c r="D9" s="94"/>
      <c r="E9" s="174">
        <v>600960</v>
      </c>
      <c r="F9" s="174">
        <v>595908</v>
      </c>
      <c r="G9" s="174">
        <v>590985</v>
      </c>
      <c r="H9" s="174">
        <v>598045</v>
      </c>
      <c r="I9" s="175">
        <v>581507</v>
      </c>
      <c r="J9" s="2">
        <v>37</v>
      </c>
    </row>
    <row r="10" spans="1:10" ht="27" customHeight="1">
      <c r="A10" s="260"/>
      <c r="B10" s="44" t="s">
        <v>121</v>
      </c>
      <c r="C10" s="43"/>
      <c r="D10" s="94"/>
      <c r="E10" s="174">
        <v>9675</v>
      </c>
      <c r="F10" s="174">
        <v>9181</v>
      </c>
      <c r="G10" s="174">
        <v>9796</v>
      </c>
      <c r="H10" s="174">
        <v>9042</v>
      </c>
      <c r="I10" s="175">
        <v>10122</v>
      </c>
      <c r="J10" s="2">
        <v>39</v>
      </c>
    </row>
    <row r="11" spans="1:10" ht="27" customHeight="1">
      <c r="A11" s="260"/>
      <c r="B11" s="44" t="s">
        <v>122</v>
      </c>
      <c r="C11" s="43"/>
      <c r="D11" s="94"/>
      <c r="E11" s="174">
        <v>5347</v>
      </c>
      <c r="F11" s="174">
        <v>3966</v>
      </c>
      <c r="G11" s="174">
        <v>4946</v>
      </c>
      <c r="H11" s="174">
        <v>4123</v>
      </c>
      <c r="I11" s="175">
        <v>2715</v>
      </c>
      <c r="J11" s="2">
        <v>40</v>
      </c>
    </row>
    <row r="12" spans="1:10" ht="27" customHeight="1">
      <c r="A12" s="260"/>
      <c r="B12" s="44" t="s">
        <v>123</v>
      </c>
      <c r="C12" s="43"/>
      <c r="D12" s="94"/>
      <c r="E12" s="174">
        <v>4327</v>
      </c>
      <c r="F12" s="174">
        <v>5215</v>
      </c>
      <c r="G12" s="174">
        <v>4851</v>
      </c>
      <c r="H12" s="174">
        <v>4919</v>
      </c>
      <c r="I12" s="175">
        <v>7407</v>
      </c>
      <c r="J12" s="2">
        <v>41</v>
      </c>
    </row>
    <row r="13" spans="1:10" ht="27" customHeight="1">
      <c r="A13" s="260"/>
      <c r="B13" s="44" t="s">
        <v>124</v>
      </c>
      <c r="C13" s="43"/>
      <c r="D13" s="99"/>
      <c r="E13" s="176">
        <v>2957</v>
      </c>
      <c r="F13" s="176">
        <v>887</v>
      </c>
      <c r="G13" s="176">
        <v>-364</v>
      </c>
      <c r="H13" s="176">
        <v>68</v>
      </c>
      <c r="I13" s="177">
        <v>2489</v>
      </c>
      <c r="J13" s="2">
        <v>42</v>
      </c>
    </row>
    <row r="14" spans="1:10" ht="27" customHeight="1">
      <c r="A14" s="260"/>
      <c r="B14" s="101" t="s">
        <v>125</v>
      </c>
      <c r="C14" s="53"/>
      <c r="D14" s="99"/>
      <c r="E14" s="176">
        <v>0</v>
      </c>
      <c r="F14" s="176">
        <v>0</v>
      </c>
      <c r="G14" s="176">
        <v>0</v>
      </c>
      <c r="H14" s="176">
        <v>0</v>
      </c>
      <c r="I14" s="177">
        <v>0</v>
      </c>
      <c r="J14" s="2">
        <v>43</v>
      </c>
    </row>
    <row r="15" spans="1:10" ht="27" customHeight="1">
      <c r="A15" s="260"/>
      <c r="B15" s="45" t="s">
        <v>126</v>
      </c>
      <c r="C15" s="46"/>
      <c r="D15" s="178"/>
      <c r="E15" s="179">
        <v>3151</v>
      </c>
      <c r="F15" s="179">
        <v>64</v>
      </c>
      <c r="G15" s="179">
        <v>-5604</v>
      </c>
      <c r="H15" s="179">
        <v>-287</v>
      </c>
      <c r="I15" s="180">
        <v>2639</v>
      </c>
      <c r="J15" s="2">
        <v>44</v>
      </c>
    </row>
    <row r="16" spans="1:10" ht="27" customHeight="1">
      <c r="A16" s="260"/>
      <c r="B16" s="181" t="s">
        <v>127</v>
      </c>
      <c r="C16" s="182"/>
      <c r="D16" s="183" t="s">
        <v>43</v>
      </c>
      <c r="E16" s="184">
        <v>74439</v>
      </c>
      <c r="F16" s="184">
        <v>61591</v>
      </c>
      <c r="G16" s="184">
        <v>52610</v>
      </c>
      <c r="H16" s="184">
        <v>49303</v>
      </c>
      <c r="I16" s="185">
        <v>48259</v>
      </c>
      <c r="J16" s="2">
        <v>45</v>
      </c>
    </row>
    <row r="17" spans="1:10" ht="27" customHeight="1">
      <c r="A17" s="260"/>
      <c r="B17" s="44" t="s">
        <v>128</v>
      </c>
      <c r="C17" s="43"/>
      <c r="D17" s="91" t="s">
        <v>44</v>
      </c>
      <c r="E17" s="174">
        <v>36706</v>
      </c>
      <c r="F17" s="174">
        <v>37875</v>
      </c>
      <c r="G17" s="174">
        <v>37910</v>
      </c>
      <c r="H17" s="174">
        <v>38425</v>
      </c>
      <c r="I17" s="175">
        <v>37328</v>
      </c>
      <c r="J17" s="2">
        <v>47</v>
      </c>
    </row>
    <row r="18" spans="1:10" ht="27" customHeight="1">
      <c r="A18" s="260"/>
      <c r="B18" s="44" t="s">
        <v>129</v>
      </c>
      <c r="C18" s="43"/>
      <c r="D18" s="91" t="s">
        <v>45</v>
      </c>
      <c r="E18" s="174">
        <v>1282318</v>
      </c>
      <c r="F18" s="174">
        <v>1272489</v>
      </c>
      <c r="G18" s="174">
        <v>1260289</v>
      </c>
      <c r="H18" s="174">
        <v>1255801</v>
      </c>
      <c r="I18" s="175">
        <v>1254093</v>
      </c>
      <c r="J18" s="2">
        <v>46</v>
      </c>
    </row>
    <row r="19" spans="1:10" ht="27" customHeight="1">
      <c r="A19" s="260"/>
      <c r="B19" s="44" t="s">
        <v>130</v>
      </c>
      <c r="C19" s="43"/>
      <c r="D19" s="91" t="s">
        <v>131</v>
      </c>
      <c r="E19" s="174">
        <f>E17+E18-E16</f>
        <v>1244585</v>
      </c>
      <c r="F19" s="174">
        <f>F17+F18-F16</f>
        <v>1248773</v>
      </c>
      <c r="G19" s="174">
        <f>G17+G18-G16</f>
        <v>1245589</v>
      </c>
      <c r="H19" s="174">
        <f>H17+H18-H16</f>
        <v>1244923</v>
      </c>
      <c r="I19" s="174">
        <f>I17+I18-I16</f>
        <v>1243162</v>
      </c>
      <c r="J19" s="255" t="s">
        <v>261</v>
      </c>
    </row>
    <row r="20" spans="1:10" ht="27" customHeight="1">
      <c r="A20" s="260"/>
      <c r="B20" s="44" t="s">
        <v>132</v>
      </c>
      <c r="C20" s="43"/>
      <c r="D20" s="94" t="s">
        <v>133</v>
      </c>
      <c r="E20" s="186">
        <f>E18/E8</f>
        <v>3.9042211153195066</v>
      </c>
      <c r="F20" s="186">
        <f>F18/F8</f>
        <v>3.8978762899861237</v>
      </c>
      <c r="G20" s="186">
        <f>G18/G8</f>
        <v>3.8327043260092752</v>
      </c>
      <c r="H20" s="186">
        <f>H18/H8</f>
        <v>3.8124586361621646</v>
      </c>
      <c r="I20" s="186">
        <f>I18/I8</f>
        <v>3.8693198647381153</v>
      </c>
      <c r="J20" s="255" t="s">
        <v>261</v>
      </c>
    </row>
    <row r="21" spans="1:10" ht="27" customHeight="1">
      <c r="A21" s="260"/>
      <c r="B21" s="44" t="s">
        <v>134</v>
      </c>
      <c r="C21" s="43"/>
      <c r="D21" s="94" t="s">
        <v>135</v>
      </c>
      <c r="E21" s="186">
        <f>E19/E8</f>
        <v>3.7893369950432949</v>
      </c>
      <c r="F21" s="186">
        <f>F19/F8</f>
        <v>3.8252296627120876</v>
      </c>
      <c r="G21" s="186">
        <f>G19/G8</f>
        <v>3.78799969588687</v>
      </c>
      <c r="H21" s="186">
        <f>H19/H8</f>
        <v>3.7794343552098701</v>
      </c>
      <c r="I21" s="186">
        <f>I19/I8</f>
        <v>3.8355938687860984</v>
      </c>
      <c r="J21" s="255" t="s">
        <v>261</v>
      </c>
    </row>
    <row r="22" spans="1:10" ht="27" customHeight="1">
      <c r="A22" s="260"/>
      <c r="B22" s="44" t="s">
        <v>136</v>
      </c>
      <c r="C22" s="43"/>
      <c r="D22" s="94" t="s">
        <v>137</v>
      </c>
      <c r="E22" s="174">
        <f>E18/E24*1000000</f>
        <v>1253341.9866115281</v>
      </c>
      <c r="F22" s="174">
        <f>F18/F24*1000000</f>
        <v>1243735.0884892177</v>
      </c>
      <c r="G22" s="174">
        <f>G18/G24*1000000</f>
        <v>1231810.7668804899</v>
      </c>
      <c r="H22" s="174">
        <f>H18/H24*1000000</f>
        <v>1227424.180373935</v>
      </c>
      <c r="I22" s="174">
        <f>I18/I24*1000000</f>
        <v>1225754.7753487129</v>
      </c>
      <c r="J22" s="255" t="s">
        <v>261</v>
      </c>
    </row>
    <row r="23" spans="1:10" ht="27" customHeight="1">
      <c r="A23" s="260"/>
      <c r="B23" s="44" t="s">
        <v>138</v>
      </c>
      <c r="C23" s="43"/>
      <c r="D23" s="94" t="s">
        <v>139</v>
      </c>
      <c r="E23" s="174">
        <f>E19/E24*1000000</f>
        <v>1216461.6237211898</v>
      </c>
      <c r="F23" s="174">
        <f>F19/F24*1000000</f>
        <v>1220554.9892045793</v>
      </c>
      <c r="G23" s="174">
        <f>G19/G24*1000000</f>
        <v>1217442.9367453833</v>
      </c>
      <c r="H23" s="174">
        <f>H19/H24*1000000</f>
        <v>1216791.9860739561</v>
      </c>
      <c r="I23" s="174">
        <f>I19/I24*1000000</f>
        <v>1215070.778667975</v>
      </c>
      <c r="J23" s="255" t="s">
        <v>261</v>
      </c>
    </row>
    <row r="24" spans="1:10" ht="27" customHeight="1">
      <c r="A24" s="260"/>
      <c r="B24" s="187" t="s">
        <v>140</v>
      </c>
      <c r="C24" s="188"/>
      <c r="D24" s="189" t="s">
        <v>141</v>
      </c>
      <c r="E24" s="179">
        <v>1023119</v>
      </c>
      <c r="F24" s="179">
        <f>E24</f>
        <v>1023119</v>
      </c>
      <c r="G24" s="179">
        <f>F24</f>
        <v>1023119</v>
      </c>
      <c r="H24" s="180">
        <f>G24</f>
        <v>1023119</v>
      </c>
      <c r="I24" s="180">
        <f>H24</f>
        <v>1023119</v>
      </c>
      <c r="J24" s="255" t="s">
        <v>261</v>
      </c>
    </row>
    <row r="25" spans="1:10" ht="27" customHeight="1">
      <c r="A25" s="260"/>
      <c r="B25" s="10" t="s">
        <v>142</v>
      </c>
      <c r="C25" s="190"/>
      <c r="D25" s="191"/>
      <c r="E25" s="172">
        <v>334603</v>
      </c>
      <c r="F25" s="172">
        <v>329274</v>
      </c>
      <c r="G25" s="172">
        <v>326579</v>
      </c>
      <c r="H25" s="172">
        <v>322520</v>
      </c>
      <c r="I25" s="192">
        <v>319231</v>
      </c>
      <c r="J25" s="2">
        <v>48</v>
      </c>
    </row>
    <row r="26" spans="1:10" ht="27" customHeight="1">
      <c r="A26" s="260"/>
      <c r="B26" s="193" t="s">
        <v>143</v>
      </c>
      <c r="C26" s="194"/>
      <c r="D26" s="195"/>
      <c r="E26" s="196">
        <v>0.29899999999999999</v>
      </c>
      <c r="F26" s="196">
        <v>0.309</v>
      </c>
      <c r="G26" s="196">
        <v>0.315</v>
      </c>
      <c r="H26" s="196">
        <v>0.312</v>
      </c>
      <c r="I26" s="197">
        <v>0.318</v>
      </c>
      <c r="J26" s="2">
        <v>49</v>
      </c>
    </row>
    <row r="27" spans="1:10" ht="27" customHeight="1">
      <c r="A27" s="260"/>
      <c r="B27" s="193" t="s">
        <v>144</v>
      </c>
      <c r="C27" s="194"/>
      <c r="D27" s="195"/>
      <c r="E27" s="198">
        <v>1.3</v>
      </c>
      <c r="F27" s="198">
        <v>1.6</v>
      </c>
      <c r="G27" s="198">
        <v>1.5</v>
      </c>
      <c r="H27" s="198">
        <v>1.5</v>
      </c>
      <c r="I27" s="199">
        <v>2.2999999999999998</v>
      </c>
      <c r="J27" s="2">
        <v>50</v>
      </c>
    </row>
    <row r="28" spans="1:10" ht="27" customHeight="1">
      <c r="A28" s="260"/>
      <c r="B28" s="193" t="s">
        <v>145</v>
      </c>
      <c r="C28" s="194"/>
      <c r="D28" s="195"/>
      <c r="E28" s="198">
        <v>92.2</v>
      </c>
      <c r="F28" s="198">
        <v>93.3</v>
      </c>
      <c r="G28" s="198">
        <v>92.3</v>
      </c>
      <c r="H28" s="198">
        <v>93</v>
      </c>
      <c r="I28" s="199">
        <v>93.7</v>
      </c>
      <c r="J28" s="2">
        <v>51</v>
      </c>
    </row>
    <row r="29" spans="1:10" ht="27" customHeight="1">
      <c r="A29" s="260"/>
      <c r="B29" s="200" t="s">
        <v>146</v>
      </c>
      <c r="C29" s="201"/>
      <c r="D29" s="202"/>
      <c r="E29" s="203">
        <v>38.799999999999997</v>
      </c>
      <c r="F29" s="203">
        <v>39.5</v>
      </c>
      <c r="G29" s="203">
        <v>38.799999999999997</v>
      </c>
      <c r="H29" s="203">
        <v>35.5</v>
      </c>
      <c r="I29" s="204">
        <v>33.799999999999997</v>
      </c>
      <c r="J29" s="2" t="s">
        <v>262</v>
      </c>
    </row>
    <row r="30" spans="1:10" ht="27" customHeight="1">
      <c r="A30" s="260"/>
      <c r="B30" s="301" t="s">
        <v>147</v>
      </c>
      <c r="C30" s="25" t="s">
        <v>148</v>
      </c>
      <c r="D30" s="205"/>
      <c r="E30" s="206">
        <v>0</v>
      </c>
      <c r="F30" s="206">
        <v>0</v>
      </c>
      <c r="G30" s="206">
        <v>0</v>
      </c>
      <c r="H30" s="206">
        <v>0</v>
      </c>
      <c r="I30" s="207">
        <v>0</v>
      </c>
      <c r="J30" s="2">
        <v>52</v>
      </c>
    </row>
    <row r="31" spans="1:10" ht="27" customHeight="1">
      <c r="A31" s="260"/>
      <c r="B31" s="260"/>
      <c r="C31" s="193" t="s">
        <v>149</v>
      </c>
      <c r="D31" s="195"/>
      <c r="E31" s="198">
        <v>0</v>
      </c>
      <c r="F31" s="198">
        <v>0</v>
      </c>
      <c r="G31" s="198">
        <v>0</v>
      </c>
      <c r="H31" s="198">
        <v>0</v>
      </c>
      <c r="I31" s="199">
        <v>0</v>
      </c>
      <c r="J31" s="2">
        <v>53</v>
      </c>
    </row>
    <row r="32" spans="1:10" ht="27" customHeight="1">
      <c r="A32" s="260"/>
      <c r="B32" s="260"/>
      <c r="C32" s="193" t="s">
        <v>150</v>
      </c>
      <c r="D32" s="195"/>
      <c r="E32" s="198">
        <v>14.1</v>
      </c>
      <c r="F32" s="198">
        <v>13.6</v>
      </c>
      <c r="G32" s="198">
        <v>13</v>
      </c>
      <c r="H32" s="198">
        <v>13.3</v>
      </c>
      <c r="I32" s="199">
        <v>13.1</v>
      </c>
      <c r="J32" s="2">
        <v>54</v>
      </c>
    </row>
    <row r="33" spans="1:10" ht="27" customHeight="1">
      <c r="A33" s="261"/>
      <c r="B33" s="261"/>
      <c r="C33" s="200" t="s">
        <v>151</v>
      </c>
      <c r="D33" s="202"/>
      <c r="E33" s="203">
        <v>238.3</v>
      </c>
      <c r="F33" s="203">
        <v>249.3</v>
      </c>
      <c r="G33" s="203">
        <v>254.7</v>
      </c>
      <c r="H33" s="203">
        <v>256.89999999999998</v>
      </c>
      <c r="I33" s="208">
        <v>260.2</v>
      </c>
      <c r="J33" s="2">
        <v>55</v>
      </c>
    </row>
    <row r="34" spans="1:10" ht="27" customHeight="1">
      <c r="A34" s="2" t="s">
        <v>242</v>
      </c>
      <c r="B34" s="8"/>
      <c r="C34" s="8"/>
      <c r="D34" s="8"/>
      <c r="E34" s="209"/>
      <c r="F34" s="209"/>
      <c r="G34" s="209"/>
      <c r="H34" s="209"/>
      <c r="I34" s="210"/>
    </row>
    <row r="35" spans="1:10" ht="27" customHeight="1">
      <c r="A35" s="13" t="s">
        <v>110</v>
      </c>
    </row>
    <row r="36" spans="1:10">
      <c r="A36" s="21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54296875" style="2" customWidth="1"/>
    <col min="2" max="3" width="1.54296875" style="2" customWidth="1"/>
    <col min="4" max="4" width="22.54296875" style="2" customWidth="1"/>
    <col min="5" max="5" width="10.54296875" style="2" customWidth="1"/>
    <col min="6" max="11" width="13.54296875" style="2" customWidth="1"/>
    <col min="12" max="12" width="13.54296875" style="8" customWidth="1"/>
    <col min="13" max="21" width="13.5429687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257" t="s">
        <v>257</v>
      </c>
      <c r="E1" s="35"/>
      <c r="F1" s="35"/>
      <c r="G1" s="35"/>
    </row>
    <row r="2" spans="1:25" ht="15" customHeight="1"/>
    <row r="3" spans="1:25" ht="15" customHeight="1">
      <c r="A3" s="36" t="s">
        <v>152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243</v>
      </c>
      <c r="B5" s="31"/>
      <c r="C5" s="31"/>
      <c r="D5" s="31"/>
      <c r="K5" s="37"/>
      <c r="O5" s="37" t="s">
        <v>47</v>
      </c>
    </row>
    <row r="6" spans="1:25" ht="16" customHeight="1">
      <c r="A6" s="269" t="s">
        <v>48</v>
      </c>
      <c r="B6" s="270"/>
      <c r="C6" s="270"/>
      <c r="D6" s="270"/>
      <c r="E6" s="271"/>
      <c r="F6" s="290" t="s">
        <v>264</v>
      </c>
      <c r="G6" s="291"/>
      <c r="H6" s="290" t="s">
        <v>265</v>
      </c>
      <c r="I6" s="291"/>
      <c r="J6" s="302" t="s">
        <v>267</v>
      </c>
      <c r="K6" s="303"/>
      <c r="L6" s="304" t="s">
        <v>266</v>
      </c>
      <c r="M6" s="303"/>
      <c r="N6" s="290"/>
      <c r="O6" s="291"/>
    </row>
    <row r="7" spans="1:25" ht="16" customHeight="1">
      <c r="A7" s="272"/>
      <c r="B7" s="273"/>
      <c r="C7" s="273"/>
      <c r="D7" s="273"/>
      <c r="E7" s="274"/>
      <c r="F7" s="109" t="s">
        <v>240</v>
      </c>
      <c r="G7" s="38" t="s">
        <v>2</v>
      </c>
      <c r="H7" s="109" t="s">
        <v>240</v>
      </c>
      <c r="I7" s="38" t="s">
        <v>2</v>
      </c>
      <c r="J7" s="109" t="s">
        <v>240</v>
      </c>
      <c r="K7" s="38" t="s">
        <v>2</v>
      </c>
      <c r="L7" s="109" t="s">
        <v>240</v>
      </c>
      <c r="M7" s="38" t="s">
        <v>2</v>
      </c>
      <c r="N7" s="109" t="s">
        <v>240</v>
      </c>
      <c r="O7" s="249" t="s">
        <v>2</v>
      </c>
    </row>
    <row r="8" spans="1:25" ht="16" customHeight="1">
      <c r="A8" s="281" t="s">
        <v>82</v>
      </c>
      <c r="B8" s="55" t="s">
        <v>49</v>
      </c>
      <c r="C8" s="56"/>
      <c r="D8" s="56"/>
      <c r="E8" s="93" t="s">
        <v>41</v>
      </c>
      <c r="F8" s="110">
        <v>1172</v>
      </c>
      <c r="G8" s="111">
        <v>1074</v>
      </c>
      <c r="H8" s="110">
        <v>4193</v>
      </c>
      <c r="I8" s="112">
        <v>4016</v>
      </c>
      <c r="J8" s="110">
        <v>1</v>
      </c>
      <c r="K8" s="113">
        <v>1</v>
      </c>
      <c r="L8" s="110">
        <v>128</v>
      </c>
      <c r="M8" s="112">
        <v>145</v>
      </c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6" customHeight="1">
      <c r="A9" s="282"/>
      <c r="B9" s="8"/>
      <c r="C9" s="30" t="s">
        <v>50</v>
      </c>
      <c r="D9" s="43"/>
      <c r="E9" s="91" t="s">
        <v>42</v>
      </c>
      <c r="F9" s="70">
        <v>1172</v>
      </c>
      <c r="G9" s="115">
        <v>1074</v>
      </c>
      <c r="H9" s="70">
        <v>4193</v>
      </c>
      <c r="I9" s="116">
        <v>4016</v>
      </c>
      <c r="J9" s="70">
        <v>1</v>
      </c>
      <c r="K9" s="117">
        <v>1</v>
      </c>
      <c r="L9" s="70">
        <v>128</v>
      </c>
      <c r="M9" s="116">
        <v>145</v>
      </c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6" customHeight="1">
      <c r="A10" s="282"/>
      <c r="B10" s="10"/>
      <c r="C10" s="30" t="s">
        <v>51</v>
      </c>
      <c r="D10" s="43"/>
      <c r="E10" s="91" t="s">
        <v>43</v>
      </c>
      <c r="F10" s="70">
        <v>194</v>
      </c>
      <c r="G10" s="115">
        <v>73</v>
      </c>
      <c r="H10" s="70">
        <v>0</v>
      </c>
      <c r="I10" s="116">
        <v>0</v>
      </c>
      <c r="J10" s="118">
        <v>0</v>
      </c>
      <c r="K10" s="119">
        <v>0</v>
      </c>
      <c r="L10" s="70">
        <v>0</v>
      </c>
      <c r="M10" s="116">
        <v>0</v>
      </c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6" customHeight="1">
      <c r="A11" s="282"/>
      <c r="B11" s="50" t="s">
        <v>52</v>
      </c>
      <c r="C11" s="63"/>
      <c r="D11" s="63"/>
      <c r="E11" s="90" t="s">
        <v>44</v>
      </c>
      <c r="F11" s="120">
        <v>1054</v>
      </c>
      <c r="G11" s="121">
        <v>855</v>
      </c>
      <c r="H11" s="120">
        <v>3131</v>
      </c>
      <c r="I11" s="122">
        <v>2974</v>
      </c>
      <c r="J11" s="120">
        <v>1</v>
      </c>
      <c r="K11" s="123">
        <v>1</v>
      </c>
      <c r="L11" s="120">
        <v>128</v>
      </c>
      <c r="M11" s="122">
        <v>145</v>
      </c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6" customHeight="1">
      <c r="A12" s="282"/>
      <c r="B12" s="7"/>
      <c r="C12" s="30" t="s">
        <v>53</v>
      </c>
      <c r="D12" s="43"/>
      <c r="E12" s="91" t="s">
        <v>45</v>
      </c>
      <c r="F12" s="70">
        <v>1054</v>
      </c>
      <c r="G12" s="115">
        <v>855</v>
      </c>
      <c r="H12" s="120">
        <v>3131</v>
      </c>
      <c r="I12" s="116">
        <v>2974</v>
      </c>
      <c r="J12" s="120">
        <v>1</v>
      </c>
      <c r="K12" s="117">
        <v>1</v>
      </c>
      <c r="L12" s="70">
        <v>128</v>
      </c>
      <c r="M12" s="116">
        <v>145</v>
      </c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6" customHeight="1">
      <c r="A13" s="282"/>
      <c r="B13" s="8"/>
      <c r="C13" s="52" t="s">
        <v>54</v>
      </c>
      <c r="D13" s="53"/>
      <c r="E13" s="95" t="s">
        <v>46</v>
      </c>
      <c r="F13" s="68">
        <v>209</v>
      </c>
      <c r="G13" s="150">
        <v>0</v>
      </c>
      <c r="H13" s="118">
        <v>43</v>
      </c>
      <c r="I13" s="119">
        <v>0</v>
      </c>
      <c r="J13" s="118">
        <v>0</v>
      </c>
      <c r="K13" s="119">
        <v>0</v>
      </c>
      <c r="L13" s="68">
        <v>0</v>
      </c>
      <c r="M13" s="125">
        <v>0</v>
      </c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6" customHeight="1">
      <c r="A14" s="282"/>
      <c r="B14" s="44" t="s">
        <v>55</v>
      </c>
      <c r="C14" s="43"/>
      <c r="D14" s="43"/>
      <c r="E14" s="91" t="s">
        <v>153</v>
      </c>
      <c r="F14" s="69">
        <f t="shared" ref="F14:O15" si="0">F9-F12</f>
        <v>118</v>
      </c>
      <c r="G14" s="127">
        <f t="shared" si="0"/>
        <v>219</v>
      </c>
      <c r="H14" s="69">
        <f t="shared" si="0"/>
        <v>1062</v>
      </c>
      <c r="I14" s="127">
        <f t="shared" si="0"/>
        <v>1042</v>
      </c>
      <c r="J14" s="69">
        <f t="shared" si="0"/>
        <v>0</v>
      </c>
      <c r="K14" s="127">
        <f t="shared" si="0"/>
        <v>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6" customHeight="1">
      <c r="A15" s="282"/>
      <c r="B15" s="44" t="s">
        <v>56</v>
      </c>
      <c r="C15" s="43"/>
      <c r="D15" s="43"/>
      <c r="E15" s="91" t="s">
        <v>154</v>
      </c>
      <c r="F15" s="69">
        <f t="shared" si="0"/>
        <v>-15</v>
      </c>
      <c r="G15" s="127">
        <f t="shared" si="0"/>
        <v>73</v>
      </c>
      <c r="H15" s="69">
        <f t="shared" si="0"/>
        <v>-43</v>
      </c>
      <c r="I15" s="127">
        <f t="shared" si="0"/>
        <v>0</v>
      </c>
      <c r="J15" s="69">
        <f t="shared" si="0"/>
        <v>0</v>
      </c>
      <c r="K15" s="127">
        <f t="shared" si="0"/>
        <v>0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6" customHeight="1">
      <c r="A16" s="282"/>
      <c r="B16" s="44" t="s">
        <v>57</v>
      </c>
      <c r="C16" s="43"/>
      <c r="D16" s="43"/>
      <c r="E16" s="91" t="s">
        <v>155</v>
      </c>
      <c r="F16" s="69">
        <f t="shared" ref="F16:O16" si="1">F8-F11</f>
        <v>118</v>
      </c>
      <c r="G16" s="127">
        <f t="shared" si="1"/>
        <v>219</v>
      </c>
      <c r="H16" s="69">
        <f t="shared" si="1"/>
        <v>1062</v>
      </c>
      <c r="I16" s="127">
        <f t="shared" si="1"/>
        <v>1042</v>
      </c>
      <c r="J16" s="69">
        <f t="shared" si="1"/>
        <v>0</v>
      </c>
      <c r="K16" s="127">
        <f t="shared" si="1"/>
        <v>0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6" customHeight="1">
      <c r="A17" s="282"/>
      <c r="B17" s="44" t="s">
        <v>58</v>
      </c>
      <c r="C17" s="43"/>
      <c r="D17" s="43"/>
      <c r="E17" s="34"/>
      <c r="F17" s="213">
        <v>0</v>
      </c>
      <c r="G17" s="214">
        <v>0</v>
      </c>
      <c r="H17" s="118">
        <v>0</v>
      </c>
      <c r="I17" s="119">
        <v>0</v>
      </c>
      <c r="J17" s="70">
        <v>0</v>
      </c>
      <c r="K17" s="117">
        <v>0</v>
      </c>
      <c r="L17" s="70">
        <v>0</v>
      </c>
      <c r="M17" s="116">
        <v>0</v>
      </c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6" customHeight="1">
      <c r="A18" s="283"/>
      <c r="B18" s="47" t="s">
        <v>59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>
        <v>0</v>
      </c>
      <c r="M18" s="132">
        <v>0</v>
      </c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6" customHeight="1">
      <c r="A19" s="282" t="s">
        <v>83</v>
      </c>
      <c r="B19" s="50" t="s">
        <v>60</v>
      </c>
      <c r="C19" s="51"/>
      <c r="D19" s="51"/>
      <c r="E19" s="96"/>
      <c r="F19" s="65">
        <v>0</v>
      </c>
      <c r="G19" s="134">
        <v>0</v>
      </c>
      <c r="H19" s="66">
        <v>0</v>
      </c>
      <c r="I19" s="135">
        <v>12</v>
      </c>
      <c r="J19" s="66">
        <v>6</v>
      </c>
      <c r="K19" s="136">
        <v>12</v>
      </c>
      <c r="L19" s="66">
        <v>560</v>
      </c>
      <c r="M19" s="135">
        <v>543</v>
      </c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6" customHeight="1">
      <c r="A20" s="282"/>
      <c r="B20" s="19"/>
      <c r="C20" s="30" t="s">
        <v>61</v>
      </c>
      <c r="D20" s="43"/>
      <c r="E20" s="91"/>
      <c r="F20" s="69">
        <v>0</v>
      </c>
      <c r="G20" s="127">
        <v>0</v>
      </c>
      <c r="H20" s="70">
        <v>0</v>
      </c>
      <c r="I20" s="116">
        <v>0</v>
      </c>
      <c r="J20" s="70">
        <v>0</v>
      </c>
      <c r="K20" s="119">
        <v>0</v>
      </c>
      <c r="L20" s="70">
        <v>0</v>
      </c>
      <c r="M20" s="116">
        <v>0</v>
      </c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6" customHeight="1">
      <c r="A21" s="282"/>
      <c r="B21" s="9" t="s">
        <v>62</v>
      </c>
      <c r="C21" s="63"/>
      <c r="D21" s="63"/>
      <c r="E21" s="90" t="s">
        <v>156</v>
      </c>
      <c r="F21" s="137">
        <v>0</v>
      </c>
      <c r="G21" s="138">
        <v>0</v>
      </c>
      <c r="H21" s="120">
        <v>0</v>
      </c>
      <c r="I21" s="122">
        <v>12</v>
      </c>
      <c r="J21" s="120">
        <v>6</v>
      </c>
      <c r="K21" s="123">
        <v>12</v>
      </c>
      <c r="L21" s="120">
        <v>560</v>
      </c>
      <c r="M21" s="122">
        <v>543</v>
      </c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6" customHeight="1">
      <c r="A22" s="282"/>
      <c r="B22" s="50" t="s">
        <v>63</v>
      </c>
      <c r="C22" s="51"/>
      <c r="D22" s="51"/>
      <c r="E22" s="96" t="s">
        <v>157</v>
      </c>
      <c r="F22" s="65">
        <v>246</v>
      </c>
      <c r="G22" s="134">
        <v>201</v>
      </c>
      <c r="H22" s="66">
        <v>1228</v>
      </c>
      <c r="I22" s="135">
        <v>1344</v>
      </c>
      <c r="J22" s="66">
        <v>6</v>
      </c>
      <c r="K22" s="136">
        <v>12</v>
      </c>
      <c r="L22" s="66">
        <v>560</v>
      </c>
      <c r="M22" s="135">
        <v>543</v>
      </c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6" customHeight="1">
      <c r="A23" s="282"/>
      <c r="B23" s="7" t="s">
        <v>64</v>
      </c>
      <c r="C23" s="52" t="s">
        <v>65</v>
      </c>
      <c r="D23" s="53"/>
      <c r="E23" s="95"/>
      <c r="F23" s="67">
        <v>163</v>
      </c>
      <c r="G23" s="124">
        <v>155</v>
      </c>
      <c r="H23" s="68">
        <v>218</v>
      </c>
      <c r="I23" s="125">
        <v>274</v>
      </c>
      <c r="J23" s="68">
        <v>6</v>
      </c>
      <c r="K23" s="126">
        <v>12</v>
      </c>
      <c r="L23" s="68">
        <v>560</v>
      </c>
      <c r="M23" s="125">
        <v>543</v>
      </c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6" customHeight="1">
      <c r="A24" s="282"/>
      <c r="B24" s="44" t="s">
        <v>158</v>
      </c>
      <c r="C24" s="43"/>
      <c r="D24" s="43"/>
      <c r="E24" s="91" t="s">
        <v>159</v>
      </c>
      <c r="F24" s="69">
        <f t="shared" ref="F24:O24" si="2">F21-F22</f>
        <v>-246</v>
      </c>
      <c r="G24" s="127">
        <f t="shared" si="2"/>
        <v>-201</v>
      </c>
      <c r="H24" s="69">
        <f t="shared" si="2"/>
        <v>-1228</v>
      </c>
      <c r="I24" s="127">
        <f t="shared" si="2"/>
        <v>-1332</v>
      </c>
      <c r="J24" s="69">
        <f t="shared" si="2"/>
        <v>0</v>
      </c>
      <c r="K24" s="127">
        <f t="shared" si="2"/>
        <v>0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6" customHeight="1">
      <c r="A25" s="282"/>
      <c r="B25" s="101" t="s">
        <v>66</v>
      </c>
      <c r="C25" s="53"/>
      <c r="D25" s="53"/>
      <c r="E25" s="284" t="s">
        <v>160</v>
      </c>
      <c r="F25" s="296">
        <v>246</v>
      </c>
      <c r="G25" s="294">
        <v>201</v>
      </c>
      <c r="H25" s="292">
        <v>1228</v>
      </c>
      <c r="I25" s="294">
        <v>1332</v>
      </c>
      <c r="J25" s="292">
        <v>0</v>
      </c>
      <c r="K25" s="294">
        <v>0</v>
      </c>
      <c r="L25" s="292">
        <v>0</v>
      </c>
      <c r="M25" s="294">
        <v>0</v>
      </c>
      <c r="N25" s="292"/>
      <c r="O25" s="29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6" customHeight="1">
      <c r="A26" s="282"/>
      <c r="B26" s="9" t="s">
        <v>67</v>
      </c>
      <c r="C26" s="63"/>
      <c r="D26" s="63"/>
      <c r="E26" s="285"/>
      <c r="F26" s="297"/>
      <c r="G26" s="295"/>
      <c r="H26" s="293"/>
      <c r="I26" s="295"/>
      <c r="J26" s="293"/>
      <c r="K26" s="295"/>
      <c r="L26" s="293"/>
      <c r="M26" s="295"/>
      <c r="N26" s="293"/>
      <c r="O26" s="295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6" customHeight="1">
      <c r="A27" s="283"/>
      <c r="B27" s="47" t="s">
        <v>161</v>
      </c>
      <c r="C27" s="31"/>
      <c r="D27" s="31"/>
      <c r="E27" s="92" t="s">
        <v>162</v>
      </c>
      <c r="F27" s="73">
        <f t="shared" ref="F27:O27" si="3">F24+F25</f>
        <v>0</v>
      </c>
      <c r="G27" s="139">
        <f t="shared" si="3"/>
        <v>0</v>
      </c>
      <c r="H27" s="73">
        <f t="shared" si="3"/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6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6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/>
      <c r="P29" s="114"/>
      <c r="Q29" s="141" t="s">
        <v>106</v>
      </c>
      <c r="R29" s="114"/>
      <c r="S29" s="114"/>
      <c r="T29" s="114"/>
      <c r="U29" s="114"/>
      <c r="V29" s="114"/>
      <c r="W29" s="114"/>
      <c r="X29" s="114"/>
      <c r="Y29" s="141"/>
    </row>
    <row r="30" spans="1:25" ht="16" customHeight="1">
      <c r="A30" s="275" t="s">
        <v>68</v>
      </c>
      <c r="B30" s="276"/>
      <c r="C30" s="276"/>
      <c r="D30" s="276"/>
      <c r="E30" s="277"/>
      <c r="F30" s="298" t="s">
        <v>268</v>
      </c>
      <c r="G30" s="299"/>
      <c r="H30" s="298" t="s">
        <v>269</v>
      </c>
      <c r="I30" s="299"/>
      <c r="J30" s="298" t="s">
        <v>270</v>
      </c>
      <c r="K30" s="299"/>
      <c r="L30" s="298" t="s">
        <v>271</v>
      </c>
      <c r="M30" s="299"/>
      <c r="N30" s="298" t="s">
        <v>272</v>
      </c>
      <c r="O30" s="299"/>
      <c r="P30" s="298" t="s">
        <v>273</v>
      </c>
      <c r="Q30" s="299"/>
      <c r="R30" s="142"/>
      <c r="S30" s="140"/>
      <c r="T30" s="142"/>
      <c r="U30" s="140"/>
      <c r="V30" s="142"/>
      <c r="W30" s="140"/>
      <c r="X30" s="142"/>
      <c r="Y30" s="140"/>
    </row>
    <row r="31" spans="1:25" ht="16" customHeight="1">
      <c r="A31" s="278"/>
      <c r="B31" s="279"/>
      <c r="C31" s="279"/>
      <c r="D31" s="279"/>
      <c r="E31" s="280"/>
      <c r="F31" s="109" t="s">
        <v>240</v>
      </c>
      <c r="G31" s="38" t="s">
        <v>2</v>
      </c>
      <c r="H31" s="109" t="s">
        <v>240</v>
      </c>
      <c r="I31" s="38" t="s">
        <v>2</v>
      </c>
      <c r="J31" s="109" t="s">
        <v>240</v>
      </c>
      <c r="K31" s="38" t="s">
        <v>2</v>
      </c>
      <c r="L31" s="109" t="s">
        <v>240</v>
      </c>
      <c r="M31" s="38" t="s">
        <v>2</v>
      </c>
      <c r="N31" s="109" t="s">
        <v>240</v>
      </c>
      <c r="O31" s="212" t="s">
        <v>2</v>
      </c>
      <c r="P31" s="109" t="s">
        <v>240</v>
      </c>
      <c r="Q31" s="212" t="s">
        <v>2</v>
      </c>
      <c r="R31" s="146"/>
      <c r="S31" s="146"/>
      <c r="T31" s="146"/>
      <c r="U31" s="146"/>
      <c r="V31" s="146"/>
      <c r="W31" s="146"/>
      <c r="X31" s="146"/>
      <c r="Y31" s="146"/>
    </row>
    <row r="32" spans="1:25" ht="16" customHeight="1">
      <c r="A32" s="281" t="s">
        <v>84</v>
      </c>
      <c r="B32" s="55" t="s">
        <v>49</v>
      </c>
      <c r="C32" s="56"/>
      <c r="D32" s="56"/>
      <c r="E32" s="15" t="s">
        <v>41</v>
      </c>
      <c r="F32" s="66">
        <v>618</v>
      </c>
      <c r="G32" s="147">
        <v>485</v>
      </c>
      <c r="H32" s="110">
        <v>0.3</v>
      </c>
      <c r="I32" s="112">
        <v>0.28899999999999998</v>
      </c>
      <c r="J32" s="110">
        <v>11</v>
      </c>
      <c r="K32" s="113">
        <v>17</v>
      </c>
      <c r="L32" s="66">
        <v>241</v>
      </c>
      <c r="M32" s="147">
        <v>710</v>
      </c>
      <c r="N32" s="110">
        <v>2256</v>
      </c>
      <c r="O32" s="148">
        <v>2450</v>
      </c>
      <c r="P32" s="110">
        <v>96</v>
      </c>
      <c r="Q32" s="148">
        <v>85</v>
      </c>
      <c r="R32" s="147"/>
      <c r="S32" s="147"/>
      <c r="T32" s="149"/>
      <c r="U32" s="149"/>
      <c r="V32" s="147"/>
      <c r="W32" s="147"/>
      <c r="X32" s="149"/>
      <c r="Y32" s="149"/>
    </row>
    <row r="33" spans="1:25" ht="16" customHeight="1">
      <c r="A33" s="286"/>
      <c r="B33" s="8"/>
      <c r="C33" s="52" t="s">
        <v>69</v>
      </c>
      <c r="D33" s="53"/>
      <c r="E33" s="99"/>
      <c r="F33" s="68">
        <v>560</v>
      </c>
      <c r="G33" s="150">
        <v>429</v>
      </c>
      <c r="H33" s="68">
        <v>0.3</v>
      </c>
      <c r="I33" s="125">
        <v>0.28899999999999998</v>
      </c>
      <c r="J33" s="68">
        <v>2</v>
      </c>
      <c r="K33" s="126">
        <v>3</v>
      </c>
      <c r="L33" s="68">
        <v>208</v>
      </c>
      <c r="M33" s="150">
        <v>676</v>
      </c>
      <c r="N33" s="68">
        <v>2003</v>
      </c>
      <c r="O33" s="124">
        <v>2053</v>
      </c>
      <c r="P33" s="252">
        <v>11</v>
      </c>
      <c r="Q33" s="253">
        <v>12</v>
      </c>
      <c r="R33" s="147"/>
      <c r="S33" s="147"/>
      <c r="T33" s="149"/>
      <c r="U33" s="149"/>
      <c r="V33" s="147"/>
      <c r="W33" s="147"/>
      <c r="X33" s="149"/>
      <c r="Y33" s="149"/>
    </row>
    <row r="34" spans="1:25" ht="16" customHeight="1">
      <c r="A34" s="286"/>
      <c r="B34" s="8"/>
      <c r="C34" s="24"/>
      <c r="D34" s="30" t="s">
        <v>70</v>
      </c>
      <c r="E34" s="94"/>
      <c r="F34" s="70">
        <v>435</v>
      </c>
      <c r="G34" s="115">
        <v>379</v>
      </c>
      <c r="H34" s="70">
        <v>0.3</v>
      </c>
      <c r="I34" s="116">
        <v>0.28899999999999998</v>
      </c>
      <c r="J34" s="70">
        <v>0</v>
      </c>
      <c r="K34" s="117">
        <v>0</v>
      </c>
      <c r="L34" s="70">
        <v>208</v>
      </c>
      <c r="M34" s="115">
        <v>676</v>
      </c>
      <c r="N34" s="70">
        <v>0</v>
      </c>
      <c r="O34" s="127">
        <v>0</v>
      </c>
      <c r="P34" s="70">
        <v>11</v>
      </c>
      <c r="Q34" s="127">
        <v>12</v>
      </c>
      <c r="R34" s="147"/>
      <c r="S34" s="147"/>
      <c r="T34" s="149"/>
      <c r="U34" s="149"/>
      <c r="V34" s="147"/>
      <c r="W34" s="147"/>
      <c r="X34" s="149"/>
      <c r="Y34" s="149"/>
    </row>
    <row r="35" spans="1:25" ht="16" customHeight="1">
      <c r="A35" s="286"/>
      <c r="B35" s="10"/>
      <c r="C35" s="62" t="s">
        <v>71</v>
      </c>
      <c r="D35" s="63"/>
      <c r="E35" s="100"/>
      <c r="F35" s="120">
        <v>58</v>
      </c>
      <c r="G35" s="121">
        <v>56</v>
      </c>
      <c r="H35" s="120">
        <v>0</v>
      </c>
      <c r="I35" s="122">
        <v>0</v>
      </c>
      <c r="J35" s="151">
        <v>9</v>
      </c>
      <c r="K35" s="152">
        <v>13</v>
      </c>
      <c r="L35" s="120">
        <v>33</v>
      </c>
      <c r="M35" s="121">
        <v>34</v>
      </c>
      <c r="N35" s="120">
        <v>253</v>
      </c>
      <c r="O35" s="138">
        <v>397</v>
      </c>
      <c r="P35" s="120">
        <v>85</v>
      </c>
      <c r="Q35" s="138">
        <v>74</v>
      </c>
      <c r="R35" s="147"/>
      <c r="S35" s="147"/>
      <c r="T35" s="149"/>
      <c r="U35" s="149"/>
      <c r="V35" s="147"/>
      <c r="W35" s="147"/>
      <c r="X35" s="149"/>
      <c r="Y35" s="149"/>
    </row>
    <row r="36" spans="1:25" ht="16" customHeight="1">
      <c r="A36" s="286"/>
      <c r="B36" s="50" t="s">
        <v>52</v>
      </c>
      <c r="C36" s="51"/>
      <c r="D36" s="51"/>
      <c r="E36" s="15" t="s">
        <v>42</v>
      </c>
      <c r="F36" s="66">
        <v>296</v>
      </c>
      <c r="G36" s="147">
        <v>278</v>
      </c>
      <c r="H36" s="66">
        <v>0</v>
      </c>
      <c r="I36" s="135">
        <v>0</v>
      </c>
      <c r="J36" s="66">
        <v>10</v>
      </c>
      <c r="K36" s="136">
        <v>9</v>
      </c>
      <c r="L36" s="66">
        <v>80</v>
      </c>
      <c r="M36" s="147">
        <v>77</v>
      </c>
      <c r="N36" s="66">
        <v>2250</v>
      </c>
      <c r="O36" s="134">
        <v>2450</v>
      </c>
      <c r="P36" s="66">
        <v>88</v>
      </c>
      <c r="Q36" s="134">
        <v>85</v>
      </c>
      <c r="R36" s="147"/>
      <c r="S36" s="147"/>
      <c r="T36" s="147"/>
      <c r="U36" s="147"/>
      <c r="V36" s="147"/>
      <c r="W36" s="147"/>
      <c r="X36" s="149"/>
      <c r="Y36" s="149"/>
    </row>
    <row r="37" spans="1:25" ht="16" customHeight="1">
      <c r="A37" s="286"/>
      <c r="B37" s="8"/>
      <c r="C37" s="30" t="s">
        <v>72</v>
      </c>
      <c r="D37" s="43"/>
      <c r="E37" s="94"/>
      <c r="F37" s="70">
        <v>238</v>
      </c>
      <c r="G37" s="115">
        <v>222</v>
      </c>
      <c r="H37" s="70">
        <v>0</v>
      </c>
      <c r="I37" s="116">
        <v>0</v>
      </c>
      <c r="J37" s="70">
        <v>1</v>
      </c>
      <c r="K37" s="117">
        <v>0</v>
      </c>
      <c r="L37" s="70">
        <v>78</v>
      </c>
      <c r="M37" s="115">
        <v>75</v>
      </c>
      <c r="N37" s="70">
        <v>1998</v>
      </c>
      <c r="O37" s="127">
        <v>2058</v>
      </c>
      <c r="P37" s="70">
        <v>82</v>
      </c>
      <c r="Q37" s="127">
        <v>78</v>
      </c>
      <c r="R37" s="147"/>
      <c r="S37" s="147"/>
      <c r="T37" s="147"/>
      <c r="U37" s="147"/>
      <c r="V37" s="147"/>
      <c r="W37" s="147"/>
      <c r="X37" s="149"/>
      <c r="Y37" s="149"/>
    </row>
    <row r="38" spans="1:25" ht="16" customHeight="1">
      <c r="A38" s="286"/>
      <c r="B38" s="10"/>
      <c r="C38" s="30" t="s">
        <v>73</v>
      </c>
      <c r="D38" s="43"/>
      <c r="E38" s="94"/>
      <c r="F38" s="69">
        <v>58</v>
      </c>
      <c r="G38" s="127">
        <v>56</v>
      </c>
      <c r="H38" s="70">
        <v>0</v>
      </c>
      <c r="I38" s="116">
        <v>0</v>
      </c>
      <c r="J38" s="70">
        <v>9</v>
      </c>
      <c r="K38" s="152">
        <v>9</v>
      </c>
      <c r="L38" s="70">
        <v>2</v>
      </c>
      <c r="M38" s="115">
        <v>2</v>
      </c>
      <c r="N38" s="70">
        <v>252</v>
      </c>
      <c r="O38" s="127">
        <v>392</v>
      </c>
      <c r="P38" s="70">
        <v>6</v>
      </c>
      <c r="Q38" s="127">
        <v>7</v>
      </c>
      <c r="R38" s="149"/>
      <c r="S38" s="149"/>
      <c r="T38" s="147"/>
      <c r="U38" s="147"/>
      <c r="V38" s="147"/>
      <c r="W38" s="147"/>
      <c r="X38" s="149"/>
      <c r="Y38" s="149"/>
    </row>
    <row r="39" spans="1:25" ht="16" customHeight="1">
      <c r="A39" s="287"/>
      <c r="B39" s="11" t="s">
        <v>74</v>
      </c>
      <c r="C39" s="12"/>
      <c r="D39" s="12"/>
      <c r="E39" s="98" t="s">
        <v>163</v>
      </c>
      <c r="F39" s="73">
        <f t="shared" ref="F39:O39" si="4">F32-F36</f>
        <v>322</v>
      </c>
      <c r="G39" s="139">
        <f t="shared" si="4"/>
        <v>207</v>
      </c>
      <c r="H39" s="73">
        <f t="shared" si="4"/>
        <v>0.3</v>
      </c>
      <c r="I39" s="139">
        <f t="shared" si="4"/>
        <v>0.28899999999999998</v>
      </c>
      <c r="J39" s="73">
        <f t="shared" si="4"/>
        <v>1</v>
      </c>
      <c r="K39" s="139">
        <f t="shared" si="4"/>
        <v>8</v>
      </c>
      <c r="L39" s="73">
        <f t="shared" si="4"/>
        <v>161</v>
      </c>
      <c r="M39" s="139">
        <f t="shared" si="4"/>
        <v>633</v>
      </c>
      <c r="N39" s="73">
        <f t="shared" si="4"/>
        <v>6</v>
      </c>
      <c r="O39" s="139">
        <f t="shared" si="4"/>
        <v>0</v>
      </c>
      <c r="P39" s="73">
        <f t="shared" ref="P39:Q39" si="5">P32-P36</f>
        <v>8</v>
      </c>
      <c r="Q39" s="139">
        <f t="shared" si="5"/>
        <v>0</v>
      </c>
      <c r="R39" s="147"/>
      <c r="S39" s="147"/>
      <c r="T39" s="147"/>
      <c r="U39" s="147"/>
      <c r="V39" s="147"/>
      <c r="W39" s="147"/>
      <c r="X39" s="149"/>
      <c r="Y39" s="149"/>
    </row>
    <row r="40" spans="1:25" ht="16" customHeight="1">
      <c r="A40" s="281" t="s">
        <v>85</v>
      </c>
      <c r="B40" s="50" t="s">
        <v>75</v>
      </c>
      <c r="C40" s="51"/>
      <c r="D40" s="51"/>
      <c r="E40" s="15" t="s">
        <v>44</v>
      </c>
      <c r="F40" s="65">
        <v>1782</v>
      </c>
      <c r="G40" s="134">
        <v>2138</v>
      </c>
      <c r="H40" s="66">
        <v>0</v>
      </c>
      <c r="I40" s="135">
        <v>0</v>
      </c>
      <c r="J40" s="66">
        <v>4691</v>
      </c>
      <c r="K40" s="136">
        <v>4836</v>
      </c>
      <c r="L40" s="66">
        <v>703</v>
      </c>
      <c r="M40" s="147">
        <v>636</v>
      </c>
      <c r="N40" s="66">
        <v>5883</v>
      </c>
      <c r="O40" s="134">
        <v>4312</v>
      </c>
      <c r="P40" s="66">
        <v>83</v>
      </c>
      <c r="Q40" s="134">
        <v>78</v>
      </c>
      <c r="R40" s="147"/>
      <c r="S40" s="147"/>
      <c r="T40" s="149"/>
      <c r="U40" s="149"/>
      <c r="V40" s="149"/>
      <c r="W40" s="149"/>
      <c r="X40" s="147"/>
      <c r="Y40" s="147"/>
    </row>
    <row r="41" spans="1:25" ht="16" customHeight="1">
      <c r="A41" s="288"/>
      <c r="B41" s="10"/>
      <c r="C41" s="30" t="s">
        <v>76</v>
      </c>
      <c r="D41" s="43"/>
      <c r="E41" s="94"/>
      <c r="F41" s="153">
        <v>1594</v>
      </c>
      <c r="G41" s="154">
        <v>1863</v>
      </c>
      <c r="H41" s="151">
        <v>0</v>
      </c>
      <c r="I41" s="152">
        <v>0</v>
      </c>
      <c r="J41" s="70">
        <v>0</v>
      </c>
      <c r="K41" s="117">
        <v>63</v>
      </c>
      <c r="L41" s="70">
        <v>703</v>
      </c>
      <c r="M41" s="115">
        <v>636</v>
      </c>
      <c r="N41" s="70">
        <v>968</v>
      </c>
      <c r="O41" s="127">
        <v>718</v>
      </c>
      <c r="P41" s="70">
        <v>27</v>
      </c>
      <c r="Q41" s="127">
        <v>18</v>
      </c>
      <c r="R41" s="149"/>
      <c r="S41" s="149"/>
      <c r="T41" s="149"/>
      <c r="U41" s="149"/>
      <c r="V41" s="149"/>
      <c r="W41" s="149"/>
      <c r="X41" s="147"/>
      <c r="Y41" s="147"/>
    </row>
    <row r="42" spans="1:25" ht="16" customHeight="1">
      <c r="A42" s="288"/>
      <c r="B42" s="50" t="s">
        <v>63</v>
      </c>
      <c r="C42" s="51"/>
      <c r="D42" s="51"/>
      <c r="E42" s="15" t="s">
        <v>45</v>
      </c>
      <c r="F42" s="65">
        <v>2104</v>
      </c>
      <c r="G42" s="134">
        <v>2345</v>
      </c>
      <c r="H42" s="66">
        <v>0.3</v>
      </c>
      <c r="I42" s="135">
        <v>0.28899999999999998</v>
      </c>
      <c r="J42" s="66">
        <v>4691</v>
      </c>
      <c r="K42" s="136">
        <v>4844</v>
      </c>
      <c r="L42" s="66">
        <v>959</v>
      </c>
      <c r="M42" s="147">
        <v>1163</v>
      </c>
      <c r="N42" s="66">
        <v>5366</v>
      </c>
      <c r="O42" s="134">
        <v>4312</v>
      </c>
      <c r="P42" s="66">
        <v>83</v>
      </c>
      <c r="Q42" s="134">
        <v>78</v>
      </c>
      <c r="R42" s="147"/>
      <c r="S42" s="147"/>
      <c r="T42" s="149"/>
      <c r="U42" s="149"/>
      <c r="V42" s="147"/>
      <c r="W42" s="147"/>
      <c r="X42" s="147"/>
      <c r="Y42" s="147"/>
    </row>
    <row r="43" spans="1:25" ht="16" customHeight="1">
      <c r="A43" s="288"/>
      <c r="B43" s="10"/>
      <c r="C43" s="30" t="s">
        <v>77</v>
      </c>
      <c r="D43" s="43"/>
      <c r="E43" s="94"/>
      <c r="F43" s="69">
        <v>510</v>
      </c>
      <c r="G43" s="127">
        <v>477</v>
      </c>
      <c r="H43" s="70">
        <v>0</v>
      </c>
      <c r="I43" s="116">
        <v>0</v>
      </c>
      <c r="J43" s="151">
        <v>16</v>
      </c>
      <c r="K43" s="152">
        <v>55</v>
      </c>
      <c r="L43" s="70">
        <v>417</v>
      </c>
      <c r="M43" s="115">
        <v>462</v>
      </c>
      <c r="N43" s="70">
        <v>939</v>
      </c>
      <c r="O43" s="127">
        <v>1144</v>
      </c>
      <c r="P43" s="70">
        <v>28</v>
      </c>
      <c r="Q43" s="127">
        <v>44</v>
      </c>
      <c r="R43" s="149"/>
      <c r="S43" s="147"/>
      <c r="T43" s="149"/>
      <c r="U43" s="149"/>
      <c r="V43" s="147"/>
      <c r="W43" s="147"/>
      <c r="X43" s="149"/>
      <c r="Y43" s="149"/>
    </row>
    <row r="44" spans="1:25" ht="16" customHeight="1">
      <c r="A44" s="289"/>
      <c r="B44" s="47" t="s">
        <v>74</v>
      </c>
      <c r="C44" s="31"/>
      <c r="D44" s="31"/>
      <c r="E44" s="98" t="s">
        <v>164</v>
      </c>
      <c r="F44" s="129">
        <f t="shared" ref="F44:O44" si="6">F40-F42</f>
        <v>-322</v>
      </c>
      <c r="G44" s="130">
        <f t="shared" si="6"/>
        <v>-207</v>
      </c>
      <c r="H44" s="129">
        <f t="shared" si="6"/>
        <v>-0.3</v>
      </c>
      <c r="I44" s="130">
        <f t="shared" si="6"/>
        <v>-0.28899999999999998</v>
      </c>
      <c r="J44" s="129">
        <f t="shared" si="6"/>
        <v>0</v>
      </c>
      <c r="K44" s="130">
        <f t="shared" si="6"/>
        <v>-8</v>
      </c>
      <c r="L44" s="129">
        <f t="shared" si="6"/>
        <v>-256</v>
      </c>
      <c r="M44" s="130">
        <f t="shared" si="6"/>
        <v>-527</v>
      </c>
      <c r="N44" s="129">
        <f t="shared" si="6"/>
        <v>517</v>
      </c>
      <c r="O44" s="130">
        <f t="shared" si="6"/>
        <v>0</v>
      </c>
      <c r="P44" s="129">
        <f t="shared" ref="P44:Q44" si="7">P40-P42</f>
        <v>0</v>
      </c>
      <c r="Q44" s="130">
        <f t="shared" si="7"/>
        <v>0</v>
      </c>
      <c r="R44" s="147"/>
      <c r="S44" s="147"/>
      <c r="T44" s="149"/>
      <c r="U44" s="149"/>
      <c r="V44" s="147"/>
      <c r="W44" s="147"/>
      <c r="X44" s="147"/>
      <c r="Y44" s="147"/>
    </row>
    <row r="45" spans="1:25" ht="16" customHeight="1">
      <c r="A45" s="266" t="s">
        <v>86</v>
      </c>
      <c r="B45" s="25" t="s">
        <v>78</v>
      </c>
      <c r="C45" s="20"/>
      <c r="D45" s="20"/>
      <c r="E45" s="97" t="s">
        <v>165</v>
      </c>
      <c r="F45" s="155">
        <f t="shared" ref="F45:O45" si="8">F39+F44</f>
        <v>0</v>
      </c>
      <c r="G45" s="156">
        <f t="shared" si="8"/>
        <v>0</v>
      </c>
      <c r="H45" s="155">
        <f t="shared" si="8"/>
        <v>0</v>
      </c>
      <c r="I45" s="156">
        <f t="shared" si="8"/>
        <v>0</v>
      </c>
      <c r="J45" s="155">
        <f t="shared" si="8"/>
        <v>1</v>
      </c>
      <c r="K45" s="156">
        <f t="shared" si="8"/>
        <v>0</v>
      </c>
      <c r="L45" s="155">
        <f t="shared" si="8"/>
        <v>-95</v>
      </c>
      <c r="M45" s="156">
        <f t="shared" si="8"/>
        <v>106</v>
      </c>
      <c r="N45" s="155">
        <f t="shared" si="8"/>
        <v>523</v>
      </c>
      <c r="O45" s="156">
        <f t="shared" si="8"/>
        <v>0</v>
      </c>
      <c r="P45" s="155">
        <f t="shared" ref="P45:Q45" si="9">P39+P44</f>
        <v>8</v>
      </c>
      <c r="Q45" s="156">
        <f t="shared" si="9"/>
        <v>0</v>
      </c>
      <c r="R45" s="147"/>
      <c r="S45" s="147"/>
      <c r="T45" s="147"/>
      <c r="U45" s="147"/>
      <c r="V45" s="147"/>
      <c r="W45" s="147"/>
      <c r="X45" s="147"/>
      <c r="Y45" s="147"/>
    </row>
    <row r="46" spans="1:25" ht="16" customHeight="1">
      <c r="A46" s="267"/>
      <c r="B46" s="44" t="s">
        <v>79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>
        <v>0</v>
      </c>
      <c r="K46" s="152">
        <v>0</v>
      </c>
      <c r="L46" s="70">
        <v>0</v>
      </c>
      <c r="M46" s="115">
        <v>0</v>
      </c>
      <c r="N46" s="151">
        <v>0</v>
      </c>
      <c r="O46" s="128">
        <v>0</v>
      </c>
      <c r="P46" s="151">
        <v>0</v>
      </c>
      <c r="Q46" s="128">
        <v>0</v>
      </c>
      <c r="R46" s="149"/>
      <c r="S46" s="149"/>
      <c r="T46" s="149"/>
      <c r="U46" s="149"/>
      <c r="V46" s="149"/>
      <c r="W46" s="149"/>
      <c r="X46" s="149"/>
      <c r="Y46" s="149"/>
    </row>
    <row r="47" spans="1:25" ht="16" customHeight="1">
      <c r="A47" s="267"/>
      <c r="B47" s="44" t="s">
        <v>80</v>
      </c>
      <c r="C47" s="43"/>
      <c r="D47" s="43"/>
      <c r="E47" s="43"/>
      <c r="F47" s="70">
        <v>0</v>
      </c>
      <c r="G47" s="115">
        <v>0</v>
      </c>
      <c r="H47" s="70">
        <v>0</v>
      </c>
      <c r="I47" s="116">
        <v>0</v>
      </c>
      <c r="J47" s="70">
        <v>1</v>
      </c>
      <c r="K47" s="117">
        <v>0</v>
      </c>
      <c r="L47" s="70">
        <v>107</v>
      </c>
      <c r="M47" s="115">
        <v>202</v>
      </c>
      <c r="N47" s="70">
        <v>523</v>
      </c>
      <c r="O47" s="127">
        <v>0</v>
      </c>
      <c r="P47" s="70">
        <v>8</v>
      </c>
      <c r="Q47" s="127">
        <v>0</v>
      </c>
      <c r="R47" s="147"/>
      <c r="S47" s="147"/>
      <c r="T47" s="147"/>
      <c r="U47" s="147"/>
      <c r="V47" s="147"/>
      <c r="W47" s="147"/>
      <c r="X47" s="147"/>
      <c r="Y47" s="147"/>
    </row>
    <row r="48" spans="1:25" ht="16" customHeight="1">
      <c r="A48" s="268"/>
      <c r="B48" s="47" t="s">
        <v>81</v>
      </c>
      <c r="C48" s="31"/>
      <c r="D48" s="31"/>
      <c r="E48" s="31"/>
      <c r="F48" s="74">
        <v>0</v>
      </c>
      <c r="G48" s="157">
        <v>0</v>
      </c>
      <c r="H48" s="74">
        <v>0</v>
      </c>
      <c r="I48" s="158">
        <v>0</v>
      </c>
      <c r="J48" s="74">
        <v>1</v>
      </c>
      <c r="K48" s="159">
        <v>0</v>
      </c>
      <c r="L48" s="74">
        <v>57</v>
      </c>
      <c r="M48" s="157">
        <v>147</v>
      </c>
      <c r="N48" s="74">
        <v>154</v>
      </c>
      <c r="O48" s="139">
        <v>0</v>
      </c>
      <c r="P48" s="74">
        <v>8</v>
      </c>
      <c r="Q48" s="139">
        <v>0</v>
      </c>
      <c r="R48" s="147"/>
      <c r="S48" s="147"/>
      <c r="T48" s="147"/>
      <c r="U48" s="147"/>
      <c r="V48" s="147"/>
      <c r="W48" s="147"/>
      <c r="X48" s="147"/>
      <c r="Y48" s="147"/>
    </row>
    <row r="49" spans="1:15" ht="16" customHeight="1">
      <c r="A49" s="13" t="s">
        <v>166</v>
      </c>
      <c r="O49" s="6"/>
    </row>
    <row r="50" spans="1:15" ht="16" customHeight="1">
      <c r="A50" s="13"/>
      <c r="O50" s="8"/>
    </row>
  </sheetData>
  <mergeCells count="29">
    <mergeCell ref="P30:Q30"/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8" fitToHeight="0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54296875" style="2" customWidth="1"/>
    <col min="3" max="3" width="21.453125" style="2" customWidth="1"/>
    <col min="4" max="4" width="20" style="2" customWidth="1"/>
    <col min="5" max="14" width="12.54296875" style="2" customWidth="1"/>
    <col min="15" max="16384" width="9" style="2"/>
  </cols>
  <sheetData>
    <row r="1" spans="1:14" ht="34" customHeight="1">
      <c r="A1" s="162" t="s">
        <v>0</v>
      </c>
      <c r="B1" s="162"/>
      <c r="C1" s="258" t="s">
        <v>257</v>
      </c>
      <c r="D1" s="215"/>
    </row>
    <row r="3" spans="1:14" ht="15" customHeight="1">
      <c r="A3" s="36" t="s">
        <v>167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244</v>
      </c>
      <c r="C5" s="216"/>
      <c r="D5" s="216"/>
      <c r="H5" s="37"/>
      <c r="L5" s="37"/>
      <c r="N5" s="37" t="s">
        <v>168</v>
      </c>
    </row>
    <row r="6" spans="1:14" ht="15" customHeight="1">
      <c r="A6" s="217"/>
      <c r="B6" s="218"/>
      <c r="C6" s="218"/>
      <c r="D6" s="218"/>
      <c r="E6" s="305" t="s">
        <v>274</v>
      </c>
      <c r="F6" s="306"/>
      <c r="G6" s="305" t="s">
        <v>278</v>
      </c>
      <c r="H6" s="306"/>
      <c r="I6" s="305" t="s">
        <v>275</v>
      </c>
      <c r="J6" s="306"/>
      <c r="K6" s="305" t="s">
        <v>276</v>
      </c>
      <c r="L6" s="306"/>
      <c r="M6" s="305" t="s">
        <v>277</v>
      </c>
      <c r="N6" s="306"/>
    </row>
    <row r="7" spans="1:14" ht="15" customHeight="1">
      <c r="A7" s="59"/>
      <c r="B7" s="60"/>
      <c r="C7" s="60"/>
      <c r="D7" s="60"/>
      <c r="E7" s="219" t="s">
        <v>240</v>
      </c>
      <c r="F7" s="220" t="s">
        <v>2</v>
      </c>
      <c r="G7" s="219" t="s">
        <v>240</v>
      </c>
      <c r="H7" s="220" t="s">
        <v>2</v>
      </c>
      <c r="I7" s="219" t="s">
        <v>240</v>
      </c>
      <c r="J7" s="220" t="s">
        <v>2</v>
      </c>
      <c r="K7" s="219" t="s">
        <v>240</v>
      </c>
      <c r="L7" s="220" t="s">
        <v>2</v>
      </c>
      <c r="M7" s="219" t="s">
        <v>240</v>
      </c>
      <c r="N7" s="250" t="s">
        <v>2</v>
      </c>
    </row>
    <row r="8" spans="1:14" ht="18" customHeight="1">
      <c r="A8" s="259" t="s">
        <v>169</v>
      </c>
      <c r="B8" s="221" t="s">
        <v>170</v>
      </c>
      <c r="C8" s="222"/>
      <c r="D8" s="222"/>
      <c r="E8" s="223">
        <v>4</v>
      </c>
      <c r="F8" s="224">
        <v>4</v>
      </c>
      <c r="G8" s="223">
        <v>32</v>
      </c>
      <c r="H8" s="225">
        <v>32</v>
      </c>
      <c r="I8" s="223">
        <v>7</v>
      </c>
      <c r="J8" s="224">
        <v>7</v>
      </c>
      <c r="K8" s="223">
        <v>4</v>
      </c>
      <c r="L8" s="225">
        <v>4</v>
      </c>
      <c r="M8" s="223">
        <v>1</v>
      </c>
      <c r="N8" s="225">
        <v>1</v>
      </c>
    </row>
    <row r="9" spans="1:14" ht="18" customHeight="1">
      <c r="A9" s="260"/>
      <c r="B9" s="259" t="s">
        <v>171</v>
      </c>
      <c r="C9" s="181" t="s">
        <v>172</v>
      </c>
      <c r="D9" s="182"/>
      <c r="E9" s="226">
        <v>10</v>
      </c>
      <c r="F9" s="227">
        <v>10</v>
      </c>
      <c r="G9" s="226">
        <v>495</v>
      </c>
      <c r="H9" s="228">
        <v>495</v>
      </c>
      <c r="I9" s="226">
        <v>100</v>
      </c>
      <c r="J9" s="227">
        <v>100</v>
      </c>
      <c r="K9" s="226">
        <v>450</v>
      </c>
      <c r="L9" s="228">
        <v>450</v>
      </c>
      <c r="M9" s="226">
        <v>100</v>
      </c>
      <c r="N9" s="228">
        <v>100</v>
      </c>
    </row>
    <row r="10" spans="1:14" ht="18" customHeight="1">
      <c r="A10" s="260"/>
      <c r="B10" s="260"/>
      <c r="C10" s="44" t="s">
        <v>173</v>
      </c>
      <c r="D10" s="43"/>
      <c r="E10" s="229">
        <v>5</v>
      </c>
      <c r="F10" s="230">
        <v>5</v>
      </c>
      <c r="G10" s="229">
        <v>250</v>
      </c>
      <c r="H10" s="231">
        <v>250</v>
      </c>
      <c r="I10" s="229">
        <v>51</v>
      </c>
      <c r="J10" s="230">
        <v>51</v>
      </c>
      <c r="K10" s="229">
        <v>409</v>
      </c>
      <c r="L10" s="231">
        <v>409</v>
      </c>
      <c r="M10" s="229">
        <v>100</v>
      </c>
      <c r="N10" s="231">
        <v>100</v>
      </c>
    </row>
    <row r="11" spans="1:14" ht="18" customHeight="1">
      <c r="A11" s="260"/>
      <c r="B11" s="260"/>
      <c r="C11" s="44" t="s">
        <v>174</v>
      </c>
      <c r="D11" s="43"/>
      <c r="E11" s="229">
        <v>1</v>
      </c>
      <c r="F11" s="230">
        <v>1</v>
      </c>
      <c r="G11" s="229">
        <v>69</v>
      </c>
      <c r="H11" s="231">
        <v>69</v>
      </c>
      <c r="I11" s="229">
        <v>31</v>
      </c>
      <c r="J11" s="230">
        <v>31</v>
      </c>
      <c r="K11" s="229">
        <v>8</v>
      </c>
      <c r="L11" s="231">
        <v>8</v>
      </c>
      <c r="M11" s="229">
        <v>0</v>
      </c>
      <c r="N11" s="231">
        <v>0</v>
      </c>
    </row>
    <row r="12" spans="1:14" ht="18" customHeight="1">
      <c r="A12" s="260"/>
      <c r="B12" s="260"/>
      <c r="C12" s="44" t="s">
        <v>175</v>
      </c>
      <c r="D12" s="43"/>
      <c r="E12" s="229">
        <v>4</v>
      </c>
      <c r="F12" s="230">
        <v>4</v>
      </c>
      <c r="G12" s="229">
        <v>176</v>
      </c>
      <c r="H12" s="231">
        <v>176</v>
      </c>
      <c r="I12" s="229">
        <v>18</v>
      </c>
      <c r="J12" s="230">
        <v>18</v>
      </c>
      <c r="K12" s="229">
        <v>33</v>
      </c>
      <c r="L12" s="231">
        <v>33</v>
      </c>
      <c r="M12" s="229">
        <v>0</v>
      </c>
      <c r="N12" s="231">
        <v>0</v>
      </c>
    </row>
    <row r="13" spans="1:14" ht="18" customHeight="1">
      <c r="A13" s="260"/>
      <c r="B13" s="260"/>
      <c r="C13" s="44" t="s">
        <v>176</v>
      </c>
      <c r="D13" s="43"/>
      <c r="E13" s="229">
        <v>0</v>
      </c>
      <c r="F13" s="230">
        <v>0</v>
      </c>
      <c r="G13" s="229">
        <v>0</v>
      </c>
      <c r="H13" s="231">
        <v>0</v>
      </c>
      <c r="I13" s="229">
        <v>0</v>
      </c>
      <c r="J13" s="230">
        <v>0</v>
      </c>
      <c r="K13" s="229">
        <v>0</v>
      </c>
      <c r="L13" s="231">
        <v>0</v>
      </c>
      <c r="M13" s="229">
        <v>0</v>
      </c>
      <c r="N13" s="231">
        <v>0</v>
      </c>
    </row>
    <row r="14" spans="1:14" ht="18" customHeight="1">
      <c r="A14" s="261"/>
      <c r="B14" s="261"/>
      <c r="C14" s="47" t="s">
        <v>177</v>
      </c>
      <c r="D14" s="31"/>
      <c r="E14" s="232">
        <v>0</v>
      </c>
      <c r="F14" s="233">
        <v>0</v>
      </c>
      <c r="G14" s="232">
        <v>0</v>
      </c>
      <c r="H14" s="234">
        <v>0</v>
      </c>
      <c r="I14" s="232">
        <v>0</v>
      </c>
      <c r="J14" s="233">
        <v>0</v>
      </c>
      <c r="K14" s="232">
        <v>0</v>
      </c>
      <c r="L14" s="234">
        <v>0</v>
      </c>
      <c r="M14" s="232">
        <v>0</v>
      </c>
      <c r="N14" s="234">
        <v>0</v>
      </c>
    </row>
    <row r="15" spans="1:14" ht="18" customHeight="1">
      <c r="A15" s="301" t="s">
        <v>178</v>
      </c>
      <c r="B15" s="259" t="s">
        <v>179</v>
      </c>
      <c r="C15" s="181" t="s">
        <v>180</v>
      </c>
      <c r="D15" s="182"/>
      <c r="E15" s="235">
        <v>27</v>
      </c>
      <c r="F15" s="236">
        <v>24</v>
      </c>
      <c r="G15" s="235">
        <v>649</v>
      </c>
      <c r="H15" s="156">
        <v>676</v>
      </c>
      <c r="I15" s="235">
        <v>246</v>
      </c>
      <c r="J15" s="236">
        <v>253</v>
      </c>
      <c r="K15" s="235">
        <v>682</v>
      </c>
      <c r="L15" s="156">
        <v>623</v>
      </c>
      <c r="M15" s="235">
        <v>3056</v>
      </c>
      <c r="N15" s="156">
        <v>2501</v>
      </c>
    </row>
    <row r="16" spans="1:14" ht="18" customHeight="1">
      <c r="A16" s="260"/>
      <c r="B16" s="260"/>
      <c r="C16" s="44" t="s">
        <v>181</v>
      </c>
      <c r="D16" s="43"/>
      <c r="E16" s="70">
        <v>0.2</v>
      </c>
      <c r="F16" s="116">
        <v>1</v>
      </c>
      <c r="G16" s="70">
        <v>35</v>
      </c>
      <c r="H16" s="127">
        <v>24</v>
      </c>
      <c r="I16" s="70">
        <v>10</v>
      </c>
      <c r="J16" s="116">
        <v>9</v>
      </c>
      <c r="K16" s="70">
        <v>339</v>
      </c>
      <c r="L16" s="127">
        <v>359</v>
      </c>
      <c r="M16" s="70">
        <v>663</v>
      </c>
      <c r="N16" s="127">
        <v>441</v>
      </c>
    </row>
    <row r="17" spans="1:15" ht="18" customHeight="1">
      <c r="A17" s="260"/>
      <c r="B17" s="260"/>
      <c r="C17" s="44" t="s">
        <v>182</v>
      </c>
      <c r="D17" s="43"/>
      <c r="E17" s="70">
        <v>0</v>
      </c>
      <c r="F17" s="116">
        <v>0</v>
      </c>
      <c r="G17" s="70">
        <v>0</v>
      </c>
      <c r="H17" s="127">
        <v>0</v>
      </c>
      <c r="I17" s="70">
        <v>0</v>
      </c>
      <c r="J17" s="116">
        <v>0</v>
      </c>
      <c r="K17" s="70">
        <v>0</v>
      </c>
      <c r="L17" s="127">
        <v>0</v>
      </c>
      <c r="M17" s="70">
        <v>0</v>
      </c>
      <c r="N17" s="127">
        <v>0</v>
      </c>
    </row>
    <row r="18" spans="1:15" ht="18" customHeight="1">
      <c r="A18" s="260"/>
      <c r="B18" s="261"/>
      <c r="C18" s="47" t="s">
        <v>183</v>
      </c>
      <c r="D18" s="31"/>
      <c r="E18" s="73">
        <v>27</v>
      </c>
      <c r="F18" s="237">
        <v>25</v>
      </c>
      <c r="G18" s="73">
        <v>684</v>
      </c>
      <c r="H18" s="237">
        <v>700</v>
      </c>
      <c r="I18" s="73">
        <v>256</v>
      </c>
      <c r="J18" s="237">
        <v>262</v>
      </c>
      <c r="K18" s="73">
        <v>1021</v>
      </c>
      <c r="L18" s="237">
        <v>982</v>
      </c>
      <c r="M18" s="73">
        <v>3719</v>
      </c>
      <c r="N18" s="237">
        <v>2942</v>
      </c>
    </row>
    <row r="19" spans="1:15" ht="18" customHeight="1">
      <c r="A19" s="260"/>
      <c r="B19" s="259" t="s">
        <v>184</v>
      </c>
      <c r="C19" s="181" t="s">
        <v>185</v>
      </c>
      <c r="D19" s="182"/>
      <c r="E19" s="155">
        <v>16</v>
      </c>
      <c r="F19" s="156">
        <v>14</v>
      </c>
      <c r="G19" s="155">
        <v>56</v>
      </c>
      <c r="H19" s="156">
        <v>85</v>
      </c>
      <c r="I19" s="155">
        <v>34</v>
      </c>
      <c r="J19" s="156">
        <v>41</v>
      </c>
      <c r="K19" s="155">
        <v>117</v>
      </c>
      <c r="L19" s="156">
        <v>107</v>
      </c>
      <c r="M19" s="155">
        <v>32</v>
      </c>
      <c r="N19" s="156">
        <v>12</v>
      </c>
    </row>
    <row r="20" spans="1:15" ht="18" customHeight="1">
      <c r="A20" s="260"/>
      <c r="B20" s="260"/>
      <c r="C20" s="44" t="s">
        <v>186</v>
      </c>
      <c r="D20" s="43"/>
      <c r="E20" s="69">
        <v>0</v>
      </c>
      <c r="F20" s="127">
        <v>0</v>
      </c>
      <c r="G20" s="69">
        <v>25</v>
      </c>
      <c r="H20" s="127">
        <v>17</v>
      </c>
      <c r="I20" s="69">
        <v>0</v>
      </c>
      <c r="J20" s="127">
        <v>0</v>
      </c>
      <c r="K20" s="69">
        <v>42</v>
      </c>
      <c r="L20" s="127">
        <v>66</v>
      </c>
      <c r="M20" s="69">
        <v>2888</v>
      </c>
      <c r="N20" s="127">
        <v>2171</v>
      </c>
    </row>
    <row r="21" spans="1:15" s="242" customFormat="1" ht="18" customHeight="1">
      <c r="A21" s="260"/>
      <c r="B21" s="260"/>
      <c r="C21" s="238" t="s">
        <v>187</v>
      </c>
      <c r="D21" s="239"/>
      <c r="E21" s="240">
        <v>0</v>
      </c>
      <c r="F21" s="241">
        <v>0</v>
      </c>
      <c r="G21" s="240">
        <v>0</v>
      </c>
      <c r="H21" s="241">
        <v>0</v>
      </c>
      <c r="I21" s="240">
        <v>0</v>
      </c>
      <c r="J21" s="241">
        <v>0</v>
      </c>
      <c r="K21" s="240">
        <v>0</v>
      </c>
      <c r="L21" s="241">
        <v>0</v>
      </c>
      <c r="M21" s="240">
        <v>0</v>
      </c>
      <c r="N21" s="241">
        <v>0</v>
      </c>
    </row>
    <row r="22" spans="1:15" ht="18" customHeight="1">
      <c r="A22" s="260"/>
      <c r="B22" s="261"/>
      <c r="C22" s="11" t="s">
        <v>188</v>
      </c>
      <c r="D22" s="12"/>
      <c r="E22" s="73">
        <v>16</v>
      </c>
      <c r="F22" s="139">
        <v>14</v>
      </c>
      <c r="G22" s="73">
        <v>81</v>
      </c>
      <c r="H22" s="139">
        <v>102</v>
      </c>
      <c r="I22" s="73">
        <v>34</v>
      </c>
      <c r="J22" s="139">
        <v>41</v>
      </c>
      <c r="K22" s="73">
        <v>159</v>
      </c>
      <c r="L22" s="139">
        <v>173</v>
      </c>
      <c r="M22" s="73">
        <v>2920</v>
      </c>
      <c r="N22" s="139">
        <v>2183</v>
      </c>
    </row>
    <row r="23" spans="1:15" ht="18" customHeight="1">
      <c r="A23" s="260"/>
      <c r="B23" s="259" t="s">
        <v>189</v>
      </c>
      <c r="C23" s="181" t="s">
        <v>190</v>
      </c>
      <c r="D23" s="182"/>
      <c r="E23" s="155">
        <v>10</v>
      </c>
      <c r="F23" s="156">
        <v>10</v>
      </c>
      <c r="G23" s="155">
        <v>495</v>
      </c>
      <c r="H23" s="156">
        <v>495</v>
      </c>
      <c r="I23" s="155">
        <v>100</v>
      </c>
      <c r="J23" s="156">
        <v>100</v>
      </c>
      <c r="K23" s="155">
        <v>450</v>
      </c>
      <c r="L23" s="156">
        <v>450</v>
      </c>
      <c r="M23" s="155">
        <v>100</v>
      </c>
      <c r="N23" s="156">
        <v>100</v>
      </c>
    </row>
    <row r="24" spans="1:15" ht="18" customHeight="1">
      <c r="A24" s="260"/>
      <c r="B24" s="260"/>
      <c r="C24" s="44" t="s">
        <v>191</v>
      </c>
      <c r="D24" s="43"/>
      <c r="E24" s="69">
        <v>2</v>
      </c>
      <c r="F24" s="127">
        <v>1</v>
      </c>
      <c r="G24" s="69">
        <v>107</v>
      </c>
      <c r="H24" s="127">
        <v>103</v>
      </c>
      <c r="I24" s="69">
        <v>123</v>
      </c>
      <c r="J24" s="127">
        <v>121</v>
      </c>
      <c r="K24" s="69">
        <v>412</v>
      </c>
      <c r="L24" s="127">
        <v>359</v>
      </c>
      <c r="M24" s="69">
        <v>0</v>
      </c>
      <c r="N24" s="127">
        <v>0</v>
      </c>
    </row>
    <row r="25" spans="1:15" ht="18" customHeight="1">
      <c r="A25" s="260"/>
      <c r="B25" s="260"/>
      <c r="C25" s="44" t="s">
        <v>192</v>
      </c>
      <c r="D25" s="43"/>
      <c r="E25" s="69">
        <v>0</v>
      </c>
      <c r="F25" s="127">
        <v>0</v>
      </c>
      <c r="G25" s="69">
        <v>0</v>
      </c>
      <c r="H25" s="127">
        <v>0</v>
      </c>
      <c r="I25" s="69">
        <v>0</v>
      </c>
      <c r="J25" s="127">
        <v>0</v>
      </c>
      <c r="K25" s="69">
        <v>0</v>
      </c>
      <c r="L25" s="127">
        <v>0</v>
      </c>
      <c r="M25" s="69">
        <v>700</v>
      </c>
      <c r="N25" s="127">
        <v>659</v>
      </c>
    </row>
    <row r="26" spans="1:15" ht="18" customHeight="1">
      <c r="A26" s="260"/>
      <c r="B26" s="261"/>
      <c r="C26" s="45" t="s">
        <v>193</v>
      </c>
      <c r="D26" s="46"/>
      <c r="E26" s="71">
        <v>12</v>
      </c>
      <c r="F26" s="139">
        <v>11</v>
      </c>
      <c r="G26" s="71">
        <v>602</v>
      </c>
      <c r="H26" s="139">
        <v>598</v>
      </c>
      <c r="I26" s="158">
        <v>223</v>
      </c>
      <c r="J26" s="139">
        <v>221</v>
      </c>
      <c r="K26" s="71">
        <v>862</v>
      </c>
      <c r="L26" s="139">
        <v>809</v>
      </c>
      <c r="M26" s="71">
        <v>800</v>
      </c>
      <c r="N26" s="139">
        <v>759</v>
      </c>
    </row>
    <row r="27" spans="1:15" ht="18" customHeight="1">
      <c r="A27" s="261"/>
      <c r="B27" s="47" t="s">
        <v>194</v>
      </c>
      <c r="C27" s="31"/>
      <c r="D27" s="31"/>
      <c r="E27" s="243">
        <v>28</v>
      </c>
      <c r="F27" s="139">
        <v>25</v>
      </c>
      <c r="G27" s="73">
        <v>684</v>
      </c>
      <c r="H27" s="139">
        <v>700</v>
      </c>
      <c r="I27" s="243">
        <v>256</v>
      </c>
      <c r="J27" s="139">
        <v>262</v>
      </c>
      <c r="K27" s="73">
        <v>1021</v>
      </c>
      <c r="L27" s="139">
        <v>982</v>
      </c>
      <c r="M27" s="73">
        <v>3719</v>
      </c>
      <c r="N27" s="139">
        <v>2942</v>
      </c>
    </row>
    <row r="28" spans="1:15" ht="18" customHeight="1">
      <c r="A28" s="259" t="s">
        <v>195</v>
      </c>
      <c r="B28" s="259" t="s">
        <v>196</v>
      </c>
      <c r="C28" s="181" t="s">
        <v>197</v>
      </c>
      <c r="D28" s="244" t="s">
        <v>41</v>
      </c>
      <c r="E28" s="155">
        <v>29</v>
      </c>
      <c r="F28" s="156">
        <v>29</v>
      </c>
      <c r="G28" s="155">
        <v>505</v>
      </c>
      <c r="H28" s="156">
        <v>597</v>
      </c>
      <c r="I28" s="155">
        <v>356</v>
      </c>
      <c r="J28" s="156">
        <v>352</v>
      </c>
      <c r="K28" s="155">
        <v>756</v>
      </c>
      <c r="L28" s="156">
        <v>711</v>
      </c>
      <c r="M28" s="155">
        <v>779</v>
      </c>
      <c r="N28" s="156">
        <v>421</v>
      </c>
    </row>
    <row r="29" spans="1:15" ht="18" customHeight="1">
      <c r="A29" s="260"/>
      <c r="B29" s="260"/>
      <c r="C29" s="44" t="s">
        <v>198</v>
      </c>
      <c r="D29" s="245" t="s">
        <v>42</v>
      </c>
      <c r="E29" s="69">
        <v>0</v>
      </c>
      <c r="F29" s="127">
        <v>0</v>
      </c>
      <c r="G29" s="69">
        <v>284</v>
      </c>
      <c r="H29" s="127">
        <v>348</v>
      </c>
      <c r="I29" s="69">
        <v>74</v>
      </c>
      <c r="J29" s="127">
        <v>76</v>
      </c>
      <c r="K29" s="69">
        <v>493</v>
      </c>
      <c r="L29" s="127">
        <v>456</v>
      </c>
      <c r="M29" s="69">
        <v>735</v>
      </c>
      <c r="N29" s="127">
        <v>382</v>
      </c>
    </row>
    <row r="30" spans="1:15" ht="18" customHeight="1">
      <c r="A30" s="260"/>
      <c r="B30" s="260"/>
      <c r="C30" s="44" t="s">
        <v>199</v>
      </c>
      <c r="D30" s="245" t="s">
        <v>200</v>
      </c>
      <c r="E30" s="69">
        <v>28</v>
      </c>
      <c r="F30" s="127">
        <v>29</v>
      </c>
      <c r="G30" s="70">
        <v>215</v>
      </c>
      <c r="H30" s="127">
        <v>233</v>
      </c>
      <c r="I30" s="69">
        <v>282</v>
      </c>
      <c r="J30" s="127">
        <v>273</v>
      </c>
      <c r="K30" s="69">
        <v>190</v>
      </c>
      <c r="L30" s="127">
        <v>188</v>
      </c>
      <c r="M30" s="69">
        <v>7</v>
      </c>
      <c r="N30" s="127">
        <v>8</v>
      </c>
    </row>
    <row r="31" spans="1:15" ht="18" customHeight="1">
      <c r="A31" s="260"/>
      <c r="B31" s="260"/>
      <c r="C31" s="11" t="s">
        <v>201</v>
      </c>
      <c r="D31" s="246" t="s">
        <v>202</v>
      </c>
      <c r="E31" s="73">
        <v>0.7</v>
      </c>
      <c r="F31" s="237">
        <f t="shared" ref="F31:N31" si="0">F28-F29-F30</f>
        <v>0</v>
      </c>
      <c r="G31" s="73">
        <f t="shared" si="0"/>
        <v>6</v>
      </c>
      <c r="H31" s="237">
        <f t="shared" si="0"/>
        <v>16</v>
      </c>
      <c r="I31" s="73">
        <f t="shared" si="0"/>
        <v>0</v>
      </c>
      <c r="J31" s="247">
        <f t="shared" si="0"/>
        <v>3</v>
      </c>
      <c r="K31" s="73">
        <f t="shared" si="0"/>
        <v>73</v>
      </c>
      <c r="L31" s="247">
        <f t="shared" si="0"/>
        <v>67</v>
      </c>
      <c r="M31" s="73">
        <f t="shared" si="0"/>
        <v>37</v>
      </c>
      <c r="N31" s="237">
        <f t="shared" si="0"/>
        <v>31</v>
      </c>
      <c r="O31" s="7"/>
    </row>
    <row r="32" spans="1:15" ht="18" customHeight="1">
      <c r="A32" s="260"/>
      <c r="B32" s="260"/>
      <c r="C32" s="181" t="s">
        <v>203</v>
      </c>
      <c r="D32" s="244" t="s">
        <v>204</v>
      </c>
      <c r="E32" s="155">
        <v>0</v>
      </c>
      <c r="F32" s="156">
        <v>0</v>
      </c>
      <c r="G32" s="155">
        <v>0.7</v>
      </c>
      <c r="H32" s="156">
        <v>2</v>
      </c>
      <c r="I32" s="155">
        <v>3</v>
      </c>
      <c r="J32" s="156">
        <v>2</v>
      </c>
      <c r="K32" s="155">
        <v>8</v>
      </c>
      <c r="L32" s="156">
        <v>3</v>
      </c>
      <c r="M32" s="155">
        <v>3</v>
      </c>
      <c r="N32" s="156">
        <v>3</v>
      </c>
    </row>
    <row r="33" spans="1:14" ht="18" customHeight="1">
      <c r="A33" s="260"/>
      <c r="B33" s="260"/>
      <c r="C33" s="44" t="s">
        <v>205</v>
      </c>
      <c r="D33" s="245" t="s">
        <v>206</v>
      </c>
      <c r="E33" s="69">
        <v>0</v>
      </c>
      <c r="F33" s="127">
        <v>0</v>
      </c>
      <c r="G33" s="69">
        <v>0.02</v>
      </c>
      <c r="H33" s="127">
        <v>0</v>
      </c>
      <c r="I33" s="69">
        <v>0.1</v>
      </c>
      <c r="J33" s="127">
        <v>0</v>
      </c>
      <c r="K33" s="69">
        <v>0</v>
      </c>
      <c r="L33" s="127">
        <v>1</v>
      </c>
      <c r="M33" s="69">
        <v>0</v>
      </c>
      <c r="N33" s="127">
        <v>0</v>
      </c>
    </row>
    <row r="34" spans="1:14" ht="18" customHeight="1">
      <c r="A34" s="260"/>
      <c r="B34" s="261"/>
      <c r="C34" s="11" t="s">
        <v>207</v>
      </c>
      <c r="D34" s="246" t="s">
        <v>208</v>
      </c>
      <c r="E34" s="73">
        <f t="shared" ref="E34:N34" si="1">E31+E32-E33</f>
        <v>0.7</v>
      </c>
      <c r="F34" s="139">
        <f t="shared" si="1"/>
        <v>0</v>
      </c>
      <c r="G34" s="73">
        <f t="shared" si="1"/>
        <v>6.6800000000000006</v>
      </c>
      <c r="H34" s="139">
        <f t="shared" si="1"/>
        <v>18</v>
      </c>
      <c r="I34" s="73">
        <f t="shared" si="1"/>
        <v>2.9</v>
      </c>
      <c r="J34" s="139">
        <f t="shared" si="1"/>
        <v>5</v>
      </c>
      <c r="K34" s="73">
        <f t="shared" si="1"/>
        <v>81</v>
      </c>
      <c r="L34" s="139">
        <f t="shared" si="1"/>
        <v>69</v>
      </c>
      <c r="M34" s="73">
        <f t="shared" si="1"/>
        <v>40</v>
      </c>
      <c r="N34" s="139">
        <f t="shared" si="1"/>
        <v>34</v>
      </c>
    </row>
    <row r="35" spans="1:14" ht="18" customHeight="1">
      <c r="A35" s="260"/>
      <c r="B35" s="259" t="s">
        <v>209</v>
      </c>
      <c r="C35" s="181" t="s">
        <v>210</v>
      </c>
      <c r="D35" s="244" t="s">
        <v>211</v>
      </c>
      <c r="E35" s="155">
        <v>0.5</v>
      </c>
      <c r="F35" s="156">
        <v>0</v>
      </c>
      <c r="G35" s="155">
        <v>4</v>
      </c>
      <c r="H35" s="156">
        <v>6</v>
      </c>
      <c r="I35" s="155">
        <v>0</v>
      </c>
      <c r="J35" s="156">
        <v>0</v>
      </c>
      <c r="K35" s="155">
        <v>0</v>
      </c>
      <c r="L35" s="156">
        <v>0</v>
      </c>
      <c r="M35" s="155">
        <v>0</v>
      </c>
      <c r="N35" s="156">
        <v>0</v>
      </c>
    </row>
    <row r="36" spans="1:14" ht="18" customHeight="1">
      <c r="A36" s="260"/>
      <c r="B36" s="260"/>
      <c r="C36" s="44" t="s">
        <v>212</v>
      </c>
      <c r="D36" s="245" t="s">
        <v>213</v>
      </c>
      <c r="E36" s="69">
        <v>0</v>
      </c>
      <c r="F36" s="127">
        <v>0</v>
      </c>
      <c r="G36" s="69">
        <v>0</v>
      </c>
      <c r="H36" s="127">
        <v>0</v>
      </c>
      <c r="I36" s="69">
        <v>0</v>
      </c>
      <c r="J36" s="127">
        <v>0</v>
      </c>
      <c r="K36" s="69">
        <v>0</v>
      </c>
      <c r="L36" s="127">
        <v>0</v>
      </c>
      <c r="M36" s="69">
        <v>0</v>
      </c>
      <c r="N36" s="127">
        <v>0</v>
      </c>
    </row>
    <row r="37" spans="1:14" ht="18" customHeight="1">
      <c r="A37" s="260"/>
      <c r="B37" s="260"/>
      <c r="C37" s="44" t="s">
        <v>214</v>
      </c>
      <c r="D37" s="245" t="s">
        <v>215</v>
      </c>
      <c r="E37" s="69">
        <f t="shared" ref="E37:N37" si="2">E34+E35-E36</f>
        <v>1.2</v>
      </c>
      <c r="F37" s="127">
        <f t="shared" si="2"/>
        <v>0</v>
      </c>
      <c r="G37" s="69">
        <f t="shared" si="2"/>
        <v>10.68</v>
      </c>
      <c r="H37" s="127">
        <f t="shared" si="2"/>
        <v>24</v>
      </c>
      <c r="I37" s="69">
        <f t="shared" si="2"/>
        <v>2.9</v>
      </c>
      <c r="J37" s="127">
        <f t="shared" si="2"/>
        <v>5</v>
      </c>
      <c r="K37" s="69">
        <f t="shared" si="2"/>
        <v>81</v>
      </c>
      <c r="L37" s="127">
        <f t="shared" si="2"/>
        <v>69</v>
      </c>
      <c r="M37" s="69">
        <f t="shared" si="2"/>
        <v>40</v>
      </c>
      <c r="N37" s="127">
        <f t="shared" si="2"/>
        <v>34</v>
      </c>
    </row>
    <row r="38" spans="1:14" ht="18" customHeight="1">
      <c r="A38" s="260"/>
      <c r="B38" s="260"/>
      <c r="C38" s="44" t="s">
        <v>216</v>
      </c>
      <c r="D38" s="245" t="s">
        <v>217</v>
      </c>
      <c r="E38" s="69">
        <v>0</v>
      </c>
      <c r="F38" s="127">
        <v>0</v>
      </c>
      <c r="G38" s="69">
        <v>0</v>
      </c>
      <c r="H38" s="127">
        <v>0</v>
      </c>
      <c r="I38" s="69">
        <v>0</v>
      </c>
      <c r="J38" s="127">
        <v>0</v>
      </c>
      <c r="K38" s="69">
        <v>0</v>
      </c>
      <c r="L38" s="127">
        <v>0</v>
      </c>
      <c r="M38" s="69">
        <v>0</v>
      </c>
      <c r="N38" s="127">
        <v>0</v>
      </c>
    </row>
    <row r="39" spans="1:14" ht="18" customHeight="1">
      <c r="A39" s="260"/>
      <c r="B39" s="260"/>
      <c r="C39" s="44" t="s">
        <v>218</v>
      </c>
      <c r="D39" s="245" t="s">
        <v>219</v>
      </c>
      <c r="E39" s="69">
        <v>0</v>
      </c>
      <c r="F39" s="127">
        <v>0</v>
      </c>
      <c r="G39" s="69">
        <v>0</v>
      </c>
      <c r="H39" s="127">
        <v>0</v>
      </c>
      <c r="I39" s="69">
        <v>0</v>
      </c>
      <c r="J39" s="127">
        <v>0</v>
      </c>
      <c r="K39" s="69">
        <v>0</v>
      </c>
      <c r="L39" s="127">
        <v>0</v>
      </c>
      <c r="M39" s="69">
        <v>0</v>
      </c>
      <c r="N39" s="127">
        <v>0</v>
      </c>
    </row>
    <row r="40" spans="1:14" ht="18" customHeight="1">
      <c r="A40" s="260"/>
      <c r="B40" s="260"/>
      <c r="C40" s="44" t="s">
        <v>220</v>
      </c>
      <c r="D40" s="245" t="s">
        <v>221</v>
      </c>
      <c r="E40" s="69">
        <v>0</v>
      </c>
      <c r="F40" s="127">
        <v>0</v>
      </c>
      <c r="G40" s="69">
        <v>6</v>
      </c>
      <c r="H40" s="127">
        <v>10</v>
      </c>
      <c r="I40" s="69">
        <v>0.8</v>
      </c>
      <c r="J40" s="127">
        <v>1</v>
      </c>
      <c r="K40" s="69">
        <v>0</v>
      </c>
      <c r="L40" s="127">
        <v>22</v>
      </c>
      <c r="M40" s="69">
        <v>0</v>
      </c>
      <c r="N40" s="127">
        <v>0</v>
      </c>
    </row>
    <row r="41" spans="1:14" ht="18" customHeight="1">
      <c r="A41" s="260"/>
      <c r="B41" s="260"/>
      <c r="C41" s="193" t="s">
        <v>222</v>
      </c>
      <c r="D41" s="245" t="s">
        <v>223</v>
      </c>
      <c r="E41" s="69">
        <f t="shared" ref="E41:N41" si="3">E34+E35-E36-E40</f>
        <v>1.2</v>
      </c>
      <c r="F41" s="127">
        <f t="shared" si="3"/>
        <v>0</v>
      </c>
      <c r="G41" s="69">
        <f t="shared" si="3"/>
        <v>4.68</v>
      </c>
      <c r="H41" s="127">
        <f t="shared" si="3"/>
        <v>14</v>
      </c>
      <c r="I41" s="69">
        <f t="shared" si="3"/>
        <v>2.0999999999999996</v>
      </c>
      <c r="J41" s="127">
        <f t="shared" si="3"/>
        <v>4</v>
      </c>
      <c r="K41" s="69">
        <f t="shared" si="3"/>
        <v>81</v>
      </c>
      <c r="L41" s="127">
        <f t="shared" si="3"/>
        <v>47</v>
      </c>
      <c r="M41" s="69">
        <f t="shared" si="3"/>
        <v>40</v>
      </c>
      <c r="N41" s="127">
        <f t="shared" si="3"/>
        <v>34</v>
      </c>
    </row>
    <row r="42" spans="1:14" ht="18" customHeight="1">
      <c r="A42" s="260"/>
      <c r="B42" s="260"/>
      <c r="C42" s="307" t="s">
        <v>224</v>
      </c>
      <c r="D42" s="308"/>
      <c r="E42" s="70">
        <f t="shared" ref="E42:N42" si="4">E37+E38-E39-E40</f>
        <v>1.2</v>
      </c>
      <c r="F42" s="115">
        <f t="shared" si="4"/>
        <v>0</v>
      </c>
      <c r="G42" s="70">
        <f t="shared" si="4"/>
        <v>4.68</v>
      </c>
      <c r="H42" s="115">
        <f t="shared" si="4"/>
        <v>14</v>
      </c>
      <c r="I42" s="70">
        <f t="shared" si="4"/>
        <v>2.0999999999999996</v>
      </c>
      <c r="J42" s="115">
        <f t="shared" si="4"/>
        <v>4</v>
      </c>
      <c r="K42" s="70">
        <f t="shared" si="4"/>
        <v>81</v>
      </c>
      <c r="L42" s="115">
        <f t="shared" si="4"/>
        <v>47</v>
      </c>
      <c r="M42" s="70">
        <f t="shared" si="4"/>
        <v>40</v>
      </c>
      <c r="N42" s="127">
        <f t="shared" si="4"/>
        <v>34</v>
      </c>
    </row>
    <row r="43" spans="1:14" ht="18" customHeight="1">
      <c r="A43" s="260"/>
      <c r="B43" s="260"/>
      <c r="C43" s="44" t="s">
        <v>225</v>
      </c>
      <c r="D43" s="245" t="s">
        <v>226</v>
      </c>
      <c r="E43" s="69">
        <v>0</v>
      </c>
      <c r="F43" s="127">
        <v>1</v>
      </c>
      <c r="G43" s="69">
        <v>102</v>
      </c>
      <c r="H43" s="127">
        <v>89</v>
      </c>
      <c r="I43" s="69">
        <v>21</v>
      </c>
      <c r="J43" s="127">
        <v>17</v>
      </c>
      <c r="K43" s="69">
        <v>140</v>
      </c>
      <c r="L43" s="127">
        <v>151</v>
      </c>
      <c r="M43" s="69">
        <v>0</v>
      </c>
      <c r="N43" s="127">
        <v>0</v>
      </c>
    </row>
    <row r="44" spans="1:14" ht="18" customHeight="1">
      <c r="A44" s="261"/>
      <c r="B44" s="261"/>
      <c r="C44" s="11" t="s">
        <v>227</v>
      </c>
      <c r="D44" s="98" t="s">
        <v>228</v>
      </c>
      <c r="E44" s="73">
        <f t="shared" ref="E44:N44" si="5">E41+E43</f>
        <v>1.2</v>
      </c>
      <c r="F44" s="139">
        <f t="shared" si="5"/>
        <v>1</v>
      </c>
      <c r="G44" s="73">
        <f t="shared" si="5"/>
        <v>106.68</v>
      </c>
      <c r="H44" s="139">
        <f t="shared" si="5"/>
        <v>103</v>
      </c>
      <c r="I44" s="73">
        <f t="shared" si="5"/>
        <v>23.1</v>
      </c>
      <c r="J44" s="139">
        <f t="shared" si="5"/>
        <v>21</v>
      </c>
      <c r="K44" s="73">
        <f t="shared" si="5"/>
        <v>221</v>
      </c>
      <c r="L44" s="139">
        <f t="shared" si="5"/>
        <v>198</v>
      </c>
      <c r="M44" s="73">
        <f t="shared" si="5"/>
        <v>40</v>
      </c>
      <c r="N44" s="139">
        <f t="shared" si="5"/>
        <v>34</v>
      </c>
    </row>
    <row r="45" spans="1:14" ht="14.15" customHeight="1">
      <c r="A45" s="13" t="s">
        <v>229</v>
      </c>
    </row>
    <row r="46" spans="1:14" ht="14.15" customHeight="1">
      <c r="A46" s="13" t="s">
        <v>230</v>
      </c>
    </row>
    <row r="47" spans="1:14">
      <c r="A47" s="2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2021-08-26T10:42:33Z</cp:lastPrinted>
  <dcterms:created xsi:type="dcterms:W3CDTF">2021-09-11T10:39:14Z</dcterms:created>
  <dcterms:modified xsi:type="dcterms:W3CDTF">2021-09-11T10:39:15Z</dcterms:modified>
</cp:coreProperties>
</file>