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<sst xmlns="http://schemas.openxmlformats.org/spreadsheetml/2006/main" count="435" uniqueCount="260">
  <si>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</si>
  <si>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</si>
  <si>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</si>
  <si>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</si>
  <si>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</si>
  <si>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</si>
  <si>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</si>
  <si>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</si>
  <si>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</si>
  <si>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</si>
  <si>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</si>
  <si>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</si>
  <si>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</si>
  <si>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</si>
  <si>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</si>
  <si>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</si>
  <si>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</si>
  <si>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</si>
  <si>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</si>
  <si>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</si>
  <si>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</si>
  <si>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</si>
  <si>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</si>
  <si>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</si>
  <si>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</si>
  <si>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</si>
  <si>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</si>
  <si>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</si>
  <si>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</si>
  <si>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</si>
  <si>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</si>
  <si>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</si>
  <si>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</si>
  <si>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</si>
  <si>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</si>
  <si>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</si>
  <si>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</si>
  <si>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</si>
  <si>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</si>
  <si>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</si>
  <si>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</si>
  <si>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</si>
  <si>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</si>
  <si>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</si>
  <si>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</si>
  <si>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</si>
  <si>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</si>
  <si>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</si>
  <si>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</si>
  <si>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</si>
  <si>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</si>
  <si>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</si>
  <si>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</si>
  <si>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</si>
  <si>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</si>
  <si>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</si>
  <si>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</si>
  <si>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</si>
  <si>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</si>
  <si>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</si>
  <si>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</si>
  <si>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</si>
  <si>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</si>
  <si>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</si>
  <si>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</si>
  <si>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</si>
  <si>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</si>
  <si>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</si>
  <si>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</si>
  <si>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</si>
  <si>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</si>
  <si>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</si>
  <si>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</si>
  <si>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</si>
  <si>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</si>
  <si>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</si>
  <si>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</si>
  <si>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</si>
  <si>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</si>
  <si>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</si>
  <si>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</si>
  <si>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</si>
  <si>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</si>
  <si>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</si>
  <si>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</si>
  <si>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</si>
  <si>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</si>
  <si>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</si>
  <si>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</si>
  <si>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</si>
  <si>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</si>
  <si>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</si>
  <si>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</si>
  <si>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</si>
  <si>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</si>
  <si>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</si>
  <si>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</si>
  <si>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</si>
  <si>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</si>
  <si>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</si>
  <si>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</si>
  <si>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</si>
  <si>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</si>
  <si>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</si>
  <si>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</si>
  <si>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</si>
  <si>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</si>
  <si>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</si>
  <si>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</si>
  <si>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</si>
  <si>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</si>
  <si>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</si>
  <si>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</si>
  <si>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</si>
  <si>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</si>
  <si>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</si>
  <si>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</si>
  <si>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</si>
  <si>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</si>
  <si>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</si>
  <si>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</si>
  <si>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</si>
  <si>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</si>
  <si>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</si>
  <si>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</si>
  <si>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</si>
  <si>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</si>
  <si>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</si>
  <si>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</si>
  <si>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</si>
  <si>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</si>
  <si>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</si>
  <si>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</si>
  <si>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</si>
  <si>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</si>
  <si>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</si>
  <si>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</si>
  <si>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</si>
  <si>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</si>
  <si>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</si>
  <si>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</si>
  <si>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</si>
  <si>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</si>
  <si>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</si>
  <si>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</si>
  <si>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</si>
  <si>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</si>
  <si>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</si>
  <si>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</si>
  <si>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</si>
  <si>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</si>
  <si>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</si>
  <si>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</si>
  <si>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</si>
  <si>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</si>
  <si>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</si>
  <si>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</si>
  <si>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</si>
  <si>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</si>
  <si>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</si>
  <si>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</si>
  <si>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</si>
  <si>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</si>
  <si>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</si>
  <si>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</si>
  <si>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</si>
  <si>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</si>
  <si>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</si>
  <si>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</si>
  <si>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</si>
  <si>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</si>
  <si>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</si>
  <si>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</si>
  <si>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</si>
  <si>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</si>
  <si>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</si>
  <si>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</si>
  <si>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</si>
  <si>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</si>
  <si>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</si>
  <si>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</si>
  <si>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</si>
  <si>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</si>
  <si>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</si>
  <si>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</si>
  <si>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</si>
  <si>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</si>
  <si>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</si>
  <si>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</si>
  <si>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</si>
  <si>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</si>
  <si>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</si>
  <si>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</si>
  <si>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</si>
  <si>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</si>
  <si>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</si>
  <si>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</si>
  <si>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</si>
  <si>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</si>
  <si>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</si>
  <si>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</si>
  <si>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</si>
  <si>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</si>
  <si>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</si>
  <si>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</si>
  <si>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</si>
  <si>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</si>
  <si>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</si>
  <si>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</si>
  <si>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</si>
  <si>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</si>
  <si>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</si>
  <si>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</si>
  <si>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</si>
  <si>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</si>
  <si>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</si>
  <si>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</si>
  <si>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</si>
  <si>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</si>
  <si>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</si>
  <si>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</si>
  <si>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</si>
  <si>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</si>
  <si>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</si>
  <si>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</si>
  <si>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</si>
  <si>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</si>
  <si>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</si>
  <si>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</si>
  <si>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</si>
  <si>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</si>
  <si>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</si>
  <si>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</si>
  <si>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</si>
  <si>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</si>
  <si>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</si>
  <si>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</si>
  <si>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</si>
  <si>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</si>
  <si>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</si>
  <si>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</si>
  <si>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</si>
  <si>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</si>
  <si>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</si>
  <si>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</si>
  <si>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</si>
  <si>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</si>
  <si>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</si>
  <si>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佐賀県</t>
  </si>
  <si>
    <t>佐賀県</t>
  </si>
  <si>
    <t>佐賀県医療センター好生館</t>
  </si>
  <si>
    <t>東部工業用水道事業</t>
  </si>
  <si>
    <t xml:space="preserve">                －</t>
  </si>
  <si>
    <t>産業用地造成事業</t>
  </si>
  <si>
    <t>港湾整備事業</t>
  </si>
  <si>
    <t>県立病院好生館</t>
  </si>
  <si>
    <t>東部工業用水道事業</t>
  </si>
  <si>
    <t>佐賀県医療センター好生館</t>
  </si>
  <si>
    <t>佐賀県土地開発公社</t>
  </si>
  <si>
    <t>佐賀県道路公社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</si>
</sst>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_ * #,##0.0000_ ;_ * &quot;▲ &quot;#,##0.0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17" fontId="0" fillId="0" borderId="54" xfId="48" applyNumberFormat="1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" sqref="F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103228</v>
      </c>
      <c r="G9" s="75">
        <f>F9/$F$27*100</f>
        <v>24.207830703712737</v>
      </c>
      <c r="H9" s="66">
        <v>96398</v>
      </c>
      <c r="I9" s="80">
        <f>(F9/H9-1)*100</f>
        <v>7.085209236706147</v>
      </c>
      <c r="K9" s="108"/>
    </row>
    <row r="10" spans="1:9" ht="18" customHeight="1">
      <c r="A10" s="256"/>
      <c r="B10" s="256"/>
      <c r="C10" s="7"/>
      <c r="D10" s="52" t="s">
        <v>23</v>
      </c>
      <c r="E10" s="53"/>
      <c r="F10" s="67">
        <v>27607</v>
      </c>
      <c r="G10" s="76">
        <f aca="true" t="shared" si="0" ref="G10:G27">F10/$F$27*100</f>
        <v>6.474072753878768</v>
      </c>
      <c r="H10" s="68">
        <v>26273</v>
      </c>
      <c r="I10" s="81">
        <f aca="true" t="shared" si="1" ref="I10:I27">(F10/H10-1)*100</f>
        <v>5.077455943363907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22204</v>
      </c>
      <c r="G11" s="77">
        <f t="shared" si="0"/>
        <v>5.2070239948970976</v>
      </c>
      <c r="H11" s="70">
        <v>21165</v>
      </c>
      <c r="I11" s="82">
        <f t="shared" si="1"/>
        <v>4.90904795653202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2982</v>
      </c>
      <c r="G12" s="77">
        <f t="shared" si="0"/>
        <v>0.6993039791381348</v>
      </c>
      <c r="H12" s="70">
        <v>1886</v>
      </c>
      <c r="I12" s="82">
        <f t="shared" si="1"/>
        <v>58.11240721102864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303</v>
      </c>
      <c r="G13" s="77">
        <f t="shared" si="0"/>
        <v>0.07105603812168171</v>
      </c>
      <c r="H13" s="70">
        <v>224</v>
      </c>
      <c r="I13" s="82">
        <f t="shared" si="1"/>
        <v>35.26785714285714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17673</v>
      </c>
      <c r="G14" s="75">
        <f t="shared" si="0"/>
        <v>4.144466540344821</v>
      </c>
      <c r="H14" s="66">
        <v>15867</v>
      </c>
      <c r="I14" s="83">
        <f t="shared" si="1"/>
        <v>11.382113821138207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930</v>
      </c>
      <c r="G15" s="77">
        <f t="shared" si="0"/>
        <v>0.2180927902744686</v>
      </c>
      <c r="H15" s="70">
        <v>887</v>
      </c>
      <c r="I15" s="82">
        <f t="shared" si="1"/>
        <v>4.847801578354005</v>
      </c>
    </row>
    <row r="16" spans="1:11" ht="18" customHeight="1">
      <c r="A16" s="256"/>
      <c r="B16" s="256"/>
      <c r="C16" s="7"/>
      <c r="D16" s="16"/>
      <c r="E16" s="29" t="s">
        <v>29</v>
      </c>
      <c r="F16" s="67">
        <v>16743</v>
      </c>
      <c r="G16" s="76">
        <f t="shared" si="0"/>
        <v>3.926373750070353</v>
      </c>
      <c r="H16" s="68">
        <v>14980</v>
      </c>
      <c r="I16" s="81">
        <f t="shared" si="1"/>
        <v>11.769025367156205</v>
      </c>
      <c r="K16" s="109"/>
    </row>
    <row r="17" spans="1:9" ht="18" customHeight="1">
      <c r="A17" s="256"/>
      <c r="B17" s="256"/>
      <c r="C17" s="7"/>
      <c r="D17" s="258" t="s">
        <v>30</v>
      </c>
      <c r="E17" s="259"/>
      <c r="F17" s="67">
        <v>30090</v>
      </c>
      <c r="G17" s="76">
        <f t="shared" si="0"/>
        <v>7.056357053073937</v>
      </c>
      <c r="H17" s="68">
        <v>29199</v>
      </c>
      <c r="I17" s="81">
        <f t="shared" si="1"/>
        <v>3.051474365560458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1866</v>
      </c>
      <c r="G18" s="77">
        <f t="shared" si="0"/>
        <v>0.43759263080877253</v>
      </c>
      <c r="H18" s="70">
        <v>1642</v>
      </c>
      <c r="I18" s="82">
        <f t="shared" si="1"/>
        <v>13.641900121802685</v>
      </c>
    </row>
    <row r="19" spans="1:26" ht="18" customHeight="1">
      <c r="A19" s="256"/>
      <c r="B19" s="256"/>
      <c r="C19" s="10"/>
      <c r="D19" s="260" t="s">
        <v>95</v>
      </c>
      <c r="E19" s="261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14499</v>
      </c>
      <c r="G20" s="77">
        <f t="shared" si="0"/>
        <v>3.400136952891957</v>
      </c>
      <c r="H20" s="70">
        <v>14307</v>
      </c>
      <c r="I20" s="82">
        <f t="shared" si="1"/>
        <v>1.3420004193751334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143757</v>
      </c>
      <c r="G21" s="77">
        <f t="shared" si="0"/>
        <v>33.71222070052342</v>
      </c>
      <c r="H21" s="70">
        <v>143994</v>
      </c>
      <c r="I21" s="82">
        <f t="shared" si="1"/>
        <v>-0.16459019125797392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6358</v>
      </c>
      <c r="G22" s="77">
        <f t="shared" si="0"/>
        <v>1.4910042586721197</v>
      </c>
      <c r="H22" s="70">
        <v>6580</v>
      </c>
      <c r="I22" s="82">
        <f t="shared" si="1"/>
        <v>-3.3738601823708247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51627</v>
      </c>
      <c r="G23" s="77">
        <f t="shared" si="0"/>
        <v>12.106963960752678</v>
      </c>
      <c r="H23" s="70">
        <v>53017</v>
      </c>
      <c r="I23" s="82">
        <f t="shared" si="1"/>
        <v>-2.621800554539111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657</v>
      </c>
      <c r="G24" s="77">
        <f t="shared" si="0"/>
        <v>0.1540720034519633</v>
      </c>
      <c r="H24" s="70">
        <v>690</v>
      </c>
      <c r="I24" s="82">
        <f t="shared" si="1"/>
        <v>-4.7826086956521685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54040</v>
      </c>
      <c r="G25" s="77">
        <f t="shared" si="0"/>
        <v>12.672832673583102</v>
      </c>
      <c r="H25" s="70">
        <v>54418</v>
      </c>
      <c r="I25" s="82">
        <f t="shared" si="1"/>
        <v>-0.6946231026498606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52258</v>
      </c>
      <c r="G26" s="78">
        <f t="shared" si="0"/>
        <v>12.254938746412023</v>
      </c>
      <c r="H26" s="72">
        <v>54947</v>
      </c>
      <c r="I26" s="84">
        <f t="shared" si="1"/>
        <v>-4.893806759240727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426424</v>
      </c>
      <c r="G27" s="79">
        <f t="shared" si="0"/>
        <v>100</v>
      </c>
      <c r="H27" s="73">
        <f>SUM(H9,H20:H26)</f>
        <v>424351</v>
      </c>
      <c r="I27" s="85">
        <f t="shared" si="1"/>
        <v>0.48851069044257844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v>203002</v>
      </c>
      <c r="G28" s="75">
        <f>F28/$F$45*100</f>
        <v>47.605669474513626</v>
      </c>
      <c r="H28" s="65">
        <v>202708</v>
      </c>
      <c r="I28" s="86">
        <f>(F28/H28-1)*100</f>
        <v>0.145036209720395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127985</v>
      </c>
      <c r="G29" s="77">
        <f aca="true" t="shared" si="2" ref="G29:G45">F29/$F$45*100</f>
        <v>30.01355458416975</v>
      </c>
      <c r="H29" s="69">
        <v>126298</v>
      </c>
      <c r="I29" s="87">
        <f aca="true" t="shared" si="3" ref="I29:I45">(F29/H29-1)*100</f>
        <v>1.3357297819442948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11614</v>
      </c>
      <c r="G30" s="77">
        <f t="shared" si="2"/>
        <v>2.723580286287826</v>
      </c>
      <c r="H30" s="69">
        <v>10921</v>
      </c>
      <c r="I30" s="87">
        <f t="shared" si="3"/>
        <v>6.345572749748185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63403</v>
      </c>
      <c r="G31" s="77">
        <f t="shared" si="2"/>
        <v>14.868534604056057</v>
      </c>
      <c r="H31" s="69">
        <v>65489</v>
      </c>
      <c r="I31" s="87">
        <f t="shared" si="3"/>
        <v>-3.185267754890131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v>145773</v>
      </c>
      <c r="G32" s="75">
        <f t="shared" si="2"/>
        <v>34.18498958782808</v>
      </c>
      <c r="H32" s="65">
        <v>144077</v>
      </c>
      <c r="I32" s="86">
        <f t="shared" si="3"/>
        <v>1.1771483304066521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19983</v>
      </c>
      <c r="G33" s="77">
        <f t="shared" si="2"/>
        <v>4.686180890381404</v>
      </c>
      <c r="H33" s="69">
        <v>19186</v>
      </c>
      <c r="I33" s="87">
        <f t="shared" si="3"/>
        <v>4.154070676534971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2055</v>
      </c>
      <c r="G34" s="77">
        <f t="shared" si="2"/>
        <v>0.4819147139935838</v>
      </c>
      <c r="H34" s="69">
        <v>1994</v>
      </c>
      <c r="I34" s="87">
        <f t="shared" si="3"/>
        <v>3.05917753259779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87988</v>
      </c>
      <c r="G35" s="77">
        <f t="shared" si="2"/>
        <v>20.633923043731123</v>
      </c>
      <c r="H35" s="69">
        <v>89357</v>
      </c>
      <c r="I35" s="87">
        <f t="shared" si="3"/>
        <v>-1.5320568058462158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5678</v>
      </c>
      <c r="G36" s="77">
        <f t="shared" si="2"/>
        <v>1.3315385625574545</v>
      </c>
      <c r="H36" s="69">
        <v>117</v>
      </c>
      <c r="I36" s="87">
        <f t="shared" si="3"/>
        <v>4752.991452991453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3444</v>
      </c>
      <c r="G37" s="77">
        <f t="shared" si="2"/>
        <v>0.8076468491454514</v>
      </c>
      <c r="H37" s="69">
        <v>4803</v>
      </c>
      <c r="I37" s="87">
        <f t="shared" si="3"/>
        <v>-28.29481574016239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25928</v>
      </c>
      <c r="G38" s="77">
        <f t="shared" si="2"/>
        <v>6.08033318950153</v>
      </c>
      <c r="H38" s="69">
        <v>27818</v>
      </c>
      <c r="I38" s="87">
        <f t="shared" si="3"/>
        <v>-6.794162053346753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v>77649</v>
      </c>
      <c r="G39" s="75">
        <f t="shared" si="2"/>
        <v>18.209340937658293</v>
      </c>
      <c r="H39" s="65">
        <v>77566</v>
      </c>
      <c r="I39" s="86">
        <f t="shared" si="3"/>
        <v>0.10700564680401481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77167</v>
      </c>
      <c r="G40" s="76">
        <f t="shared" si="2"/>
        <v>18.09630790011819</v>
      </c>
      <c r="H40" s="67">
        <v>77055</v>
      </c>
      <c r="I40" s="88">
        <f t="shared" si="3"/>
        <v>0.14535072350918554</v>
      </c>
    </row>
    <row r="41" spans="1:9" ht="18" customHeight="1">
      <c r="A41" s="256"/>
      <c r="B41" s="256"/>
      <c r="C41" s="7"/>
      <c r="D41" s="16"/>
      <c r="E41" s="104" t="s">
        <v>92</v>
      </c>
      <c r="F41" s="69">
        <v>43170</v>
      </c>
      <c r="G41" s="77">
        <f t="shared" si="2"/>
        <v>10.123726619514848</v>
      </c>
      <c r="H41" s="69">
        <v>43575</v>
      </c>
      <c r="I41" s="89">
        <f t="shared" si="3"/>
        <v>-0.9294320137693601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33997</v>
      </c>
      <c r="G42" s="77">
        <f t="shared" si="2"/>
        <v>7.972581280603343</v>
      </c>
      <c r="H42" s="69">
        <v>33480</v>
      </c>
      <c r="I42" s="89">
        <f t="shared" si="3"/>
        <v>1.544205495818396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482</v>
      </c>
      <c r="G43" s="77">
        <f t="shared" si="2"/>
        <v>0.11303303754010093</v>
      </c>
      <c r="H43" s="69">
        <v>511</v>
      </c>
      <c r="I43" s="89">
        <f t="shared" si="3"/>
        <v>-5.675146771037188</v>
      </c>
    </row>
    <row r="44" spans="1:9" ht="18" customHeight="1">
      <c r="A44" s="256"/>
      <c r="B44" s="25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426424</v>
      </c>
      <c r="G45" s="85">
        <f t="shared" si="2"/>
        <v>100</v>
      </c>
      <c r="H45" s="74">
        <f>SUM(H28,H32,H39)</f>
        <v>424351</v>
      </c>
      <c r="I45" s="85">
        <f t="shared" si="3"/>
        <v>0.48851069044257844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46" sqref="G4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67" t="s">
        <v>49</v>
      </c>
      <c r="B6" s="268"/>
      <c r="C6" s="268"/>
      <c r="D6" s="268"/>
      <c r="E6" s="269"/>
      <c r="F6" s="262" t="s">
        <v>250</v>
      </c>
      <c r="G6" s="263"/>
      <c r="H6" s="262" t="s">
        <v>251</v>
      </c>
      <c r="I6" s="263"/>
      <c r="J6" s="262"/>
      <c r="K6" s="263"/>
      <c r="L6" s="262"/>
      <c r="M6" s="263"/>
      <c r="N6" s="262"/>
      <c r="O6" s="263"/>
    </row>
    <row r="7" spans="1:15" ht="15.75" customHeight="1">
      <c r="A7" s="270"/>
      <c r="B7" s="271"/>
      <c r="C7" s="271"/>
      <c r="D7" s="271"/>
      <c r="E7" s="272"/>
      <c r="F7" s="110" t="s">
        <v>240</v>
      </c>
      <c r="G7" s="38" t="s">
        <v>2</v>
      </c>
      <c r="H7" s="110" t="s">
        <v>240</v>
      </c>
      <c r="I7" s="38" t="s">
        <v>2</v>
      </c>
      <c r="J7" s="110" t="s">
        <v>240</v>
      </c>
      <c r="K7" s="38" t="s">
        <v>2</v>
      </c>
      <c r="L7" s="110" t="s">
        <v>240</v>
      </c>
      <c r="M7" s="38" t="s">
        <v>2</v>
      </c>
      <c r="N7" s="110" t="s">
        <v>240</v>
      </c>
      <c r="O7" s="253" t="s">
        <v>2</v>
      </c>
    </row>
    <row r="8" spans="1:25" ht="15.75" customHeight="1">
      <c r="A8" s="279" t="s">
        <v>83</v>
      </c>
      <c r="B8" s="55" t="s">
        <v>50</v>
      </c>
      <c r="C8" s="56"/>
      <c r="D8" s="56"/>
      <c r="E8" s="93" t="s">
        <v>41</v>
      </c>
      <c r="F8" s="111">
        <v>202</v>
      </c>
      <c r="G8" s="112">
        <v>209</v>
      </c>
      <c r="H8" s="111">
        <v>419</v>
      </c>
      <c r="I8" s="113">
        <v>425</v>
      </c>
      <c r="J8" s="111"/>
      <c r="K8" s="114"/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80"/>
      <c r="B9" s="8"/>
      <c r="C9" s="30" t="s">
        <v>51</v>
      </c>
      <c r="D9" s="43"/>
      <c r="E9" s="91" t="s">
        <v>42</v>
      </c>
      <c r="F9" s="70">
        <v>202</v>
      </c>
      <c r="G9" s="116">
        <v>209</v>
      </c>
      <c r="H9" s="70">
        <v>419</v>
      </c>
      <c r="I9" s="117">
        <v>425</v>
      </c>
      <c r="J9" s="70"/>
      <c r="K9" s="118"/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80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/>
      <c r="K10" s="120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80"/>
      <c r="B11" s="50" t="s">
        <v>53</v>
      </c>
      <c r="C11" s="63"/>
      <c r="D11" s="63"/>
      <c r="E11" s="90" t="s">
        <v>44</v>
      </c>
      <c r="F11" s="121">
        <v>202</v>
      </c>
      <c r="G11" s="122">
        <v>209</v>
      </c>
      <c r="H11" s="121">
        <v>453</v>
      </c>
      <c r="I11" s="123">
        <v>466</v>
      </c>
      <c r="J11" s="121"/>
      <c r="K11" s="124"/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80"/>
      <c r="B12" s="7"/>
      <c r="C12" s="30" t="s">
        <v>54</v>
      </c>
      <c r="D12" s="43"/>
      <c r="E12" s="91" t="s">
        <v>45</v>
      </c>
      <c r="F12" s="70">
        <v>202</v>
      </c>
      <c r="G12" s="116">
        <v>209</v>
      </c>
      <c r="H12" s="121">
        <v>453</v>
      </c>
      <c r="I12" s="117">
        <v>466</v>
      </c>
      <c r="J12" s="121"/>
      <c r="K12" s="118"/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80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/>
      <c r="K13" s="120"/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80"/>
      <c r="B14" s="44" t="s">
        <v>56</v>
      </c>
      <c r="C14" s="43"/>
      <c r="D14" s="43"/>
      <c r="E14" s="91" t="s">
        <v>97</v>
      </c>
      <c r="F14" s="69">
        <f aca="true" t="shared" si="0" ref="F14:O14">F9-F12</f>
        <v>0</v>
      </c>
      <c r="G14" s="128">
        <f>G9-G12</f>
        <v>0</v>
      </c>
      <c r="H14" s="69">
        <f t="shared" si="0"/>
        <v>-34</v>
      </c>
      <c r="I14" s="128">
        <f>I9-I12</f>
        <v>-41</v>
      </c>
      <c r="J14" s="69">
        <f t="shared" si="0"/>
        <v>0</v>
      </c>
      <c r="K14" s="128">
        <f t="shared" si="0"/>
        <v>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80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8">
        <f>G10-G13</f>
        <v>0</v>
      </c>
      <c r="H15" s="69">
        <f t="shared" si="1"/>
        <v>0</v>
      </c>
      <c r="I15" s="128">
        <f>I10-I13</f>
        <v>0</v>
      </c>
      <c r="J15" s="69">
        <f t="shared" si="1"/>
        <v>0</v>
      </c>
      <c r="K15" s="128">
        <f t="shared" si="1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80"/>
      <c r="B16" s="44" t="s">
        <v>58</v>
      </c>
      <c r="C16" s="43"/>
      <c r="D16" s="43"/>
      <c r="E16" s="91" t="s">
        <v>99</v>
      </c>
      <c r="F16" s="67">
        <f aca="true" t="shared" si="2" ref="F16:O16">F8-F11</f>
        <v>0</v>
      </c>
      <c r="G16" s="125">
        <f>G8-G11</f>
        <v>0</v>
      </c>
      <c r="H16" s="67">
        <f t="shared" si="2"/>
        <v>-34</v>
      </c>
      <c r="I16" s="125">
        <f>I8-I11</f>
        <v>-41</v>
      </c>
      <c r="J16" s="67">
        <f t="shared" si="2"/>
        <v>0</v>
      </c>
      <c r="K16" s="125">
        <f t="shared" si="2"/>
        <v>0</v>
      </c>
      <c r="L16" s="67">
        <f t="shared" si="2"/>
        <v>0</v>
      </c>
      <c r="M16" s="125">
        <f t="shared" si="2"/>
        <v>0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80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0</v>
      </c>
      <c r="I17" s="120">
        <v>0</v>
      </c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81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80" t="s">
        <v>84</v>
      </c>
      <c r="B19" s="50" t="s">
        <v>61</v>
      </c>
      <c r="C19" s="51"/>
      <c r="D19" s="51"/>
      <c r="E19" s="96"/>
      <c r="F19" s="65">
        <v>929</v>
      </c>
      <c r="G19" s="135">
        <v>1533</v>
      </c>
      <c r="H19" s="66">
        <v>0</v>
      </c>
      <c r="I19" s="136">
        <v>0</v>
      </c>
      <c r="J19" s="66"/>
      <c r="K19" s="137"/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80"/>
      <c r="B20" s="19"/>
      <c r="C20" s="30" t="s">
        <v>62</v>
      </c>
      <c r="D20" s="43"/>
      <c r="E20" s="91"/>
      <c r="F20" s="69" t="s">
        <v>252</v>
      </c>
      <c r="G20" s="128" t="s">
        <v>252</v>
      </c>
      <c r="H20" s="70">
        <v>0</v>
      </c>
      <c r="I20" s="117">
        <v>0</v>
      </c>
      <c r="J20" s="70"/>
      <c r="K20" s="120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80"/>
      <c r="B21" s="9" t="s">
        <v>63</v>
      </c>
      <c r="C21" s="63"/>
      <c r="D21" s="63"/>
      <c r="E21" s="90" t="s">
        <v>100</v>
      </c>
      <c r="F21" s="138">
        <v>929</v>
      </c>
      <c r="G21" s="139">
        <v>1533</v>
      </c>
      <c r="H21" s="121">
        <v>0</v>
      </c>
      <c r="I21" s="123">
        <v>0</v>
      </c>
      <c r="J21" s="121"/>
      <c r="K21" s="124"/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80"/>
      <c r="B22" s="50" t="s">
        <v>64</v>
      </c>
      <c r="C22" s="51"/>
      <c r="D22" s="51"/>
      <c r="E22" s="96" t="s">
        <v>101</v>
      </c>
      <c r="F22" s="65">
        <v>929</v>
      </c>
      <c r="G22" s="135">
        <v>1533</v>
      </c>
      <c r="H22" s="66">
        <v>62</v>
      </c>
      <c r="I22" s="136">
        <v>97</v>
      </c>
      <c r="J22" s="66"/>
      <c r="K22" s="137"/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80"/>
      <c r="B23" s="7" t="s">
        <v>65</v>
      </c>
      <c r="C23" s="52" t="s">
        <v>66</v>
      </c>
      <c r="D23" s="53"/>
      <c r="E23" s="95"/>
      <c r="F23" s="67">
        <v>929</v>
      </c>
      <c r="G23" s="125">
        <v>1533</v>
      </c>
      <c r="H23" s="68">
        <v>0</v>
      </c>
      <c r="I23" s="126">
        <v>0</v>
      </c>
      <c r="J23" s="68"/>
      <c r="K23" s="127"/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80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0</v>
      </c>
      <c r="G24" s="128">
        <f>G21-G22</f>
        <v>0</v>
      </c>
      <c r="H24" s="69">
        <f t="shared" si="3"/>
        <v>-62</v>
      </c>
      <c r="I24" s="128">
        <f t="shared" si="3"/>
        <v>-97</v>
      </c>
      <c r="J24" s="69">
        <f t="shared" si="3"/>
        <v>0</v>
      </c>
      <c r="K24" s="128">
        <f t="shared" si="3"/>
        <v>0</v>
      </c>
      <c r="L24" s="69">
        <f t="shared" si="3"/>
        <v>0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80"/>
      <c r="B25" s="101" t="s">
        <v>67</v>
      </c>
      <c r="C25" s="53"/>
      <c r="D25" s="53"/>
      <c r="E25" s="282" t="s">
        <v>104</v>
      </c>
      <c r="F25" s="292">
        <v>0</v>
      </c>
      <c r="G25" s="290">
        <v>0</v>
      </c>
      <c r="H25" s="288">
        <v>62</v>
      </c>
      <c r="I25" s="290">
        <v>97</v>
      </c>
      <c r="J25" s="288"/>
      <c r="K25" s="290"/>
      <c r="L25" s="288"/>
      <c r="M25" s="290"/>
      <c r="N25" s="288"/>
      <c r="O25" s="290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80"/>
      <c r="B26" s="9" t="s">
        <v>68</v>
      </c>
      <c r="C26" s="63"/>
      <c r="D26" s="63"/>
      <c r="E26" s="283"/>
      <c r="F26" s="293"/>
      <c r="G26" s="291"/>
      <c r="H26" s="289"/>
      <c r="I26" s="291"/>
      <c r="J26" s="289"/>
      <c r="K26" s="291"/>
      <c r="L26" s="289"/>
      <c r="M26" s="291"/>
      <c r="N26" s="289"/>
      <c r="O26" s="291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81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40">
        <f>G24+G25</f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73" t="s">
        <v>69</v>
      </c>
      <c r="B30" s="274"/>
      <c r="C30" s="274"/>
      <c r="D30" s="274"/>
      <c r="E30" s="275"/>
      <c r="F30" s="294" t="s">
        <v>253</v>
      </c>
      <c r="G30" s="295"/>
      <c r="H30" s="294" t="s">
        <v>254</v>
      </c>
      <c r="I30" s="295"/>
      <c r="J30" s="294"/>
      <c r="K30" s="295"/>
      <c r="L30" s="294"/>
      <c r="M30" s="295"/>
      <c r="N30" s="294"/>
      <c r="O30" s="295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76"/>
      <c r="B31" s="277"/>
      <c r="C31" s="277"/>
      <c r="D31" s="277"/>
      <c r="E31" s="278"/>
      <c r="F31" s="110" t="s">
        <v>240</v>
      </c>
      <c r="G31" s="144" t="s">
        <v>2</v>
      </c>
      <c r="H31" s="110" t="s">
        <v>240</v>
      </c>
      <c r="I31" s="144" t="s">
        <v>2</v>
      </c>
      <c r="J31" s="110" t="s">
        <v>240</v>
      </c>
      <c r="K31" s="145" t="s">
        <v>2</v>
      </c>
      <c r="L31" s="110" t="s">
        <v>240</v>
      </c>
      <c r="M31" s="144" t="s">
        <v>2</v>
      </c>
      <c r="N31" s="110" t="s">
        <v>240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9" t="s">
        <v>85</v>
      </c>
      <c r="B32" s="55" t="s">
        <v>50</v>
      </c>
      <c r="C32" s="56"/>
      <c r="D32" s="56"/>
      <c r="E32" s="15" t="s">
        <v>41</v>
      </c>
      <c r="F32" s="66">
        <v>269</v>
      </c>
      <c r="G32" s="148">
        <v>177</v>
      </c>
      <c r="H32" s="111">
        <v>263</v>
      </c>
      <c r="I32" s="113">
        <v>262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84"/>
      <c r="B33" s="8"/>
      <c r="C33" s="52" t="s">
        <v>70</v>
      </c>
      <c r="D33" s="53"/>
      <c r="E33" s="99"/>
      <c r="F33" s="68">
        <v>79</v>
      </c>
      <c r="G33" s="151">
        <v>143</v>
      </c>
      <c r="H33" s="68">
        <v>261</v>
      </c>
      <c r="I33" s="126">
        <v>260</v>
      </c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84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261</v>
      </c>
      <c r="I34" s="117">
        <v>260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84"/>
      <c r="B35" s="10"/>
      <c r="C35" s="62" t="s">
        <v>72</v>
      </c>
      <c r="D35" s="63"/>
      <c r="E35" s="100"/>
      <c r="F35" s="121">
        <v>190</v>
      </c>
      <c r="G35" s="122">
        <v>34</v>
      </c>
      <c r="H35" s="121">
        <v>2</v>
      </c>
      <c r="I35" s="123">
        <v>2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84"/>
      <c r="B36" s="50" t="s">
        <v>53</v>
      </c>
      <c r="C36" s="51"/>
      <c r="D36" s="51"/>
      <c r="E36" s="15" t="s">
        <v>42</v>
      </c>
      <c r="F36" s="65">
        <v>259</v>
      </c>
      <c r="G36" s="125">
        <v>167</v>
      </c>
      <c r="H36" s="66">
        <v>79</v>
      </c>
      <c r="I36" s="136">
        <v>102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84"/>
      <c r="B37" s="8"/>
      <c r="C37" s="30" t="s">
        <v>73</v>
      </c>
      <c r="D37" s="43"/>
      <c r="E37" s="94"/>
      <c r="F37" s="69">
        <v>259</v>
      </c>
      <c r="G37" s="128">
        <v>167</v>
      </c>
      <c r="H37" s="70">
        <v>79</v>
      </c>
      <c r="I37" s="117">
        <v>102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84"/>
      <c r="B38" s="10"/>
      <c r="C38" s="30" t="s">
        <v>74</v>
      </c>
      <c r="D38" s="43"/>
      <c r="E38" s="94"/>
      <c r="F38" s="69">
        <v>0</v>
      </c>
      <c r="G38" s="128">
        <v>0</v>
      </c>
      <c r="H38" s="70">
        <v>0</v>
      </c>
      <c r="I38" s="117">
        <v>0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85"/>
      <c r="B39" s="11" t="s">
        <v>75</v>
      </c>
      <c r="C39" s="12"/>
      <c r="D39" s="12"/>
      <c r="E39" s="98" t="s">
        <v>108</v>
      </c>
      <c r="F39" s="73">
        <f>F32-F36</f>
        <v>10</v>
      </c>
      <c r="G39" s="140">
        <f aca="true" t="shared" si="5" ref="G39:O39">G32-G36</f>
        <v>10</v>
      </c>
      <c r="H39" s="73">
        <f t="shared" si="5"/>
        <v>184</v>
      </c>
      <c r="I39" s="140">
        <f t="shared" si="5"/>
        <v>160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9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135">
        <v>0</v>
      </c>
      <c r="H40" s="66">
        <v>727</v>
      </c>
      <c r="I40" s="136">
        <v>788</v>
      </c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86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65</v>
      </c>
      <c r="I41" s="153">
        <v>0</v>
      </c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86"/>
      <c r="B42" s="50" t="s">
        <v>64</v>
      </c>
      <c r="C42" s="51"/>
      <c r="D42" s="51"/>
      <c r="E42" s="15" t="s">
        <v>45</v>
      </c>
      <c r="F42" s="65">
        <v>10</v>
      </c>
      <c r="G42" s="135">
        <v>10</v>
      </c>
      <c r="H42" s="66">
        <v>310</v>
      </c>
      <c r="I42" s="136">
        <v>273</v>
      </c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86"/>
      <c r="B43" s="10"/>
      <c r="C43" s="30" t="s">
        <v>78</v>
      </c>
      <c r="D43" s="43"/>
      <c r="E43" s="94"/>
      <c r="F43" s="69">
        <v>0</v>
      </c>
      <c r="G43" s="128">
        <v>0</v>
      </c>
      <c r="H43" s="70">
        <v>205</v>
      </c>
      <c r="I43" s="117">
        <v>168</v>
      </c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87"/>
      <c r="B44" s="47" t="s">
        <v>75</v>
      </c>
      <c r="C44" s="31"/>
      <c r="D44" s="31"/>
      <c r="E44" s="98" t="s">
        <v>109</v>
      </c>
      <c r="F44" s="130">
        <f>F40-F42</f>
        <v>-10</v>
      </c>
      <c r="G44" s="131">
        <f aca="true" t="shared" si="6" ref="G44:O44">G40-G42</f>
        <v>-10</v>
      </c>
      <c r="H44" s="130">
        <f t="shared" si="6"/>
        <v>417</v>
      </c>
      <c r="I44" s="131">
        <f t="shared" si="6"/>
        <v>515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64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O45">G39+G44</f>
        <v>0</v>
      </c>
      <c r="H45" s="156">
        <f t="shared" si="7"/>
        <v>601</v>
      </c>
      <c r="I45" s="157">
        <f t="shared" si="7"/>
        <v>675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65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65"/>
      <c r="B47" s="44" t="s">
        <v>81</v>
      </c>
      <c r="C47" s="43"/>
      <c r="D47" s="43"/>
      <c r="E47" s="43"/>
      <c r="F47" s="69">
        <v>0</v>
      </c>
      <c r="G47" s="128">
        <v>0</v>
      </c>
      <c r="H47" s="70">
        <v>0</v>
      </c>
      <c r="I47" s="117">
        <v>0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66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3" sqref="F3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5" t="s">
        <v>88</v>
      </c>
      <c r="B9" s="255" t="s">
        <v>90</v>
      </c>
      <c r="C9" s="55" t="s">
        <v>4</v>
      </c>
      <c r="D9" s="56"/>
      <c r="E9" s="56"/>
      <c r="F9" s="65">
        <v>98579</v>
      </c>
      <c r="G9" s="75">
        <f>F9/$F$27*100</f>
        <v>22.63945984429185</v>
      </c>
      <c r="H9" s="66">
        <v>99766</v>
      </c>
      <c r="I9" s="80">
        <f aca="true" t="shared" si="0" ref="I9:I45">(F9/H9-1)*100</f>
        <v>-1.1897840947817873</v>
      </c>
    </row>
    <row r="10" spans="1:9" ht="18" customHeight="1">
      <c r="A10" s="256"/>
      <c r="B10" s="256"/>
      <c r="C10" s="7"/>
      <c r="D10" s="52" t="s">
        <v>23</v>
      </c>
      <c r="E10" s="53"/>
      <c r="F10" s="67">
        <v>26419</v>
      </c>
      <c r="G10" s="76">
        <f aca="true" t="shared" si="1" ref="G10:G27">F10/$F$27*100</f>
        <v>6.067335737087476</v>
      </c>
      <c r="H10" s="68">
        <v>26771</v>
      </c>
      <c r="I10" s="81">
        <f t="shared" si="0"/>
        <v>-1.3148556273579581</v>
      </c>
    </row>
    <row r="11" spans="1:9" ht="18" customHeight="1">
      <c r="A11" s="256"/>
      <c r="B11" s="256"/>
      <c r="C11" s="7"/>
      <c r="D11" s="16"/>
      <c r="E11" s="23" t="s">
        <v>24</v>
      </c>
      <c r="F11" s="69">
        <v>21894</v>
      </c>
      <c r="G11" s="77">
        <f t="shared" si="1"/>
        <v>5.028133109799509</v>
      </c>
      <c r="H11" s="70">
        <v>21307</v>
      </c>
      <c r="I11" s="82">
        <f t="shared" si="0"/>
        <v>2.7549631576477163</v>
      </c>
    </row>
    <row r="12" spans="1:9" ht="18" customHeight="1">
      <c r="A12" s="256"/>
      <c r="B12" s="256"/>
      <c r="C12" s="7"/>
      <c r="D12" s="16"/>
      <c r="E12" s="23" t="s">
        <v>25</v>
      </c>
      <c r="F12" s="69">
        <v>1977</v>
      </c>
      <c r="G12" s="77">
        <f t="shared" si="1"/>
        <v>0.45403394345819076</v>
      </c>
      <c r="H12" s="70">
        <v>2265</v>
      </c>
      <c r="I12" s="82">
        <f t="shared" si="0"/>
        <v>-12.715231788079473</v>
      </c>
    </row>
    <row r="13" spans="1:9" ht="18" customHeight="1">
      <c r="A13" s="256"/>
      <c r="B13" s="256"/>
      <c r="C13" s="7"/>
      <c r="D13" s="33"/>
      <c r="E13" s="23" t="s">
        <v>26</v>
      </c>
      <c r="F13" s="69">
        <v>215</v>
      </c>
      <c r="G13" s="77">
        <f t="shared" si="1"/>
        <v>0.049376478423627225</v>
      </c>
      <c r="H13" s="70">
        <v>269</v>
      </c>
      <c r="I13" s="82">
        <f t="shared" si="0"/>
        <v>-20.07434944237918</v>
      </c>
    </row>
    <row r="14" spans="1:9" ht="18" customHeight="1">
      <c r="A14" s="256"/>
      <c r="B14" s="256"/>
      <c r="C14" s="7"/>
      <c r="D14" s="61" t="s">
        <v>27</v>
      </c>
      <c r="E14" s="51"/>
      <c r="F14" s="65">
        <v>17929</v>
      </c>
      <c r="G14" s="75">
        <f t="shared" si="1"/>
        <v>4.117538984452151</v>
      </c>
      <c r="H14" s="66">
        <v>15879</v>
      </c>
      <c r="I14" s="83">
        <f t="shared" si="0"/>
        <v>12.910132879904278</v>
      </c>
    </row>
    <row r="15" spans="1:9" ht="18" customHeight="1">
      <c r="A15" s="256"/>
      <c r="B15" s="256"/>
      <c r="C15" s="7"/>
      <c r="D15" s="16"/>
      <c r="E15" s="23" t="s">
        <v>28</v>
      </c>
      <c r="F15" s="69">
        <v>871</v>
      </c>
      <c r="G15" s="77">
        <f t="shared" si="1"/>
        <v>0.20003215212548517</v>
      </c>
      <c r="H15" s="70">
        <v>859</v>
      </c>
      <c r="I15" s="82">
        <f t="shared" si="0"/>
        <v>1.396973224679865</v>
      </c>
    </row>
    <row r="16" spans="1:9" ht="18" customHeight="1">
      <c r="A16" s="256"/>
      <c r="B16" s="256"/>
      <c r="C16" s="7"/>
      <c r="D16" s="16"/>
      <c r="E16" s="29" t="s">
        <v>29</v>
      </c>
      <c r="F16" s="67">
        <v>17059</v>
      </c>
      <c r="G16" s="76">
        <f t="shared" si="1"/>
        <v>3.9177364903658454</v>
      </c>
      <c r="H16" s="68">
        <v>15019</v>
      </c>
      <c r="I16" s="81">
        <f t="shared" si="0"/>
        <v>13.582795126173508</v>
      </c>
    </row>
    <row r="17" spans="1:9" ht="18" customHeight="1">
      <c r="A17" s="256"/>
      <c r="B17" s="256"/>
      <c r="C17" s="7"/>
      <c r="D17" s="260" t="s">
        <v>30</v>
      </c>
      <c r="E17" s="296"/>
      <c r="F17" s="67">
        <v>15173</v>
      </c>
      <c r="G17" s="76">
        <f t="shared" si="1"/>
        <v>3.484601428473004</v>
      </c>
      <c r="H17" s="68">
        <v>15513</v>
      </c>
      <c r="I17" s="81">
        <f t="shared" si="0"/>
        <v>-2.1917101785599136</v>
      </c>
    </row>
    <row r="18" spans="1:9" ht="18" customHeight="1">
      <c r="A18" s="256"/>
      <c r="B18" s="256"/>
      <c r="C18" s="7"/>
      <c r="D18" s="260" t="s">
        <v>94</v>
      </c>
      <c r="E18" s="261"/>
      <c r="F18" s="69">
        <v>1782</v>
      </c>
      <c r="G18" s="77">
        <f t="shared" si="1"/>
        <v>0.40925062581815674</v>
      </c>
      <c r="H18" s="70">
        <v>1581</v>
      </c>
      <c r="I18" s="82">
        <f t="shared" si="0"/>
        <v>12.713472485768506</v>
      </c>
    </row>
    <row r="19" spans="1:9" ht="18" customHeight="1">
      <c r="A19" s="256"/>
      <c r="B19" s="256"/>
      <c r="C19" s="10"/>
      <c r="D19" s="260" t="s">
        <v>95</v>
      </c>
      <c r="E19" s="261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6"/>
      <c r="B20" s="256"/>
      <c r="C20" s="44" t="s">
        <v>5</v>
      </c>
      <c r="D20" s="43"/>
      <c r="E20" s="43"/>
      <c r="F20" s="69">
        <v>13006</v>
      </c>
      <c r="G20" s="77">
        <f t="shared" si="1"/>
        <v>2.9869324575706773</v>
      </c>
      <c r="H20" s="70">
        <v>15224</v>
      </c>
      <c r="I20" s="82">
        <f t="shared" si="0"/>
        <v>-14.569101418812402</v>
      </c>
    </row>
    <row r="21" spans="1:9" ht="18" customHeight="1">
      <c r="A21" s="256"/>
      <c r="B21" s="256"/>
      <c r="C21" s="44" t="s">
        <v>6</v>
      </c>
      <c r="D21" s="43"/>
      <c r="E21" s="43"/>
      <c r="F21" s="69">
        <v>147251</v>
      </c>
      <c r="G21" s="77">
        <f t="shared" si="1"/>
        <v>33.81737592724433</v>
      </c>
      <c r="H21" s="70">
        <v>143990</v>
      </c>
      <c r="I21" s="82">
        <f t="shared" si="0"/>
        <v>2.264740606986604</v>
      </c>
    </row>
    <row r="22" spans="1:9" ht="18" customHeight="1">
      <c r="A22" s="256"/>
      <c r="B22" s="256"/>
      <c r="C22" s="44" t="s">
        <v>31</v>
      </c>
      <c r="D22" s="43"/>
      <c r="E22" s="43"/>
      <c r="F22" s="69">
        <v>6376</v>
      </c>
      <c r="G22" s="77">
        <f t="shared" si="1"/>
        <v>1.4642996578095215</v>
      </c>
      <c r="H22" s="70">
        <v>6027</v>
      </c>
      <c r="I22" s="82">
        <f t="shared" si="0"/>
        <v>5.790608926497431</v>
      </c>
    </row>
    <row r="23" spans="1:9" ht="18" customHeight="1">
      <c r="A23" s="256"/>
      <c r="B23" s="256"/>
      <c r="C23" s="44" t="s">
        <v>7</v>
      </c>
      <c r="D23" s="43"/>
      <c r="E23" s="43"/>
      <c r="F23" s="69">
        <v>56932</v>
      </c>
      <c r="G23" s="77">
        <f t="shared" si="1"/>
        <v>13.074891486576487</v>
      </c>
      <c r="H23" s="70">
        <v>57453</v>
      </c>
      <c r="I23" s="82">
        <f t="shared" si="0"/>
        <v>-0.9068281899987762</v>
      </c>
    </row>
    <row r="24" spans="1:9" ht="18" customHeight="1">
      <c r="A24" s="256"/>
      <c r="B24" s="256"/>
      <c r="C24" s="44" t="s">
        <v>32</v>
      </c>
      <c r="D24" s="43"/>
      <c r="E24" s="43"/>
      <c r="F24" s="69">
        <v>1294</v>
      </c>
      <c r="G24" s="77">
        <f t="shared" si="1"/>
        <v>0.297177502698482</v>
      </c>
      <c r="H24" s="70">
        <v>1096</v>
      </c>
      <c r="I24" s="82">
        <f t="shared" si="0"/>
        <v>18.065693430656935</v>
      </c>
    </row>
    <row r="25" spans="1:9" ht="18" customHeight="1">
      <c r="A25" s="256"/>
      <c r="B25" s="256"/>
      <c r="C25" s="44" t="s">
        <v>8</v>
      </c>
      <c r="D25" s="43"/>
      <c r="E25" s="43"/>
      <c r="F25" s="69">
        <v>54096</v>
      </c>
      <c r="G25" s="77">
        <f t="shared" si="1"/>
        <v>12.423581287462968</v>
      </c>
      <c r="H25" s="70">
        <v>54989</v>
      </c>
      <c r="I25" s="82">
        <f t="shared" si="0"/>
        <v>-1.623961155867537</v>
      </c>
    </row>
    <row r="26" spans="1:9" ht="18" customHeight="1">
      <c r="A26" s="256"/>
      <c r="B26" s="256"/>
      <c r="C26" s="45" t="s">
        <v>9</v>
      </c>
      <c r="D26" s="46"/>
      <c r="E26" s="46"/>
      <c r="F26" s="71">
        <v>57896</v>
      </c>
      <c r="G26" s="78">
        <f t="shared" si="1"/>
        <v>13.296281836345681</v>
      </c>
      <c r="H26" s="72">
        <v>77596</v>
      </c>
      <c r="I26" s="84">
        <f t="shared" si="0"/>
        <v>-25.387906593123354</v>
      </c>
    </row>
    <row r="27" spans="1:9" ht="18" customHeight="1">
      <c r="A27" s="256"/>
      <c r="B27" s="257"/>
      <c r="C27" s="47" t="s">
        <v>10</v>
      </c>
      <c r="D27" s="31"/>
      <c r="E27" s="31"/>
      <c r="F27" s="73">
        <f>SUM(F9,F20:F26)</f>
        <v>435430</v>
      </c>
      <c r="G27" s="79">
        <f t="shared" si="1"/>
        <v>100</v>
      </c>
      <c r="H27" s="73">
        <f>SUM(H9,H20:H26)</f>
        <v>456141</v>
      </c>
      <c r="I27" s="85">
        <f t="shared" si="0"/>
        <v>-4.540482000083312</v>
      </c>
    </row>
    <row r="28" spans="1:9" ht="18" customHeight="1">
      <c r="A28" s="256"/>
      <c r="B28" s="255" t="s">
        <v>89</v>
      </c>
      <c r="C28" s="55" t="s">
        <v>11</v>
      </c>
      <c r="D28" s="56"/>
      <c r="E28" s="56"/>
      <c r="F28" s="65">
        <v>198090</v>
      </c>
      <c r="G28" s="75">
        <f aca="true" t="shared" si="2" ref="G28:G45">F28/$F$45*100</f>
        <v>46.552125267024344</v>
      </c>
      <c r="H28" s="65">
        <v>199056</v>
      </c>
      <c r="I28" s="86">
        <f t="shared" si="0"/>
        <v>-0.48529057149746535</v>
      </c>
    </row>
    <row r="29" spans="1:9" ht="18" customHeight="1">
      <c r="A29" s="256"/>
      <c r="B29" s="256"/>
      <c r="C29" s="7"/>
      <c r="D29" s="30" t="s">
        <v>12</v>
      </c>
      <c r="E29" s="43"/>
      <c r="F29" s="69">
        <v>123255</v>
      </c>
      <c r="G29" s="77">
        <f t="shared" si="2"/>
        <v>28.965531827891795</v>
      </c>
      <c r="H29" s="69">
        <v>123729</v>
      </c>
      <c r="I29" s="87">
        <f t="shared" si="0"/>
        <v>-0.383095313144044</v>
      </c>
    </row>
    <row r="30" spans="1:9" ht="18" customHeight="1">
      <c r="A30" s="256"/>
      <c r="B30" s="256"/>
      <c r="C30" s="7"/>
      <c r="D30" s="30" t="s">
        <v>33</v>
      </c>
      <c r="E30" s="43"/>
      <c r="F30" s="69">
        <v>10242</v>
      </c>
      <c r="G30" s="77">
        <f t="shared" si="2"/>
        <v>2.4069204249829035</v>
      </c>
      <c r="H30" s="69">
        <v>10011</v>
      </c>
      <c r="I30" s="87">
        <f t="shared" si="0"/>
        <v>2.3074617920287643</v>
      </c>
    </row>
    <row r="31" spans="1:9" ht="18" customHeight="1">
      <c r="A31" s="256"/>
      <c r="B31" s="256"/>
      <c r="C31" s="19"/>
      <c r="D31" s="30" t="s">
        <v>13</v>
      </c>
      <c r="E31" s="43"/>
      <c r="F31" s="69">
        <v>64593</v>
      </c>
      <c r="G31" s="77">
        <f t="shared" si="2"/>
        <v>15.179673014149648</v>
      </c>
      <c r="H31" s="69">
        <v>65316</v>
      </c>
      <c r="I31" s="87">
        <f t="shared" si="0"/>
        <v>-1.1069263273929764</v>
      </c>
    </row>
    <row r="32" spans="1:9" ht="18" customHeight="1">
      <c r="A32" s="256"/>
      <c r="B32" s="256"/>
      <c r="C32" s="50" t="s">
        <v>14</v>
      </c>
      <c r="D32" s="51"/>
      <c r="E32" s="51"/>
      <c r="F32" s="65">
        <v>140763</v>
      </c>
      <c r="G32" s="75">
        <f t="shared" si="2"/>
        <v>33.079998025958645</v>
      </c>
      <c r="H32" s="65">
        <v>152318</v>
      </c>
      <c r="I32" s="86">
        <f t="shared" si="0"/>
        <v>-7.586102758702184</v>
      </c>
    </row>
    <row r="33" spans="1:9" ht="18" customHeight="1">
      <c r="A33" s="256"/>
      <c r="B33" s="256"/>
      <c r="C33" s="7"/>
      <c r="D33" s="30" t="s">
        <v>15</v>
      </c>
      <c r="E33" s="43"/>
      <c r="F33" s="69">
        <v>17239</v>
      </c>
      <c r="G33" s="77">
        <f t="shared" si="2"/>
        <v>4.051249873684854</v>
      </c>
      <c r="H33" s="69">
        <v>16098</v>
      </c>
      <c r="I33" s="87">
        <f t="shared" si="0"/>
        <v>7.087836998384889</v>
      </c>
    </row>
    <row r="34" spans="1:9" ht="18" customHeight="1">
      <c r="A34" s="256"/>
      <c r="B34" s="256"/>
      <c r="C34" s="7"/>
      <c r="D34" s="30" t="s">
        <v>34</v>
      </c>
      <c r="E34" s="43"/>
      <c r="F34" s="69">
        <v>1789</v>
      </c>
      <c r="G34" s="77">
        <f t="shared" si="2"/>
        <v>0.42042380787877504</v>
      </c>
      <c r="H34" s="69">
        <v>1646</v>
      </c>
      <c r="I34" s="87">
        <f t="shared" si="0"/>
        <v>8.687727825030379</v>
      </c>
    </row>
    <row r="35" spans="1:9" ht="18" customHeight="1">
      <c r="A35" s="256"/>
      <c r="B35" s="256"/>
      <c r="C35" s="7"/>
      <c r="D35" s="30" t="s">
        <v>35</v>
      </c>
      <c r="E35" s="43"/>
      <c r="F35" s="69">
        <v>89340</v>
      </c>
      <c r="G35" s="77">
        <f t="shared" si="2"/>
        <v>20.995339852369906</v>
      </c>
      <c r="H35" s="69">
        <v>90332</v>
      </c>
      <c r="I35" s="87">
        <f t="shared" si="0"/>
        <v>-1.0981711907186775</v>
      </c>
    </row>
    <row r="36" spans="1:9" ht="18" customHeight="1">
      <c r="A36" s="256"/>
      <c r="B36" s="256"/>
      <c r="C36" s="7"/>
      <c r="D36" s="30" t="s">
        <v>36</v>
      </c>
      <c r="E36" s="43"/>
      <c r="F36" s="69">
        <v>58</v>
      </c>
      <c r="G36" s="77">
        <f t="shared" si="2"/>
        <v>0.013630285554482367</v>
      </c>
      <c r="H36" s="69">
        <v>106</v>
      </c>
      <c r="I36" s="87">
        <f t="shared" si="0"/>
        <v>-45.28301886792453</v>
      </c>
    </row>
    <row r="37" spans="1:9" ht="18" customHeight="1">
      <c r="A37" s="256"/>
      <c r="B37" s="256"/>
      <c r="C37" s="7"/>
      <c r="D37" s="30" t="s">
        <v>16</v>
      </c>
      <c r="E37" s="43"/>
      <c r="F37" s="69">
        <v>6661</v>
      </c>
      <c r="G37" s="77">
        <f t="shared" si="2"/>
        <v>1.5653677944552937</v>
      </c>
      <c r="H37" s="69">
        <v>12196</v>
      </c>
      <c r="I37" s="87">
        <f t="shared" si="0"/>
        <v>-45.38373237126927</v>
      </c>
    </row>
    <row r="38" spans="1:9" ht="18" customHeight="1">
      <c r="A38" s="256"/>
      <c r="B38" s="256"/>
      <c r="C38" s="19"/>
      <c r="D38" s="30" t="s">
        <v>37</v>
      </c>
      <c r="E38" s="43"/>
      <c r="F38" s="69">
        <v>25676</v>
      </c>
      <c r="G38" s="77">
        <f t="shared" si="2"/>
        <v>6.033986412015332</v>
      </c>
      <c r="H38" s="69">
        <v>31938</v>
      </c>
      <c r="I38" s="87">
        <f t="shared" si="0"/>
        <v>-19.60673805498153</v>
      </c>
    </row>
    <row r="39" spans="1:9" ht="18" customHeight="1">
      <c r="A39" s="256"/>
      <c r="B39" s="256"/>
      <c r="C39" s="50" t="s">
        <v>17</v>
      </c>
      <c r="D39" s="51"/>
      <c r="E39" s="51"/>
      <c r="F39" s="65">
        <v>86670</v>
      </c>
      <c r="G39" s="75">
        <f t="shared" si="2"/>
        <v>20.367876707017015</v>
      </c>
      <c r="H39" s="65">
        <v>90495</v>
      </c>
      <c r="I39" s="86">
        <f t="shared" si="0"/>
        <v>-4.226752859273997</v>
      </c>
    </row>
    <row r="40" spans="1:9" ht="18" customHeight="1">
      <c r="A40" s="256"/>
      <c r="B40" s="256"/>
      <c r="C40" s="7"/>
      <c r="D40" s="52" t="s">
        <v>18</v>
      </c>
      <c r="E40" s="53"/>
      <c r="F40" s="67">
        <v>86029</v>
      </c>
      <c r="G40" s="76">
        <f t="shared" si="2"/>
        <v>20.217238551147645</v>
      </c>
      <c r="H40" s="67">
        <v>90124</v>
      </c>
      <c r="I40" s="88">
        <f t="shared" si="0"/>
        <v>-4.543739736363229</v>
      </c>
    </row>
    <row r="41" spans="1:9" ht="18" customHeight="1">
      <c r="A41" s="256"/>
      <c r="B41" s="256"/>
      <c r="C41" s="7"/>
      <c r="D41" s="16"/>
      <c r="E41" s="104" t="s">
        <v>92</v>
      </c>
      <c r="F41" s="69">
        <v>55328</v>
      </c>
      <c r="G41" s="77">
        <f t="shared" si="2"/>
        <v>13.002352399282765</v>
      </c>
      <c r="H41" s="69">
        <v>56096</v>
      </c>
      <c r="I41" s="89">
        <f t="shared" si="0"/>
        <v>-1.369081574443809</v>
      </c>
    </row>
    <row r="42" spans="1:9" ht="18" customHeight="1">
      <c r="A42" s="256"/>
      <c r="B42" s="256"/>
      <c r="C42" s="7"/>
      <c r="D42" s="33"/>
      <c r="E42" s="32" t="s">
        <v>38</v>
      </c>
      <c r="F42" s="69">
        <v>30701</v>
      </c>
      <c r="G42" s="77">
        <f t="shared" si="2"/>
        <v>7.2148861518648815</v>
      </c>
      <c r="H42" s="69">
        <v>34028</v>
      </c>
      <c r="I42" s="89">
        <f t="shared" si="0"/>
        <v>-9.777242271070886</v>
      </c>
    </row>
    <row r="43" spans="1:9" ht="18" customHeight="1">
      <c r="A43" s="256"/>
      <c r="B43" s="256"/>
      <c r="C43" s="7"/>
      <c r="D43" s="30" t="s">
        <v>39</v>
      </c>
      <c r="E43" s="54"/>
      <c r="F43" s="69">
        <v>641</v>
      </c>
      <c r="G43" s="77">
        <f t="shared" si="2"/>
        <v>0.15063815586936546</v>
      </c>
      <c r="H43" s="67">
        <v>371</v>
      </c>
      <c r="I43" s="161">
        <f t="shared" si="0"/>
        <v>72.77628032345014</v>
      </c>
    </row>
    <row r="44" spans="1:9" ht="18" customHeight="1">
      <c r="A44" s="256"/>
      <c r="B44" s="25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7"/>
      <c r="B45" s="257"/>
      <c r="C45" s="11" t="s">
        <v>19</v>
      </c>
      <c r="D45" s="12"/>
      <c r="E45" s="12"/>
      <c r="F45" s="74">
        <f>SUM(F28,F32,F39)</f>
        <v>425523</v>
      </c>
      <c r="G45" s="79">
        <f t="shared" si="2"/>
        <v>100</v>
      </c>
      <c r="H45" s="74">
        <f>SUM(H28,H32,H39)</f>
        <v>441869</v>
      </c>
      <c r="I45" s="162">
        <f t="shared" si="0"/>
        <v>-3.699286440098759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249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243</v>
      </c>
    </row>
    <row r="7" spans="1:9" ht="27" customHeight="1">
      <c r="A7" s="297" t="s">
        <v>117</v>
      </c>
      <c r="B7" s="55" t="s">
        <v>118</v>
      </c>
      <c r="C7" s="56"/>
      <c r="D7" s="93" t="s">
        <v>119</v>
      </c>
      <c r="E7" s="171">
        <v>443967</v>
      </c>
      <c r="F7" s="172">
        <v>451419</v>
      </c>
      <c r="G7" s="172">
        <v>444156</v>
      </c>
      <c r="H7" s="172">
        <v>456141</v>
      </c>
      <c r="I7" s="172">
        <v>435430</v>
      </c>
    </row>
    <row r="8" spans="1:9" ht="27" customHeight="1">
      <c r="A8" s="256"/>
      <c r="B8" s="9"/>
      <c r="C8" s="30" t="s">
        <v>120</v>
      </c>
      <c r="D8" s="91" t="s">
        <v>42</v>
      </c>
      <c r="E8" s="173">
        <v>236172</v>
      </c>
      <c r="F8" s="173">
        <v>239472</v>
      </c>
      <c r="G8" s="173">
        <v>249116</v>
      </c>
      <c r="H8" s="173">
        <v>259238</v>
      </c>
      <c r="I8" s="174">
        <v>259106</v>
      </c>
    </row>
    <row r="9" spans="1:9" ht="27" customHeight="1">
      <c r="A9" s="256"/>
      <c r="B9" s="44" t="s">
        <v>121</v>
      </c>
      <c r="C9" s="43"/>
      <c r="D9" s="94"/>
      <c r="E9" s="175">
        <v>429302</v>
      </c>
      <c r="F9" s="175">
        <v>434353</v>
      </c>
      <c r="G9" s="175">
        <v>427241</v>
      </c>
      <c r="H9" s="175">
        <v>441869</v>
      </c>
      <c r="I9" s="176">
        <v>425523</v>
      </c>
    </row>
    <row r="10" spans="1:9" ht="27" customHeight="1">
      <c r="A10" s="256"/>
      <c r="B10" s="44" t="s">
        <v>122</v>
      </c>
      <c r="C10" s="43"/>
      <c r="D10" s="94"/>
      <c r="E10" s="175">
        <v>14665</v>
      </c>
      <c r="F10" s="175">
        <v>17067</v>
      </c>
      <c r="G10" s="175">
        <v>16914</v>
      </c>
      <c r="H10" s="175">
        <v>14273</v>
      </c>
      <c r="I10" s="176">
        <v>9907</v>
      </c>
    </row>
    <row r="11" spans="1:9" ht="27" customHeight="1">
      <c r="A11" s="256"/>
      <c r="B11" s="44" t="s">
        <v>123</v>
      </c>
      <c r="C11" s="43"/>
      <c r="D11" s="94"/>
      <c r="E11" s="175">
        <v>10455</v>
      </c>
      <c r="F11" s="175">
        <v>12961</v>
      </c>
      <c r="G11" s="175">
        <v>11546</v>
      </c>
      <c r="H11" s="175">
        <v>8641</v>
      </c>
      <c r="I11" s="176">
        <v>5880</v>
      </c>
    </row>
    <row r="12" spans="1:9" ht="27" customHeight="1">
      <c r="A12" s="256"/>
      <c r="B12" s="44" t="s">
        <v>124</v>
      </c>
      <c r="C12" s="43"/>
      <c r="D12" s="94"/>
      <c r="E12" s="175">
        <v>4210</v>
      </c>
      <c r="F12" s="175">
        <v>4105</v>
      </c>
      <c r="G12" s="175">
        <v>5369</v>
      </c>
      <c r="H12" s="175">
        <v>5631</v>
      </c>
      <c r="I12" s="176">
        <v>4027</v>
      </c>
    </row>
    <row r="13" spans="1:9" ht="27" customHeight="1">
      <c r="A13" s="256"/>
      <c r="B13" s="44" t="s">
        <v>125</v>
      </c>
      <c r="C13" s="43"/>
      <c r="D13" s="99"/>
      <c r="E13" s="177">
        <v>-2244</v>
      </c>
      <c r="F13" s="177">
        <v>-105</v>
      </c>
      <c r="G13" s="177">
        <v>1263</v>
      </c>
      <c r="H13" s="177">
        <v>262</v>
      </c>
      <c r="I13" s="178">
        <v>-1604</v>
      </c>
    </row>
    <row r="14" spans="1:9" ht="27" customHeight="1">
      <c r="A14" s="256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56"/>
      <c r="B15" s="45" t="s">
        <v>127</v>
      </c>
      <c r="C15" s="46"/>
      <c r="D15" s="179"/>
      <c r="E15" s="180">
        <v>-2181</v>
      </c>
      <c r="F15" s="180">
        <v>-1623</v>
      </c>
      <c r="G15" s="180">
        <v>1222</v>
      </c>
      <c r="H15" s="180">
        <v>-1547</v>
      </c>
      <c r="I15" s="181">
        <v>1175</v>
      </c>
    </row>
    <row r="16" spans="1:9" ht="27" customHeight="1">
      <c r="A16" s="256"/>
      <c r="B16" s="182" t="s">
        <v>128</v>
      </c>
      <c r="C16" s="183"/>
      <c r="D16" s="184" t="s">
        <v>43</v>
      </c>
      <c r="E16" s="185">
        <v>80339</v>
      </c>
      <c r="F16" s="185">
        <v>88935</v>
      </c>
      <c r="G16" s="185">
        <v>78361</v>
      </c>
      <c r="H16" s="185">
        <v>73837</v>
      </c>
      <c r="I16" s="186">
        <v>72463</v>
      </c>
    </row>
    <row r="17" spans="1:9" ht="27" customHeight="1">
      <c r="A17" s="256"/>
      <c r="B17" s="44" t="s">
        <v>129</v>
      </c>
      <c r="C17" s="43"/>
      <c r="D17" s="91" t="s">
        <v>44</v>
      </c>
      <c r="E17" s="175">
        <v>41170</v>
      </c>
      <c r="F17" s="175">
        <v>47086</v>
      </c>
      <c r="G17" s="175">
        <v>51064</v>
      </c>
      <c r="H17" s="175">
        <v>46104</v>
      </c>
      <c r="I17" s="176">
        <v>40184</v>
      </c>
    </row>
    <row r="18" spans="1:9" ht="27" customHeight="1">
      <c r="A18" s="256"/>
      <c r="B18" s="44" t="s">
        <v>130</v>
      </c>
      <c r="C18" s="43"/>
      <c r="D18" s="91" t="s">
        <v>45</v>
      </c>
      <c r="E18" s="175">
        <v>720254</v>
      </c>
      <c r="F18" s="175">
        <v>722113</v>
      </c>
      <c r="G18" s="175">
        <v>721170</v>
      </c>
      <c r="H18" s="175">
        <v>716467</v>
      </c>
      <c r="I18" s="176">
        <v>710696</v>
      </c>
    </row>
    <row r="19" spans="1:9" ht="27" customHeight="1">
      <c r="A19" s="256"/>
      <c r="B19" s="44" t="s">
        <v>131</v>
      </c>
      <c r="C19" s="43"/>
      <c r="D19" s="91" t="s">
        <v>132</v>
      </c>
      <c r="E19" s="175">
        <f>E17+E18-E16</f>
        <v>681085</v>
      </c>
      <c r="F19" s="175">
        <f>F17+F18-F16</f>
        <v>680264</v>
      </c>
      <c r="G19" s="175">
        <f>G17+G18-G16</f>
        <v>693873</v>
      </c>
      <c r="H19" s="175">
        <f>H17+H18-H16</f>
        <v>688734</v>
      </c>
      <c r="I19" s="175">
        <f>I17+I18-I16</f>
        <v>678417</v>
      </c>
    </row>
    <row r="20" spans="1:9" ht="27" customHeight="1">
      <c r="A20" s="256"/>
      <c r="B20" s="44" t="s">
        <v>133</v>
      </c>
      <c r="C20" s="43"/>
      <c r="D20" s="94" t="s">
        <v>134</v>
      </c>
      <c r="E20" s="187">
        <f>E18/E8</f>
        <v>3.0497010653252716</v>
      </c>
      <c r="F20" s="187">
        <f>F18/F8</f>
        <v>3.015438130553885</v>
      </c>
      <c r="G20" s="187">
        <f>G18/G8</f>
        <v>2.8949164244769503</v>
      </c>
      <c r="H20" s="187">
        <f>H18/H8</f>
        <v>2.7637421982888313</v>
      </c>
      <c r="I20" s="187">
        <f>I18/I8</f>
        <v>2.742877432402183</v>
      </c>
    </row>
    <row r="21" spans="1:9" ht="27" customHeight="1">
      <c r="A21" s="256"/>
      <c r="B21" s="44" t="s">
        <v>135</v>
      </c>
      <c r="C21" s="43"/>
      <c r="D21" s="94" t="s">
        <v>136</v>
      </c>
      <c r="E21" s="187">
        <f>E19/E8</f>
        <v>2.883851599681588</v>
      </c>
      <c r="F21" s="187">
        <f>F19/F8</f>
        <v>2.8406828355715907</v>
      </c>
      <c r="G21" s="187">
        <f>G19/G8</f>
        <v>2.7853409656545547</v>
      </c>
      <c r="H21" s="187">
        <f>H19/H8</f>
        <v>2.6567632831606476</v>
      </c>
      <c r="I21" s="187">
        <f>I19/I8</f>
        <v>2.618299074510046</v>
      </c>
    </row>
    <row r="22" spans="1:9" ht="27" customHeight="1">
      <c r="A22" s="256"/>
      <c r="B22" s="44" t="s">
        <v>137</v>
      </c>
      <c r="C22" s="43"/>
      <c r="D22" s="94" t="s">
        <v>138</v>
      </c>
      <c r="E22" s="175">
        <f>E18/E24*1000000</f>
        <v>847569.0407489868</v>
      </c>
      <c r="F22" s="175">
        <f>F18/F24*1000000</f>
        <v>849756.6451867995</v>
      </c>
      <c r="G22" s="175">
        <f>G18/G24*1000000</f>
        <v>848646.956652718</v>
      </c>
      <c r="H22" s="175">
        <f>H18/H24*1000000</f>
        <v>860277.9432106356</v>
      </c>
      <c r="I22" s="175">
        <f>I18/I24*1000000</f>
        <v>853348.5745024206</v>
      </c>
    </row>
    <row r="23" spans="1:9" ht="27" customHeight="1">
      <c r="A23" s="256"/>
      <c r="B23" s="44" t="s">
        <v>139</v>
      </c>
      <c r="C23" s="43"/>
      <c r="D23" s="94" t="s">
        <v>140</v>
      </c>
      <c r="E23" s="175">
        <f>E19/E24*1000000</f>
        <v>801476.368223604</v>
      </c>
      <c r="F23" s="175">
        <f>F19/F24*1000000</f>
        <v>800510.2449081418</v>
      </c>
      <c r="G23" s="175">
        <f>G19/G24*1000000</f>
        <v>816524.8273687084</v>
      </c>
      <c r="H23" s="175">
        <f>H19/H24*1000000</f>
        <v>826978.3101513871</v>
      </c>
      <c r="I23" s="175">
        <f>I19/I24*1000000</f>
        <v>814590.4576193038</v>
      </c>
    </row>
    <row r="24" spans="1:9" ht="27" customHeight="1">
      <c r="A24" s="256"/>
      <c r="B24" s="188" t="s">
        <v>141</v>
      </c>
      <c r="C24" s="189"/>
      <c r="D24" s="190" t="s">
        <v>142</v>
      </c>
      <c r="E24" s="180">
        <v>849788</v>
      </c>
      <c r="F24" s="180">
        <f>E24</f>
        <v>849788</v>
      </c>
      <c r="G24" s="181">
        <f>F24</f>
        <v>849788</v>
      </c>
      <c r="H24" s="181">
        <v>832832</v>
      </c>
      <c r="I24" s="181">
        <f>H24</f>
        <v>832832</v>
      </c>
    </row>
    <row r="25" spans="1:9" ht="27" customHeight="1">
      <c r="A25" s="256"/>
      <c r="B25" s="10" t="s">
        <v>143</v>
      </c>
      <c r="C25" s="191"/>
      <c r="D25" s="192"/>
      <c r="E25" s="173">
        <v>256426</v>
      </c>
      <c r="F25" s="173">
        <v>255442</v>
      </c>
      <c r="G25" s="173">
        <v>258435</v>
      </c>
      <c r="H25" s="173">
        <v>262947</v>
      </c>
      <c r="I25" s="193">
        <v>259856</v>
      </c>
    </row>
    <row r="26" spans="1:9" ht="27" customHeight="1">
      <c r="A26" s="256"/>
      <c r="B26" s="194" t="s">
        <v>144</v>
      </c>
      <c r="C26" s="195"/>
      <c r="D26" s="196"/>
      <c r="E26" s="197">
        <v>0.302</v>
      </c>
      <c r="F26" s="197">
        <v>0.307</v>
      </c>
      <c r="G26" s="197">
        <v>0.312</v>
      </c>
      <c r="H26" s="197">
        <v>0.329</v>
      </c>
      <c r="I26" s="198">
        <v>0.341</v>
      </c>
    </row>
    <row r="27" spans="1:9" ht="27" customHeight="1">
      <c r="A27" s="256"/>
      <c r="B27" s="194" t="s">
        <v>145</v>
      </c>
      <c r="C27" s="195"/>
      <c r="D27" s="196"/>
      <c r="E27" s="199">
        <v>1.6</v>
      </c>
      <c r="F27" s="199">
        <v>1.6</v>
      </c>
      <c r="G27" s="199">
        <v>2.1</v>
      </c>
      <c r="H27" s="199">
        <v>2.1</v>
      </c>
      <c r="I27" s="200">
        <v>1.5</v>
      </c>
    </row>
    <row r="28" spans="1:9" ht="27" customHeight="1">
      <c r="A28" s="256"/>
      <c r="B28" s="194" t="s">
        <v>146</v>
      </c>
      <c r="C28" s="195"/>
      <c r="D28" s="196"/>
      <c r="E28" s="199">
        <v>90.5</v>
      </c>
      <c r="F28" s="199">
        <v>90.3</v>
      </c>
      <c r="G28" s="199">
        <v>91.6</v>
      </c>
      <c r="H28" s="199">
        <v>92.2</v>
      </c>
      <c r="I28" s="200">
        <v>93.4</v>
      </c>
    </row>
    <row r="29" spans="1:9" ht="27" customHeight="1">
      <c r="A29" s="256"/>
      <c r="B29" s="201" t="s">
        <v>147</v>
      </c>
      <c r="C29" s="202"/>
      <c r="D29" s="203"/>
      <c r="E29" s="204">
        <v>35.1</v>
      </c>
      <c r="F29" s="204">
        <v>34.5</v>
      </c>
      <c r="G29" s="204">
        <v>36.2</v>
      </c>
      <c r="H29" s="204">
        <v>40.3</v>
      </c>
      <c r="I29" s="205">
        <v>37.5</v>
      </c>
    </row>
    <row r="30" spans="1:9" ht="27" customHeight="1">
      <c r="A30" s="256"/>
      <c r="B30" s="297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56"/>
      <c r="B31" s="256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56"/>
      <c r="B32" s="256"/>
      <c r="C32" s="194" t="s">
        <v>151</v>
      </c>
      <c r="D32" s="196"/>
      <c r="E32" s="199">
        <v>14</v>
      </c>
      <c r="F32" s="199">
        <v>13.3</v>
      </c>
      <c r="G32" s="199">
        <v>12.1</v>
      </c>
      <c r="H32" s="199">
        <v>11.2</v>
      </c>
      <c r="I32" s="200">
        <v>10</v>
      </c>
    </row>
    <row r="33" spans="1:9" ht="27" customHeight="1">
      <c r="A33" s="257"/>
      <c r="B33" s="257"/>
      <c r="C33" s="201" t="s">
        <v>152</v>
      </c>
      <c r="D33" s="203"/>
      <c r="E33" s="204">
        <v>123.5</v>
      </c>
      <c r="F33" s="204">
        <v>114.1</v>
      </c>
      <c r="G33" s="204">
        <v>108.2</v>
      </c>
      <c r="H33" s="204">
        <v>106.6</v>
      </c>
      <c r="I33" s="209">
        <v>107.1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ht="27" customHeight="1">
      <c r="A35" s="13" t="s">
        <v>111</v>
      </c>
    </row>
    <row r="36" ht="13.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" sqref="F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249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267" t="s">
        <v>49</v>
      </c>
      <c r="B6" s="268"/>
      <c r="C6" s="268"/>
      <c r="D6" s="268"/>
      <c r="E6" s="269"/>
      <c r="F6" s="262" t="s">
        <v>255</v>
      </c>
      <c r="G6" s="263"/>
      <c r="H6" s="262" t="s">
        <v>256</v>
      </c>
      <c r="I6" s="263"/>
      <c r="J6" s="262" t="s">
        <v>257</v>
      </c>
      <c r="K6" s="263"/>
      <c r="L6" s="262"/>
      <c r="M6" s="263"/>
      <c r="N6" s="262"/>
      <c r="O6" s="263"/>
    </row>
    <row r="7" spans="1:15" ht="15.75" customHeight="1">
      <c r="A7" s="270"/>
      <c r="B7" s="271"/>
      <c r="C7" s="271"/>
      <c r="D7" s="271"/>
      <c r="E7" s="272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253" t="s">
        <v>2</v>
      </c>
    </row>
    <row r="8" spans="1:25" ht="15.75" customHeight="1">
      <c r="A8" s="279" t="s">
        <v>83</v>
      </c>
      <c r="B8" s="55" t="s">
        <v>50</v>
      </c>
      <c r="C8" s="56"/>
      <c r="D8" s="56"/>
      <c r="E8" s="93" t="s">
        <v>41</v>
      </c>
      <c r="F8" s="111">
        <v>14</v>
      </c>
      <c r="G8" s="112">
        <v>14</v>
      </c>
      <c r="H8" s="111">
        <v>405</v>
      </c>
      <c r="I8" s="113">
        <v>416</v>
      </c>
      <c r="J8" s="111">
        <v>16769</v>
      </c>
      <c r="K8" s="114">
        <v>16618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80"/>
      <c r="B9" s="8"/>
      <c r="C9" s="30" t="s">
        <v>51</v>
      </c>
      <c r="D9" s="43"/>
      <c r="E9" s="91" t="s">
        <v>42</v>
      </c>
      <c r="F9" s="70">
        <v>14</v>
      </c>
      <c r="G9" s="116">
        <v>14</v>
      </c>
      <c r="H9" s="70">
        <v>405</v>
      </c>
      <c r="I9" s="117">
        <v>416</v>
      </c>
      <c r="J9" s="70">
        <v>16545</v>
      </c>
      <c r="K9" s="118">
        <v>16134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80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224</v>
      </c>
      <c r="K10" s="120">
        <v>484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80"/>
      <c r="B11" s="50" t="s">
        <v>53</v>
      </c>
      <c r="C11" s="63"/>
      <c r="D11" s="63"/>
      <c r="E11" s="90" t="s">
        <v>44</v>
      </c>
      <c r="F11" s="121">
        <v>14</v>
      </c>
      <c r="G11" s="122">
        <v>14</v>
      </c>
      <c r="H11" s="121">
        <v>394</v>
      </c>
      <c r="I11" s="123">
        <v>385</v>
      </c>
      <c r="J11" s="121">
        <v>16618</v>
      </c>
      <c r="K11" s="124">
        <v>16277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80"/>
      <c r="B12" s="7"/>
      <c r="C12" s="30" t="s">
        <v>54</v>
      </c>
      <c r="D12" s="43"/>
      <c r="E12" s="91" t="s">
        <v>45</v>
      </c>
      <c r="F12" s="70">
        <v>14</v>
      </c>
      <c r="G12" s="116">
        <v>14</v>
      </c>
      <c r="H12" s="121">
        <v>388</v>
      </c>
      <c r="I12" s="117">
        <v>384</v>
      </c>
      <c r="J12" s="121">
        <v>16515</v>
      </c>
      <c r="K12" s="118">
        <v>15712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80"/>
      <c r="B13" s="8"/>
      <c r="C13" s="52" t="s">
        <v>55</v>
      </c>
      <c r="D13" s="53"/>
      <c r="E13" s="95" t="s">
        <v>46</v>
      </c>
      <c r="F13" s="68">
        <v>0</v>
      </c>
      <c r="G13" s="151">
        <v>0</v>
      </c>
      <c r="H13" s="119">
        <v>6</v>
      </c>
      <c r="I13" s="120">
        <v>1</v>
      </c>
      <c r="J13" s="119">
        <v>103</v>
      </c>
      <c r="K13" s="120">
        <v>565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80"/>
      <c r="B14" s="44" t="s">
        <v>56</v>
      </c>
      <c r="C14" s="43"/>
      <c r="D14" s="43"/>
      <c r="E14" s="91" t="s">
        <v>154</v>
      </c>
      <c r="F14" s="69">
        <f>F9-F12</f>
        <v>0</v>
      </c>
      <c r="G14" s="128">
        <f aca="true" t="shared" si="0" ref="G14:O15">G9-G12</f>
        <v>0</v>
      </c>
      <c r="H14" s="69">
        <f t="shared" si="0"/>
        <v>17</v>
      </c>
      <c r="I14" s="128">
        <f t="shared" si="0"/>
        <v>32</v>
      </c>
      <c r="J14" s="69">
        <f t="shared" si="0"/>
        <v>30</v>
      </c>
      <c r="K14" s="128">
        <f t="shared" si="0"/>
        <v>422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80"/>
      <c r="B15" s="44" t="s">
        <v>57</v>
      </c>
      <c r="C15" s="43"/>
      <c r="D15" s="43"/>
      <c r="E15" s="91" t="s">
        <v>155</v>
      </c>
      <c r="F15" s="69">
        <f>F10-F13</f>
        <v>0</v>
      </c>
      <c r="G15" s="128">
        <f t="shared" si="0"/>
        <v>0</v>
      </c>
      <c r="H15" s="69">
        <f t="shared" si="0"/>
        <v>-6</v>
      </c>
      <c r="I15" s="128">
        <f t="shared" si="0"/>
        <v>-1</v>
      </c>
      <c r="J15" s="69">
        <f t="shared" si="0"/>
        <v>121</v>
      </c>
      <c r="K15" s="128">
        <f t="shared" si="0"/>
        <v>-81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80"/>
      <c r="B16" s="44" t="s">
        <v>58</v>
      </c>
      <c r="C16" s="43"/>
      <c r="D16" s="43"/>
      <c r="E16" s="91" t="s">
        <v>156</v>
      </c>
      <c r="F16" s="69">
        <f>F8-F11</f>
        <v>0</v>
      </c>
      <c r="G16" s="128">
        <f aca="true" t="shared" si="1" ref="G16:O16">G8-G11</f>
        <v>0</v>
      </c>
      <c r="H16" s="69">
        <f t="shared" si="1"/>
        <v>11</v>
      </c>
      <c r="I16" s="128">
        <f t="shared" si="1"/>
        <v>31</v>
      </c>
      <c r="J16" s="69">
        <f t="shared" si="1"/>
        <v>151</v>
      </c>
      <c r="K16" s="128">
        <f t="shared" si="1"/>
        <v>341</v>
      </c>
      <c r="L16" s="69">
        <f t="shared" si="1"/>
        <v>0</v>
      </c>
      <c r="M16" s="128">
        <f t="shared" si="1"/>
        <v>0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80"/>
      <c r="B17" s="44" t="s">
        <v>59</v>
      </c>
      <c r="C17" s="43"/>
      <c r="D17" s="43"/>
      <c r="E17" s="34"/>
      <c r="F17" s="214">
        <v>0</v>
      </c>
      <c r="G17" s="215">
        <v>0</v>
      </c>
      <c r="H17" s="119">
        <v>0</v>
      </c>
      <c r="I17" s="120">
        <v>0</v>
      </c>
      <c r="J17" s="70">
        <v>0</v>
      </c>
      <c r="K17" s="118">
        <v>0</v>
      </c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81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80" t="s">
        <v>84</v>
      </c>
      <c r="B19" s="50" t="s">
        <v>61</v>
      </c>
      <c r="C19" s="51"/>
      <c r="D19" s="51"/>
      <c r="E19" s="96"/>
      <c r="F19" s="65"/>
      <c r="G19" s="135">
        <v>25</v>
      </c>
      <c r="H19" s="66">
        <v>0</v>
      </c>
      <c r="I19" s="136">
        <v>0</v>
      </c>
      <c r="J19" s="66">
        <v>1184</v>
      </c>
      <c r="K19" s="137">
        <v>1206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80"/>
      <c r="B20" s="19"/>
      <c r="C20" s="30" t="s">
        <v>62</v>
      </c>
      <c r="D20" s="43"/>
      <c r="E20" s="91"/>
      <c r="F20" s="69"/>
      <c r="G20" s="128">
        <v>0</v>
      </c>
      <c r="H20" s="70">
        <v>0</v>
      </c>
      <c r="I20" s="117">
        <v>0</v>
      </c>
      <c r="J20" s="70">
        <v>0</v>
      </c>
      <c r="K20" s="120">
        <v>0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80"/>
      <c r="B21" s="9" t="s">
        <v>63</v>
      </c>
      <c r="C21" s="63"/>
      <c r="D21" s="63"/>
      <c r="E21" s="90" t="s">
        <v>157</v>
      </c>
      <c r="F21" s="138"/>
      <c r="G21" s="139">
        <v>25</v>
      </c>
      <c r="H21" s="121">
        <v>0</v>
      </c>
      <c r="I21" s="123">
        <v>0</v>
      </c>
      <c r="J21" s="121">
        <v>453</v>
      </c>
      <c r="K21" s="124">
        <v>503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80"/>
      <c r="B22" s="50" t="s">
        <v>64</v>
      </c>
      <c r="C22" s="51"/>
      <c r="D22" s="51"/>
      <c r="E22" s="96" t="s">
        <v>158</v>
      </c>
      <c r="F22" s="65"/>
      <c r="G22" s="135">
        <v>25</v>
      </c>
      <c r="H22" s="66">
        <v>18</v>
      </c>
      <c r="I22" s="136">
        <v>55</v>
      </c>
      <c r="J22" s="66">
        <v>2618</v>
      </c>
      <c r="K22" s="137">
        <v>1961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80"/>
      <c r="B23" s="7" t="s">
        <v>65</v>
      </c>
      <c r="C23" s="52" t="s">
        <v>66</v>
      </c>
      <c r="D23" s="53"/>
      <c r="E23" s="95"/>
      <c r="F23" s="67"/>
      <c r="G23" s="125">
        <v>25</v>
      </c>
      <c r="H23" s="68">
        <v>0</v>
      </c>
      <c r="I23" s="126">
        <v>0</v>
      </c>
      <c r="J23" s="68">
        <v>1437</v>
      </c>
      <c r="K23" s="127">
        <v>1381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80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0</v>
      </c>
      <c r="G24" s="128">
        <f t="shared" si="2"/>
        <v>0</v>
      </c>
      <c r="H24" s="69">
        <f t="shared" si="2"/>
        <v>-18</v>
      </c>
      <c r="I24" s="128">
        <f t="shared" si="2"/>
        <v>-55</v>
      </c>
      <c r="J24" s="69">
        <f t="shared" si="2"/>
        <v>-2165</v>
      </c>
      <c r="K24" s="128">
        <f t="shared" si="2"/>
        <v>-1458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80"/>
      <c r="B25" s="101" t="s">
        <v>67</v>
      </c>
      <c r="C25" s="53"/>
      <c r="D25" s="53"/>
      <c r="E25" s="282" t="s">
        <v>161</v>
      </c>
      <c r="F25" s="292"/>
      <c r="G25" s="290">
        <v>0</v>
      </c>
      <c r="H25" s="288">
        <v>18</v>
      </c>
      <c r="I25" s="290">
        <v>55</v>
      </c>
      <c r="J25" s="288">
        <v>2165</v>
      </c>
      <c r="K25" s="290">
        <v>1458</v>
      </c>
      <c r="L25" s="288"/>
      <c r="M25" s="290"/>
      <c r="N25" s="288"/>
      <c r="O25" s="290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80"/>
      <c r="B26" s="9" t="s">
        <v>68</v>
      </c>
      <c r="C26" s="63"/>
      <c r="D26" s="63"/>
      <c r="E26" s="283"/>
      <c r="F26" s="293"/>
      <c r="G26" s="298"/>
      <c r="H26" s="289"/>
      <c r="I26" s="298"/>
      <c r="J26" s="289"/>
      <c r="K26" s="291"/>
      <c r="L26" s="289"/>
      <c r="M26" s="291"/>
      <c r="N26" s="289"/>
      <c r="O26" s="291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81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73" t="s">
        <v>69</v>
      </c>
      <c r="B30" s="274"/>
      <c r="C30" s="274"/>
      <c r="D30" s="274"/>
      <c r="E30" s="275"/>
      <c r="F30" s="294" t="s">
        <v>253</v>
      </c>
      <c r="G30" s="295"/>
      <c r="H30" s="294" t="s">
        <v>254</v>
      </c>
      <c r="I30" s="295"/>
      <c r="J30" s="294"/>
      <c r="K30" s="295"/>
      <c r="L30" s="294"/>
      <c r="M30" s="295"/>
      <c r="N30" s="294"/>
      <c r="O30" s="295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76"/>
      <c r="B31" s="277"/>
      <c r="C31" s="277"/>
      <c r="D31" s="277"/>
      <c r="E31" s="278"/>
      <c r="F31" s="110" t="s">
        <v>246</v>
      </c>
      <c r="G31" s="38" t="s">
        <v>2</v>
      </c>
      <c r="H31" s="110" t="s">
        <v>246</v>
      </c>
      <c r="I31" s="38" t="s">
        <v>2</v>
      </c>
      <c r="J31" s="110" t="s">
        <v>246</v>
      </c>
      <c r="K31" s="38" t="s">
        <v>2</v>
      </c>
      <c r="L31" s="110" t="s">
        <v>246</v>
      </c>
      <c r="M31" s="38" t="s">
        <v>2</v>
      </c>
      <c r="N31" s="110" t="s">
        <v>246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79" t="s">
        <v>85</v>
      </c>
      <c r="B32" s="55" t="s">
        <v>50</v>
      </c>
      <c r="C32" s="56"/>
      <c r="D32" s="56"/>
      <c r="E32" s="15" t="s">
        <v>41</v>
      </c>
      <c r="F32" s="66">
        <v>94</v>
      </c>
      <c r="G32" s="148">
        <v>103</v>
      </c>
      <c r="H32" s="111">
        <v>290</v>
      </c>
      <c r="I32" s="113">
        <v>248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84"/>
      <c r="B33" s="8"/>
      <c r="C33" s="52" t="s">
        <v>70</v>
      </c>
      <c r="D33" s="53"/>
      <c r="E33" s="99"/>
      <c r="F33" s="68">
        <v>34</v>
      </c>
      <c r="G33" s="151">
        <v>37</v>
      </c>
      <c r="H33" s="68">
        <v>262</v>
      </c>
      <c r="I33" s="126">
        <v>246</v>
      </c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84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262</v>
      </c>
      <c r="I34" s="117">
        <v>246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84"/>
      <c r="B35" s="10"/>
      <c r="C35" s="62" t="s">
        <v>72</v>
      </c>
      <c r="D35" s="63"/>
      <c r="E35" s="100"/>
      <c r="F35" s="121">
        <v>60</v>
      </c>
      <c r="G35" s="122">
        <v>66</v>
      </c>
      <c r="H35" s="121">
        <v>28</v>
      </c>
      <c r="I35" s="123">
        <v>2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84"/>
      <c r="B36" s="50" t="s">
        <v>53</v>
      </c>
      <c r="C36" s="51"/>
      <c r="D36" s="51"/>
      <c r="E36" s="15" t="s">
        <v>42</v>
      </c>
      <c r="F36" s="66">
        <v>28</v>
      </c>
      <c r="G36" s="148">
        <v>48</v>
      </c>
      <c r="H36" s="66">
        <v>81</v>
      </c>
      <c r="I36" s="136">
        <v>115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84"/>
      <c r="B37" s="8"/>
      <c r="C37" s="30" t="s">
        <v>73</v>
      </c>
      <c r="D37" s="43"/>
      <c r="E37" s="94"/>
      <c r="F37" s="70">
        <v>9</v>
      </c>
      <c r="G37" s="116">
        <v>27</v>
      </c>
      <c r="H37" s="70">
        <v>46</v>
      </c>
      <c r="I37" s="117">
        <v>45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84"/>
      <c r="B38" s="10"/>
      <c r="C38" s="30" t="s">
        <v>74</v>
      </c>
      <c r="D38" s="43"/>
      <c r="E38" s="94"/>
      <c r="F38" s="69">
        <v>19</v>
      </c>
      <c r="G38" s="128">
        <v>21</v>
      </c>
      <c r="H38" s="70">
        <v>35</v>
      </c>
      <c r="I38" s="117">
        <v>70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85"/>
      <c r="B39" s="11" t="s">
        <v>75</v>
      </c>
      <c r="C39" s="12"/>
      <c r="D39" s="12"/>
      <c r="E39" s="98" t="s">
        <v>165</v>
      </c>
      <c r="F39" s="73">
        <f aca="true" t="shared" si="4" ref="F39:O39">F32-F36</f>
        <v>66</v>
      </c>
      <c r="G39" s="140">
        <f t="shared" si="4"/>
        <v>55</v>
      </c>
      <c r="H39" s="73">
        <f t="shared" si="4"/>
        <v>209</v>
      </c>
      <c r="I39" s="140">
        <f t="shared" si="4"/>
        <v>133</v>
      </c>
      <c r="J39" s="73">
        <f t="shared" si="4"/>
        <v>0</v>
      </c>
      <c r="K39" s="140">
        <f t="shared" si="4"/>
        <v>0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79" t="s">
        <v>86</v>
      </c>
      <c r="B40" s="50" t="s">
        <v>76</v>
      </c>
      <c r="C40" s="51"/>
      <c r="D40" s="51"/>
      <c r="E40" s="15" t="s">
        <v>44</v>
      </c>
      <c r="F40" s="65">
        <v>3</v>
      </c>
      <c r="G40" s="135">
        <v>2</v>
      </c>
      <c r="H40" s="66">
        <v>209</v>
      </c>
      <c r="I40" s="136">
        <v>710</v>
      </c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86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209</v>
      </c>
      <c r="I41" s="153">
        <v>710</v>
      </c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86"/>
      <c r="B42" s="50" t="s">
        <v>64</v>
      </c>
      <c r="C42" s="51"/>
      <c r="D42" s="51"/>
      <c r="E42" s="15" t="s">
        <v>45</v>
      </c>
      <c r="F42" s="65">
        <v>68</v>
      </c>
      <c r="G42" s="135">
        <v>62</v>
      </c>
      <c r="H42" s="66">
        <v>321</v>
      </c>
      <c r="I42" s="136">
        <v>736</v>
      </c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86"/>
      <c r="B43" s="10"/>
      <c r="C43" s="30" t="s">
        <v>78</v>
      </c>
      <c r="D43" s="43"/>
      <c r="E43" s="94"/>
      <c r="F43" s="69">
        <v>0</v>
      </c>
      <c r="G43" s="128">
        <v>0</v>
      </c>
      <c r="H43" s="70">
        <v>0</v>
      </c>
      <c r="I43" s="117">
        <v>0</v>
      </c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87"/>
      <c r="B44" s="47" t="s">
        <v>75</v>
      </c>
      <c r="C44" s="31"/>
      <c r="D44" s="31"/>
      <c r="E44" s="98" t="s">
        <v>166</v>
      </c>
      <c r="F44" s="130">
        <f aca="true" t="shared" si="5" ref="F44:O44">F40-F42</f>
        <v>-65</v>
      </c>
      <c r="G44" s="131">
        <f t="shared" si="5"/>
        <v>-60</v>
      </c>
      <c r="H44" s="130">
        <f t="shared" si="5"/>
        <v>-112</v>
      </c>
      <c r="I44" s="131">
        <f t="shared" si="5"/>
        <v>-26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64" t="s">
        <v>87</v>
      </c>
      <c r="B45" s="25" t="s">
        <v>79</v>
      </c>
      <c r="C45" s="20"/>
      <c r="D45" s="20"/>
      <c r="E45" s="97" t="s">
        <v>167</v>
      </c>
      <c r="F45" s="156">
        <f aca="true" t="shared" si="6" ref="F45:O45">F39+F44</f>
        <v>1</v>
      </c>
      <c r="G45" s="157">
        <f t="shared" si="6"/>
        <v>-5</v>
      </c>
      <c r="H45" s="156">
        <f t="shared" si="6"/>
        <v>97</v>
      </c>
      <c r="I45" s="157">
        <f t="shared" si="6"/>
        <v>107</v>
      </c>
      <c r="J45" s="156">
        <f t="shared" si="6"/>
        <v>0</v>
      </c>
      <c r="K45" s="157">
        <f t="shared" si="6"/>
        <v>0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65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65"/>
      <c r="B47" s="44" t="s">
        <v>81</v>
      </c>
      <c r="C47" s="43"/>
      <c r="D47" s="43"/>
      <c r="E47" s="43"/>
      <c r="F47" s="70">
        <v>1</v>
      </c>
      <c r="G47" s="116">
        <v>1</v>
      </c>
      <c r="H47" s="70">
        <v>775</v>
      </c>
      <c r="I47" s="117">
        <v>678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66"/>
      <c r="B48" s="47" t="s">
        <v>82</v>
      </c>
      <c r="C48" s="31"/>
      <c r="D48" s="31"/>
      <c r="E48" s="31"/>
      <c r="F48" s="74">
        <v>1</v>
      </c>
      <c r="G48" s="158">
        <v>1</v>
      </c>
      <c r="H48" s="74">
        <v>764</v>
      </c>
      <c r="I48" s="159">
        <v>671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">
      <selection activeCell="E3" sqref="E3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6" t="s">
        <v>249</v>
      </c>
      <c r="D1" s="21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247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299" t="s">
        <v>258</v>
      </c>
      <c r="F6" s="300"/>
      <c r="G6" s="299" t="s">
        <v>259</v>
      </c>
      <c r="H6" s="300"/>
      <c r="I6" s="221"/>
      <c r="J6" s="222"/>
      <c r="K6" s="299"/>
      <c r="L6" s="300"/>
      <c r="M6" s="299"/>
      <c r="N6" s="300"/>
    </row>
    <row r="7" spans="1:14" ht="15" customHeight="1">
      <c r="A7" s="59"/>
      <c r="B7" s="60"/>
      <c r="C7" s="60"/>
      <c r="D7" s="60"/>
      <c r="E7" s="223" t="s">
        <v>246</v>
      </c>
      <c r="F7" s="224" t="s">
        <v>2</v>
      </c>
      <c r="G7" s="223" t="s">
        <v>246</v>
      </c>
      <c r="H7" s="224" t="s">
        <v>2</v>
      </c>
      <c r="I7" s="223" t="s">
        <v>246</v>
      </c>
      <c r="J7" s="224" t="s">
        <v>2</v>
      </c>
      <c r="K7" s="223" t="s">
        <v>246</v>
      </c>
      <c r="L7" s="224" t="s">
        <v>2</v>
      </c>
      <c r="M7" s="223" t="s">
        <v>246</v>
      </c>
      <c r="N7" s="254" t="s">
        <v>2</v>
      </c>
    </row>
    <row r="8" spans="1:14" ht="18" customHeight="1">
      <c r="A8" s="255" t="s">
        <v>171</v>
      </c>
      <c r="B8" s="225" t="s">
        <v>172</v>
      </c>
      <c r="C8" s="226"/>
      <c r="D8" s="226"/>
      <c r="E8" s="227">
        <v>1</v>
      </c>
      <c r="F8" s="228">
        <v>1</v>
      </c>
      <c r="G8" s="227">
        <v>2</v>
      </c>
      <c r="H8" s="229">
        <v>2</v>
      </c>
      <c r="I8" s="227"/>
      <c r="J8" s="228"/>
      <c r="K8" s="227"/>
      <c r="L8" s="229"/>
      <c r="M8" s="227"/>
      <c r="N8" s="229"/>
    </row>
    <row r="9" spans="1:14" ht="18" customHeight="1">
      <c r="A9" s="256"/>
      <c r="B9" s="255" t="s">
        <v>173</v>
      </c>
      <c r="C9" s="182" t="s">
        <v>174</v>
      </c>
      <c r="D9" s="183"/>
      <c r="E9" s="230">
        <v>30</v>
      </c>
      <c r="F9" s="231">
        <v>30</v>
      </c>
      <c r="G9" s="230">
        <v>9890</v>
      </c>
      <c r="H9" s="232">
        <v>9890</v>
      </c>
      <c r="I9" s="230"/>
      <c r="J9" s="231"/>
      <c r="K9" s="230"/>
      <c r="L9" s="232"/>
      <c r="M9" s="230"/>
      <c r="N9" s="232"/>
    </row>
    <row r="10" spans="1:14" ht="18" customHeight="1">
      <c r="A10" s="256"/>
      <c r="B10" s="256"/>
      <c r="C10" s="44" t="s">
        <v>175</v>
      </c>
      <c r="D10" s="43"/>
      <c r="E10" s="233">
        <v>30</v>
      </c>
      <c r="F10" s="234">
        <v>30</v>
      </c>
      <c r="G10" s="233">
        <v>7490</v>
      </c>
      <c r="H10" s="235">
        <v>7490</v>
      </c>
      <c r="I10" s="233"/>
      <c r="J10" s="234"/>
      <c r="K10" s="233"/>
      <c r="L10" s="235"/>
      <c r="M10" s="233"/>
      <c r="N10" s="235"/>
    </row>
    <row r="11" spans="1:14" ht="18" customHeight="1">
      <c r="A11" s="256"/>
      <c r="B11" s="256"/>
      <c r="C11" s="44" t="s">
        <v>176</v>
      </c>
      <c r="D11" s="43"/>
      <c r="E11" s="233">
        <v>0</v>
      </c>
      <c r="F11" s="234">
        <v>0</v>
      </c>
      <c r="G11" s="233">
        <v>2400</v>
      </c>
      <c r="H11" s="235">
        <v>2400</v>
      </c>
      <c r="I11" s="233"/>
      <c r="J11" s="234"/>
      <c r="K11" s="233"/>
      <c r="L11" s="235"/>
      <c r="M11" s="233"/>
      <c r="N11" s="235"/>
    </row>
    <row r="12" spans="1:14" ht="18" customHeight="1">
      <c r="A12" s="256"/>
      <c r="B12" s="256"/>
      <c r="C12" s="44" t="s">
        <v>177</v>
      </c>
      <c r="D12" s="43"/>
      <c r="E12" s="233">
        <v>0</v>
      </c>
      <c r="F12" s="234">
        <v>0</v>
      </c>
      <c r="G12" s="233">
        <v>0</v>
      </c>
      <c r="H12" s="235">
        <v>0</v>
      </c>
      <c r="I12" s="233"/>
      <c r="J12" s="234"/>
      <c r="K12" s="233"/>
      <c r="L12" s="235"/>
      <c r="M12" s="233"/>
      <c r="N12" s="235"/>
    </row>
    <row r="13" spans="1:14" ht="18" customHeight="1">
      <c r="A13" s="256"/>
      <c r="B13" s="256"/>
      <c r="C13" s="44" t="s">
        <v>178</v>
      </c>
      <c r="D13" s="43"/>
      <c r="E13" s="233">
        <v>0</v>
      </c>
      <c r="F13" s="234">
        <v>0</v>
      </c>
      <c r="G13" s="233">
        <v>0</v>
      </c>
      <c r="H13" s="235">
        <v>0</v>
      </c>
      <c r="I13" s="233"/>
      <c r="J13" s="234"/>
      <c r="K13" s="233"/>
      <c r="L13" s="235"/>
      <c r="M13" s="233"/>
      <c r="N13" s="235"/>
    </row>
    <row r="14" spans="1:14" ht="18" customHeight="1">
      <c r="A14" s="257"/>
      <c r="B14" s="257"/>
      <c r="C14" s="47" t="s">
        <v>179</v>
      </c>
      <c r="D14" s="31"/>
      <c r="E14" s="236">
        <v>0</v>
      </c>
      <c r="F14" s="237">
        <v>0</v>
      </c>
      <c r="G14" s="236">
        <v>0</v>
      </c>
      <c r="H14" s="238">
        <v>0</v>
      </c>
      <c r="I14" s="236"/>
      <c r="J14" s="237"/>
      <c r="K14" s="236"/>
      <c r="L14" s="238"/>
      <c r="M14" s="236"/>
      <c r="N14" s="238"/>
    </row>
    <row r="15" spans="1:14" ht="18" customHeight="1">
      <c r="A15" s="297" t="s">
        <v>180</v>
      </c>
      <c r="B15" s="255" t="s">
        <v>181</v>
      </c>
      <c r="C15" s="182" t="s">
        <v>182</v>
      </c>
      <c r="D15" s="183"/>
      <c r="E15" s="239">
        <v>257</v>
      </c>
      <c r="F15" s="240">
        <v>279</v>
      </c>
      <c r="G15" s="239">
        <v>262</v>
      </c>
      <c r="H15" s="157">
        <v>509</v>
      </c>
      <c r="I15" s="239"/>
      <c r="J15" s="240"/>
      <c r="K15" s="239"/>
      <c r="L15" s="157"/>
      <c r="M15" s="239"/>
      <c r="N15" s="157"/>
    </row>
    <row r="16" spans="1:14" ht="18" customHeight="1">
      <c r="A16" s="256"/>
      <c r="B16" s="256"/>
      <c r="C16" s="44" t="s">
        <v>183</v>
      </c>
      <c r="D16" s="43"/>
      <c r="E16" s="70">
        <v>1404</v>
      </c>
      <c r="F16" s="117">
        <v>1405</v>
      </c>
      <c r="G16" s="70">
        <v>27813</v>
      </c>
      <c r="H16" s="128">
        <v>27774</v>
      </c>
      <c r="I16" s="70"/>
      <c r="J16" s="117"/>
      <c r="K16" s="70"/>
      <c r="L16" s="128"/>
      <c r="M16" s="70"/>
      <c r="N16" s="128"/>
    </row>
    <row r="17" spans="1:14" ht="18" customHeight="1">
      <c r="A17" s="256"/>
      <c r="B17" s="256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/>
      <c r="J17" s="117"/>
      <c r="K17" s="70"/>
      <c r="L17" s="128"/>
      <c r="M17" s="70"/>
      <c r="N17" s="128"/>
    </row>
    <row r="18" spans="1:14" ht="18" customHeight="1">
      <c r="A18" s="256"/>
      <c r="B18" s="257"/>
      <c r="C18" s="47" t="s">
        <v>185</v>
      </c>
      <c r="D18" s="31"/>
      <c r="E18" s="73">
        <f>SUM(E15:E17)</f>
        <v>1661</v>
      </c>
      <c r="F18" s="241">
        <v>1684</v>
      </c>
      <c r="G18" s="73">
        <f>SUM(G15:G17)</f>
        <v>28075</v>
      </c>
      <c r="H18" s="241">
        <v>28283</v>
      </c>
      <c r="I18" s="73"/>
      <c r="J18" s="241"/>
      <c r="K18" s="73"/>
      <c r="L18" s="241"/>
      <c r="M18" s="73"/>
      <c r="N18" s="241"/>
    </row>
    <row r="19" spans="1:14" ht="18" customHeight="1">
      <c r="A19" s="256"/>
      <c r="B19" s="255" t="s">
        <v>186</v>
      </c>
      <c r="C19" s="182" t="s">
        <v>187</v>
      </c>
      <c r="D19" s="183"/>
      <c r="E19" s="156">
        <v>2</v>
      </c>
      <c r="F19" s="157">
        <v>32</v>
      </c>
      <c r="G19" s="156">
        <v>62</v>
      </c>
      <c r="H19" s="157">
        <v>90</v>
      </c>
      <c r="I19" s="156"/>
      <c r="J19" s="157"/>
      <c r="K19" s="156"/>
      <c r="L19" s="157"/>
      <c r="M19" s="156"/>
      <c r="N19" s="157"/>
    </row>
    <row r="20" spans="1:14" ht="18" customHeight="1">
      <c r="A20" s="256"/>
      <c r="B20" s="256"/>
      <c r="C20" s="44" t="s">
        <v>188</v>
      </c>
      <c r="D20" s="43"/>
      <c r="E20" s="69">
        <v>37</v>
      </c>
      <c r="F20" s="128">
        <v>35</v>
      </c>
      <c r="G20" s="69">
        <v>4421</v>
      </c>
      <c r="H20" s="128">
        <v>5118</v>
      </c>
      <c r="I20" s="69"/>
      <c r="J20" s="128"/>
      <c r="K20" s="69"/>
      <c r="L20" s="128"/>
      <c r="M20" s="69"/>
      <c r="N20" s="128"/>
    </row>
    <row r="21" spans="1:14" s="246" customFormat="1" ht="18" customHeight="1">
      <c r="A21" s="256"/>
      <c r="B21" s="256"/>
      <c r="C21" s="242" t="s">
        <v>189</v>
      </c>
      <c r="D21" s="243"/>
      <c r="E21" s="244">
        <v>0</v>
      </c>
      <c r="F21" s="245">
        <v>0</v>
      </c>
      <c r="G21" s="244">
        <v>13702</v>
      </c>
      <c r="H21" s="245">
        <v>13185</v>
      </c>
      <c r="I21" s="244"/>
      <c r="J21" s="245"/>
      <c r="K21" s="244"/>
      <c r="L21" s="245"/>
      <c r="M21" s="244"/>
      <c r="N21" s="245"/>
    </row>
    <row r="22" spans="1:14" ht="18" customHeight="1">
      <c r="A22" s="256"/>
      <c r="B22" s="257"/>
      <c r="C22" s="11" t="s">
        <v>190</v>
      </c>
      <c r="D22" s="12"/>
      <c r="E22" s="73">
        <f>SUM(E19:E21)</f>
        <v>39</v>
      </c>
      <c r="F22" s="140">
        <v>67</v>
      </c>
      <c r="G22" s="73">
        <f>SUM(G19:G21)</f>
        <v>18185</v>
      </c>
      <c r="H22" s="140">
        <v>18393</v>
      </c>
      <c r="I22" s="73"/>
      <c r="J22" s="140"/>
      <c r="K22" s="73"/>
      <c r="L22" s="140"/>
      <c r="M22" s="73"/>
      <c r="N22" s="140"/>
    </row>
    <row r="23" spans="1:14" ht="18" customHeight="1">
      <c r="A23" s="256"/>
      <c r="B23" s="255" t="s">
        <v>191</v>
      </c>
      <c r="C23" s="182" t="s">
        <v>192</v>
      </c>
      <c r="D23" s="183"/>
      <c r="E23" s="156">
        <v>30</v>
      </c>
      <c r="F23" s="157">
        <v>30</v>
      </c>
      <c r="G23" s="156">
        <v>9890</v>
      </c>
      <c r="H23" s="157">
        <v>9890</v>
      </c>
      <c r="I23" s="156"/>
      <c r="J23" s="157"/>
      <c r="K23" s="156"/>
      <c r="L23" s="157"/>
      <c r="M23" s="156"/>
      <c r="N23" s="157"/>
    </row>
    <row r="24" spans="1:14" ht="18" customHeight="1">
      <c r="A24" s="256"/>
      <c r="B24" s="256"/>
      <c r="C24" s="44" t="s">
        <v>193</v>
      </c>
      <c r="D24" s="43"/>
      <c r="E24" s="69">
        <v>0</v>
      </c>
      <c r="F24" s="128">
        <v>0</v>
      </c>
      <c r="G24" s="69">
        <v>0</v>
      </c>
      <c r="H24" s="128">
        <v>0</v>
      </c>
      <c r="I24" s="69"/>
      <c r="J24" s="128"/>
      <c r="K24" s="69"/>
      <c r="L24" s="128"/>
      <c r="M24" s="69"/>
      <c r="N24" s="128"/>
    </row>
    <row r="25" spans="1:14" ht="18" customHeight="1">
      <c r="A25" s="256"/>
      <c r="B25" s="256"/>
      <c r="C25" s="44" t="s">
        <v>194</v>
      </c>
      <c r="D25" s="43"/>
      <c r="E25" s="69">
        <v>1592</v>
      </c>
      <c r="F25" s="128">
        <v>1587</v>
      </c>
      <c r="G25" s="69">
        <v>0</v>
      </c>
      <c r="H25" s="128">
        <v>0</v>
      </c>
      <c r="I25" s="69"/>
      <c r="J25" s="128"/>
      <c r="K25" s="69"/>
      <c r="L25" s="128"/>
      <c r="M25" s="69"/>
      <c r="N25" s="128"/>
    </row>
    <row r="26" spans="1:14" ht="18" customHeight="1">
      <c r="A26" s="256"/>
      <c r="B26" s="257"/>
      <c r="C26" s="45" t="s">
        <v>195</v>
      </c>
      <c r="D26" s="46"/>
      <c r="E26" s="71">
        <f>SUM(E23:E25)</f>
        <v>1622</v>
      </c>
      <c r="F26" s="140">
        <v>1617</v>
      </c>
      <c r="G26" s="71">
        <f>SUM(G23:G25)</f>
        <v>9890</v>
      </c>
      <c r="H26" s="140">
        <v>9890</v>
      </c>
      <c r="I26" s="159"/>
      <c r="J26" s="140"/>
      <c r="K26" s="71"/>
      <c r="L26" s="140"/>
      <c r="M26" s="71"/>
      <c r="N26" s="140"/>
    </row>
    <row r="27" spans="1:14" ht="18" customHeight="1">
      <c r="A27" s="257"/>
      <c r="B27" s="47" t="s">
        <v>196</v>
      </c>
      <c r="C27" s="31"/>
      <c r="D27" s="31"/>
      <c r="E27" s="247">
        <f>E22+E26</f>
        <v>1661</v>
      </c>
      <c r="F27" s="140">
        <v>1684</v>
      </c>
      <c r="G27" s="73">
        <f>G22+G26</f>
        <v>28075</v>
      </c>
      <c r="H27" s="140">
        <v>28283</v>
      </c>
      <c r="I27" s="247"/>
      <c r="J27" s="140"/>
      <c r="K27" s="73"/>
      <c r="L27" s="140"/>
      <c r="M27" s="73"/>
      <c r="N27" s="140"/>
    </row>
    <row r="28" spans="1:14" ht="18" customHeight="1">
      <c r="A28" s="255" t="s">
        <v>197</v>
      </c>
      <c r="B28" s="255" t="s">
        <v>198</v>
      </c>
      <c r="C28" s="182" t="s">
        <v>199</v>
      </c>
      <c r="D28" s="248" t="s">
        <v>41</v>
      </c>
      <c r="E28" s="156">
        <v>25</v>
      </c>
      <c r="F28" s="157">
        <v>35</v>
      </c>
      <c r="G28" s="156">
        <v>1169</v>
      </c>
      <c r="H28" s="157">
        <v>1167</v>
      </c>
      <c r="I28" s="156"/>
      <c r="J28" s="157"/>
      <c r="K28" s="156"/>
      <c r="L28" s="157"/>
      <c r="M28" s="156"/>
      <c r="N28" s="157"/>
    </row>
    <row r="29" spans="1:14" ht="18" customHeight="1">
      <c r="A29" s="256"/>
      <c r="B29" s="256"/>
      <c r="C29" s="44" t="s">
        <v>200</v>
      </c>
      <c r="D29" s="249" t="s">
        <v>42</v>
      </c>
      <c r="E29" s="69">
        <v>25</v>
      </c>
      <c r="F29" s="128">
        <v>35</v>
      </c>
      <c r="G29" s="69">
        <v>612</v>
      </c>
      <c r="H29" s="128">
        <v>564</v>
      </c>
      <c r="I29" s="69"/>
      <c r="J29" s="128"/>
      <c r="K29" s="69"/>
      <c r="L29" s="128"/>
      <c r="M29" s="69"/>
      <c r="N29" s="128"/>
    </row>
    <row r="30" spans="1:14" ht="18" customHeight="1">
      <c r="A30" s="256"/>
      <c r="B30" s="256"/>
      <c r="C30" s="44" t="s">
        <v>201</v>
      </c>
      <c r="D30" s="249" t="s">
        <v>202</v>
      </c>
      <c r="E30" s="69">
        <v>13</v>
      </c>
      <c r="F30" s="128">
        <v>22</v>
      </c>
      <c r="G30" s="70">
        <v>92</v>
      </c>
      <c r="H30" s="128">
        <v>111</v>
      </c>
      <c r="I30" s="69"/>
      <c r="J30" s="128"/>
      <c r="K30" s="69"/>
      <c r="L30" s="128"/>
      <c r="M30" s="69"/>
      <c r="N30" s="128"/>
    </row>
    <row r="31" spans="1:15" ht="18" customHeight="1">
      <c r="A31" s="256"/>
      <c r="B31" s="256"/>
      <c r="C31" s="11" t="s">
        <v>203</v>
      </c>
      <c r="D31" s="250" t="s">
        <v>204</v>
      </c>
      <c r="E31" s="73">
        <f>E28-E29-E30</f>
        <v>-13</v>
      </c>
      <c r="F31" s="241">
        <f aca="true" t="shared" si="0" ref="F31:N31">F28-F29-F30</f>
        <v>-22</v>
      </c>
      <c r="G31" s="73">
        <f t="shared" si="0"/>
        <v>465</v>
      </c>
      <c r="H31" s="241">
        <f t="shared" si="0"/>
        <v>492</v>
      </c>
      <c r="I31" s="73">
        <f t="shared" si="0"/>
        <v>0</v>
      </c>
      <c r="J31" s="251">
        <f t="shared" si="0"/>
        <v>0</v>
      </c>
      <c r="K31" s="73">
        <f t="shared" si="0"/>
        <v>0</v>
      </c>
      <c r="L31" s="251">
        <f t="shared" si="0"/>
        <v>0</v>
      </c>
      <c r="M31" s="73">
        <f t="shared" si="0"/>
        <v>0</v>
      </c>
      <c r="N31" s="241">
        <f t="shared" si="0"/>
        <v>0</v>
      </c>
      <c r="O31" s="7"/>
    </row>
    <row r="32" spans="1:14" ht="18" customHeight="1">
      <c r="A32" s="256"/>
      <c r="B32" s="256"/>
      <c r="C32" s="182" t="s">
        <v>205</v>
      </c>
      <c r="D32" s="248" t="s">
        <v>206</v>
      </c>
      <c r="E32" s="156">
        <v>28</v>
      </c>
      <c r="F32" s="157">
        <v>36</v>
      </c>
      <c r="G32" s="156">
        <v>9</v>
      </c>
      <c r="H32" s="157">
        <v>12</v>
      </c>
      <c r="I32" s="156"/>
      <c r="J32" s="157"/>
      <c r="K32" s="156"/>
      <c r="L32" s="157"/>
      <c r="M32" s="156"/>
      <c r="N32" s="157"/>
    </row>
    <row r="33" spans="1:14" ht="18" customHeight="1">
      <c r="A33" s="256"/>
      <c r="B33" s="256"/>
      <c r="C33" s="44" t="s">
        <v>207</v>
      </c>
      <c r="D33" s="249" t="s">
        <v>208</v>
      </c>
      <c r="E33" s="69">
        <v>10</v>
      </c>
      <c r="F33" s="128">
        <v>17</v>
      </c>
      <c r="G33" s="69">
        <v>8</v>
      </c>
      <c r="H33" s="128">
        <v>14</v>
      </c>
      <c r="I33" s="69"/>
      <c r="J33" s="128"/>
      <c r="K33" s="69"/>
      <c r="L33" s="128"/>
      <c r="M33" s="69"/>
      <c r="N33" s="128"/>
    </row>
    <row r="34" spans="1:14" ht="18" customHeight="1">
      <c r="A34" s="256"/>
      <c r="B34" s="257"/>
      <c r="C34" s="11" t="s">
        <v>209</v>
      </c>
      <c r="D34" s="250" t="s">
        <v>210</v>
      </c>
      <c r="E34" s="73">
        <f>E31+E32-E33</f>
        <v>5</v>
      </c>
      <c r="F34" s="140">
        <f aca="true" t="shared" si="1" ref="F34:N34">F31+F32-F33</f>
        <v>-3</v>
      </c>
      <c r="G34" s="73">
        <f t="shared" si="1"/>
        <v>466</v>
      </c>
      <c r="H34" s="140">
        <f t="shared" si="1"/>
        <v>490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56"/>
      <c r="B35" s="255" t="s">
        <v>211</v>
      </c>
      <c r="C35" s="182" t="s">
        <v>212</v>
      </c>
      <c r="D35" s="248" t="s">
        <v>213</v>
      </c>
      <c r="E35" s="156">
        <v>0</v>
      </c>
      <c r="F35" s="157">
        <v>0</v>
      </c>
      <c r="G35" s="156">
        <v>0</v>
      </c>
      <c r="H35" s="157">
        <v>0</v>
      </c>
      <c r="I35" s="156"/>
      <c r="J35" s="157"/>
      <c r="K35" s="156"/>
      <c r="L35" s="157"/>
      <c r="M35" s="156"/>
      <c r="N35" s="157"/>
    </row>
    <row r="36" spans="1:14" ht="18" customHeight="1">
      <c r="A36" s="256"/>
      <c r="B36" s="256"/>
      <c r="C36" s="44" t="s">
        <v>214</v>
      </c>
      <c r="D36" s="249" t="s">
        <v>215</v>
      </c>
      <c r="E36" s="69">
        <v>0</v>
      </c>
      <c r="F36" s="128">
        <v>0</v>
      </c>
      <c r="G36" s="69">
        <v>466</v>
      </c>
      <c r="H36" s="128">
        <v>490</v>
      </c>
      <c r="I36" s="69"/>
      <c r="J36" s="128"/>
      <c r="K36" s="69"/>
      <c r="L36" s="128"/>
      <c r="M36" s="69"/>
      <c r="N36" s="128"/>
    </row>
    <row r="37" spans="1:14" ht="18" customHeight="1">
      <c r="A37" s="256"/>
      <c r="B37" s="256"/>
      <c r="C37" s="44" t="s">
        <v>216</v>
      </c>
      <c r="D37" s="249" t="s">
        <v>217</v>
      </c>
      <c r="E37" s="69">
        <f>E34+E35-E36</f>
        <v>5</v>
      </c>
      <c r="F37" s="128">
        <f aca="true" t="shared" si="2" ref="F37:N37">F34+F35-F36</f>
        <v>-3</v>
      </c>
      <c r="G37" s="69">
        <f t="shared" si="2"/>
        <v>0</v>
      </c>
      <c r="H37" s="128">
        <f t="shared" si="2"/>
        <v>0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56"/>
      <c r="B38" s="256"/>
      <c r="C38" s="44" t="s">
        <v>218</v>
      </c>
      <c r="D38" s="249" t="s">
        <v>219</v>
      </c>
      <c r="E38" s="69">
        <v>0</v>
      </c>
      <c r="F38" s="128">
        <v>0</v>
      </c>
      <c r="G38" s="69">
        <v>0</v>
      </c>
      <c r="H38" s="128">
        <v>0</v>
      </c>
      <c r="I38" s="69"/>
      <c r="J38" s="128"/>
      <c r="K38" s="69"/>
      <c r="L38" s="128"/>
      <c r="M38" s="69"/>
      <c r="N38" s="128"/>
    </row>
    <row r="39" spans="1:14" ht="18" customHeight="1">
      <c r="A39" s="256"/>
      <c r="B39" s="256"/>
      <c r="C39" s="44" t="s">
        <v>220</v>
      </c>
      <c r="D39" s="249" t="s">
        <v>221</v>
      </c>
      <c r="E39" s="69">
        <v>0</v>
      </c>
      <c r="F39" s="128">
        <v>0</v>
      </c>
      <c r="G39" s="69">
        <v>0</v>
      </c>
      <c r="H39" s="128">
        <v>0</v>
      </c>
      <c r="I39" s="69"/>
      <c r="J39" s="128"/>
      <c r="K39" s="69"/>
      <c r="L39" s="128"/>
      <c r="M39" s="69"/>
      <c r="N39" s="128"/>
    </row>
    <row r="40" spans="1:14" ht="18" customHeight="1">
      <c r="A40" s="256"/>
      <c r="B40" s="256"/>
      <c r="C40" s="44" t="s">
        <v>222</v>
      </c>
      <c r="D40" s="249" t="s">
        <v>223</v>
      </c>
      <c r="E40" s="69">
        <v>0</v>
      </c>
      <c r="F40" s="128">
        <v>0</v>
      </c>
      <c r="G40" s="69">
        <v>0</v>
      </c>
      <c r="H40" s="128">
        <v>0</v>
      </c>
      <c r="I40" s="69"/>
      <c r="J40" s="128"/>
      <c r="K40" s="69"/>
      <c r="L40" s="128"/>
      <c r="M40" s="69"/>
      <c r="N40" s="128"/>
    </row>
    <row r="41" spans="1:14" ht="18" customHeight="1">
      <c r="A41" s="256"/>
      <c r="B41" s="256"/>
      <c r="C41" s="194" t="s">
        <v>224</v>
      </c>
      <c r="D41" s="249" t="s">
        <v>225</v>
      </c>
      <c r="E41" s="69">
        <f>E34+E35-E36-E40</f>
        <v>5</v>
      </c>
      <c r="F41" s="128">
        <f aca="true" t="shared" si="3" ref="F41:N41">F34+F35-F36-F40</f>
        <v>-3</v>
      </c>
      <c r="G41" s="69">
        <f t="shared" si="3"/>
        <v>0</v>
      </c>
      <c r="H41" s="128">
        <f t="shared" si="3"/>
        <v>0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56"/>
      <c r="B42" s="256"/>
      <c r="C42" s="301" t="s">
        <v>226</v>
      </c>
      <c r="D42" s="302"/>
      <c r="E42" s="70">
        <f>E37+E38-E39-E40</f>
        <v>5</v>
      </c>
      <c r="F42" s="116">
        <f aca="true" t="shared" si="4" ref="F42:N42">F37+F38-F39-F40</f>
        <v>-3</v>
      </c>
      <c r="G42" s="70">
        <f t="shared" si="4"/>
        <v>0</v>
      </c>
      <c r="H42" s="116">
        <f t="shared" si="4"/>
        <v>0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56"/>
      <c r="B43" s="256"/>
      <c r="C43" s="44" t="s">
        <v>227</v>
      </c>
      <c r="D43" s="249" t="s">
        <v>228</v>
      </c>
      <c r="E43" s="69">
        <v>0</v>
      </c>
      <c r="F43" s="128">
        <v>0</v>
      </c>
      <c r="G43" s="69">
        <v>0</v>
      </c>
      <c r="H43" s="128">
        <v>0</v>
      </c>
      <c r="I43" s="69"/>
      <c r="J43" s="128"/>
      <c r="K43" s="69"/>
      <c r="L43" s="128"/>
      <c r="M43" s="69"/>
      <c r="N43" s="128"/>
    </row>
    <row r="44" spans="1:14" ht="18" customHeight="1">
      <c r="A44" s="257"/>
      <c r="B44" s="257"/>
      <c r="C44" s="11" t="s">
        <v>229</v>
      </c>
      <c r="D44" s="98" t="s">
        <v>230</v>
      </c>
      <c r="E44" s="73">
        <f>E41+E43</f>
        <v>5</v>
      </c>
      <c r="F44" s="140">
        <f aca="true" t="shared" si="5" ref="F44:N44">F41+F43</f>
        <v>-3</v>
      </c>
      <c r="G44" s="73">
        <f t="shared" si="5"/>
        <v>0</v>
      </c>
      <c r="H44" s="140">
        <f t="shared" si="5"/>
        <v>0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2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2018-07-31T02:48:07Z</cp:lastPrinted>
  <dcterms:created xsi:type="dcterms:W3CDTF">1999-07-06T05:17:05Z</dcterms:created>
  <dcterms:modified xsi:type="dcterms:W3CDTF">2018-10-29T08:32:02Z</dcterms:modified>
  <cp:category/>
  <cp:version/>
  <cp:contentType/>
  <cp:contentStatus/>
</cp:coreProperties>
</file>