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663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'2.公営企業会計予算'!$A$1:$Q$49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'4.公営企業会計決算'!$A$1:$Q$49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<sst xmlns="http://schemas.openxmlformats.org/spreadsheetml/2006/main" count="448" uniqueCount="261">
  <si>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</si>
  <si>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</si>
  <si>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</si>
  <si>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</si>
  <si>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</si>
  <si>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</si>
  <si>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</si>
  <si>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</si>
  <si>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</si>
  <si>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</si>
  <si>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</si>
  <si>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</si>
  <si>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</si>
  <si>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</si>
  <si>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</si>
  <si>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</si>
  <si>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</si>
  <si>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</si>
  <si>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</si>
  <si>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</si>
  <si>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</si>
  <si>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</si>
  <si>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</si>
  <si>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</si>
  <si>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</si>
  <si>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</si>
  <si>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</si>
  <si>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</si>
  <si>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</si>
  <si>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</si>
  <si>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</si>
  <si>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</si>
  <si>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</si>
  <si>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</si>
  <si>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</si>
  <si>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</si>
  <si>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</si>
  <si>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</si>
  <si>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</si>
  <si>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</si>
  <si>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</si>
  <si>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</si>
  <si>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</si>
  <si>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</si>
  <si>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</si>
  <si>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</si>
  <si>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</si>
  <si>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</si>
  <si>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</si>
  <si>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</si>
  <si>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</si>
  <si>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</si>
  <si>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</si>
  <si>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</si>
  <si>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</si>
  <si>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</si>
  <si>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</si>
  <si>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</si>
  <si>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</si>
  <si>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</si>
  <si>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</si>
  <si>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</si>
  <si>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</si>
  <si>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</si>
  <si>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</si>
  <si>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</si>
  <si>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</si>
  <si>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</si>
  <si>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</si>
  <si>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</si>
  <si>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</si>
  <si>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</si>
  <si>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</si>
  <si>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</si>
  <si>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</si>
  <si>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</si>
  <si>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</si>
  <si>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</si>
  <si>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</si>
  <si>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</si>
  <si>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</si>
  <si>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</si>
  <si>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</si>
  <si>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</si>
  <si>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</si>
  <si>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</si>
  <si>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</si>
  <si>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</si>
  <si>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</si>
  <si>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</si>
  <si>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</si>
  <si>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</si>
  <si>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</si>
  <si>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</si>
  <si>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</si>
  <si>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</si>
  <si>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</si>
  <si>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</si>
  <si>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</si>
  <si>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</si>
  <si>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</si>
  <si>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</si>
  <si>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</si>
  <si>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</si>
  <si>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</si>
  <si>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</si>
  <si>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</si>
  <si>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</si>
  <si>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</si>
  <si>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</si>
  <si>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</si>
  <si>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</si>
  <si>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</si>
  <si>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</si>
  <si>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</si>
  <si>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</si>
  <si>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</si>
  <si>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</si>
  <si>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</si>
  <si>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</si>
  <si>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</si>
  <si>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</si>
  <si>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</si>
  <si>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</si>
  <si>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</si>
  <si>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</si>
  <si>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</si>
  <si>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</si>
  <si>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</si>
  <si>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</si>
  <si>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</si>
  <si>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</si>
  <si>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</si>
  <si>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</si>
  <si>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</si>
  <si>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</si>
  <si>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</si>
  <si>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</si>
  <si>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</si>
  <si>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</si>
  <si>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</si>
  <si>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</si>
  <si>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</si>
  <si>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</si>
  <si>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</si>
  <si>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</si>
  <si>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</si>
  <si>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</si>
  <si>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</si>
  <si>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</si>
  <si>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</si>
  <si>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</si>
  <si>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</si>
  <si>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</si>
  <si>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</si>
  <si>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</si>
  <si>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</si>
  <si>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</si>
  <si>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</si>
  <si>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</si>
  <si>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</si>
  <si>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</si>
  <si>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</si>
  <si>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</si>
  <si>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</si>
  <si>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</si>
  <si>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</si>
  <si>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</si>
  <si>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</si>
  <si>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</si>
  <si>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</si>
  <si>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</si>
  <si>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</si>
  <si>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</si>
  <si>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</si>
  <si>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</si>
  <si>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</si>
  <si>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</si>
  <si>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</si>
  <si>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</si>
  <si>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</si>
  <si>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</si>
  <si>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</si>
  <si>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</si>
  <si>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</si>
  <si>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</si>
  <si>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</si>
  <si>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</si>
  <si>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</si>
  <si>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</si>
  <si>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</si>
  <si>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</si>
  <si>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</si>
  <si>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</si>
  <si>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</si>
  <si>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</si>
  <si>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</si>
  <si>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</si>
  <si>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</si>
  <si>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</si>
  <si>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</si>
  <si>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</si>
  <si>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</si>
  <si>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</si>
  <si>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</si>
  <si>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</si>
  <si>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</si>
  <si>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</si>
  <si>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</si>
  <si>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</si>
  <si>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</si>
  <si>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</si>
  <si>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</si>
  <si>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</si>
  <si>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</si>
  <si>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</si>
  <si>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</si>
  <si>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</si>
  <si>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</si>
  <si>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</si>
  <si>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</si>
  <si>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</si>
  <si>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</si>
  <si>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</si>
  <si>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</si>
  <si>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</si>
  <si>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</si>
  <si>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</si>
  <si>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</si>
  <si>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</si>
  <si>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</si>
  <si>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</si>
  <si>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</si>
  <si>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24年度</t>
  </si>
  <si>
    <t>25年度</t>
  </si>
  <si>
    <t>26年度</t>
  </si>
  <si>
    <t>27年度</t>
  </si>
  <si>
    <t>平成30年度</t>
  </si>
  <si>
    <t>（1）平成30年度普通会計予算の状況</t>
  </si>
  <si>
    <t>(平成30年度予算ﾍﾞｰｽ）</t>
  </si>
  <si>
    <t>30年度</t>
  </si>
  <si>
    <t>（1）平成28年度普通会計決算の状況</t>
  </si>
  <si>
    <t>平成28年度</t>
  </si>
  <si>
    <t>28年度</t>
  </si>
  <si>
    <t>（注1）平成24年度～26年度は平成22年国勢調査、平成27年度～平成28年度は平成27年度国勢調査を基に計上している。</t>
  </si>
  <si>
    <t>(平成28年度決算ﾍﾞｰｽ）</t>
  </si>
  <si>
    <t>28年度</t>
  </si>
  <si>
    <t>(平成28年度決算額）</t>
  </si>
  <si>
    <t>水道用水供給事業</t>
  </si>
  <si>
    <t>工業用水道事業</t>
  </si>
  <si>
    <t>五色台水道事業</t>
  </si>
  <si>
    <t>病院事業</t>
  </si>
  <si>
    <t>下水道事業</t>
  </si>
  <si>
    <t>港湾整備事業</t>
  </si>
  <si>
    <t>観光施設事業(その他観光施設)</t>
  </si>
  <si>
    <t>宅地造成事業(臨海土地造成)</t>
  </si>
  <si>
    <t>宅地造成事業(その他)</t>
  </si>
  <si>
    <t>駐車場事業</t>
  </si>
  <si>
    <t>香川県</t>
  </si>
  <si>
    <t>（注）水道用水供給事業、工業用水道事業及び五色台水道事業は平成30年度から香川県広域水道企業団に移行している。</t>
  </si>
  <si>
    <t>－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</si>
</sst>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1" fillId="32" borderId="0" applyNumberFormat="0" applyBorder="0" applyAlignment="0" applyProtection="0"/>
  </cellStyleXfs>
  <cellXfs count="426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Font="1" applyBorder="1" applyAlignment="1">
      <alignment vertical="center"/>
    </xf>
    <xf numFmtId="217" fontId="0" fillId="0" borderId="38" xfId="48" applyNumberFormat="1" applyFont="1" applyBorder="1" applyAlignment="1">
      <alignment vertical="center"/>
    </xf>
    <xf numFmtId="217" fontId="0" fillId="0" borderId="39" xfId="48" applyNumberFormat="1" applyFont="1" applyBorder="1" applyAlignment="1">
      <alignment vertical="center"/>
    </xf>
    <xf numFmtId="217" fontId="0" fillId="0" borderId="40" xfId="48" applyNumberFormat="1" applyFont="1" applyBorder="1" applyAlignment="1">
      <alignment vertical="center"/>
    </xf>
    <xf numFmtId="217" fontId="0" fillId="0" borderId="33" xfId="48" applyNumberFormat="1" applyFont="1" applyBorder="1" applyAlignment="1">
      <alignment vertical="center"/>
    </xf>
    <xf numFmtId="217" fontId="0" fillId="0" borderId="41" xfId="48" applyNumberFormat="1" applyFont="1" applyBorder="1" applyAlignment="1">
      <alignment vertical="center"/>
    </xf>
    <xf numFmtId="217" fontId="0" fillId="0" borderId="34" xfId="48" applyNumberFormat="1" applyFont="1" applyBorder="1" applyAlignment="1">
      <alignment vertical="center"/>
    </xf>
    <xf numFmtId="217" fontId="0" fillId="0" borderId="42" xfId="48" applyNumberFormat="1" applyFont="1" applyBorder="1" applyAlignment="1">
      <alignment vertical="center"/>
    </xf>
    <xf numFmtId="217" fontId="0" fillId="0" borderId="14" xfId="48" applyNumberFormat="1" applyFont="1" applyBorder="1" applyAlignment="1">
      <alignment vertical="center"/>
    </xf>
    <xf numFmtId="217" fontId="0" fillId="0" borderId="29" xfId="48" applyNumberFormat="1" applyFont="1" applyBorder="1" applyAlignment="1">
      <alignment vertical="center"/>
    </xf>
    <xf numFmtId="218" fontId="0" fillId="0" borderId="16" xfId="48" applyNumberFormat="1" applyFont="1" applyBorder="1" applyAlignment="1">
      <alignment vertical="center"/>
    </xf>
    <xf numFmtId="218" fontId="0" fillId="0" borderId="24" xfId="48" applyNumberFormat="1" applyFont="1" applyBorder="1" applyAlignment="1">
      <alignment vertical="center"/>
    </xf>
    <xf numFmtId="218" fontId="0" fillId="0" borderId="21" xfId="48" applyNumberFormat="1" applyFont="1" applyBorder="1" applyAlignment="1">
      <alignment vertical="center"/>
    </xf>
    <xf numFmtId="218" fontId="0" fillId="0" borderId="43" xfId="48" applyNumberFormat="1" applyFont="1" applyBorder="1" applyAlignment="1">
      <alignment vertical="center"/>
    </xf>
    <xf numFmtId="218" fontId="0" fillId="0" borderId="23" xfId="48" applyNumberFormat="1" applyFont="1" applyBorder="1" applyAlignment="1">
      <alignment vertical="center"/>
    </xf>
    <xf numFmtId="218" fontId="0" fillId="0" borderId="44" xfId="48" applyNumberFormat="1" applyFont="1" applyBorder="1" applyAlignment="1">
      <alignment vertical="center"/>
    </xf>
    <xf numFmtId="218" fontId="0" fillId="0" borderId="45" xfId="48" applyNumberFormat="1" applyFont="1" applyBorder="1" applyAlignment="1">
      <alignment vertical="center"/>
    </xf>
    <xf numFmtId="218" fontId="0" fillId="0" borderId="27" xfId="48" applyNumberFormat="1" applyFont="1" applyBorder="1" applyAlignment="1">
      <alignment vertical="center"/>
    </xf>
    <xf numFmtId="218" fontId="0" fillId="0" borderId="46" xfId="48" applyNumberFormat="1" applyFont="1" applyBorder="1" applyAlignment="1">
      <alignment vertical="center"/>
    </xf>
    <xf numFmtId="218" fontId="0" fillId="0" borderId="47" xfId="48" applyNumberFormat="1" applyFont="1" applyBorder="1" applyAlignment="1">
      <alignment vertical="center"/>
    </xf>
    <xf numFmtId="218" fontId="0" fillId="0" borderId="48" xfId="48" applyNumberFormat="1" applyFont="1" applyBorder="1" applyAlignment="1">
      <alignment vertical="center"/>
    </xf>
    <xf numFmtId="218" fontId="0" fillId="0" borderId="49" xfId="48" applyNumberFormat="1" applyFont="1" applyBorder="1" applyAlignment="1">
      <alignment vertical="center"/>
    </xf>
    <xf numFmtId="218" fontId="0" fillId="0" borderId="25" xfId="48" applyNumberFormat="1" applyFont="1" applyBorder="1" applyAlignment="1">
      <alignment vertical="center"/>
    </xf>
    <xf numFmtId="218" fontId="0" fillId="0" borderId="50" xfId="48" applyNumberFormat="1" applyFon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1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Font="1" applyBorder="1" applyAlignment="1">
      <alignment vertical="center"/>
    </xf>
    <xf numFmtId="217" fontId="0" fillId="0" borderId="11" xfId="48" applyNumberFormat="1" applyFont="1" applyBorder="1" applyAlignment="1">
      <alignment vertical="center"/>
    </xf>
    <xf numFmtId="217" fontId="0" fillId="0" borderId="52" xfId="48" applyNumberFormat="1" applyFont="1" applyBorder="1" applyAlignment="1">
      <alignment vertical="center"/>
    </xf>
    <xf numFmtId="217" fontId="0" fillId="0" borderId="44" xfId="48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Font="1" applyBorder="1" applyAlignment="1">
      <alignment vertical="center"/>
    </xf>
    <xf numFmtId="217" fontId="0" fillId="0" borderId="21" xfId="48" applyNumberFormat="1" applyFont="1" applyBorder="1" applyAlignment="1">
      <alignment vertical="center"/>
    </xf>
    <xf numFmtId="217" fontId="0" fillId="0" borderId="27" xfId="48" applyNumberFormat="1" applyFon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32" xfId="0" applyNumberFormat="1" applyBorder="1" applyAlignment="1" quotePrefix="1">
      <alignment horizontal="right" vertical="center"/>
    </xf>
    <xf numFmtId="217" fontId="0" fillId="0" borderId="18" xfId="48" applyNumberFormat="1" applyFont="1" applyBorder="1" applyAlignment="1">
      <alignment vertical="center"/>
    </xf>
    <xf numFmtId="217" fontId="0" fillId="0" borderId="37" xfId="48" applyNumberFormat="1" applyFont="1" applyBorder="1" applyAlignment="1">
      <alignment vertical="center"/>
    </xf>
    <xf numFmtId="217" fontId="0" fillId="0" borderId="22" xfId="48" applyNumberFormat="1" applyFont="1" applyBorder="1" applyAlignment="1">
      <alignment vertical="center"/>
    </xf>
    <xf numFmtId="217" fontId="0" fillId="0" borderId="51" xfId="48" applyNumberFormat="1" applyFont="1" applyBorder="1" applyAlignment="1">
      <alignment vertical="center"/>
    </xf>
    <xf numFmtId="217" fontId="0" fillId="0" borderId="50" xfId="48" applyNumberFormat="1" applyFont="1" applyBorder="1" applyAlignment="1">
      <alignment vertical="center"/>
    </xf>
    <xf numFmtId="217" fontId="0" fillId="0" borderId="24" xfId="48" applyNumberFormat="1" applyFont="1" applyBorder="1" applyAlignment="1">
      <alignment vertical="center"/>
    </xf>
    <xf numFmtId="217" fontId="0" fillId="0" borderId="45" xfId="48" applyNumberFormat="1" applyFont="1" applyBorder="1" applyAlignment="1">
      <alignment vertical="center"/>
    </xf>
    <xf numFmtId="217" fontId="0" fillId="0" borderId="25" xfId="48" applyNumberFormat="1" applyFon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53" xfId="48" applyNumberFormat="1" applyFont="1" applyBorder="1" applyAlignment="1" quotePrefix="1">
      <alignment horizontal="right" vertical="center"/>
    </xf>
    <xf numFmtId="217" fontId="0" fillId="0" borderId="49" xfId="48" applyNumberFormat="1" applyFont="1" applyBorder="1" applyAlignment="1">
      <alignment vertical="center"/>
    </xf>
    <xf numFmtId="217" fontId="0" fillId="0" borderId="16" xfId="48" applyNumberFormat="1" applyFont="1" applyBorder="1" applyAlignment="1">
      <alignment vertical="center"/>
    </xf>
    <xf numFmtId="217" fontId="0" fillId="0" borderId="46" xfId="48" applyNumberFormat="1" applyFont="1" applyBorder="1" applyAlignment="1">
      <alignment vertical="center"/>
    </xf>
    <xf numFmtId="217" fontId="0" fillId="0" borderId="13" xfId="48" applyNumberFormat="1" applyFont="1" applyBorder="1" applyAlignment="1">
      <alignment vertical="center"/>
    </xf>
    <xf numFmtId="217" fontId="0" fillId="0" borderId="54" xfId="48" applyNumberFormat="1" applyFont="1" applyBorder="1" applyAlignment="1">
      <alignment vertical="center"/>
    </xf>
    <xf numFmtId="217" fontId="0" fillId="0" borderId="31" xfId="48" applyNumberFormat="1" applyFon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Fon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6" xfId="48" applyNumberFormat="1" applyFont="1" applyBorder="1" applyAlignment="1">
      <alignment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20" xfId="48" applyNumberFormat="1" applyFont="1" applyBorder="1" applyAlignment="1">
      <alignment vertical="center"/>
    </xf>
    <xf numFmtId="217" fontId="0" fillId="0" borderId="55" xfId="48" applyNumberFormat="1" applyFont="1" applyBorder="1" applyAlignment="1">
      <alignment vertical="center"/>
    </xf>
    <xf numFmtId="217" fontId="0" fillId="0" borderId="15" xfId="48" applyNumberFormat="1" applyFont="1" applyBorder="1" applyAlignment="1">
      <alignment vertical="center"/>
    </xf>
    <xf numFmtId="217" fontId="0" fillId="0" borderId="23" xfId="48" applyNumberFormat="1" applyFont="1" applyBorder="1" applyAlignment="1">
      <alignment vertical="center"/>
    </xf>
    <xf numFmtId="218" fontId="0" fillId="0" borderId="50" xfId="0" applyNumberFormat="1" applyBorder="1" applyAlignment="1">
      <alignment vertical="center"/>
    </xf>
    <xf numFmtId="218" fontId="0" fillId="0" borderId="31" xfId="48" applyNumberFormat="1" applyFon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6" xfId="0" applyNumberFormat="1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41" fontId="0" fillId="0" borderId="5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60" xfId="0" applyNumberFormat="1" applyBorder="1" applyAlignment="1">
      <alignment horizontal="center" vertical="center" shrinkToFit="1"/>
    </xf>
    <xf numFmtId="41" fontId="0" fillId="0" borderId="60" xfId="0" applyNumberFormat="1" applyBorder="1" applyAlignment="1">
      <alignment horizontal="center" vertical="center"/>
    </xf>
    <xf numFmtId="217" fontId="0" fillId="0" borderId="61" xfId="0" applyNumberFormat="1" applyBorder="1" applyAlignment="1">
      <alignment vertical="center"/>
    </xf>
    <xf numFmtId="217" fontId="0" fillId="0" borderId="61" xfId="48" applyNumberFormat="1" applyFont="1" applyFill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217" fontId="0" fillId="0" borderId="62" xfId="48" applyNumberFormat="1" applyFont="1" applyBorder="1" applyAlignment="1">
      <alignment horizontal="right" vertical="center"/>
    </xf>
    <xf numFmtId="217" fontId="0" fillId="0" borderId="63" xfId="0" applyNumberFormat="1" applyBorder="1" applyAlignment="1">
      <alignment vertical="center"/>
    </xf>
    <xf numFmtId="217" fontId="0" fillId="0" borderId="63" xfId="48" applyNumberFormat="1" applyFon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4" xfId="0" applyNumberFormat="1" applyBorder="1" applyAlignment="1">
      <alignment vertical="center"/>
    </xf>
    <xf numFmtId="217" fontId="0" fillId="0" borderId="64" xfId="48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5" xfId="0" applyNumberFormat="1" applyBorder="1" applyAlignment="1">
      <alignment horizontal="right" vertical="center"/>
    </xf>
    <xf numFmtId="217" fontId="0" fillId="0" borderId="60" xfId="0" applyNumberFormat="1" applyBorder="1" applyAlignment="1">
      <alignment vertical="center"/>
    </xf>
    <xf numFmtId="217" fontId="0" fillId="0" borderId="60" xfId="48" applyNumberFormat="1" applyFont="1" applyBorder="1" applyAlignment="1">
      <alignment horizontal="right" vertical="center"/>
    </xf>
    <xf numFmtId="225" fontId="0" fillId="0" borderId="62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7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217" fontId="0" fillId="0" borderId="61" xfId="48" applyNumberFormat="1" applyFon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2" xfId="0" applyNumberFormat="1" applyBorder="1" applyAlignment="1">
      <alignment vertical="center"/>
    </xf>
    <xf numFmtId="226" fontId="0" fillId="0" borderId="62" xfId="48" applyNumberFormat="1" applyFont="1" applyBorder="1" applyAlignment="1">
      <alignment vertical="center"/>
    </xf>
    <xf numFmtId="218" fontId="0" fillId="0" borderId="62" xfId="0" applyNumberFormat="1" applyBorder="1" applyAlignment="1">
      <alignment vertical="center"/>
    </xf>
    <xf numFmtId="218" fontId="0" fillId="0" borderId="62" xfId="48" applyNumberFormat="1" applyFon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218" fontId="0" fillId="0" borderId="64" xfId="0" applyNumberFormat="1" applyBorder="1" applyAlignment="1">
      <alignment vertical="center"/>
    </xf>
    <xf numFmtId="218" fontId="0" fillId="0" borderId="64" xfId="48" applyNumberFormat="1" applyFont="1" applyBorder="1" applyAlignment="1">
      <alignment vertical="center"/>
    </xf>
    <xf numFmtId="41" fontId="0" fillId="0" borderId="65" xfId="0" applyNumberFormat="1" applyBorder="1" applyAlignment="1">
      <alignment vertical="center"/>
    </xf>
    <xf numFmtId="218" fontId="0" fillId="0" borderId="60" xfId="0" applyNumberFormat="1" applyBorder="1" applyAlignment="1">
      <alignment vertical="center"/>
    </xf>
    <xf numFmtId="218" fontId="0" fillId="0" borderId="60" xfId="48" applyNumberFormat="1" applyFont="1" applyBorder="1" applyAlignment="1">
      <alignment vertical="center"/>
    </xf>
    <xf numFmtId="218" fontId="0" fillId="0" borderId="64" xfId="48" applyNumberFormat="1" applyFon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on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217" fontId="0" fillId="0" borderId="21" xfId="0" applyNumberFormat="1" applyBorder="1" applyAlignment="1" quotePrefix="1">
      <alignment horizontal="right" vertical="center"/>
    </xf>
    <xf numFmtId="217" fontId="0" fillId="0" borderId="25" xfId="0" applyNumberFormat="1" applyBorder="1" applyAlignment="1" quotePrefix="1">
      <alignment horizontal="right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20" xfId="0" applyNumberFormat="1" applyBorder="1" applyAlignment="1">
      <alignment horizontal="centerContinuous" vertical="center"/>
    </xf>
    <xf numFmtId="41" fontId="0" fillId="0" borderId="19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6" xfId="0" applyNumberFormat="1" applyFont="1" applyBorder="1" applyAlignment="1">
      <alignment vertical="center"/>
    </xf>
    <xf numFmtId="0" fontId="0" fillId="0" borderId="57" xfId="0" applyBorder="1" applyAlignment="1">
      <alignment horizontal="distributed" vertical="center"/>
    </xf>
    <xf numFmtId="217" fontId="0" fillId="0" borderId="66" xfId="48" applyNumberFormat="1" applyFont="1" applyBorder="1" applyAlignment="1">
      <alignment horizontal="center" vertical="center"/>
    </xf>
    <xf numFmtId="217" fontId="0" fillId="0" borderId="67" xfId="48" applyNumberFormat="1" applyFont="1" applyBorder="1" applyAlignment="1">
      <alignment horizontal="center" vertical="center"/>
    </xf>
    <xf numFmtId="217" fontId="0" fillId="0" borderId="48" xfId="48" applyNumberFormat="1" applyFont="1" applyBorder="1" applyAlignment="1">
      <alignment horizontal="center" vertical="center"/>
    </xf>
    <xf numFmtId="217" fontId="0" fillId="0" borderId="18" xfId="48" applyNumberFormat="1" applyFont="1" applyBorder="1" applyAlignment="1">
      <alignment horizontal="center" vertical="center"/>
    </xf>
    <xf numFmtId="217" fontId="0" fillId="0" borderId="22" xfId="48" applyNumberFormat="1" applyFont="1" applyBorder="1" applyAlignment="1">
      <alignment horizontal="center" vertical="center"/>
    </xf>
    <xf numFmtId="217" fontId="0" fillId="0" borderId="54" xfId="48" applyNumberFormat="1" applyFont="1" applyBorder="1" applyAlignment="1">
      <alignment horizontal="center" vertical="center"/>
    </xf>
    <xf numFmtId="217" fontId="0" fillId="0" borderId="41" xfId="48" applyNumberFormat="1" applyFont="1" applyBorder="1" applyAlignment="1">
      <alignment horizontal="center" vertical="center"/>
    </xf>
    <xf numFmtId="217" fontId="0" fillId="0" borderId="21" xfId="48" applyNumberFormat="1" applyFont="1" applyBorder="1" applyAlignment="1">
      <alignment horizontal="center" vertical="center"/>
    </xf>
    <xf numFmtId="217" fontId="0" fillId="0" borderId="25" xfId="48" applyNumberFormat="1" applyFont="1" applyBorder="1" applyAlignment="1">
      <alignment horizontal="center" vertical="center"/>
    </xf>
    <xf numFmtId="217" fontId="0" fillId="0" borderId="29" xfId="48" applyNumberFormat="1" applyFont="1" applyBorder="1" applyAlignment="1">
      <alignment horizontal="center" vertical="center"/>
    </xf>
    <xf numFmtId="217" fontId="0" fillId="0" borderId="23" xfId="48" applyNumberFormat="1" applyFont="1" applyBorder="1" applyAlignment="1">
      <alignment horizontal="center" vertical="center"/>
    </xf>
    <xf numFmtId="217" fontId="0" fillId="0" borderId="31" xfId="48" applyNumberFormat="1" applyFont="1" applyBorder="1" applyAlignment="1">
      <alignment horizontal="center" vertical="center"/>
    </xf>
    <xf numFmtId="217" fontId="0" fillId="0" borderId="68" xfId="48" applyNumberFormat="1" applyFont="1" applyBorder="1" applyAlignment="1">
      <alignment vertical="center"/>
    </xf>
    <xf numFmtId="217" fontId="0" fillId="0" borderId="69" xfId="48" applyNumberFormat="1" applyFont="1" applyBorder="1" applyAlignment="1">
      <alignment vertical="center"/>
    </xf>
    <xf numFmtId="217" fontId="0" fillId="0" borderId="53" xfId="48" applyNumberFormat="1" applyFon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ont="1" applyFill="1" applyBorder="1" applyAlignment="1">
      <alignment vertical="center"/>
    </xf>
    <xf numFmtId="217" fontId="0" fillId="0" borderId="25" xfId="48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6" xfId="48" applyNumberFormat="1" applyFont="1" applyBorder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217" fontId="0" fillId="0" borderId="43" xfId="48" applyNumberFormat="1" applyFon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0" fontId="0" fillId="0" borderId="31" xfId="0" applyNumberFormat="1" applyFont="1" applyBorder="1" applyAlignment="1">
      <alignment horizontal="center" vertical="center"/>
    </xf>
    <xf numFmtId="41" fontId="0" fillId="0" borderId="49" xfId="0" applyNumberFormat="1" applyBorder="1" applyAlignment="1">
      <alignment horizontal="center" vertical="center"/>
    </xf>
    <xf numFmtId="41" fontId="52" fillId="0" borderId="0" xfId="0" applyNumberFormat="1" applyFont="1" applyAlignment="1">
      <alignment vertical="center"/>
    </xf>
    <xf numFmtId="0" fontId="0" fillId="0" borderId="29" xfId="0" applyNumberFormat="1" applyFill="1" applyBorder="1" applyAlignment="1">
      <alignment horizontal="center" vertical="center"/>
    </xf>
    <xf numFmtId="203" fontId="0" fillId="0" borderId="23" xfId="0" applyNumberFormat="1" applyFont="1" applyFill="1" applyBorder="1" applyAlignment="1">
      <alignment horizontal="center" vertical="center"/>
    </xf>
    <xf numFmtId="203" fontId="0" fillId="0" borderId="17" xfId="0" applyNumberFormat="1" applyFont="1" applyFill="1" applyBorder="1" applyAlignment="1">
      <alignment horizontal="center" vertical="center"/>
    </xf>
    <xf numFmtId="217" fontId="0" fillId="0" borderId="28" xfId="48" applyNumberFormat="1" applyFont="1" applyFill="1" applyBorder="1" applyAlignment="1">
      <alignment vertical="center"/>
    </xf>
    <xf numFmtId="217" fontId="0" fillId="0" borderId="52" xfId="48" applyNumberFormat="1" applyFont="1" applyFill="1" applyBorder="1" applyAlignment="1">
      <alignment vertical="center"/>
    </xf>
    <xf numFmtId="217" fontId="0" fillId="0" borderId="44" xfId="48" applyNumberFormat="1" applyFont="1" applyFill="1" applyBorder="1" applyAlignment="1">
      <alignment vertical="center"/>
    </xf>
    <xf numFmtId="217" fontId="0" fillId="0" borderId="38" xfId="48" applyNumberFormat="1" applyFont="1" applyFill="1" applyBorder="1" applyAlignment="1">
      <alignment vertical="center"/>
    </xf>
    <xf numFmtId="217" fontId="0" fillId="0" borderId="40" xfId="48" applyNumberFormat="1" applyFont="1" applyFill="1" applyBorder="1" applyAlignment="1">
      <alignment vertical="center"/>
    </xf>
    <xf numFmtId="217" fontId="0" fillId="0" borderId="24" xfId="48" applyNumberFormat="1" applyFont="1" applyFill="1" applyBorder="1" applyAlignment="1">
      <alignment vertical="center"/>
    </xf>
    <xf numFmtId="217" fontId="0" fillId="0" borderId="45" xfId="48" applyNumberFormat="1" applyFont="1" applyFill="1" applyBorder="1" applyAlignment="1">
      <alignment vertical="center"/>
    </xf>
    <xf numFmtId="217" fontId="0" fillId="0" borderId="36" xfId="48" applyNumberFormat="1" applyFont="1" applyFill="1" applyBorder="1" applyAlignment="1">
      <alignment vertical="center"/>
    </xf>
    <xf numFmtId="217" fontId="0" fillId="0" borderId="41" xfId="48" applyNumberFormat="1" applyFont="1" applyFill="1" applyBorder="1" applyAlignment="1">
      <alignment vertical="center"/>
    </xf>
    <xf numFmtId="217" fontId="0" fillId="0" borderId="21" xfId="48" applyNumberFormat="1" applyFont="1" applyFill="1" applyBorder="1" applyAlignment="1">
      <alignment vertical="center"/>
    </xf>
    <xf numFmtId="217" fontId="0" fillId="0" borderId="27" xfId="48" applyNumberFormat="1" applyFont="1" applyFill="1" applyBorder="1" applyAlignment="1">
      <alignment vertical="center"/>
    </xf>
    <xf numFmtId="217" fontId="0" fillId="0" borderId="32" xfId="48" applyNumberFormat="1" applyFont="1" applyFill="1" applyBorder="1" applyAlignment="1">
      <alignment vertical="center"/>
    </xf>
    <xf numFmtId="217" fontId="0" fillId="0" borderId="18" xfId="48" applyNumberFormat="1" applyFont="1" applyFill="1" applyBorder="1" applyAlignment="1">
      <alignment vertical="center"/>
    </xf>
    <xf numFmtId="217" fontId="0" fillId="0" borderId="22" xfId="48" applyNumberFormat="1" applyFont="1" applyFill="1" applyBorder="1" applyAlignment="1">
      <alignment vertical="center"/>
    </xf>
    <xf numFmtId="217" fontId="0" fillId="0" borderId="41" xfId="48" applyNumberFormat="1" applyFont="1" applyFill="1" applyBorder="1" applyAlignment="1" quotePrefix="1">
      <alignment horizontal="right" vertical="center"/>
    </xf>
    <xf numFmtId="217" fontId="0" fillId="0" borderId="32" xfId="48" applyNumberFormat="1" applyFont="1" applyFill="1" applyBorder="1" applyAlignment="1" quotePrefix="1">
      <alignment horizontal="right" vertical="center"/>
    </xf>
    <xf numFmtId="217" fontId="0" fillId="0" borderId="37" xfId="48" applyNumberFormat="1" applyFont="1" applyFill="1" applyBorder="1" applyAlignment="1">
      <alignment vertical="center"/>
    </xf>
    <xf numFmtId="217" fontId="0" fillId="0" borderId="16" xfId="48" applyNumberFormat="1" applyFont="1" applyFill="1" applyBorder="1" applyAlignment="1">
      <alignment vertical="center"/>
    </xf>
    <xf numFmtId="217" fontId="0" fillId="0" borderId="46" xfId="48" applyNumberFormat="1" applyFont="1" applyFill="1" applyBorder="1" applyAlignment="1">
      <alignment vertical="center"/>
    </xf>
    <xf numFmtId="217" fontId="0" fillId="0" borderId="14" xfId="48" applyNumberFormat="1" applyFont="1" applyFill="1" applyBorder="1" applyAlignment="1">
      <alignment vertical="center"/>
    </xf>
    <xf numFmtId="217" fontId="0" fillId="0" borderId="31" xfId="48" applyNumberFormat="1" applyFont="1" applyFill="1" applyBorder="1" applyAlignment="1">
      <alignment vertical="center"/>
    </xf>
    <xf numFmtId="217" fontId="0" fillId="0" borderId="14" xfId="48" applyNumberFormat="1" applyFont="1" applyFill="1" applyBorder="1" applyAlignment="1" quotePrefix="1">
      <alignment horizontal="right" vertical="center"/>
    </xf>
    <xf numFmtId="217" fontId="0" fillId="0" borderId="31" xfId="48" applyNumberFormat="1" applyFont="1" applyFill="1" applyBorder="1" applyAlignment="1" quotePrefix="1">
      <alignment horizontal="right" vertical="center"/>
    </xf>
    <xf numFmtId="217" fontId="0" fillId="0" borderId="20" xfId="48" applyNumberFormat="1" applyFont="1" applyFill="1" applyBorder="1" applyAlignment="1">
      <alignment vertical="center"/>
    </xf>
    <xf numFmtId="217" fontId="0" fillId="0" borderId="55" xfId="48" applyNumberFormat="1" applyFont="1" applyFill="1" applyBorder="1" applyAlignment="1">
      <alignment vertical="center"/>
    </xf>
    <xf numFmtId="217" fontId="0" fillId="0" borderId="29" xfId="48" applyNumberFormat="1" applyFont="1" applyFill="1" applyBorder="1" applyAlignment="1">
      <alignment vertical="center"/>
    </xf>
    <xf numFmtId="0" fontId="0" fillId="0" borderId="23" xfId="0" applyNumberFormat="1" applyFont="1" applyFill="1" applyBorder="1" applyAlignment="1">
      <alignment horizontal="center" vertical="center"/>
    </xf>
    <xf numFmtId="217" fontId="0" fillId="0" borderId="42" xfId="48" applyNumberFormat="1" applyFont="1" applyFill="1" applyBorder="1" applyAlignment="1">
      <alignment vertical="center"/>
    </xf>
    <xf numFmtId="217" fontId="0" fillId="0" borderId="35" xfId="0" applyNumberFormat="1" applyFill="1" applyBorder="1" applyAlignment="1">
      <alignment/>
    </xf>
    <xf numFmtId="217" fontId="0" fillId="0" borderId="41" xfId="48" applyNumberFormat="1" applyFont="1" applyFill="1" applyBorder="1" applyAlignment="1">
      <alignment horizontal="right" vertical="center"/>
    </xf>
    <xf numFmtId="0" fontId="0" fillId="0" borderId="53" xfId="0" applyNumberFormat="1" applyFont="1" applyFill="1" applyBorder="1" applyAlignment="1">
      <alignment horizontal="center" vertical="center"/>
    </xf>
    <xf numFmtId="217" fontId="0" fillId="0" borderId="30" xfId="48" applyNumberFormat="1" applyFont="1" applyFill="1" applyBorder="1" applyAlignment="1">
      <alignment vertical="center"/>
    </xf>
    <xf numFmtId="217" fontId="0" fillId="0" borderId="50" xfId="48" applyNumberFormat="1" applyFont="1" applyFill="1" applyBorder="1" applyAlignment="1">
      <alignment vertical="center"/>
    </xf>
    <xf numFmtId="217" fontId="0" fillId="0" borderId="25" xfId="48" applyNumberFormat="1" applyFont="1" applyFill="1" applyBorder="1" applyAlignment="1">
      <alignment vertical="center"/>
    </xf>
    <xf numFmtId="217" fontId="0" fillId="0" borderId="54" xfId="48" applyNumberFormat="1" applyFont="1" applyFill="1" applyBorder="1" applyAlignment="1">
      <alignment vertical="center"/>
    </xf>
    <xf numFmtId="217" fontId="0" fillId="0" borderId="49" xfId="48" applyNumberFormat="1" applyFont="1" applyFill="1" applyBorder="1" applyAlignment="1">
      <alignment vertical="center"/>
    </xf>
    <xf numFmtId="217" fontId="0" fillId="0" borderId="27" xfId="48" applyNumberFormat="1" applyFont="1" applyFill="1" applyBorder="1" applyAlignment="1" quotePrefix="1">
      <alignment horizontal="right" vertical="center"/>
    </xf>
    <xf numFmtId="203" fontId="0" fillId="0" borderId="31" xfId="0" applyNumberFormat="1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203" fontId="0" fillId="0" borderId="20" xfId="0" applyNumberFormat="1" applyFont="1" applyFill="1" applyBorder="1" applyAlignment="1">
      <alignment horizontal="center" vertical="center"/>
    </xf>
    <xf numFmtId="203" fontId="0" fillId="0" borderId="65" xfId="0" applyNumberFormat="1" applyFont="1" applyFill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5" xfId="0" applyNumberFormat="1" applyFont="1" applyBorder="1" applyAlignment="1">
      <alignment horizontal="center" vertical="center"/>
    </xf>
    <xf numFmtId="217" fontId="0" fillId="0" borderId="40" xfId="48" applyNumberFormat="1" applyFont="1" applyBorder="1" applyAlignment="1">
      <alignment vertical="center"/>
    </xf>
    <xf numFmtId="217" fontId="0" fillId="0" borderId="50" xfId="48" applyNumberFormat="1" applyFont="1" applyBorder="1" applyAlignment="1">
      <alignment vertical="center"/>
    </xf>
    <xf numFmtId="224" fontId="16" fillId="0" borderId="70" xfId="48" applyNumberFormat="1" applyFont="1" applyBorder="1" applyAlignment="1">
      <alignment vertical="center" textRotation="255"/>
    </xf>
    <xf numFmtId="0" fontId="14" fillId="0" borderId="71" xfId="61" applyFont="1" applyBorder="1" applyAlignment="1">
      <alignment vertical="center" textRotation="255"/>
      <protection/>
    </xf>
    <xf numFmtId="0" fontId="14" fillId="0" borderId="72" xfId="61" applyFont="1" applyBorder="1" applyAlignment="1">
      <alignment vertical="center" textRotation="255"/>
      <protection/>
    </xf>
    <xf numFmtId="0" fontId="14" fillId="0" borderId="71" xfId="61" applyFont="1" applyBorder="1" applyAlignment="1">
      <alignment vertical="center"/>
      <protection/>
    </xf>
    <xf numFmtId="0" fontId="14" fillId="0" borderId="72" xfId="61" applyFont="1" applyBorder="1" applyAlignment="1">
      <alignment vertical="center"/>
      <protection/>
    </xf>
    <xf numFmtId="217" fontId="0" fillId="0" borderId="39" xfId="48" applyNumberFormat="1" applyFont="1" applyBorder="1" applyAlignment="1">
      <alignment vertical="center"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4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71" xfId="48" applyNumberFormat="1" applyFont="1" applyBorder="1" applyAlignment="1">
      <alignment vertical="center" textRotation="255"/>
    </xf>
    <xf numFmtId="224" fontId="16" fillId="0" borderId="72" xfId="48" applyNumberFormat="1" applyFont="1" applyBorder="1" applyAlignment="1">
      <alignment vertical="center" textRotation="255"/>
    </xf>
    <xf numFmtId="41" fontId="0" fillId="0" borderId="45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0" fillId="0" borderId="70" xfId="0" applyNumberFormat="1" applyBorder="1" applyAlignment="1">
      <alignment horizontal="center" vertical="center" textRotation="255"/>
    </xf>
    <xf numFmtId="0" fontId="0" fillId="0" borderId="49" xfId="0" applyBorder="1" applyAlignment="1">
      <alignment/>
    </xf>
    <xf numFmtId="217" fontId="0" fillId="0" borderId="36" xfId="48" applyNumberFormat="1" applyFont="1" applyBorder="1" applyAlignment="1">
      <alignment vertical="center"/>
    </xf>
    <xf numFmtId="0" fontId="0" fillId="0" borderId="0" xfId="0" applyAlignment="1">
      <alignment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center" vertical="center"/>
    </xf>
    <xf numFmtId="41" fontId="0" fillId="0" borderId="65" xfId="0" applyNumberFormat="1" applyBorder="1" applyAlignment="1">
      <alignment horizontal="center" vertical="center"/>
    </xf>
    <xf numFmtId="41" fontId="0" fillId="0" borderId="0" xfId="0" applyNumberFormat="1" applyFont="1" applyBorder="1" applyAlignment="1">
      <alignment vertical="center"/>
    </xf>
    <xf numFmtId="41" fontId="0" fillId="0" borderId="15" xfId="0" applyNumberFormat="1" applyFont="1" applyBorder="1" applyAlignment="1">
      <alignment horizontal="left" vertical="center"/>
    </xf>
    <xf numFmtId="41" fontId="0" fillId="0" borderId="0" xfId="0" applyNumberFormat="1" applyFont="1" applyAlignment="1" quotePrefix="1">
      <alignment horizontal="right" vertical="center"/>
    </xf>
    <xf numFmtId="0" fontId="0" fillId="0" borderId="29" xfId="0" applyNumberFormat="1" applyFont="1" applyBorder="1" applyAlignment="1">
      <alignment horizontal="center" vertical="center"/>
    </xf>
    <xf numFmtId="41" fontId="0" fillId="0" borderId="10" xfId="0" applyNumberFormat="1" applyFont="1" applyBorder="1" applyAlignment="1">
      <alignment horizontal="left" vertical="center"/>
    </xf>
    <xf numFmtId="41" fontId="0" fillId="0" borderId="11" xfId="0" applyNumberFormat="1" applyFont="1" applyBorder="1" applyAlignment="1">
      <alignment horizontal="left" vertical="center"/>
    </xf>
    <xf numFmtId="41" fontId="0" fillId="0" borderId="44" xfId="0" applyNumberFormat="1" applyFont="1" applyBorder="1" applyAlignment="1">
      <alignment horizontal="right" vertical="center"/>
    </xf>
    <xf numFmtId="203" fontId="0" fillId="0" borderId="0" xfId="0" applyNumberFormat="1" applyFont="1" applyAlignment="1">
      <alignment vertical="center"/>
    </xf>
    <xf numFmtId="41" fontId="0" fillId="0" borderId="21" xfId="0" applyNumberFormat="1" applyFont="1" applyBorder="1" applyAlignment="1">
      <alignment horizontal="left" vertical="center"/>
    </xf>
    <xf numFmtId="41" fontId="0" fillId="0" borderId="32" xfId="0" applyNumberFormat="1" applyFont="1" applyBorder="1" applyAlignment="1">
      <alignment horizontal="left" vertical="center"/>
    </xf>
    <xf numFmtId="41" fontId="0" fillId="0" borderId="27" xfId="0" applyNumberFormat="1" applyFont="1" applyBorder="1" applyAlignment="1">
      <alignment horizontal="right" vertical="center"/>
    </xf>
    <xf numFmtId="41" fontId="0" fillId="0" borderId="13" xfId="0" applyNumberFormat="1" applyFont="1" applyBorder="1" applyAlignment="1">
      <alignment vertical="center"/>
    </xf>
    <xf numFmtId="217" fontId="0" fillId="0" borderId="41" xfId="0" applyNumberFormat="1" applyFont="1" applyBorder="1" applyAlignment="1" quotePrefix="1">
      <alignment horizontal="right" vertical="center"/>
    </xf>
    <xf numFmtId="217" fontId="0" fillId="0" borderId="32" xfId="0" applyNumberFormat="1" applyFont="1" applyBorder="1" applyAlignment="1" quotePrefix="1">
      <alignment horizontal="right" vertical="center"/>
    </xf>
    <xf numFmtId="41" fontId="0" fillId="0" borderId="12" xfId="0" applyNumberFormat="1" applyFont="1" applyBorder="1" applyAlignment="1">
      <alignment horizontal="left" vertical="center"/>
    </xf>
    <xf numFmtId="41" fontId="0" fillId="0" borderId="37" xfId="0" applyNumberFormat="1" applyFont="1" applyBorder="1" applyAlignment="1">
      <alignment horizontal="left" vertical="center"/>
    </xf>
    <xf numFmtId="41" fontId="0" fillId="0" borderId="51" xfId="0" applyNumberFormat="1" applyFont="1" applyBorder="1" applyAlignment="1">
      <alignment horizontal="right" vertical="center"/>
    </xf>
    <xf numFmtId="41" fontId="0" fillId="0" borderId="12" xfId="0" applyNumberFormat="1" applyFont="1" applyBorder="1" applyAlignment="1">
      <alignment vertical="center"/>
    </xf>
    <xf numFmtId="41" fontId="0" fillId="0" borderId="24" xfId="0" applyNumberFormat="1" applyFont="1" applyBorder="1" applyAlignment="1">
      <alignment horizontal="left" vertical="center"/>
    </xf>
    <xf numFmtId="41" fontId="0" fillId="0" borderId="36" xfId="0" applyNumberFormat="1" applyFont="1" applyBorder="1" applyAlignment="1">
      <alignment horizontal="left" vertical="center"/>
    </xf>
    <xf numFmtId="41" fontId="0" fillId="0" borderId="45" xfId="0" applyNumberFormat="1" applyFont="1" applyBorder="1" applyAlignment="1">
      <alignment horizontal="right" vertical="center"/>
    </xf>
    <xf numFmtId="41" fontId="0" fillId="0" borderId="33" xfId="0" applyNumberFormat="1" applyFont="1" applyBorder="1" applyAlignment="1">
      <alignment horizontal="left" vertical="center"/>
    </xf>
    <xf numFmtId="0" fontId="0" fillId="0" borderId="27" xfId="0" applyNumberFormat="1" applyFont="1" applyBorder="1" applyAlignment="1">
      <alignment horizontal="center" vertical="center"/>
    </xf>
    <xf numFmtId="41" fontId="0" fillId="0" borderId="14" xfId="0" applyNumberFormat="1" applyFont="1" applyBorder="1" applyAlignment="1">
      <alignment horizontal="left" vertical="center"/>
    </xf>
    <xf numFmtId="0" fontId="0" fillId="0" borderId="17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left" vertical="center"/>
    </xf>
    <xf numFmtId="41" fontId="0" fillId="0" borderId="46" xfId="0" applyNumberFormat="1" applyFont="1" applyBorder="1" applyAlignment="1">
      <alignment horizontal="right" vertical="center"/>
    </xf>
    <xf numFmtId="41" fontId="0" fillId="0" borderId="18" xfId="0" applyNumberFormat="1" applyFont="1" applyBorder="1" applyAlignment="1">
      <alignment vertical="center"/>
    </xf>
    <xf numFmtId="41" fontId="0" fillId="0" borderId="13" xfId="0" applyNumberFormat="1" applyFont="1" applyBorder="1" applyAlignment="1">
      <alignment horizontal="left" vertical="center"/>
    </xf>
    <xf numFmtId="41" fontId="0" fillId="0" borderId="39" xfId="0" applyNumberFormat="1" applyFont="1" applyBorder="1" applyAlignment="1">
      <alignment horizontal="left" vertical="center"/>
    </xf>
    <xf numFmtId="41" fontId="0" fillId="0" borderId="45" xfId="0" applyNumberFormat="1" applyFont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217" fontId="0" fillId="0" borderId="13" xfId="0" applyNumberFormat="1" applyFont="1" applyBorder="1" applyAlignment="1">
      <alignment vertical="center"/>
    </xf>
    <xf numFmtId="217" fontId="0" fillId="0" borderId="54" xfId="0" applyNumberFormat="1" applyFont="1" applyBorder="1" applyAlignment="1">
      <alignment vertical="center"/>
    </xf>
    <xf numFmtId="217" fontId="0" fillId="0" borderId="18" xfId="0" applyNumberFormat="1" applyFont="1" applyBorder="1" applyAlignment="1">
      <alignment vertical="center"/>
    </xf>
    <xf numFmtId="41" fontId="0" fillId="0" borderId="17" xfId="0" applyNumberFormat="1" applyFont="1" applyBorder="1" applyAlignment="1">
      <alignment horizontal="right" vertical="center"/>
    </xf>
    <xf numFmtId="203" fontId="0" fillId="0" borderId="0" xfId="0" applyNumberFormat="1" applyFont="1" applyAlignment="1" quotePrefix="1">
      <alignment horizontal="right"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5" xfId="0" applyNumberFormat="1" applyFont="1" applyBorder="1" applyAlignment="1">
      <alignment horizontal="center" vertical="center"/>
    </xf>
    <xf numFmtId="203" fontId="0" fillId="0" borderId="20" xfId="0" applyNumberFormat="1" applyFont="1" applyFill="1" applyBorder="1" applyAlignment="1">
      <alignment horizontal="center" vertical="center"/>
    </xf>
    <xf numFmtId="203" fontId="0" fillId="0" borderId="65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41" fontId="0" fillId="0" borderId="0" xfId="0" applyNumberFormat="1" applyFont="1" applyBorder="1" applyAlignment="1">
      <alignment horizontal="right" vertical="center"/>
    </xf>
    <xf numFmtId="217" fontId="0" fillId="0" borderId="28" xfId="48" applyNumberFormat="1" applyFont="1" applyFill="1" applyBorder="1" applyAlignment="1">
      <alignment vertical="center"/>
    </xf>
    <xf numFmtId="217" fontId="0" fillId="0" borderId="52" xfId="48" applyNumberFormat="1" applyFont="1" applyFill="1" applyBorder="1" applyAlignment="1">
      <alignment vertical="center"/>
    </xf>
    <xf numFmtId="217" fontId="0" fillId="0" borderId="44" xfId="48" applyNumberFormat="1" applyFont="1" applyFill="1" applyBorder="1" applyAlignment="1">
      <alignment vertical="center"/>
    </xf>
    <xf numFmtId="217" fontId="0" fillId="0" borderId="38" xfId="48" applyNumberFormat="1" applyFont="1" applyFill="1" applyBorder="1" applyAlignment="1">
      <alignment vertical="center"/>
    </xf>
    <xf numFmtId="217" fontId="0" fillId="0" borderId="0" xfId="48" applyNumberFormat="1" applyFont="1" applyFill="1" applyBorder="1" applyAlignment="1">
      <alignment vertical="center"/>
    </xf>
    <xf numFmtId="217" fontId="0" fillId="0" borderId="30" xfId="48" applyNumberFormat="1" applyFont="1" applyFill="1" applyBorder="1" applyAlignment="1">
      <alignment vertical="center"/>
    </xf>
    <xf numFmtId="41" fontId="0" fillId="0" borderId="36" xfId="0" applyNumberFormat="1" applyFont="1" applyBorder="1" applyAlignment="1">
      <alignment horizontal="right" vertical="center"/>
    </xf>
    <xf numFmtId="217" fontId="0" fillId="0" borderId="40" xfId="48" applyNumberFormat="1" applyFont="1" applyFill="1" applyBorder="1" applyAlignment="1">
      <alignment vertical="center"/>
    </xf>
    <xf numFmtId="217" fontId="0" fillId="0" borderId="24" xfId="48" applyNumberFormat="1" applyFont="1" applyFill="1" applyBorder="1" applyAlignment="1">
      <alignment vertical="center"/>
    </xf>
    <xf numFmtId="217" fontId="0" fillId="0" borderId="45" xfId="48" applyNumberFormat="1" applyFont="1" applyFill="1" applyBorder="1" applyAlignment="1">
      <alignment vertical="center"/>
    </xf>
    <xf numFmtId="217" fontId="0" fillId="0" borderId="36" xfId="48" applyNumberFormat="1" applyFont="1" applyFill="1" applyBorder="1" applyAlignment="1">
      <alignment vertical="center"/>
    </xf>
    <xf numFmtId="217" fontId="0" fillId="0" borderId="50" xfId="48" applyNumberFormat="1" applyFont="1" applyFill="1" applyBorder="1" applyAlignment="1">
      <alignment vertical="center"/>
    </xf>
    <xf numFmtId="41" fontId="0" fillId="0" borderId="22" xfId="0" applyNumberFormat="1" applyFont="1" applyBorder="1" applyAlignment="1">
      <alignment vertical="center"/>
    </xf>
    <xf numFmtId="41" fontId="0" fillId="0" borderId="32" xfId="0" applyNumberFormat="1" applyFont="1" applyBorder="1" applyAlignment="1">
      <alignment horizontal="right" vertical="center"/>
    </xf>
    <xf numFmtId="217" fontId="0" fillId="0" borderId="41" xfId="48" applyNumberFormat="1" applyFont="1" applyFill="1" applyBorder="1" applyAlignment="1">
      <alignment vertical="center"/>
    </xf>
    <xf numFmtId="217" fontId="0" fillId="0" borderId="21" xfId="48" applyNumberFormat="1" applyFont="1" applyFill="1" applyBorder="1" applyAlignment="1">
      <alignment vertical="center"/>
    </xf>
    <xf numFmtId="217" fontId="0" fillId="0" borderId="27" xfId="48" applyNumberFormat="1" applyFont="1" applyFill="1" applyBorder="1" applyAlignment="1">
      <alignment vertical="center"/>
    </xf>
    <xf numFmtId="217" fontId="0" fillId="0" borderId="32" xfId="48" applyNumberFormat="1" applyFont="1" applyFill="1" applyBorder="1" applyAlignment="1">
      <alignment vertical="center"/>
    </xf>
    <xf numFmtId="41" fontId="0" fillId="0" borderId="22" xfId="0" applyNumberFormat="1" applyFont="1" applyBorder="1" applyAlignment="1">
      <alignment horizontal="left" vertical="center"/>
    </xf>
    <xf numFmtId="41" fontId="0" fillId="0" borderId="37" xfId="0" applyNumberFormat="1" applyFont="1" applyBorder="1" applyAlignment="1">
      <alignment horizontal="right" vertical="center"/>
    </xf>
    <xf numFmtId="217" fontId="0" fillId="0" borderId="18" xfId="48" applyNumberFormat="1" applyFont="1" applyFill="1" applyBorder="1" applyAlignment="1">
      <alignment vertical="center"/>
    </xf>
    <xf numFmtId="217" fontId="0" fillId="0" borderId="22" xfId="48" applyNumberFormat="1" applyFont="1" applyFill="1" applyBorder="1" applyAlignment="1">
      <alignment vertical="center"/>
    </xf>
    <xf numFmtId="217" fontId="0" fillId="0" borderId="41" xfId="48" applyNumberFormat="1" applyFont="1" applyFill="1" applyBorder="1" applyAlignment="1" quotePrefix="1">
      <alignment horizontal="right" vertical="center"/>
    </xf>
    <xf numFmtId="217" fontId="0" fillId="0" borderId="32" xfId="48" applyNumberFormat="1" applyFont="1" applyFill="1" applyBorder="1" applyAlignment="1" quotePrefix="1">
      <alignment horizontal="right" vertical="center"/>
    </xf>
    <xf numFmtId="217" fontId="0" fillId="0" borderId="37" xfId="48" applyNumberFormat="1" applyFont="1" applyFill="1" applyBorder="1" applyAlignment="1">
      <alignment vertical="center"/>
    </xf>
    <xf numFmtId="217" fontId="0" fillId="0" borderId="54" xfId="48" applyNumberFormat="1" applyFont="1" applyFill="1" applyBorder="1" applyAlignment="1">
      <alignment vertical="center"/>
    </xf>
    <xf numFmtId="217" fontId="0" fillId="0" borderId="16" xfId="48" applyNumberFormat="1" applyFont="1" applyFill="1" applyBorder="1" applyAlignment="1">
      <alignment vertical="center"/>
    </xf>
    <xf numFmtId="217" fontId="0" fillId="0" borderId="46" xfId="48" applyNumberFormat="1" applyFont="1" applyFill="1" applyBorder="1" applyAlignment="1">
      <alignment vertical="center"/>
    </xf>
    <xf numFmtId="217" fontId="0" fillId="0" borderId="49" xfId="48" applyNumberFormat="1" applyFont="1" applyFill="1" applyBorder="1" applyAlignment="1">
      <alignment vertical="center"/>
    </xf>
    <xf numFmtId="41" fontId="0" fillId="0" borderId="14" xfId="0" applyNumberFormat="1" applyFont="1" applyBorder="1" applyAlignment="1">
      <alignment vertical="center"/>
    </xf>
    <xf numFmtId="41" fontId="0" fillId="0" borderId="15" xfId="0" applyNumberFormat="1" applyFont="1" applyBorder="1" applyAlignment="1">
      <alignment vertical="center"/>
    </xf>
    <xf numFmtId="41" fontId="0" fillId="0" borderId="15" xfId="0" applyNumberFormat="1" applyFont="1" applyBorder="1" applyAlignment="1">
      <alignment horizontal="right" vertical="center"/>
    </xf>
    <xf numFmtId="217" fontId="0" fillId="0" borderId="14" xfId="48" applyNumberFormat="1" applyFont="1" applyFill="1" applyBorder="1" applyAlignment="1">
      <alignment vertical="center"/>
    </xf>
    <xf numFmtId="217" fontId="0" fillId="0" borderId="31" xfId="48" applyNumberFormat="1" applyFont="1" applyFill="1" applyBorder="1" applyAlignment="1">
      <alignment vertical="center"/>
    </xf>
    <xf numFmtId="217" fontId="0" fillId="0" borderId="14" xfId="48" applyNumberFormat="1" applyFont="1" applyFill="1" applyBorder="1" applyAlignment="1" quotePrefix="1">
      <alignment horizontal="right" vertical="center"/>
    </xf>
    <xf numFmtId="217" fontId="0" fillId="0" borderId="31" xfId="48" applyNumberFormat="1" applyFont="1" applyFill="1" applyBorder="1" applyAlignment="1" quotePrefix="1">
      <alignment horizontal="right" vertical="center"/>
    </xf>
    <xf numFmtId="41" fontId="0" fillId="0" borderId="20" xfId="0" applyNumberFormat="1" applyFont="1" applyBorder="1" applyAlignment="1">
      <alignment vertical="center"/>
    </xf>
    <xf numFmtId="41" fontId="0" fillId="0" borderId="19" xfId="0" applyNumberFormat="1" applyFont="1" applyBorder="1" applyAlignment="1">
      <alignment vertical="center"/>
    </xf>
    <xf numFmtId="41" fontId="0" fillId="0" borderId="19" xfId="0" applyNumberFormat="1" applyFont="1" applyBorder="1" applyAlignment="1">
      <alignment horizontal="right" vertical="center"/>
    </xf>
    <xf numFmtId="217" fontId="0" fillId="0" borderId="20" xfId="48" applyNumberFormat="1" applyFont="1" applyFill="1" applyBorder="1" applyAlignment="1">
      <alignment vertical="center"/>
    </xf>
    <xf numFmtId="217" fontId="0" fillId="0" borderId="55" xfId="48" applyNumberFormat="1" applyFont="1" applyFill="1" applyBorder="1" applyAlignment="1">
      <alignment vertical="center"/>
    </xf>
    <xf numFmtId="217" fontId="0" fillId="0" borderId="27" xfId="48" applyNumberFormat="1" applyFont="1" applyFill="1" applyBorder="1" applyAlignment="1" quotePrefix="1">
      <alignment horizontal="right" vertical="center"/>
    </xf>
    <xf numFmtId="217" fontId="0" fillId="0" borderId="29" xfId="48" applyNumberFormat="1" applyFont="1" applyFill="1" applyBorder="1" applyAlignment="1">
      <alignment vertical="center"/>
    </xf>
    <xf numFmtId="217" fontId="0" fillId="0" borderId="23" xfId="48" applyNumberFormat="1" applyFont="1" applyFill="1" applyBorder="1" applyAlignment="1">
      <alignment vertical="center"/>
    </xf>
    <xf numFmtId="217" fontId="0" fillId="0" borderId="17" xfId="48" applyNumberFormat="1" applyFont="1" applyFill="1" applyBorder="1" applyAlignment="1">
      <alignment vertical="center"/>
    </xf>
    <xf numFmtId="217" fontId="0" fillId="0" borderId="15" xfId="48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1" sqref="F1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0" width="9" style="2" customWidth="1"/>
    <col min="11" max="11" width="12.19921875" style="2" bestFit="1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28" t="s">
        <v>258</v>
      </c>
      <c r="F1" s="1"/>
    </row>
    <row r="3" ht="14.25">
      <c r="A3" s="27" t="s">
        <v>93</v>
      </c>
    </row>
    <row r="5" spans="1:5" ht="13.5">
      <c r="A5" s="58" t="s">
        <v>238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237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88" t="s">
        <v>88</v>
      </c>
      <c r="B9" s="288" t="s">
        <v>90</v>
      </c>
      <c r="C9" s="55" t="s">
        <v>4</v>
      </c>
      <c r="D9" s="56"/>
      <c r="E9" s="56"/>
      <c r="F9" s="65">
        <v>122510</v>
      </c>
      <c r="G9" s="75">
        <f>F9/$F$27*100</f>
        <v>26.43224081797332</v>
      </c>
      <c r="H9" s="66">
        <v>120540</v>
      </c>
      <c r="I9" s="80">
        <f>(F9/H9-1)*100</f>
        <v>1.6343122614899563</v>
      </c>
      <c r="K9" s="106"/>
    </row>
    <row r="10" spans="1:9" ht="18" customHeight="1">
      <c r="A10" s="289"/>
      <c r="B10" s="289"/>
      <c r="C10" s="7"/>
      <c r="D10" s="52" t="s">
        <v>23</v>
      </c>
      <c r="E10" s="53"/>
      <c r="F10" s="67">
        <v>40514</v>
      </c>
      <c r="G10" s="76">
        <f aca="true" t="shared" si="0" ref="G10:G27">F10/$F$27*100</f>
        <v>8.741129740424219</v>
      </c>
      <c r="H10" s="68">
        <v>39193</v>
      </c>
      <c r="I10" s="81">
        <f aca="true" t="shared" si="1" ref="I10:I27">(F10/H10-1)*100</f>
        <v>3.3704998341540504</v>
      </c>
    </row>
    <row r="11" spans="1:9" ht="18" customHeight="1">
      <c r="A11" s="289"/>
      <c r="B11" s="289"/>
      <c r="C11" s="7"/>
      <c r="D11" s="16"/>
      <c r="E11" s="23" t="s">
        <v>24</v>
      </c>
      <c r="F11" s="69">
        <v>34806</v>
      </c>
      <c r="G11" s="77">
        <f t="shared" si="0"/>
        <v>7.5095957383918</v>
      </c>
      <c r="H11" s="70">
        <v>33741</v>
      </c>
      <c r="I11" s="82">
        <f t="shared" si="1"/>
        <v>3.15639726149195</v>
      </c>
    </row>
    <row r="12" spans="1:9" ht="18" customHeight="1">
      <c r="A12" s="289"/>
      <c r="B12" s="289"/>
      <c r="C12" s="7"/>
      <c r="D12" s="16"/>
      <c r="E12" s="23" t="s">
        <v>25</v>
      </c>
      <c r="F12" s="69">
        <v>5215</v>
      </c>
      <c r="G12" s="77">
        <f t="shared" si="0"/>
        <v>1.125166401646648</v>
      </c>
      <c r="H12" s="70">
        <v>5178</v>
      </c>
      <c r="I12" s="82">
        <f t="shared" si="1"/>
        <v>0.7145616067979921</v>
      </c>
    </row>
    <row r="13" spans="1:9" ht="18" customHeight="1">
      <c r="A13" s="289"/>
      <c r="B13" s="289"/>
      <c r="C13" s="7"/>
      <c r="D13" s="33"/>
      <c r="E13" s="23" t="s">
        <v>26</v>
      </c>
      <c r="F13" s="69">
        <v>493</v>
      </c>
      <c r="G13" s="77">
        <f t="shared" si="0"/>
        <v>0.10636760038577134</v>
      </c>
      <c r="H13" s="70">
        <v>274</v>
      </c>
      <c r="I13" s="82">
        <f t="shared" si="1"/>
        <v>79.92700729927007</v>
      </c>
    </row>
    <row r="14" spans="1:9" ht="18" customHeight="1">
      <c r="A14" s="289"/>
      <c r="B14" s="289"/>
      <c r="C14" s="7"/>
      <c r="D14" s="61" t="s">
        <v>27</v>
      </c>
      <c r="E14" s="51"/>
      <c r="F14" s="65">
        <v>27718</v>
      </c>
      <c r="G14" s="75">
        <f t="shared" si="0"/>
        <v>5.980318757591906</v>
      </c>
      <c r="H14" s="66">
        <v>28017</v>
      </c>
      <c r="I14" s="83">
        <f t="shared" si="1"/>
        <v>-1.0672091944176731</v>
      </c>
    </row>
    <row r="15" spans="1:9" ht="18" customHeight="1">
      <c r="A15" s="289"/>
      <c r="B15" s="289"/>
      <c r="C15" s="7"/>
      <c r="D15" s="16"/>
      <c r="E15" s="23" t="s">
        <v>28</v>
      </c>
      <c r="F15" s="69">
        <v>876</v>
      </c>
      <c r="G15" s="77">
        <f t="shared" si="0"/>
        <v>0.18900206478283102</v>
      </c>
      <c r="H15" s="70">
        <v>844</v>
      </c>
      <c r="I15" s="82">
        <f t="shared" si="1"/>
        <v>3.791469194312791</v>
      </c>
    </row>
    <row r="16" spans="1:11" ht="18" customHeight="1">
      <c r="A16" s="289"/>
      <c r="B16" s="289"/>
      <c r="C16" s="7"/>
      <c r="D16" s="16"/>
      <c r="E16" s="29" t="s">
        <v>29</v>
      </c>
      <c r="F16" s="67">
        <v>26842</v>
      </c>
      <c r="G16" s="76">
        <f t="shared" si="0"/>
        <v>5.791316692809075</v>
      </c>
      <c r="H16" s="68">
        <v>27173</v>
      </c>
      <c r="I16" s="81">
        <f t="shared" si="1"/>
        <v>-1.2181209288632089</v>
      </c>
      <c r="K16" s="107"/>
    </row>
    <row r="17" spans="1:9" ht="18" customHeight="1">
      <c r="A17" s="289"/>
      <c r="B17" s="289"/>
      <c r="C17" s="7"/>
      <c r="D17" s="291" t="s">
        <v>30</v>
      </c>
      <c r="E17" s="292"/>
      <c r="F17" s="67">
        <v>26640</v>
      </c>
      <c r="G17" s="76">
        <f t="shared" si="0"/>
        <v>5.747734024902532</v>
      </c>
      <c r="H17" s="68">
        <v>26425</v>
      </c>
      <c r="I17" s="81">
        <f t="shared" si="1"/>
        <v>0.8136234626300753</v>
      </c>
    </row>
    <row r="18" spans="1:9" ht="18" customHeight="1">
      <c r="A18" s="289"/>
      <c r="B18" s="289"/>
      <c r="C18" s="7"/>
      <c r="D18" s="293" t="s">
        <v>94</v>
      </c>
      <c r="E18" s="294"/>
      <c r="F18" s="69">
        <v>2300</v>
      </c>
      <c r="G18" s="77">
        <f t="shared" si="0"/>
        <v>0.4962382979457892</v>
      </c>
      <c r="H18" s="70">
        <v>2124</v>
      </c>
      <c r="I18" s="82">
        <f t="shared" si="1"/>
        <v>8.286252354048962</v>
      </c>
    </row>
    <row r="19" spans="1:26" ht="18" customHeight="1">
      <c r="A19" s="289"/>
      <c r="B19" s="289"/>
      <c r="C19" s="10"/>
      <c r="D19" s="293" t="s">
        <v>95</v>
      </c>
      <c r="E19" s="294"/>
      <c r="F19" s="69">
        <v>0</v>
      </c>
      <c r="G19" s="77">
        <f t="shared" si="0"/>
        <v>0</v>
      </c>
      <c r="H19" s="70">
        <v>0</v>
      </c>
      <c r="I19" s="82" t="e">
        <f t="shared" si="1"/>
        <v>#DIV/0!</v>
      </c>
      <c r="Z19" s="2" t="s">
        <v>96</v>
      </c>
    </row>
    <row r="20" spans="1:9" ht="18" customHeight="1">
      <c r="A20" s="289"/>
      <c r="B20" s="289"/>
      <c r="C20" s="44" t="s">
        <v>5</v>
      </c>
      <c r="D20" s="43"/>
      <c r="E20" s="43"/>
      <c r="F20" s="69">
        <v>17182</v>
      </c>
      <c r="G20" s="77">
        <f t="shared" si="0"/>
        <v>3.707115841436761</v>
      </c>
      <c r="H20" s="70">
        <v>16898</v>
      </c>
      <c r="I20" s="82">
        <f t="shared" si="1"/>
        <v>1.680672268907557</v>
      </c>
    </row>
    <row r="21" spans="1:9" ht="18" customHeight="1">
      <c r="A21" s="289"/>
      <c r="B21" s="289"/>
      <c r="C21" s="44" t="s">
        <v>6</v>
      </c>
      <c r="D21" s="43"/>
      <c r="E21" s="43"/>
      <c r="F21" s="69">
        <v>106900</v>
      </c>
      <c r="G21" s="77">
        <f t="shared" si="0"/>
        <v>23.06429306539342</v>
      </c>
      <c r="H21" s="70">
        <v>109100</v>
      </c>
      <c r="I21" s="82">
        <f t="shared" si="1"/>
        <v>-2.016498625114571</v>
      </c>
    </row>
    <row r="22" spans="1:9" ht="18" customHeight="1">
      <c r="A22" s="289"/>
      <c r="B22" s="289"/>
      <c r="C22" s="44" t="s">
        <v>31</v>
      </c>
      <c r="D22" s="43"/>
      <c r="E22" s="43"/>
      <c r="F22" s="69">
        <v>6733</v>
      </c>
      <c r="G22" s="77">
        <f t="shared" si="0"/>
        <v>1.452683678290869</v>
      </c>
      <c r="H22" s="70">
        <v>6778</v>
      </c>
      <c r="I22" s="82">
        <f t="shared" si="1"/>
        <v>-0.6639126586013622</v>
      </c>
    </row>
    <row r="23" spans="1:9" ht="18" customHeight="1">
      <c r="A23" s="289"/>
      <c r="B23" s="289"/>
      <c r="C23" s="44" t="s">
        <v>7</v>
      </c>
      <c r="D23" s="43"/>
      <c r="E23" s="43"/>
      <c r="F23" s="69">
        <v>48458</v>
      </c>
      <c r="G23" s="77">
        <f t="shared" si="0"/>
        <v>10.455093670372632</v>
      </c>
      <c r="H23" s="70">
        <v>49287</v>
      </c>
      <c r="I23" s="82">
        <f t="shared" si="1"/>
        <v>-1.6819851076348757</v>
      </c>
    </row>
    <row r="24" spans="1:9" ht="18" customHeight="1">
      <c r="A24" s="289"/>
      <c r="B24" s="289"/>
      <c r="C24" s="44" t="s">
        <v>32</v>
      </c>
      <c r="D24" s="43"/>
      <c r="E24" s="43"/>
      <c r="F24" s="69">
        <v>664</v>
      </c>
      <c r="G24" s="77">
        <f t="shared" si="0"/>
        <v>0.1432618390591322</v>
      </c>
      <c r="H24" s="70">
        <v>908</v>
      </c>
      <c r="I24" s="82">
        <f t="shared" si="1"/>
        <v>-26.87224669603524</v>
      </c>
    </row>
    <row r="25" spans="1:9" ht="18" customHeight="1">
      <c r="A25" s="289"/>
      <c r="B25" s="289"/>
      <c r="C25" s="44" t="s">
        <v>8</v>
      </c>
      <c r="D25" s="43"/>
      <c r="E25" s="43"/>
      <c r="F25" s="69">
        <v>54274</v>
      </c>
      <c r="G25" s="77">
        <f t="shared" si="0"/>
        <v>11.709929296830332</v>
      </c>
      <c r="H25" s="70">
        <v>53540</v>
      </c>
      <c r="I25" s="82">
        <f t="shared" si="1"/>
        <v>1.3709376167351461</v>
      </c>
    </row>
    <row r="26" spans="1:9" ht="18" customHeight="1">
      <c r="A26" s="289"/>
      <c r="B26" s="289"/>
      <c r="C26" s="45" t="s">
        <v>9</v>
      </c>
      <c r="D26" s="46"/>
      <c r="E26" s="46"/>
      <c r="F26" s="71">
        <v>106766</v>
      </c>
      <c r="G26" s="78">
        <f t="shared" si="0"/>
        <v>23.035381790643537</v>
      </c>
      <c r="H26" s="72">
        <v>106177</v>
      </c>
      <c r="I26" s="84">
        <f t="shared" si="1"/>
        <v>0.5547340761181907</v>
      </c>
    </row>
    <row r="27" spans="1:9" ht="18" customHeight="1">
      <c r="A27" s="289"/>
      <c r="B27" s="290"/>
      <c r="C27" s="47" t="s">
        <v>10</v>
      </c>
      <c r="D27" s="31"/>
      <c r="E27" s="31"/>
      <c r="F27" s="73">
        <f>SUM(F9,F20:F26)</f>
        <v>463487</v>
      </c>
      <c r="G27" s="79">
        <f t="shared" si="0"/>
        <v>100</v>
      </c>
      <c r="H27" s="73">
        <f>SUM(H9,H20:H26)</f>
        <v>463228</v>
      </c>
      <c r="I27" s="85">
        <f t="shared" si="1"/>
        <v>0.05591199150309922</v>
      </c>
    </row>
    <row r="28" spans="1:9" ht="18" customHeight="1">
      <c r="A28" s="289"/>
      <c r="B28" s="288" t="s">
        <v>89</v>
      </c>
      <c r="C28" s="55" t="s">
        <v>11</v>
      </c>
      <c r="D28" s="56"/>
      <c r="E28" s="56"/>
      <c r="F28" s="65">
        <v>236856</v>
      </c>
      <c r="G28" s="75">
        <f>F28/$F$45*100</f>
        <v>51.103051434020806</v>
      </c>
      <c r="H28" s="65">
        <v>235320</v>
      </c>
      <c r="I28" s="86">
        <f>(F28/H28-1)*100</f>
        <v>0.6527281998980117</v>
      </c>
    </row>
    <row r="29" spans="1:9" ht="18" customHeight="1">
      <c r="A29" s="289"/>
      <c r="B29" s="289"/>
      <c r="C29" s="7"/>
      <c r="D29" s="30" t="s">
        <v>12</v>
      </c>
      <c r="E29" s="43"/>
      <c r="F29" s="69">
        <v>128393</v>
      </c>
      <c r="G29" s="77">
        <f aca="true" t="shared" si="2" ref="G29:G45">F29/$F$45*100</f>
        <v>27.70153208180596</v>
      </c>
      <c r="H29" s="69">
        <v>126608</v>
      </c>
      <c r="I29" s="87">
        <f aca="true" t="shared" si="3" ref="I29:I45">(F29/H29-1)*100</f>
        <v>1.4098635157336004</v>
      </c>
    </row>
    <row r="30" spans="1:9" ht="18" customHeight="1">
      <c r="A30" s="289"/>
      <c r="B30" s="289"/>
      <c r="C30" s="7"/>
      <c r="D30" s="30" t="s">
        <v>33</v>
      </c>
      <c r="E30" s="43"/>
      <c r="F30" s="69">
        <v>47084</v>
      </c>
      <c r="G30" s="77">
        <f t="shared" si="2"/>
        <v>10.158645226295452</v>
      </c>
      <c r="H30" s="69">
        <v>46532</v>
      </c>
      <c r="I30" s="87">
        <f t="shared" si="3"/>
        <v>1.1862804091807844</v>
      </c>
    </row>
    <row r="31" spans="1:9" ht="18" customHeight="1">
      <c r="A31" s="289"/>
      <c r="B31" s="289"/>
      <c r="C31" s="19"/>
      <c r="D31" s="30" t="s">
        <v>13</v>
      </c>
      <c r="E31" s="43"/>
      <c r="F31" s="69">
        <v>61379</v>
      </c>
      <c r="G31" s="77">
        <f t="shared" si="2"/>
        <v>13.242874125919391</v>
      </c>
      <c r="H31" s="69">
        <v>62180</v>
      </c>
      <c r="I31" s="87">
        <f t="shared" si="3"/>
        <v>-1.2881955612737195</v>
      </c>
    </row>
    <row r="32" spans="1:9" ht="18" customHeight="1">
      <c r="A32" s="289"/>
      <c r="B32" s="289"/>
      <c r="C32" s="50" t="s">
        <v>14</v>
      </c>
      <c r="D32" s="51"/>
      <c r="E32" s="51"/>
      <c r="F32" s="65">
        <v>163410</v>
      </c>
      <c r="G32" s="75">
        <f t="shared" si="2"/>
        <v>35.25665229013975</v>
      </c>
      <c r="H32" s="65">
        <v>165820</v>
      </c>
      <c r="I32" s="86">
        <f t="shared" si="3"/>
        <v>-1.4533831865878644</v>
      </c>
    </row>
    <row r="33" spans="1:9" ht="18" customHeight="1">
      <c r="A33" s="289"/>
      <c r="B33" s="289"/>
      <c r="C33" s="7"/>
      <c r="D33" s="30" t="s">
        <v>15</v>
      </c>
      <c r="E33" s="43"/>
      <c r="F33" s="69">
        <v>21440</v>
      </c>
      <c r="G33" s="77">
        <f t="shared" si="2"/>
        <v>4.625803959981618</v>
      </c>
      <c r="H33" s="69">
        <v>22889</v>
      </c>
      <c r="I33" s="87">
        <f t="shared" si="3"/>
        <v>-6.3305517934379</v>
      </c>
    </row>
    <row r="34" spans="1:9" ht="18" customHeight="1">
      <c r="A34" s="289"/>
      <c r="B34" s="289"/>
      <c r="C34" s="7"/>
      <c r="D34" s="30" t="s">
        <v>34</v>
      </c>
      <c r="E34" s="43"/>
      <c r="F34" s="69">
        <v>5373</v>
      </c>
      <c r="G34" s="77">
        <f t="shared" si="2"/>
        <v>1.1592558151577066</v>
      </c>
      <c r="H34" s="69">
        <v>5705</v>
      </c>
      <c r="I34" s="87">
        <f t="shared" si="3"/>
        <v>-5.819456617002627</v>
      </c>
    </row>
    <row r="35" spans="1:9" ht="18" customHeight="1">
      <c r="A35" s="289"/>
      <c r="B35" s="289"/>
      <c r="C35" s="7"/>
      <c r="D35" s="30" t="s">
        <v>35</v>
      </c>
      <c r="E35" s="43"/>
      <c r="F35" s="69">
        <v>84865</v>
      </c>
      <c r="G35" s="77">
        <f t="shared" si="2"/>
        <v>18.310114415291043</v>
      </c>
      <c r="H35" s="69">
        <v>89764</v>
      </c>
      <c r="I35" s="87">
        <f t="shared" si="3"/>
        <v>-5.457644489995994</v>
      </c>
    </row>
    <row r="36" spans="1:9" ht="18" customHeight="1">
      <c r="A36" s="289"/>
      <c r="B36" s="289"/>
      <c r="C36" s="7"/>
      <c r="D36" s="30" t="s">
        <v>36</v>
      </c>
      <c r="E36" s="43"/>
      <c r="F36" s="69">
        <v>7086</v>
      </c>
      <c r="G36" s="77">
        <f t="shared" si="2"/>
        <v>1.528845469236462</v>
      </c>
      <c r="H36" s="69">
        <v>2181</v>
      </c>
      <c r="I36" s="87">
        <f t="shared" si="3"/>
        <v>224.8968363136176</v>
      </c>
    </row>
    <row r="37" spans="1:9" ht="18" customHeight="1">
      <c r="A37" s="289"/>
      <c r="B37" s="289"/>
      <c r="C37" s="7"/>
      <c r="D37" s="30" t="s">
        <v>16</v>
      </c>
      <c r="E37" s="43"/>
      <c r="F37" s="69">
        <v>2902</v>
      </c>
      <c r="G37" s="77">
        <f t="shared" si="2"/>
        <v>0.6261232785385566</v>
      </c>
      <c r="H37" s="69">
        <v>3212</v>
      </c>
      <c r="I37" s="87">
        <f t="shared" si="3"/>
        <v>-9.651307596513082</v>
      </c>
    </row>
    <row r="38" spans="1:9" ht="18" customHeight="1">
      <c r="A38" s="289"/>
      <c r="B38" s="289"/>
      <c r="C38" s="19"/>
      <c r="D38" s="30" t="s">
        <v>37</v>
      </c>
      <c r="E38" s="43"/>
      <c r="F38" s="69">
        <v>41694</v>
      </c>
      <c r="G38" s="77">
        <f t="shared" si="2"/>
        <v>8.99572156284858</v>
      </c>
      <c r="H38" s="69">
        <v>42018</v>
      </c>
      <c r="I38" s="87">
        <f t="shared" si="3"/>
        <v>-0.7710981008139384</v>
      </c>
    </row>
    <row r="39" spans="1:9" ht="18" customHeight="1">
      <c r="A39" s="289"/>
      <c r="B39" s="289"/>
      <c r="C39" s="50" t="s">
        <v>17</v>
      </c>
      <c r="D39" s="51"/>
      <c r="E39" s="51"/>
      <c r="F39" s="65">
        <v>63221</v>
      </c>
      <c r="G39" s="75">
        <f t="shared" si="2"/>
        <v>13.640296275839454</v>
      </c>
      <c r="H39" s="65">
        <v>62088</v>
      </c>
      <c r="I39" s="86">
        <f t="shared" si="3"/>
        <v>1.8248292745780104</v>
      </c>
    </row>
    <row r="40" spans="1:9" ht="18" customHeight="1">
      <c r="A40" s="289"/>
      <c r="B40" s="289"/>
      <c r="C40" s="7"/>
      <c r="D40" s="52" t="s">
        <v>18</v>
      </c>
      <c r="E40" s="53"/>
      <c r="F40" s="67">
        <v>57276</v>
      </c>
      <c r="G40" s="76">
        <f t="shared" si="2"/>
        <v>12.357628153540444</v>
      </c>
      <c r="H40" s="67">
        <v>56404</v>
      </c>
      <c r="I40" s="88">
        <f t="shared" si="3"/>
        <v>1.5459896461243794</v>
      </c>
    </row>
    <row r="41" spans="1:9" ht="18" customHeight="1">
      <c r="A41" s="289"/>
      <c r="B41" s="289"/>
      <c r="C41" s="7"/>
      <c r="D41" s="16"/>
      <c r="E41" s="103" t="s">
        <v>92</v>
      </c>
      <c r="F41" s="69">
        <v>29274</v>
      </c>
      <c r="G41" s="77">
        <f t="shared" si="2"/>
        <v>6.316034753941318</v>
      </c>
      <c r="H41" s="69">
        <v>30920</v>
      </c>
      <c r="I41" s="89">
        <f t="shared" si="3"/>
        <v>-5.323415265200515</v>
      </c>
    </row>
    <row r="42" spans="1:9" ht="18" customHeight="1">
      <c r="A42" s="289"/>
      <c r="B42" s="289"/>
      <c r="C42" s="7"/>
      <c r="D42" s="33"/>
      <c r="E42" s="32" t="s">
        <v>38</v>
      </c>
      <c r="F42" s="69">
        <v>28002</v>
      </c>
      <c r="G42" s="77">
        <f t="shared" si="2"/>
        <v>6.041593399599126</v>
      </c>
      <c r="H42" s="69">
        <v>25484</v>
      </c>
      <c r="I42" s="89">
        <f t="shared" si="3"/>
        <v>9.880709464762205</v>
      </c>
    </row>
    <row r="43" spans="1:9" ht="18" customHeight="1">
      <c r="A43" s="289"/>
      <c r="B43" s="289"/>
      <c r="C43" s="7"/>
      <c r="D43" s="30" t="s">
        <v>39</v>
      </c>
      <c r="E43" s="54"/>
      <c r="F43" s="69">
        <v>5945</v>
      </c>
      <c r="G43" s="77">
        <f t="shared" si="2"/>
        <v>1.2826681222990073</v>
      </c>
      <c r="H43" s="69">
        <v>5684</v>
      </c>
      <c r="I43" s="89">
        <f t="shared" si="3"/>
        <v>4.591836734693877</v>
      </c>
    </row>
    <row r="44" spans="1:9" ht="18" customHeight="1">
      <c r="A44" s="289"/>
      <c r="B44" s="289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3"/>
        <v>#DIV/0!</v>
      </c>
    </row>
    <row r="45" spans="1:9" ht="18" customHeight="1">
      <c r="A45" s="290"/>
      <c r="B45" s="290"/>
      <c r="C45" s="11" t="s">
        <v>19</v>
      </c>
      <c r="D45" s="12"/>
      <c r="E45" s="12"/>
      <c r="F45" s="74">
        <f>SUM(F28,F32,F39)</f>
        <v>463487</v>
      </c>
      <c r="G45" s="85">
        <f t="shared" si="2"/>
        <v>100</v>
      </c>
      <c r="H45" s="74">
        <f>SUM(H28,H32,H39)</f>
        <v>463228</v>
      </c>
      <c r="I45" s="85">
        <f t="shared" si="3"/>
        <v>0.05591199150309922</v>
      </c>
    </row>
    <row r="46" ht="13.5">
      <c r="A46" s="104" t="s">
        <v>20</v>
      </c>
    </row>
    <row r="47" ht="13.5">
      <c r="A47" s="105" t="s">
        <v>21</v>
      </c>
    </row>
    <row r="48" ht="13.5">
      <c r="A48" s="105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blackAndWhite="1"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H54" sqref="H54"/>
      <selection pane="topRight" activeCell="H54" sqref="H54"/>
      <selection pane="bottomLeft" activeCell="H54" sqref="H54"/>
      <selection pane="bottomRight" activeCell="F3" sqref="F3"/>
    </sheetView>
  </sheetViews>
  <sheetFormatPr defaultColWidth="8.796875" defaultRowHeight="14.25"/>
  <cols>
    <col min="1" max="1" width="3.59765625" style="13" customWidth="1"/>
    <col min="2" max="3" width="1.59765625" style="13" customWidth="1"/>
    <col min="4" max="4" width="22.59765625" style="13" customWidth="1"/>
    <col min="5" max="5" width="10.59765625" style="13" customWidth="1"/>
    <col min="6" max="11" width="13.59765625" style="13" customWidth="1"/>
    <col min="12" max="12" width="13.59765625" style="337" customWidth="1"/>
    <col min="13" max="21" width="13.59765625" style="13" customWidth="1"/>
    <col min="22" max="25" width="12" style="13" customWidth="1"/>
    <col min="26" max="16384" width="9" style="13" customWidth="1"/>
  </cols>
  <sheetData>
    <row r="1" spans="1:7" ht="33.75" customHeight="1">
      <c r="A1" s="64" t="s">
        <v>0</v>
      </c>
      <c r="B1" s="28"/>
      <c r="C1" s="28"/>
      <c r="D1" s="102" t="s">
        <v>258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38" t="s">
        <v>239</v>
      </c>
      <c r="B5" s="338"/>
      <c r="C5" s="338"/>
      <c r="D5" s="338"/>
      <c r="K5" s="339"/>
      <c r="O5" s="339" t="s">
        <v>48</v>
      </c>
    </row>
    <row r="6" spans="1:15" ht="15.75" customHeight="1">
      <c r="A6" s="312" t="s">
        <v>49</v>
      </c>
      <c r="B6" s="313"/>
      <c r="C6" s="313"/>
      <c r="D6" s="313"/>
      <c r="E6" s="314"/>
      <c r="F6" s="297" t="s">
        <v>248</v>
      </c>
      <c r="G6" s="298"/>
      <c r="H6" s="297" t="s">
        <v>249</v>
      </c>
      <c r="I6" s="298"/>
      <c r="J6" s="297" t="s">
        <v>250</v>
      </c>
      <c r="K6" s="298"/>
      <c r="L6" s="297" t="s">
        <v>251</v>
      </c>
      <c r="M6" s="298"/>
      <c r="N6" s="297"/>
      <c r="O6" s="298"/>
    </row>
    <row r="7" spans="1:15" ht="15.75" customHeight="1">
      <c r="A7" s="315"/>
      <c r="B7" s="316"/>
      <c r="C7" s="316"/>
      <c r="D7" s="316"/>
      <c r="E7" s="317"/>
      <c r="F7" s="340" t="s">
        <v>240</v>
      </c>
      <c r="G7" s="38" t="s">
        <v>2</v>
      </c>
      <c r="H7" s="340" t="s">
        <v>240</v>
      </c>
      <c r="I7" s="38" t="s">
        <v>2</v>
      </c>
      <c r="J7" s="340" t="s">
        <v>240</v>
      </c>
      <c r="K7" s="38" t="s">
        <v>2</v>
      </c>
      <c r="L7" s="340" t="s">
        <v>240</v>
      </c>
      <c r="M7" s="38" t="s">
        <v>2</v>
      </c>
      <c r="N7" s="340" t="s">
        <v>240</v>
      </c>
      <c r="O7" s="244" t="s">
        <v>2</v>
      </c>
    </row>
    <row r="8" spans="1:25" ht="15.75" customHeight="1">
      <c r="A8" s="303" t="s">
        <v>83</v>
      </c>
      <c r="B8" s="341" t="s">
        <v>50</v>
      </c>
      <c r="C8" s="342"/>
      <c r="D8" s="342"/>
      <c r="E8" s="343" t="s">
        <v>41</v>
      </c>
      <c r="F8" s="109">
        <v>0</v>
      </c>
      <c r="G8" s="110">
        <v>4924.9</v>
      </c>
      <c r="H8" s="109">
        <v>0</v>
      </c>
      <c r="I8" s="111">
        <v>814.5</v>
      </c>
      <c r="J8" s="109">
        <v>0</v>
      </c>
      <c r="K8" s="112">
        <v>21</v>
      </c>
      <c r="L8" s="109">
        <v>26504</v>
      </c>
      <c r="M8" s="111">
        <v>25026</v>
      </c>
      <c r="N8" s="109"/>
      <c r="O8" s="112"/>
      <c r="P8" s="344"/>
      <c r="Q8" s="344"/>
      <c r="R8" s="344"/>
      <c r="S8" s="344"/>
      <c r="T8" s="344"/>
      <c r="U8" s="344"/>
      <c r="V8" s="344"/>
      <c r="W8" s="344"/>
      <c r="X8" s="344"/>
      <c r="Y8" s="344"/>
    </row>
    <row r="9" spans="1:25" ht="15.75" customHeight="1">
      <c r="A9" s="324"/>
      <c r="B9" s="337"/>
      <c r="C9" s="345" t="s">
        <v>51</v>
      </c>
      <c r="D9" s="346"/>
      <c r="E9" s="347" t="s">
        <v>42</v>
      </c>
      <c r="F9" s="70">
        <v>0</v>
      </c>
      <c r="G9" s="114">
        <v>4884.9</v>
      </c>
      <c r="H9" s="70">
        <v>0</v>
      </c>
      <c r="I9" s="115">
        <v>814.5</v>
      </c>
      <c r="J9" s="70">
        <v>0</v>
      </c>
      <c r="K9" s="116">
        <v>21</v>
      </c>
      <c r="L9" s="70">
        <v>26504</v>
      </c>
      <c r="M9" s="115">
        <v>25026</v>
      </c>
      <c r="N9" s="70"/>
      <c r="O9" s="116"/>
      <c r="P9" s="344"/>
      <c r="Q9" s="344"/>
      <c r="R9" s="344"/>
      <c r="S9" s="344"/>
      <c r="T9" s="344"/>
      <c r="U9" s="344"/>
      <c r="V9" s="344"/>
      <c r="W9" s="344"/>
      <c r="X9" s="344"/>
      <c r="Y9" s="344"/>
    </row>
    <row r="10" spans="1:25" ht="15.75" customHeight="1">
      <c r="A10" s="324"/>
      <c r="B10" s="348"/>
      <c r="C10" s="345" t="s">
        <v>52</v>
      </c>
      <c r="D10" s="346"/>
      <c r="E10" s="347" t="s">
        <v>43</v>
      </c>
      <c r="F10" s="70">
        <v>0</v>
      </c>
      <c r="G10" s="114">
        <v>40</v>
      </c>
      <c r="H10" s="70">
        <v>0</v>
      </c>
      <c r="I10" s="115">
        <v>0</v>
      </c>
      <c r="J10" s="349">
        <v>0</v>
      </c>
      <c r="K10" s="350">
        <v>0</v>
      </c>
      <c r="L10" s="70">
        <v>0.004</v>
      </c>
      <c r="M10" s="115">
        <v>0</v>
      </c>
      <c r="N10" s="70"/>
      <c r="O10" s="116"/>
      <c r="P10" s="344"/>
      <c r="Q10" s="344"/>
      <c r="R10" s="344"/>
      <c r="S10" s="344"/>
      <c r="T10" s="344"/>
      <c r="U10" s="344"/>
      <c r="V10" s="344"/>
      <c r="W10" s="344"/>
      <c r="X10" s="344"/>
      <c r="Y10" s="344"/>
    </row>
    <row r="11" spans="1:25" ht="15.75" customHeight="1">
      <c r="A11" s="324"/>
      <c r="B11" s="351" t="s">
        <v>53</v>
      </c>
      <c r="C11" s="352"/>
      <c r="D11" s="352"/>
      <c r="E11" s="353" t="s">
        <v>44</v>
      </c>
      <c r="F11" s="119">
        <v>0</v>
      </c>
      <c r="G11" s="120">
        <v>4766.3</v>
      </c>
      <c r="H11" s="119">
        <v>0</v>
      </c>
      <c r="I11" s="121">
        <v>672.3</v>
      </c>
      <c r="J11" s="119">
        <v>0</v>
      </c>
      <c r="K11" s="122">
        <v>17.8</v>
      </c>
      <c r="L11" s="119">
        <v>27568</v>
      </c>
      <c r="M11" s="121">
        <v>26064</v>
      </c>
      <c r="N11" s="119"/>
      <c r="O11" s="122"/>
      <c r="P11" s="344"/>
      <c r="Q11" s="344"/>
      <c r="R11" s="344"/>
      <c r="S11" s="344"/>
      <c r="T11" s="344"/>
      <c r="U11" s="344"/>
      <c r="V11" s="344"/>
      <c r="W11" s="344"/>
      <c r="X11" s="344"/>
      <c r="Y11" s="344"/>
    </row>
    <row r="12" spans="1:25" ht="15.75" customHeight="1">
      <c r="A12" s="324"/>
      <c r="B12" s="354"/>
      <c r="C12" s="345" t="s">
        <v>54</v>
      </c>
      <c r="D12" s="346"/>
      <c r="E12" s="347" t="s">
        <v>45</v>
      </c>
      <c r="F12" s="70">
        <v>0</v>
      </c>
      <c r="G12" s="114">
        <v>4766.3</v>
      </c>
      <c r="H12" s="119">
        <v>0</v>
      </c>
      <c r="I12" s="115">
        <v>672.3</v>
      </c>
      <c r="J12" s="119">
        <v>0</v>
      </c>
      <c r="K12" s="116">
        <v>17.8</v>
      </c>
      <c r="L12" s="70">
        <v>27407</v>
      </c>
      <c r="M12" s="115">
        <v>25899</v>
      </c>
      <c r="N12" s="70"/>
      <c r="O12" s="116"/>
      <c r="P12" s="344"/>
      <c r="Q12" s="344"/>
      <c r="R12" s="344"/>
      <c r="S12" s="344"/>
      <c r="T12" s="344"/>
      <c r="U12" s="344"/>
      <c r="V12" s="344"/>
      <c r="W12" s="344"/>
      <c r="X12" s="344"/>
      <c r="Y12" s="344"/>
    </row>
    <row r="13" spans="1:25" ht="15.75" customHeight="1">
      <c r="A13" s="324"/>
      <c r="B13" s="337"/>
      <c r="C13" s="355" t="s">
        <v>55</v>
      </c>
      <c r="D13" s="356"/>
      <c r="E13" s="357" t="s">
        <v>46</v>
      </c>
      <c r="F13" s="67">
        <v>0</v>
      </c>
      <c r="G13" s="123">
        <v>0</v>
      </c>
      <c r="H13" s="349">
        <v>0</v>
      </c>
      <c r="I13" s="350">
        <v>0</v>
      </c>
      <c r="J13" s="349">
        <v>0</v>
      </c>
      <c r="K13" s="350">
        <v>0</v>
      </c>
      <c r="L13" s="68">
        <v>161</v>
      </c>
      <c r="M13" s="124">
        <v>165</v>
      </c>
      <c r="N13" s="68"/>
      <c r="O13" s="125"/>
      <c r="P13" s="344"/>
      <c r="Q13" s="344"/>
      <c r="R13" s="344"/>
      <c r="S13" s="344"/>
      <c r="T13" s="344"/>
      <c r="U13" s="344"/>
      <c r="V13" s="344"/>
      <c r="W13" s="344"/>
      <c r="X13" s="344"/>
      <c r="Y13" s="344"/>
    </row>
    <row r="14" spans="1:25" ht="15.75" customHeight="1">
      <c r="A14" s="324"/>
      <c r="B14" s="358" t="s">
        <v>56</v>
      </c>
      <c r="C14" s="346"/>
      <c r="D14" s="346"/>
      <c r="E14" s="347" t="s">
        <v>97</v>
      </c>
      <c r="F14" s="69">
        <f aca="true" t="shared" si="0" ref="F14:O14">F9-F12</f>
        <v>0</v>
      </c>
      <c r="G14" s="126">
        <f>G9-G12</f>
        <v>118.59999999999945</v>
      </c>
      <c r="H14" s="69">
        <f t="shared" si="0"/>
        <v>0</v>
      </c>
      <c r="I14" s="126">
        <f>I9-I12</f>
        <v>142.20000000000005</v>
      </c>
      <c r="J14" s="69">
        <f t="shared" si="0"/>
        <v>0</v>
      </c>
      <c r="K14" s="126">
        <f>K9-K12</f>
        <v>3.1999999999999993</v>
      </c>
      <c r="L14" s="69">
        <f t="shared" si="0"/>
        <v>-903</v>
      </c>
      <c r="M14" s="126">
        <f>M9-M12</f>
        <v>-873</v>
      </c>
      <c r="N14" s="69">
        <f t="shared" si="0"/>
        <v>0</v>
      </c>
      <c r="O14" s="126">
        <f t="shared" si="0"/>
        <v>0</v>
      </c>
      <c r="P14" s="344"/>
      <c r="Q14" s="344"/>
      <c r="R14" s="344"/>
      <c r="S14" s="344"/>
      <c r="T14" s="344"/>
      <c r="U14" s="344"/>
      <c r="V14" s="344"/>
      <c r="W14" s="344"/>
      <c r="X14" s="344"/>
      <c r="Y14" s="344"/>
    </row>
    <row r="15" spans="1:25" ht="15.75" customHeight="1">
      <c r="A15" s="324"/>
      <c r="B15" s="358" t="s">
        <v>57</v>
      </c>
      <c r="C15" s="346"/>
      <c r="D15" s="346"/>
      <c r="E15" s="347" t="s">
        <v>98</v>
      </c>
      <c r="F15" s="69">
        <f aca="true" t="shared" si="1" ref="F15:O15">F10-F13</f>
        <v>0</v>
      </c>
      <c r="G15" s="126">
        <f>G10-G13</f>
        <v>40</v>
      </c>
      <c r="H15" s="69">
        <f t="shared" si="1"/>
        <v>0</v>
      </c>
      <c r="I15" s="126">
        <f>I10-I13</f>
        <v>0</v>
      </c>
      <c r="J15" s="69">
        <f t="shared" si="1"/>
        <v>0</v>
      </c>
      <c r="K15" s="126">
        <f>K10-K13</f>
        <v>0</v>
      </c>
      <c r="L15" s="69">
        <f t="shared" si="1"/>
        <v>-160.996</v>
      </c>
      <c r="M15" s="126">
        <f>M10-M13</f>
        <v>-165</v>
      </c>
      <c r="N15" s="69">
        <f t="shared" si="1"/>
        <v>0</v>
      </c>
      <c r="O15" s="126">
        <f t="shared" si="1"/>
        <v>0</v>
      </c>
      <c r="P15" s="344"/>
      <c r="Q15" s="344"/>
      <c r="R15" s="344"/>
      <c r="S15" s="344"/>
      <c r="T15" s="344"/>
      <c r="U15" s="344"/>
      <c r="V15" s="344"/>
      <c r="W15" s="344"/>
      <c r="X15" s="344"/>
      <c r="Y15" s="344"/>
    </row>
    <row r="16" spans="1:25" ht="15.75" customHeight="1">
      <c r="A16" s="324"/>
      <c r="B16" s="358" t="s">
        <v>58</v>
      </c>
      <c r="C16" s="346"/>
      <c r="D16" s="346"/>
      <c r="E16" s="347" t="s">
        <v>99</v>
      </c>
      <c r="F16" s="67">
        <f aca="true" t="shared" si="2" ref="F16:O16">F8-F11</f>
        <v>0</v>
      </c>
      <c r="G16" s="123">
        <f>G8-G11</f>
        <v>158.59999999999945</v>
      </c>
      <c r="H16" s="67">
        <f t="shared" si="2"/>
        <v>0</v>
      </c>
      <c r="I16" s="123">
        <f>I8-I11</f>
        <v>142.20000000000005</v>
      </c>
      <c r="J16" s="67">
        <f t="shared" si="2"/>
        <v>0</v>
      </c>
      <c r="K16" s="123">
        <f>K8-K11</f>
        <v>3.1999999999999993</v>
      </c>
      <c r="L16" s="67">
        <f t="shared" si="2"/>
        <v>-1064</v>
      </c>
      <c r="M16" s="123">
        <f>M8-M11</f>
        <v>-1038</v>
      </c>
      <c r="N16" s="67">
        <f t="shared" si="2"/>
        <v>0</v>
      </c>
      <c r="O16" s="123">
        <f t="shared" si="2"/>
        <v>0</v>
      </c>
      <c r="P16" s="344"/>
      <c r="Q16" s="344"/>
      <c r="R16" s="344"/>
      <c r="S16" s="344"/>
      <c r="T16" s="344"/>
      <c r="U16" s="344"/>
      <c r="V16" s="344"/>
      <c r="W16" s="344"/>
      <c r="X16" s="344"/>
      <c r="Y16" s="344"/>
    </row>
    <row r="17" spans="1:25" ht="15.75" customHeight="1">
      <c r="A17" s="324"/>
      <c r="B17" s="358" t="s">
        <v>59</v>
      </c>
      <c r="C17" s="346"/>
      <c r="D17" s="346"/>
      <c r="E17" s="359"/>
      <c r="F17" s="69">
        <v>0</v>
      </c>
      <c r="G17" s="126">
        <v>0</v>
      </c>
      <c r="H17" s="349">
        <v>0</v>
      </c>
      <c r="I17" s="350">
        <v>0</v>
      </c>
      <c r="J17" s="70">
        <v>0</v>
      </c>
      <c r="K17" s="116">
        <v>32.7</v>
      </c>
      <c r="L17" s="70">
        <v>22097</v>
      </c>
      <c r="M17" s="115">
        <v>21033</v>
      </c>
      <c r="N17" s="349"/>
      <c r="O17" s="127"/>
      <c r="P17" s="344"/>
      <c r="Q17" s="344"/>
      <c r="R17" s="344"/>
      <c r="S17" s="344"/>
      <c r="T17" s="344"/>
      <c r="U17" s="344"/>
      <c r="V17" s="344"/>
      <c r="W17" s="344"/>
      <c r="X17" s="344"/>
      <c r="Y17" s="344"/>
    </row>
    <row r="18" spans="1:25" ht="15.75" customHeight="1">
      <c r="A18" s="325"/>
      <c r="B18" s="360" t="s">
        <v>60</v>
      </c>
      <c r="C18" s="338"/>
      <c r="D18" s="338"/>
      <c r="E18" s="361"/>
      <c r="F18" s="128">
        <v>0</v>
      </c>
      <c r="G18" s="129">
        <v>0</v>
      </c>
      <c r="H18" s="130">
        <v>0</v>
      </c>
      <c r="I18" s="131">
        <v>0</v>
      </c>
      <c r="J18" s="130">
        <v>0</v>
      </c>
      <c r="K18" s="131">
        <v>0</v>
      </c>
      <c r="L18" s="130">
        <v>0</v>
      </c>
      <c r="M18" s="131">
        <v>0</v>
      </c>
      <c r="N18" s="130"/>
      <c r="O18" s="132"/>
      <c r="P18" s="344"/>
      <c r="Q18" s="344"/>
      <c r="R18" s="344"/>
      <c r="S18" s="344"/>
      <c r="T18" s="344"/>
      <c r="U18" s="344"/>
      <c r="V18" s="344"/>
      <c r="W18" s="344"/>
      <c r="X18" s="344"/>
      <c r="Y18" s="344"/>
    </row>
    <row r="19" spans="1:25" ht="15.75" customHeight="1">
      <c r="A19" s="324" t="s">
        <v>84</v>
      </c>
      <c r="B19" s="351" t="s">
        <v>61</v>
      </c>
      <c r="C19" s="362"/>
      <c r="D19" s="362"/>
      <c r="E19" s="363"/>
      <c r="F19" s="65">
        <v>0</v>
      </c>
      <c r="G19" s="133">
        <v>0</v>
      </c>
      <c r="H19" s="66">
        <v>0</v>
      </c>
      <c r="I19" s="134">
        <v>732</v>
      </c>
      <c r="J19" s="66">
        <v>0</v>
      </c>
      <c r="K19" s="135">
        <v>0</v>
      </c>
      <c r="L19" s="66">
        <v>1474</v>
      </c>
      <c r="M19" s="134">
        <v>1400</v>
      </c>
      <c r="N19" s="66"/>
      <c r="O19" s="135"/>
      <c r="P19" s="344"/>
      <c r="Q19" s="344"/>
      <c r="R19" s="344"/>
      <c r="S19" s="344"/>
      <c r="T19" s="344"/>
      <c r="U19" s="344"/>
      <c r="V19" s="344"/>
      <c r="W19" s="344"/>
      <c r="X19" s="344"/>
      <c r="Y19" s="344"/>
    </row>
    <row r="20" spans="1:25" ht="15.75" customHeight="1">
      <c r="A20" s="324"/>
      <c r="B20" s="364"/>
      <c r="C20" s="345" t="s">
        <v>62</v>
      </c>
      <c r="D20" s="346"/>
      <c r="E20" s="347"/>
      <c r="F20" s="69">
        <v>0</v>
      </c>
      <c r="G20" s="126">
        <v>0</v>
      </c>
      <c r="H20" s="70">
        <v>0</v>
      </c>
      <c r="I20" s="115">
        <v>732</v>
      </c>
      <c r="J20" s="70">
        <v>0</v>
      </c>
      <c r="K20" s="350">
        <v>0</v>
      </c>
      <c r="L20" s="70">
        <v>490</v>
      </c>
      <c r="M20" s="115">
        <v>443</v>
      </c>
      <c r="N20" s="70"/>
      <c r="O20" s="116"/>
      <c r="P20" s="344"/>
      <c r="Q20" s="344"/>
      <c r="R20" s="344"/>
      <c r="S20" s="344"/>
      <c r="T20" s="344"/>
      <c r="U20" s="344"/>
      <c r="V20" s="344"/>
      <c r="W20" s="344"/>
      <c r="X20" s="344"/>
      <c r="Y20" s="344"/>
    </row>
    <row r="21" spans="1:25" ht="15.75" customHeight="1">
      <c r="A21" s="324"/>
      <c r="B21" s="365" t="s">
        <v>63</v>
      </c>
      <c r="C21" s="352"/>
      <c r="D21" s="352"/>
      <c r="E21" s="353" t="s">
        <v>100</v>
      </c>
      <c r="F21" s="136">
        <v>0</v>
      </c>
      <c r="G21" s="137">
        <v>0</v>
      </c>
      <c r="H21" s="119">
        <v>0</v>
      </c>
      <c r="I21" s="121">
        <v>732</v>
      </c>
      <c r="J21" s="119">
        <v>0</v>
      </c>
      <c r="K21" s="122">
        <v>0</v>
      </c>
      <c r="L21" s="119">
        <v>1474</v>
      </c>
      <c r="M21" s="121">
        <v>1400</v>
      </c>
      <c r="N21" s="119"/>
      <c r="O21" s="122"/>
      <c r="P21" s="344"/>
      <c r="Q21" s="344"/>
      <c r="R21" s="344"/>
      <c r="S21" s="344"/>
      <c r="T21" s="344"/>
      <c r="U21" s="344"/>
      <c r="V21" s="344"/>
      <c r="W21" s="344"/>
      <c r="X21" s="344"/>
      <c r="Y21" s="344"/>
    </row>
    <row r="22" spans="1:25" ht="15.75" customHeight="1">
      <c r="A22" s="324"/>
      <c r="B22" s="351" t="s">
        <v>64</v>
      </c>
      <c r="C22" s="362"/>
      <c r="D22" s="362"/>
      <c r="E22" s="363" t="s">
        <v>101</v>
      </c>
      <c r="F22" s="65">
        <v>0</v>
      </c>
      <c r="G22" s="133">
        <v>4971.2</v>
      </c>
      <c r="H22" s="66">
        <v>0</v>
      </c>
      <c r="I22" s="134">
        <v>1022.3</v>
      </c>
      <c r="J22" s="66">
        <v>0</v>
      </c>
      <c r="K22" s="135">
        <v>40</v>
      </c>
      <c r="L22" s="66">
        <v>2394</v>
      </c>
      <c r="M22" s="134">
        <v>2229</v>
      </c>
      <c r="N22" s="66"/>
      <c r="O22" s="135"/>
      <c r="P22" s="344"/>
      <c r="Q22" s="344"/>
      <c r="R22" s="344"/>
      <c r="S22" s="344"/>
      <c r="T22" s="344"/>
      <c r="U22" s="344"/>
      <c r="V22" s="344"/>
      <c r="W22" s="344"/>
      <c r="X22" s="344"/>
      <c r="Y22" s="344"/>
    </row>
    <row r="23" spans="1:25" ht="15.75" customHeight="1">
      <c r="A23" s="324"/>
      <c r="B23" s="354" t="s">
        <v>65</v>
      </c>
      <c r="C23" s="355" t="s">
        <v>66</v>
      </c>
      <c r="D23" s="356"/>
      <c r="E23" s="357"/>
      <c r="F23" s="67">
        <v>0</v>
      </c>
      <c r="G23" s="123">
        <v>493.7</v>
      </c>
      <c r="H23" s="68">
        <v>0</v>
      </c>
      <c r="I23" s="124">
        <v>50.5</v>
      </c>
      <c r="J23" s="68">
        <v>0</v>
      </c>
      <c r="K23" s="125">
        <v>0</v>
      </c>
      <c r="L23" s="68">
        <v>1711</v>
      </c>
      <c r="M23" s="124">
        <v>1514</v>
      </c>
      <c r="N23" s="68"/>
      <c r="O23" s="125"/>
      <c r="P23" s="344"/>
      <c r="Q23" s="344"/>
      <c r="R23" s="344"/>
      <c r="S23" s="344"/>
      <c r="T23" s="344"/>
      <c r="U23" s="344"/>
      <c r="V23" s="344"/>
      <c r="W23" s="344"/>
      <c r="X23" s="344"/>
      <c r="Y23" s="344"/>
    </row>
    <row r="24" spans="1:25" ht="15.75" customHeight="1">
      <c r="A24" s="324"/>
      <c r="B24" s="358" t="s">
        <v>102</v>
      </c>
      <c r="C24" s="346"/>
      <c r="D24" s="346"/>
      <c r="E24" s="347" t="s">
        <v>103</v>
      </c>
      <c r="F24" s="69">
        <f aca="true" t="shared" si="3" ref="F24:O24">F21-F22</f>
        <v>0</v>
      </c>
      <c r="G24" s="126">
        <f t="shared" si="3"/>
        <v>-4971.2</v>
      </c>
      <c r="H24" s="69">
        <f t="shared" si="3"/>
        <v>0</v>
      </c>
      <c r="I24" s="126">
        <f t="shared" si="3"/>
        <v>-290.29999999999995</v>
      </c>
      <c r="J24" s="69">
        <f t="shared" si="3"/>
        <v>0</v>
      </c>
      <c r="K24" s="126">
        <f t="shared" si="3"/>
        <v>-40</v>
      </c>
      <c r="L24" s="69">
        <f t="shared" si="3"/>
        <v>-920</v>
      </c>
      <c r="M24" s="126">
        <f t="shared" si="3"/>
        <v>-829</v>
      </c>
      <c r="N24" s="69">
        <f t="shared" si="3"/>
        <v>0</v>
      </c>
      <c r="O24" s="126">
        <f t="shared" si="3"/>
        <v>0</v>
      </c>
      <c r="P24" s="344"/>
      <c r="Q24" s="344"/>
      <c r="R24" s="344"/>
      <c r="S24" s="344"/>
      <c r="T24" s="344"/>
      <c r="U24" s="344"/>
      <c r="V24" s="344"/>
      <c r="W24" s="344"/>
      <c r="X24" s="344"/>
      <c r="Y24" s="344"/>
    </row>
    <row r="25" spans="1:25" ht="15.75" customHeight="1">
      <c r="A25" s="324"/>
      <c r="B25" s="366" t="s">
        <v>67</v>
      </c>
      <c r="C25" s="356"/>
      <c r="D25" s="356"/>
      <c r="E25" s="367" t="s">
        <v>104</v>
      </c>
      <c r="F25" s="308">
        <v>0</v>
      </c>
      <c r="G25" s="302">
        <v>4971.2</v>
      </c>
      <c r="H25" s="301">
        <v>0</v>
      </c>
      <c r="I25" s="302">
        <v>290.3</v>
      </c>
      <c r="J25" s="301">
        <v>0</v>
      </c>
      <c r="K25" s="302">
        <v>40</v>
      </c>
      <c r="L25" s="301">
        <v>920</v>
      </c>
      <c r="M25" s="302">
        <v>829</v>
      </c>
      <c r="N25" s="301"/>
      <c r="O25" s="302"/>
      <c r="P25" s="344"/>
      <c r="Q25" s="344"/>
      <c r="R25" s="344"/>
      <c r="S25" s="344"/>
      <c r="T25" s="344"/>
      <c r="U25" s="344"/>
      <c r="V25" s="344"/>
      <c r="W25" s="344"/>
      <c r="X25" s="344"/>
      <c r="Y25" s="344"/>
    </row>
    <row r="26" spans="1:25" ht="15.75" customHeight="1">
      <c r="A26" s="324"/>
      <c r="B26" s="365" t="s">
        <v>68</v>
      </c>
      <c r="C26" s="352"/>
      <c r="D26" s="352"/>
      <c r="E26" s="368"/>
      <c r="F26" s="369"/>
      <c r="G26" s="370"/>
      <c r="H26" s="371"/>
      <c r="I26" s="370"/>
      <c r="J26" s="371"/>
      <c r="K26" s="370"/>
      <c r="L26" s="371"/>
      <c r="M26" s="370"/>
      <c r="N26" s="371"/>
      <c r="O26" s="370"/>
      <c r="P26" s="344"/>
      <c r="Q26" s="344"/>
      <c r="R26" s="344"/>
      <c r="S26" s="344"/>
      <c r="T26" s="344"/>
      <c r="U26" s="344"/>
      <c r="V26" s="344"/>
      <c r="W26" s="344"/>
      <c r="X26" s="344"/>
      <c r="Y26" s="344"/>
    </row>
    <row r="27" spans="1:25" ht="15.75" customHeight="1">
      <c r="A27" s="325"/>
      <c r="B27" s="360" t="s">
        <v>105</v>
      </c>
      <c r="C27" s="338"/>
      <c r="D27" s="338"/>
      <c r="E27" s="372" t="s">
        <v>106</v>
      </c>
      <c r="F27" s="73">
        <f aca="true" t="shared" si="4" ref="F27:O27">F24+F25</f>
        <v>0</v>
      </c>
      <c r="G27" s="138">
        <f t="shared" si="4"/>
        <v>0</v>
      </c>
      <c r="H27" s="73">
        <f t="shared" si="4"/>
        <v>0</v>
      </c>
      <c r="I27" s="138">
        <f t="shared" si="4"/>
        <v>0</v>
      </c>
      <c r="J27" s="73">
        <f t="shared" si="4"/>
        <v>0</v>
      </c>
      <c r="K27" s="138">
        <f t="shared" si="4"/>
        <v>0</v>
      </c>
      <c r="L27" s="73">
        <f t="shared" si="4"/>
        <v>0</v>
      </c>
      <c r="M27" s="138">
        <f t="shared" si="4"/>
        <v>0</v>
      </c>
      <c r="N27" s="73">
        <f t="shared" si="4"/>
        <v>0</v>
      </c>
      <c r="O27" s="138">
        <f t="shared" si="4"/>
        <v>0</v>
      </c>
      <c r="P27" s="344"/>
      <c r="Q27" s="344"/>
      <c r="R27" s="344"/>
      <c r="S27" s="344"/>
      <c r="T27" s="344"/>
      <c r="U27" s="344"/>
      <c r="V27" s="344"/>
      <c r="W27" s="344"/>
      <c r="X27" s="344"/>
      <c r="Y27" s="344"/>
    </row>
    <row r="28" spans="1:25" ht="15.75" customHeight="1">
      <c r="A28" s="13" t="s">
        <v>259</v>
      </c>
      <c r="F28" s="344"/>
      <c r="G28" s="344"/>
      <c r="H28" s="344"/>
      <c r="I28" s="344"/>
      <c r="J28" s="344"/>
      <c r="K28" s="344"/>
      <c r="L28" s="141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</row>
    <row r="29" spans="1:25" ht="15.75" customHeight="1">
      <c r="A29" s="338"/>
      <c r="F29" s="344"/>
      <c r="G29" s="344"/>
      <c r="H29" s="344"/>
      <c r="I29" s="344"/>
      <c r="J29" s="373"/>
      <c r="K29" s="373"/>
      <c r="L29" s="141"/>
      <c r="M29" s="344"/>
      <c r="N29" s="344"/>
      <c r="P29" s="344"/>
      <c r="Q29" s="373" t="s">
        <v>107</v>
      </c>
      <c r="R29" s="344"/>
      <c r="S29" s="344"/>
      <c r="T29" s="344"/>
      <c r="U29" s="344"/>
      <c r="V29" s="344"/>
      <c r="W29" s="344"/>
      <c r="X29" s="344"/>
      <c r="Y29" s="373"/>
    </row>
    <row r="30" spans="1:25" ht="15.75" customHeight="1">
      <c r="A30" s="318" t="s">
        <v>69</v>
      </c>
      <c r="B30" s="319"/>
      <c r="C30" s="319"/>
      <c r="D30" s="319"/>
      <c r="E30" s="320"/>
      <c r="F30" s="374" t="s">
        <v>252</v>
      </c>
      <c r="G30" s="375"/>
      <c r="H30" s="376" t="s">
        <v>253</v>
      </c>
      <c r="I30" s="377"/>
      <c r="J30" s="376" t="s">
        <v>254</v>
      </c>
      <c r="K30" s="377"/>
      <c r="L30" s="376" t="s">
        <v>255</v>
      </c>
      <c r="M30" s="377"/>
      <c r="N30" s="376" t="s">
        <v>256</v>
      </c>
      <c r="O30" s="377"/>
      <c r="P30" s="376" t="s">
        <v>257</v>
      </c>
      <c r="Q30" s="377"/>
      <c r="R30" s="141"/>
      <c r="S30" s="141"/>
      <c r="T30" s="141"/>
      <c r="U30" s="141"/>
      <c r="V30" s="141"/>
      <c r="W30" s="141"/>
      <c r="X30" s="141"/>
      <c r="Y30" s="141"/>
    </row>
    <row r="31" spans="1:25" ht="15.75" customHeight="1">
      <c r="A31" s="321"/>
      <c r="B31" s="322"/>
      <c r="C31" s="322"/>
      <c r="D31" s="322"/>
      <c r="E31" s="323"/>
      <c r="F31" s="340" t="s">
        <v>240</v>
      </c>
      <c r="G31" s="142" t="s">
        <v>2</v>
      </c>
      <c r="H31" s="378" t="s">
        <v>240</v>
      </c>
      <c r="I31" s="248" t="s">
        <v>2</v>
      </c>
      <c r="J31" s="378" t="s">
        <v>240</v>
      </c>
      <c r="K31" s="249" t="s">
        <v>2</v>
      </c>
      <c r="L31" s="378" t="s">
        <v>240</v>
      </c>
      <c r="M31" s="248" t="s">
        <v>2</v>
      </c>
      <c r="N31" s="378" t="s">
        <v>240</v>
      </c>
      <c r="O31" s="287" t="s">
        <v>2</v>
      </c>
      <c r="P31" s="378" t="s">
        <v>240</v>
      </c>
      <c r="Q31" s="287" t="s">
        <v>2</v>
      </c>
      <c r="R31" s="143"/>
      <c r="S31" s="143"/>
      <c r="T31" s="143"/>
      <c r="U31" s="143"/>
      <c r="V31" s="143"/>
      <c r="W31" s="143"/>
      <c r="X31" s="143"/>
      <c r="Y31" s="143"/>
    </row>
    <row r="32" spans="1:25" ht="15.75" customHeight="1">
      <c r="A32" s="303" t="s">
        <v>85</v>
      </c>
      <c r="B32" s="341" t="s">
        <v>50</v>
      </c>
      <c r="C32" s="342"/>
      <c r="D32" s="342"/>
      <c r="E32" s="379" t="s">
        <v>41</v>
      </c>
      <c r="F32" s="66">
        <v>1594</v>
      </c>
      <c r="G32" s="144">
        <v>1652</v>
      </c>
      <c r="H32" s="380">
        <v>383</v>
      </c>
      <c r="I32" s="381">
        <v>237</v>
      </c>
      <c r="J32" s="380">
        <v>14</v>
      </c>
      <c r="K32" s="382">
        <v>19</v>
      </c>
      <c r="L32" s="383">
        <v>13</v>
      </c>
      <c r="M32" s="384">
        <v>16</v>
      </c>
      <c r="N32" s="380">
        <v>41.4</v>
      </c>
      <c r="O32" s="385">
        <v>41</v>
      </c>
      <c r="P32" s="380">
        <v>223</v>
      </c>
      <c r="Q32" s="385">
        <v>228</v>
      </c>
      <c r="R32" s="144"/>
      <c r="S32" s="144"/>
      <c r="T32" s="145"/>
      <c r="U32" s="145"/>
      <c r="V32" s="144"/>
      <c r="W32" s="144"/>
      <c r="X32" s="145"/>
      <c r="Y32" s="145"/>
    </row>
    <row r="33" spans="1:25" ht="15.75" customHeight="1">
      <c r="A33" s="304"/>
      <c r="B33" s="337"/>
      <c r="C33" s="355" t="s">
        <v>70</v>
      </c>
      <c r="D33" s="356"/>
      <c r="E33" s="386"/>
      <c r="F33" s="68">
        <v>777</v>
      </c>
      <c r="G33" s="146">
        <v>760</v>
      </c>
      <c r="H33" s="387">
        <v>144</v>
      </c>
      <c r="I33" s="388">
        <v>127</v>
      </c>
      <c r="J33" s="387">
        <v>10</v>
      </c>
      <c r="K33" s="389">
        <v>10</v>
      </c>
      <c r="L33" s="387">
        <v>0</v>
      </c>
      <c r="M33" s="390">
        <v>0</v>
      </c>
      <c r="N33" s="387">
        <v>0</v>
      </c>
      <c r="O33" s="391">
        <v>0</v>
      </c>
      <c r="P33" s="387">
        <v>210</v>
      </c>
      <c r="Q33" s="391">
        <v>212</v>
      </c>
      <c r="R33" s="144"/>
      <c r="S33" s="144"/>
      <c r="T33" s="145"/>
      <c r="U33" s="145"/>
      <c r="V33" s="144"/>
      <c r="W33" s="144"/>
      <c r="X33" s="145"/>
      <c r="Y33" s="145"/>
    </row>
    <row r="34" spans="1:25" ht="15.75" customHeight="1">
      <c r="A34" s="304"/>
      <c r="B34" s="337"/>
      <c r="C34" s="392"/>
      <c r="D34" s="345" t="s">
        <v>71</v>
      </c>
      <c r="E34" s="393"/>
      <c r="F34" s="70">
        <v>0</v>
      </c>
      <c r="G34" s="114">
        <v>0</v>
      </c>
      <c r="H34" s="394">
        <v>144</v>
      </c>
      <c r="I34" s="395">
        <v>127</v>
      </c>
      <c r="J34" s="394">
        <v>10</v>
      </c>
      <c r="K34" s="396">
        <v>10</v>
      </c>
      <c r="L34" s="394">
        <v>0</v>
      </c>
      <c r="M34" s="397">
        <v>0</v>
      </c>
      <c r="N34" s="394">
        <v>0</v>
      </c>
      <c r="O34" s="236">
        <v>0</v>
      </c>
      <c r="P34" s="394">
        <v>210</v>
      </c>
      <c r="Q34" s="236">
        <v>212</v>
      </c>
      <c r="R34" s="144"/>
      <c r="S34" s="144"/>
      <c r="T34" s="145"/>
      <c r="U34" s="145"/>
      <c r="V34" s="144"/>
      <c r="W34" s="144"/>
      <c r="X34" s="145"/>
      <c r="Y34" s="145"/>
    </row>
    <row r="35" spans="1:25" ht="15.75" customHeight="1">
      <c r="A35" s="304"/>
      <c r="B35" s="348"/>
      <c r="C35" s="398" t="s">
        <v>72</v>
      </c>
      <c r="D35" s="352"/>
      <c r="E35" s="399"/>
      <c r="F35" s="119">
        <v>817</v>
      </c>
      <c r="G35" s="120">
        <v>892</v>
      </c>
      <c r="H35" s="400">
        <v>239</v>
      </c>
      <c r="I35" s="401">
        <v>110</v>
      </c>
      <c r="J35" s="402">
        <v>4</v>
      </c>
      <c r="K35" s="403">
        <v>9</v>
      </c>
      <c r="L35" s="400">
        <v>13</v>
      </c>
      <c r="M35" s="404">
        <v>16</v>
      </c>
      <c r="N35" s="400">
        <v>41.4</v>
      </c>
      <c r="O35" s="405">
        <v>41</v>
      </c>
      <c r="P35" s="400">
        <v>13</v>
      </c>
      <c r="Q35" s="405">
        <v>16</v>
      </c>
      <c r="R35" s="144"/>
      <c r="S35" s="144"/>
      <c r="T35" s="145"/>
      <c r="U35" s="145"/>
      <c r="V35" s="144"/>
      <c r="W35" s="144"/>
      <c r="X35" s="145"/>
      <c r="Y35" s="145"/>
    </row>
    <row r="36" spans="1:25" ht="15.75" customHeight="1">
      <c r="A36" s="304"/>
      <c r="B36" s="351" t="s">
        <v>53</v>
      </c>
      <c r="C36" s="362"/>
      <c r="D36" s="362"/>
      <c r="E36" s="379" t="s">
        <v>42</v>
      </c>
      <c r="F36" s="65">
        <v>1421</v>
      </c>
      <c r="G36" s="123">
        <v>1436</v>
      </c>
      <c r="H36" s="383">
        <v>336</v>
      </c>
      <c r="I36" s="406">
        <v>275</v>
      </c>
      <c r="J36" s="383">
        <v>6</v>
      </c>
      <c r="K36" s="407">
        <v>19</v>
      </c>
      <c r="L36" s="383">
        <v>13</v>
      </c>
      <c r="M36" s="384">
        <v>24</v>
      </c>
      <c r="N36" s="383">
        <v>18</v>
      </c>
      <c r="O36" s="408">
        <v>22</v>
      </c>
      <c r="P36" s="383">
        <v>216</v>
      </c>
      <c r="Q36" s="408">
        <v>198</v>
      </c>
      <c r="R36" s="144"/>
      <c r="S36" s="144"/>
      <c r="T36" s="144"/>
      <c r="U36" s="144"/>
      <c r="V36" s="144"/>
      <c r="W36" s="144"/>
      <c r="X36" s="145"/>
      <c r="Y36" s="145"/>
    </row>
    <row r="37" spans="1:25" ht="15.75" customHeight="1">
      <c r="A37" s="304"/>
      <c r="B37" s="337"/>
      <c r="C37" s="345" t="s">
        <v>73</v>
      </c>
      <c r="D37" s="346"/>
      <c r="E37" s="393"/>
      <c r="F37" s="69">
        <v>794</v>
      </c>
      <c r="G37" s="126">
        <v>768</v>
      </c>
      <c r="H37" s="394">
        <v>272</v>
      </c>
      <c r="I37" s="395">
        <v>195</v>
      </c>
      <c r="J37" s="394">
        <v>6</v>
      </c>
      <c r="K37" s="396">
        <v>19</v>
      </c>
      <c r="L37" s="394">
        <v>2</v>
      </c>
      <c r="M37" s="397">
        <v>2</v>
      </c>
      <c r="N37" s="394">
        <v>15.1</v>
      </c>
      <c r="O37" s="236">
        <v>15</v>
      </c>
      <c r="P37" s="394">
        <v>199</v>
      </c>
      <c r="Q37" s="236">
        <v>169</v>
      </c>
      <c r="R37" s="144"/>
      <c r="S37" s="144"/>
      <c r="T37" s="144"/>
      <c r="U37" s="144"/>
      <c r="V37" s="144"/>
      <c r="W37" s="144"/>
      <c r="X37" s="145"/>
      <c r="Y37" s="145"/>
    </row>
    <row r="38" spans="1:25" ht="15.75" customHeight="1">
      <c r="A38" s="304"/>
      <c r="B38" s="348"/>
      <c r="C38" s="345" t="s">
        <v>74</v>
      </c>
      <c r="D38" s="346"/>
      <c r="E38" s="393"/>
      <c r="F38" s="69">
        <v>628</v>
      </c>
      <c r="G38" s="126">
        <v>668</v>
      </c>
      <c r="H38" s="394">
        <v>65</v>
      </c>
      <c r="I38" s="395">
        <v>80</v>
      </c>
      <c r="J38" s="394">
        <v>0</v>
      </c>
      <c r="K38" s="403">
        <v>0</v>
      </c>
      <c r="L38" s="394">
        <v>11</v>
      </c>
      <c r="M38" s="397">
        <v>22</v>
      </c>
      <c r="N38" s="394">
        <v>2.8</v>
      </c>
      <c r="O38" s="236">
        <v>7</v>
      </c>
      <c r="P38" s="394">
        <v>17</v>
      </c>
      <c r="Q38" s="236">
        <v>29</v>
      </c>
      <c r="R38" s="145"/>
      <c r="S38" s="145"/>
      <c r="T38" s="144"/>
      <c r="U38" s="144"/>
      <c r="V38" s="144"/>
      <c r="W38" s="144"/>
      <c r="X38" s="145"/>
      <c r="Y38" s="145"/>
    </row>
    <row r="39" spans="1:25" ht="15.75" customHeight="1">
      <c r="A39" s="305"/>
      <c r="B39" s="409" t="s">
        <v>75</v>
      </c>
      <c r="C39" s="410"/>
      <c r="D39" s="410"/>
      <c r="E39" s="411" t="s">
        <v>108</v>
      </c>
      <c r="F39" s="73">
        <f>F32-F36</f>
        <v>173</v>
      </c>
      <c r="G39" s="138">
        <f>G32-G36</f>
        <v>216</v>
      </c>
      <c r="H39" s="412">
        <f aca="true" t="shared" si="5" ref="H39:Q39">H32-H36</f>
        <v>47</v>
      </c>
      <c r="I39" s="413">
        <f t="shared" si="5"/>
        <v>-38</v>
      </c>
      <c r="J39" s="412">
        <f t="shared" si="5"/>
        <v>8</v>
      </c>
      <c r="K39" s="413">
        <f t="shared" si="5"/>
        <v>0</v>
      </c>
      <c r="L39" s="412">
        <f t="shared" si="5"/>
        <v>0</v>
      </c>
      <c r="M39" s="413">
        <f t="shared" si="5"/>
        <v>-8</v>
      </c>
      <c r="N39" s="412">
        <f t="shared" si="5"/>
        <v>23.4</v>
      </c>
      <c r="O39" s="413">
        <f t="shared" si="5"/>
        <v>19</v>
      </c>
      <c r="P39" s="412">
        <f>P32-P36</f>
        <v>7</v>
      </c>
      <c r="Q39" s="413">
        <f t="shared" si="5"/>
        <v>30</v>
      </c>
      <c r="R39" s="144"/>
      <c r="S39" s="144"/>
      <c r="T39" s="144"/>
      <c r="U39" s="144"/>
      <c r="V39" s="144"/>
      <c r="W39" s="144"/>
      <c r="X39" s="145"/>
      <c r="Y39" s="145"/>
    </row>
    <row r="40" spans="1:25" ht="15.75" customHeight="1">
      <c r="A40" s="303" t="s">
        <v>86</v>
      </c>
      <c r="B40" s="351" t="s">
        <v>76</v>
      </c>
      <c r="C40" s="362"/>
      <c r="D40" s="362"/>
      <c r="E40" s="379" t="s">
        <v>44</v>
      </c>
      <c r="F40" s="65">
        <v>1305</v>
      </c>
      <c r="G40" s="133">
        <v>1331</v>
      </c>
      <c r="H40" s="383">
        <v>695</v>
      </c>
      <c r="I40" s="406">
        <v>935</v>
      </c>
      <c r="J40" s="383">
        <v>0</v>
      </c>
      <c r="K40" s="407">
        <v>0</v>
      </c>
      <c r="L40" s="383">
        <v>453</v>
      </c>
      <c r="M40" s="384">
        <v>153</v>
      </c>
      <c r="N40" s="383">
        <v>133.1</v>
      </c>
      <c r="O40" s="408">
        <v>283</v>
      </c>
      <c r="P40" s="383">
        <v>202</v>
      </c>
      <c r="Q40" s="408">
        <v>314</v>
      </c>
      <c r="R40" s="144"/>
      <c r="S40" s="144"/>
      <c r="T40" s="145"/>
      <c r="U40" s="145"/>
      <c r="V40" s="145"/>
      <c r="W40" s="145"/>
      <c r="X40" s="144"/>
      <c r="Y40" s="144"/>
    </row>
    <row r="41" spans="1:25" ht="15.75" customHeight="1">
      <c r="A41" s="306"/>
      <c r="B41" s="348"/>
      <c r="C41" s="345" t="s">
        <v>77</v>
      </c>
      <c r="D41" s="346"/>
      <c r="E41" s="393"/>
      <c r="F41" s="147">
        <v>345</v>
      </c>
      <c r="G41" s="148">
        <v>346</v>
      </c>
      <c r="H41" s="402">
        <v>399</v>
      </c>
      <c r="I41" s="403">
        <v>472</v>
      </c>
      <c r="J41" s="394">
        <v>0</v>
      </c>
      <c r="K41" s="396">
        <v>0</v>
      </c>
      <c r="L41" s="394">
        <v>364</v>
      </c>
      <c r="M41" s="397">
        <v>60</v>
      </c>
      <c r="N41" s="394">
        <v>0</v>
      </c>
      <c r="O41" s="236">
        <v>0</v>
      </c>
      <c r="P41" s="394">
        <v>0</v>
      </c>
      <c r="Q41" s="236">
        <v>0</v>
      </c>
      <c r="R41" s="145"/>
      <c r="S41" s="145"/>
      <c r="T41" s="145"/>
      <c r="U41" s="145"/>
      <c r="V41" s="145"/>
      <c r="W41" s="145"/>
      <c r="X41" s="144"/>
      <c r="Y41" s="144"/>
    </row>
    <row r="42" spans="1:25" ht="15.75" customHeight="1">
      <c r="A42" s="306"/>
      <c r="B42" s="351" t="s">
        <v>64</v>
      </c>
      <c r="C42" s="362"/>
      <c r="D42" s="362"/>
      <c r="E42" s="379" t="s">
        <v>45</v>
      </c>
      <c r="F42" s="65">
        <v>1556</v>
      </c>
      <c r="G42" s="133">
        <v>1629</v>
      </c>
      <c r="H42" s="383">
        <v>779</v>
      </c>
      <c r="I42" s="406">
        <v>961</v>
      </c>
      <c r="J42" s="383">
        <v>2</v>
      </c>
      <c r="K42" s="407">
        <v>10</v>
      </c>
      <c r="L42" s="383">
        <v>448</v>
      </c>
      <c r="M42" s="384">
        <v>145</v>
      </c>
      <c r="N42" s="383">
        <v>156.6</v>
      </c>
      <c r="O42" s="408">
        <v>302</v>
      </c>
      <c r="P42" s="383">
        <v>209</v>
      </c>
      <c r="Q42" s="408">
        <v>344</v>
      </c>
      <c r="R42" s="144"/>
      <c r="S42" s="144"/>
      <c r="T42" s="145"/>
      <c r="U42" s="145"/>
      <c r="V42" s="144"/>
      <c r="W42" s="144"/>
      <c r="X42" s="144"/>
      <c r="Y42" s="144"/>
    </row>
    <row r="43" spans="1:25" ht="15.75" customHeight="1">
      <c r="A43" s="306"/>
      <c r="B43" s="348"/>
      <c r="C43" s="345" t="s">
        <v>78</v>
      </c>
      <c r="D43" s="346"/>
      <c r="E43" s="393"/>
      <c r="F43" s="69">
        <v>437</v>
      </c>
      <c r="G43" s="126">
        <v>464</v>
      </c>
      <c r="H43" s="394">
        <v>598</v>
      </c>
      <c r="I43" s="395">
        <v>383</v>
      </c>
      <c r="J43" s="402">
        <v>2</v>
      </c>
      <c r="K43" s="403">
        <v>10</v>
      </c>
      <c r="L43" s="394">
        <v>80</v>
      </c>
      <c r="M43" s="397">
        <v>0</v>
      </c>
      <c r="N43" s="394">
        <v>156.6</v>
      </c>
      <c r="O43" s="236">
        <v>302</v>
      </c>
      <c r="P43" s="394">
        <v>209</v>
      </c>
      <c r="Q43" s="236">
        <v>341</v>
      </c>
      <c r="R43" s="145"/>
      <c r="S43" s="144"/>
      <c r="T43" s="145"/>
      <c r="U43" s="145"/>
      <c r="V43" s="144"/>
      <c r="W43" s="144"/>
      <c r="X43" s="145"/>
      <c r="Y43" s="145"/>
    </row>
    <row r="44" spans="1:25" ht="15.75" customHeight="1">
      <c r="A44" s="307"/>
      <c r="B44" s="360" t="s">
        <v>75</v>
      </c>
      <c r="C44" s="338"/>
      <c r="D44" s="338"/>
      <c r="E44" s="411" t="s">
        <v>109</v>
      </c>
      <c r="F44" s="128">
        <f>F40-F42</f>
        <v>-251</v>
      </c>
      <c r="G44" s="129">
        <f>G40-G42</f>
        <v>-298</v>
      </c>
      <c r="H44" s="414">
        <f aca="true" t="shared" si="6" ref="H44:N44">H40-H42</f>
        <v>-84</v>
      </c>
      <c r="I44" s="415">
        <f>I40-I42</f>
        <v>-26</v>
      </c>
      <c r="J44" s="414">
        <f t="shared" si="6"/>
        <v>-2</v>
      </c>
      <c r="K44" s="415">
        <f>K40-K42</f>
        <v>-10</v>
      </c>
      <c r="L44" s="414">
        <f t="shared" si="6"/>
        <v>5</v>
      </c>
      <c r="M44" s="415">
        <f>M40-M42</f>
        <v>8</v>
      </c>
      <c r="N44" s="414">
        <f t="shared" si="6"/>
        <v>-23.5</v>
      </c>
      <c r="O44" s="415">
        <f>O40-O42</f>
        <v>-19</v>
      </c>
      <c r="P44" s="414">
        <f>P40-P42</f>
        <v>-7</v>
      </c>
      <c r="Q44" s="415">
        <f>Q40-Q42</f>
        <v>-30</v>
      </c>
      <c r="R44" s="144"/>
      <c r="S44" s="144"/>
      <c r="T44" s="145"/>
      <c r="U44" s="145"/>
      <c r="V44" s="144"/>
      <c r="W44" s="144"/>
      <c r="X44" s="144"/>
      <c r="Y44" s="144"/>
    </row>
    <row r="45" spans="1:25" ht="15.75" customHeight="1">
      <c r="A45" s="309" t="s">
        <v>87</v>
      </c>
      <c r="B45" s="416" t="s">
        <v>79</v>
      </c>
      <c r="C45" s="417"/>
      <c r="D45" s="417"/>
      <c r="E45" s="418" t="s">
        <v>110</v>
      </c>
      <c r="F45" s="149">
        <f>F39+F44</f>
        <v>-78</v>
      </c>
      <c r="G45" s="150">
        <f>G39+G44</f>
        <v>-82</v>
      </c>
      <c r="H45" s="419">
        <f aca="true" t="shared" si="7" ref="H45:N45">H39+H44</f>
        <v>-37</v>
      </c>
      <c r="I45" s="420">
        <v>-64</v>
      </c>
      <c r="J45" s="419">
        <f t="shared" si="7"/>
        <v>6</v>
      </c>
      <c r="K45" s="420">
        <v>-10</v>
      </c>
      <c r="L45" s="419">
        <f t="shared" si="7"/>
        <v>5</v>
      </c>
      <c r="M45" s="420">
        <v>0</v>
      </c>
      <c r="N45" s="419">
        <f t="shared" si="7"/>
        <v>-0.10000000000000142</v>
      </c>
      <c r="O45" s="420">
        <v>0</v>
      </c>
      <c r="P45" s="419">
        <f>P39+P44</f>
        <v>0</v>
      </c>
      <c r="Q45" s="420">
        <v>0</v>
      </c>
      <c r="R45" s="144"/>
      <c r="S45" s="144"/>
      <c r="T45" s="144"/>
      <c r="U45" s="144"/>
      <c r="V45" s="144"/>
      <c r="W45" s="144"/>
      <c r="X45" s="144"/>
      <c r="Y45" s="144"/>
    </row>
    <row r="46" spans="1:25" ht="15.75" customHeight="1">
      <c r="A46" s="310"/>
      <c r="B46" s="358" t="s">
        <v>80</v>
      </c>
      <c r="C46" s="346"/>
      <c r="D46" s="346"/>
      <c r="E46" s="346"/>
      <c r="F46" s="147">
        <v>0</v>
      </c>
      <c r="G46" s="148">
        <v>0</v>
      </c>
      <c r="H46" s="402">
        <v>0</v>
      </c>
      <c r="I46" s="403">
        <v>0</v>
      </c>
      <c r="J46" s="402">
        <v>0</v>
      </c>
      <c r="K46" s="403">
        <v>0</v>
      </c>
      <c r="L46" s="394">
        <v>0</v>
      </c>
      <c r="M46" s="397">
        <v>0</v>
      </c>
      <c r="N46" s="402">
        <v>0</v>
      </c>
      <c r="O46" s="421">
        <v>0</v>
      </c>
      <c r="P46" s="402">
        <v>0</v>
      </c>
      <c r="Q46" s="421">
        <v>0</v>
      </c>
      <c r="R46" s="145"/>
      <c r="S46" s="145"/>
      <c r="T46" s="145"/>
      <c r="U46" s="145"/>
      <c r="V46" s="145"/>
      <c r="W46" s="145"/>
      <c r="X46" s="145"/>
      <c r="Y46" s="145"/>
    </row>
    <row r="47" spans="1:25" ht="15.75" customHeight="1">
      <c r="A47" s="310"/>
      <c r="B47" s="358" t="s">
        <v>81</v>
      </c>
      <c r="C47" s="346"/>
      <c r="D47" s="346"/>
      <c r="E47" s="346"/>
      <c r="F47" s="69">
        <v>4</v>
      </c>
      <c r="G47" s="126">
        <v>1</v>
      </c>
      <c r="H47" s="394">
        <v>0</v>
      </c>
      <c r="I47" s="395">
        <v>0</v>
      </c>
      <c r="J47" s="394">
        <v>0</v>
      </c>
      <c r="K47" s="396">
        <v>0</v>
      </c>
      <c r="L47" s="394">
        <v>0</v>
      </c>
      <c r="M47" s="397">
        <v>0</v>
      </c>
      <c r="N47" s="394">
        <v>0</v>
      </c>
      <c r="O47" s="236">
        <v>0</v>
      </c>
      <c r="P47" s="394">
        <v>0</v>
      </c>
      <c r="Q47" s="236">
        <v>0</v>
      </c>
      <c r="R47" s="144"/>
      <c r="S47" s="144"/>
      <c r="T47" s="144"/>
      <c r="U47" s="144"/>
      <c r="V47" s="144"/>
      <c r="W47" s="144"/>
      <c r="X47" s="144"/>
      <c r="Y47" s="144"/>
    </row>
    <row r="48" spans="1:25" ht="15.75" customHeight="1">
      <c r="A48" s="311"/>
      <c r="B48" s="360" t="s">
        <v>82</v>
      </c>
      <c r="C48" s="338"/>
      <c r="D48" s="338"/>
      <c r="E48" s="338"/>
      <c r="F48" s="74">
        <v>4</v>
      </c>
      <c r="G48" s="151">
        <v>1</v>
      </c>
      <c r="H48" s="422">
        <v>0</v>
      </c>
      <c r="I48" s="423">
        <v>0</v>
      </c>
      <c r="J48" s="422">
        <v>0</v>
      </c>
      <c r="K48" s="424">
        <v>0</v>
      </c>
      <c r="L48" s="422">
        <v>0</v>
      </c>
      <c r="M48" s="425">
        <v>0</v>
      </c>
      <c r="N48" s="422">
        <v>0</v>
      </c>
      <c r="O48" s="413">
        <v>0</v>
      </c>
      <c r="P48" s="422">
        <v>0</v>
      </c>
      <c r="Q48" s="413">
        <v>0</v>
      </c>
      <c r="R48" s="144"/>
      <c r="S48" s="144"/>
      <c r="T48" s="144"/>
      <c r="U48" s="144"/>
      <c r="V48" s="144"/>
      <c r="W48" s="144"/>
      <c r="X48" s="144"/>
      <c r="Y48" s="144"/>
    </row>
    <row r="49" spans="1:16" ht="15.75" customHeight="1">
      <c r="A49" s="13" t="s">
        <v>111</v>
      </c>
      <c r="O49" s="337"/>
      <c r="P49" s="337"/>
    </row>
    <row r="50" spans="15:16" ht="15.75" customHeight="1">
      <c r="O50" s="337"/>
      <c r="P50" s="337"/>
    </row>
  </sheetData>
  <sheetProtection/>
  <mergeCells count="29">
    <mergeCell ref="I25:I26"/>
    <mergeCell ref="F6:G6"/>
    <mergeCell ref="H6:I6"/>
    <mergeCell ref="A45:A48"/>
    <mergeCell ref="A6:E7"/>
    <mergeCell ref="A30:E31"/>
    <mergeCell ref="A8:A18"/>
    <mergeCell ref="A19:A27"/>
    <mergeCell ref="E25:E26"/>
    <mergeCell ref="O25:O26"/>
    <mergeCell ref="N6:O6"/>
    <mergeCell ref="L6:M6"/>
    <mergeCell ref="A32:A39"/>
    <mergeCell ref="A40:A44"/>
    <mergeCell ref="J25:J26"/>
    <mergeCell ref="K25:K26"/>
    <mergeCell ref="F25:F26"/>
    <mergeCell ref="G25:G26"/>
    <mergeCell ref="H25:H26"/>
    <mergeCell ref="P30:Q30"/>
    <mergeCell ref="J6:K6"/>
    <mergeCell ref="N30:O30"/>
    <mergeCell ref="F30:G30"/>
    <mergeCell ref="H30:I30"/>
    <mergeCell ref="J30:K30"/>
    <mergeCell ref="L30:M30"/>
    <mergeCell ref="L25:L26"/>
    <mergeCell ref="M25:M26"/>
    <mergeCell ref="N25:N26"/>
  </mergeCells>
  <printOptions horizontalCentered="1" verticalCentered="1"/>
  <pageMargins left="0.7874015748031497" right="0.2755905511811024" top="0.3937007874015748" bottom="0.35433070866141736" header="0.1968503937007874" footer="0.1968503937007874"/>
  <pageSetup blackAndWhite="1" fitToHeight="1" fitToWidth="1" horizontalDpi="600" verticalDpi="600" orientation="landscape" paperSize="9" scale="68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L41" sqref="L41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28" t="s">
        <v>258</v>
      </c>
      <c r="F1" s="1"/>
    </row>
    <row r="3" ht="14.25">
      <c r="A3" s="27" t="s">
        <v>112</v>
      </c>
    </row>
    <row r="5" spans="1:5" ht="13.5">
      <c r="A5" s="58" t="s">
        <v>241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242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88" t="s">
        <v>88</v>
      </c>
      <c r="B9" s="288" t="s">
        <v>90</v>
      </c>
      <c r="C9" s="55" t="s">
        <v>4</v>
      </c>
      <c r="D9" s="56"/>
      <c r="E9" s="56"/>
      <c r="F9" s="65">
        <v>133742</v>
      </c>
      <c r="G9" s="75">
        <f>F9/$F$27*100</f>
        <v>29.813130153521726</v>
      </c>
      <c r="H9" s="66">
        <v>134925</v>
      </c>
      <c r="I9" s="80">
        <f aca="true" t="shared" si="0" ref="I9:I45">(F9/H9-1)*100</f>
        <v>-0.8767833981841777</v>
      </c>
    </row>
    <row r="10" spans="1:9" ht="18" customHeight="1">
      <c r="A10" s="289"/>
      <c r="B10" s="289"/>
      <c r="C10" s="7"/>
      <c r="D10" s="52" t="s">
        <v>23</v>
      </c>
      <c r="E10" s="53"/>
      <c r="F10" s="67">
        <v>39181</v>
      </c>
      <c r="G10" s="76">
        <f aca="true" t="shared" si="1" ref="G10:G27">F10/$F$27*100</f>
        <v>8.734042055189354</v>
      </c>
      <c r="H10" s="68">
        <v>40906</v>
      </c>
      <c r="I10" s="81">
        <f t="shared" si="0"/>
        <v>-4.216985283332519</v>
      </c>
    </row>
    <row r="11" spans="1:9" ht="18" customHeight="1">
      <c r="A11" s="289"/>
      <c r="B11" s="289"/>
      <c r="C11" s="7"/>
      <c r="D11" s="16"/>
      <c r="E11" s="23" t="s">
        <v>24</v>
      </c>
      <c r="F11" s="69">
        <v>30929</v>
      </c>
      <c r="G11" s="77">
        <f t="shared" si="1"/>
        <v>6.89454548696949</v>
      </c>
      <c r="H11" s="70">
        <v>30361</v>
      </c>
      <c r="I11" s="82">
        <f t="shared" si="0"/>
        <v>1.870821119198962</v>
      </c>
    </row>
    <row r="12" spans="1:9" ht="18" customHeight="1">
      <c r="A12" s="289"/>
      <c r="B12" s="289"/>
      <c r="C12" s="7"/>
      <c r="D12" s="16"/>
      <c r="E12" s="23" t="s">
        <v>25</v>
      </c>
      <c r="F12" s="69">
        <v>3781</v>
      </c>
      <c r="G12" s="77">
        <f t="shared" si="1"/>
        <v>0.8428425259863441</v>
      </c>
      <c r="H12" s="70">
        <v>4414</v>
      </c>
      <c r="I12" s="82">
        <f t="shared" si="0"/>
        <v>-14.340734028092427</v>
      </c>
    </row>
    <row r="13" spans="1:9" ht="18" customHeight="1">
      <c r="A13" s="289"/>
      <c r="B13" s="289"/>
      <c r="C13" s="7"/>
      <c r="D13" s="33"/>
      <c r="E13" s="23" t="s">
        <v>26</v>
      </c>
      <c r="F13" s="69">
        <v>426</v>
      </c>
      <c r="G13" s="77">
        <f t="shared" si="1"/>
        <v>0.09496189263956166</v>
      </c>
      <c r="H13" s="70">
        <v>735</v>
      </c>
      <c r="I13" s="82">
        <f t="shared" si="0"/>
        <v>-42.04081632653062</v>
      </c>
    </row>
    <row r="14" spans="1:9" ht="18" customHeight="1">
      <c r="A14" s="289"/>
      <c r="B14" s="289"/>
      <c r="C14" s="7"/>
      <c r="D14" s="61" t="s">
        <v>27</v>
      </c>
      <c r="E14" s="51"/>
      <c r="F14" s="65">
        <v>30102</v>
      </c>
      <c r="G14" s="75">
        <f t="shared" si="1"/>
        <v>6.7101945827138145</v>
      </c>
      <c r="H14" s="66">
        <v>25873</v>
      </c>
      <c r="I14" s="83">
        <f t="shared" si="0"/>
        <v>16.345224751671616</v>
      </c>
    </row>
    <row r="15" spans="1:9" ht="18" customHeight="1">
      <c r="A15" s="289"/>
      <c r="B15" s="289"/>
      <c r="C15" s="7"/>
      <c r="D15" s="16"/>
      <c r="E15" s="23" t="s">
        <v>28</v>
      </c>
      <c r="F15" s="69">
        <v>844</v>
      </c>
      <c r="G15" s="77">
        <f t="shared" si="1"/>
        <v>0.18814046335161982</v>
      </c>
      <c r="H15" s="70">
        <v>830</v>
      </c>
      <c r="I15" s="82">
        <f t="shared" si="0"/>
        <v>1.6867469879518149</v>
      </c>
    </row>
    <row r="16" spans="1:9" ht="18" customHeight="1">
      <c r="A16" s="289"/>
      <c r="B16" s="289"/>
      <c r="C16" s="7"/>
      <c r="D16" s="16"/>
      <c r="E16" s="29" t="s">
        <v>29</v>
      </c>
      <c r="F16" s="67">
        <v>29258</v>
      </c>
      <c r="G16" s="76">
        <f t="shared" si="1"/>
        <v>6.522054119362195</v>
      </c>
      <c r="H16" s="68">
        <v>25043</v>
      </c>
      <c r="I16" s="81">
        <f t="shared" si="0"/>
        <v>16.83105059298007</v>
      </c>
    </row>
    <row r="17" spans="1:9" ht="18" customHeight="1">
      <c r="A17" s="289"/>
      <c r="B17" s="289"/>
      <c r="C17" s="7"/>
      <c r="D17" s="293" t="s">
        <v>30</v>
      </c>
      <c r="E17" s="328"/>
      <c r="F17" s="67">
        <v>27384</v>
      </c>
      <c r="G17" s="76">
        <f t="shared" si="1"/>
        <v>6.104310957844499</v>
      </c>
      <c r="H17" s="68">
        <v>40726</v>
      </c>
      <c r="I17" s="81">
        <f t="shared" si="0"/>
        <v>-32.76039876246133</v>
      </c>
    </row>
    <row r="18" spans="1:9" ht="18" customHeight="1">
      <c r="A18" s="289"/>
      <c r="B18" s="289"/>
      <c r="C18" s="7"/>
      <c r="D18" s="293" t="s">
        <v>94</v>
      </c>
      <c r="E18" s="294"/>
      <c r="F18" s="69">
        <v>2287</v>
      </c>
      <c r="G18" s="77">
        <f t="shared" si="1"/>
        <v>0.5098071560250647</v>
      </c>
      <c r="H18" s="70">
        <v>2385</v>
      </c>
      <c r="I18" s="82">
        <f t="shared" si="0"/>
        <v>-4.109014675052414</v>
      </c>
    </row>
    <row r="19" spans="1:9" ht="18" customHeight="1">
      <c r="A19" s="289"/>
      <c r="B19" s="289"/>
      <c r="C19" s="10"/>
      <c r="D19" s="293" t="s">
        <v>95</v>
      </c>
      <c r="E19" s="294"/>
      <c r="F19" s="69">
        <v>0</v>
      </c>
      <c r="G19" s="77">
        <f t="shared" si="1"/>
        <v>0</v>
      </c>
      <c r="H19" s="70">
        <v>0</v>
      </c>
      <c r="I19" s="82" t="e">
        <f t="shared" si="0"/>
        <v>#DIV/0!</v>
      </c>
    </row>
    <row r="20" spans="1:9" ht="18" customHeight="1">
      <c r="A20" s="289"/>
      <c r="B20" s="289"/>
      <c r="C20" s="44" t="s">
        <v>5</v>
      </c>
      <c r="D20" s="43"/>
      <c r="E20" s="43"/>
      <c r="F20" s="69">
        <v>15422</v>
      </c>
      <c r="G20" s="77">
        <f t="shared" si="1"/>
        <v>3.437798845744883</v>
      </c>
      <c r="H20" s="70">
        <v>18157</v>
      </c>
      <c r="I20" s="82">
        <f t="shared" si="0"/>
        <v>-15.063061078371975</v>
      </c>
    </row>
    <row r="21" spans="1:9" ht="18" customHeight="1">
      <c r="A21" s="289"/>
      <c r="B21" s="289"/>
      <c r="C21" s="44" t="s">
        <v>6</v>
      </c>
      <c r="D21" s="43"/>
      <c r="E21" s="43"/>
      <c r="F21" s="69">
        <v>111416</v>
      </c>
      <c r="G21" s="77">
        <f t="shared" si="1"/>
        <v>24.83632448434132</v>
      </c>
      <c r="H21" s="70">
        <v>111003</v>
      </c>
      <c r="I21" s="82">
        <f t="shared" si="0"/>
        <v>0.37206201634190084</v>
      </c>
    </row>
    <row r="22" spans="1:9" ht="18" customHeight="1">
      <c r="A22" s="289"/>
      <c r="B22" s="289"/>
      <c r="C22" s="44" t="s">
        <v>31</v>
      </c>
      <c r="D22" s="43"/>
      <c r="E22" s="43"/>
      <c r="F22" s="69">
        <v>6770</v>
      </c>
      <c r="G22" s="77">
        <f t="shared" si="1"/>
        <v>1.5091361811498414</v>
      </c>
      <c r="H22" s="70">
        <v>5996</v>
      </c>
      <c r="I22" s="82">
        <f t="shared" si="0"/>
        <v>12.908605737158108</v>
      </c>
    </row>
    <row r="23" spans="1:9" ht="18" customHeight="1">
      <c r="A23" s="289"/>
      <c r="B23" s="289"/>
      <c r="C23" s="44" t="s">
        <v>7</v>
      </c>
      <c r="D23" s="43"/>
      <c r="E23" s="43"/>
      <c r="F23" s="69">
        <v>45061</v>
      </c>
      <c r="G23" s="77">
        <f t="shared" si="1"/>
        <v>10.044783671904431</v>
      </c>
      <c r="H23" s="70">
        <v>43818</v>
      </c>
      <c r="I23" s="82">
        <f t="shared" si="0"/>
        <v>2.836733762380761</v>
      </c>
    </row>
    <row r="24" spans="1:9" ht="18" customHeight="1">
      <c r="A24" s="289"/>
      <c r="B24" s="289"/>
      <c r="C24" s="44" t="s">
        <v>32</v>
      </c>
      <c r="D24" s="43"/>
      <c r="E24" s="43"/>
      <c r="F24" s="69">
        <v>973</v>
      </c>
      <c r="G24" s="77">
        <f t="shared" si="1"/>
        <v>0.21689652943261384</v>
      </c>
      <c r="H24" s="70">
        <v>897</v>
      </c>
      <c r="I24" s="82">
        <f t="shared" si="0"/>
        <v>8.472686733556301</v>
      </c>
    </row>
    <row r="25" spans="1:9" ht="18" customHeight="1">
      <c r="A25" s="289"/>
      <c r="B25" s="289"/>
      <c r="C25" s="44" t="s">
        <v>8</v>
      </c>
      <c r="D25" s="43"/>
      <c r="E25" s="43"/>
      <c r="F25" s="69">
        <v>56133</v>
      </c>
      <c r="G25" s="77">
        <f t="shared" si="1"/>
        <v>12.512901219569283</v>
      </c>
      <c r="H25" s="70">
        <v>57144</v>
      </c>
      <c r="I25" s="82">
        <f t="shared" si="0"/>
        <v>-1.7692146157076816</v>
      </c>
    </row>
    <row r="26" spans="1:9" ht="18" customHeight="1">
      <c r="A26" s="289"/>
      <c r="B26" s="289"/>
      <c r="C26" s="45" t="s">
        <v>9</v>
      </c>
      <c r="D26" s="46"/>
      <c r="E26" s="46"/>
      <c r="F26" s="71">
        <v>79084</v>
      </c>
      <c r="G26" s="78">
        <f t="shared" si="1"/>
        <v>17.6290289143359</v>
      </c>
      <c r="H26" s="72">
        <v>73964</v>
      </c>
      <c r="I26" s="84">
        <f t="shared" si="0"/>
        <v>6.922286517765408</v>
      </c>
    </row>
    <row r="27" spans="1:9" ht="18" customHeight="1">
      <c r="A27" s="289"/>
      <c r="B27" s="290"/>
      <c r="C27" s="47" t="s">
        <v>10</v>
      </c>
      <c r="D27" s="31"/>
      <c r="E27" s="31"/>
      <c r="F27" s="73">
        <f>SUM(F9,F20:F26)</f>
        <v>448601</v>
      </c>
      <c r="G27" s="79">
        <f t="shared" si="1"/>
        <v>100</v>
      </c>
      <c r="H27" s="73">
        <f>SUM(H9,H20:H26)</f>
        <v>445904</v>
      </c>
      <c r="I27" s="85">
        <f t="shared" si="0"/>
        <v>0.6048387096774244</v>
      </c>
    </row>
    <row r="28" spans="1:9" ht="18" customHeight="1">
      <c r="A28" s="289"/>
      <c r="B28" s="288" t="s">
        <v>89</v>
      </c>
      <c r="C28" s="55" t="s">
        <v>11</v>
      </c>
      <c r="D28" s="56"/>
      <c r="E28" s="56"/>
      <c r="F28" s="65">
        <v>195644</v>
      </c>
      <c r="G28" s="75">
        <f aca="true" t="shared" si="2" ref="G28:G45">F28/$F$45*100</f>
        <v>44.72466001129295</v>
      </c>
      <c r="H28" s="65">
        <v>196718</v>
      </c>
      <c r="I28" s="86">
        <f t="shared" si="0"/>
        <v>-0.545959190313039</v>
      </c>
    </row>
    <row r="29" spans="1:9" ht="18" customHeight="1">
      <c r="A29" s="289"/>
      <c r="B29" s="289"/>
      <c r="C29" s="7"/>
      <c r="D29" s="30" t="s">
        <v>12</v>
      </c>
      <c r="E29" s="43"/>
      <c r="F29" s="69">
        <v>124133</v>
      </c>
      <c r="G29" s="77">
        <f t="shared" si="2"/>
        <v>28.377083995327368</v>
      </c>
      <c r="H29" s="69">
        <v>125114</v>
      </c>
      <c r="I29" s="87">
        <f t="shared" si="0"/>
        <v>-0.7840849145579254</v>
      </c>
    </row>
    <row r="30" spans="1:9" ht="18" customHeight="1">
      <c r="A30" s="289"/>
      <c r="B30" s="289"/>
      <c r="C30" s="7"/>
      <c r="D30" s="30" t="s">
        <v>33</v>
      </c>
      <c r="E30" s="43"/>
      <c r="F30" s="69">
        <v>9637</v>
      </c>
      <c r="G30" s="77">
        <f t="shared" si="2"/>
        <v>2.203039952816494</v>
      </c>
      <c r="H30" s="69">
        <v>9422</v>
      </c>
      <c r="I30" s="87">
        <f t="shared" si="0"/>
        <v>2.2818934408830316</v>
      </c>
    </row>
    <row r="31" spans="1:9" ht="18" customHeight="1">
      <c r="A31" s="289"/>
      <c r="B31" s="289"/>
      <c r="C31" s="19"/>
      <c r="D31" s="30" t="s">
        <v>13</v>
      </c>
      <c r="E31" s="43"/>
      <c r="F31" s="69">
        <v>61874</v>
      </c>
      <c r="G31" s="77">
        <f t="shared" si="2"/>
        <v>14.144536063149088</v>
      </c>
      <c r="H31" s="69">
        <v>62182</v>
      </c>
      <c r="I31" s="87">
        <f t="shared" si="0"/>
        <v>-0.4953201891222503</v>
      </c>
    </row>
    <row r="32" spans="1:9" ht="18" customHeight="1">
      <c r="A32" s="289"/>
      <c r="B32" s="289"/>
      <c r="C32" s="50" t="s">
        <v>14</v>
      </c>
      <c r="D32" s="51"/>
      <c r="E32" s="51"/>
      <c r="F32" s="65">
        <v>179737</v>
      </c>
      <c r="G32" s="75">
        <f t="shared" si="2"/>
        <v>41.088283905715286</v>
      </c>
      <c r="H32" s="65">
        <v>183137</v>
      </c>
      <c r="I32" s="86">
        <f t="shared" si="0"/>
        <v>-1.8565336332909244</v>
      </c>
    </row>
    <row r="33" spans="1:9" ht="18" customHeight="1">
      <c r="A33" s="289"/>
      <c r="B33" s="289"/>
      <c r="C33" s="7"/>
      <c r="D33" s="30" t="s">
        <v>15</v>
      </c>
      <c r="E33" s="43"/>
      <c r="F33" s="69">
        <v>22553</v>
      </c>
      <c r="G33" s="77">
        <f t="shared" si="2"/>
        <v>5.155666707053065</v>
      </c>
      <c r="H33" s="69">
        <v>23006</v>
      </c>
      <c r="I33" s="87">
        <f t="shared" si="0"/>
        <v>-1.9690515517691076</v>
      </c>
    </row>
    <row r="34" spans="1:9" ht="18" customHeight="1">
      <c r="A34" s="289"/>
      <c r="B34" s="289"/>
      <c r="C34" s="7"/>
      <c r="D34" s="30" t="s">
        <v>34</v>
      </c>
      <c r="E34" s="43"/>
      <c r="F34" s="69">
        <v>7321</v>
      </c>
      <c r="G34" s="77">
        <f t="shared" si="2"/>
        <v>1.673597125098013</v>
      </c>
      <c r="H34" s="69">
        <v>8996</v>
      </c>
      <c r="I34" s="87">
        <f t="shared" si="0"/>
        <v>-18.619386393952865</v>
      </c>
    </row>
    <row r="35" spans="1:9" ht="18" customHeight="1">
      <c r="A35" s="289"/>
      <c r="B35" s="289"/>
      <c r="C35" s="7"/>
      <c r="D35" s="30" t="s">
        <v>35</v>
      </c>
      <c r="E35" s="43"/>
      <c r="F35" s="69">
        <v>97533</v>
      </c>
      <c r="G35" s="77">
        <f t="shared" si="2"/>
        <v>22.296263953310273</v>
      </c>
      <c r="H35" s="69">
        <v>101017</v>
      </c>
      <c r="I35" s="87">
        <f t="shared" si="0"/>
        <v>-3.448924438460854</v>
      </c>
    </row>
    <row r="36" spans="1:9" ht="18" customHeight="1">
      <c r="A36" s="289"/>
      <c r="B36" s="289"/>
      <c r="C36" s="7"/>
      <c r="D36" s="30" t="s">
        <v>36</v>
      </c>
      <c r="E36" s="43"/>
      <c r="F36" s="69">
        <v>1384</v>
      </c>
      <c r="G36" s="77">
        <f t="shared" si="2"/>
        <v>0.3163855239906639</v>
      </c>
      <c r="H36" s="69">
        <v>2219</v>
      </c>
      <c r="I36" s="87">
        <f t="shared" si="0"/>
        <v>-37.62956286615593</v>
      </c>
    </row>
    <row r="37" spans="1:9" ht="18" customHeight="1">
      <c r="A37" s="289"/>
      <c r="B37" s="289"/>
      <c r="C37" s="7"/>
      <c r="D37" s="30" t="s">
        <v>16</v>
      </c>
      <c r="E37" s="43"/>
      <c r="F37" s="69">
        <v>10687</v>
      </c>
      <c r="G37" s="77">
        <f t="shared" si="2"/>
        <v>2.4430723228961164</v>
      </c>
      <c r="H37" s="69">
        <v>7610</v>
      </c>
      <c r="I37" s="87">
        <f t="shared" si="0"/>
        <v>40.433639947437584</v>
      </c>
    </row>
    <row r="38" spans="1:9" ht="18" customHeight="1">
      <c r="A38" s="289"/>
      <c r="B38" s="289"/>
      <c r="C38" s="19"/>
      <c r="D38" s="30" t="s">
        <v>37</v>
      </c>
      <c r="E38" s="43"/>
      <c r="F38" s="69">
        <v>40259</v>
      </c>
      <c r="G38" s="77">
        <f t="shared" si="2"/>
        <v>9.203298273367151</v>
      </c>
      <c r="H38" s="69">
        <v>40289</v>
      </c>
      <c r="I38" s="87">
        <f t="shared" si="0"/>
        <v>-0.07446201196356084</v>
      </c>
    </row>
    <row r="39" spans="1:9" ht="18" customHeight="1">
      <c r="A39" s="289"/>
      <c r="B39" s="289"/>
      <c r="C39" s="50" t="s">
        <v>17</v>
      </c>
      <c r="D39" s="51"/>
      <c r="E39" s="51"/>
      <c r="F39" s="65">
        <v>62060</v>
      </c>
      <c r="G39" s="75">
        <f t="shared" si="2"/>
        <v>14.187056082991765</v>
      </c>
      <c r="H39" s="65">
        <v>53439</v>
      </c>
      <c r="I39" s="86">
        <f t="shared" si="0"/>
        <v>16.132412657422492</v>
      </c>
    </row>
    <row r="40" spans="1:9" ht="18" customHeight="1">
      <c r="A40" s="289"/>
      <c r="B40" s="289"/>
      <c r="C40" s="7"/>
      <c r="D40" s="52" t="s">
        <v>18</v>
      </c>
      <c r="E40" s="53"/>
      <c r="F40" s="67">
        <v>61330</v>
      </c>
      <c r="G40" s="76">
        <f t="shared" si="2"/>
        <v>14.02017643522212</v>
      </c>
      <c r="H40" s="67">
        <v>52266</v>
      </c>
      <c r="I40" s="88">
        <f t="shared" si="0"/>
        <v>17.342057934412438</v>
      </c>
    </row>
    <row r="41" spans="1:9" ht="18" customHeight="1">
      <c r="A41" s="289"/>
      <c r="B41" s="289"/>
      <c r="C41" s="7"/>
      <c r="D41" s="16"/>
      <c r="E41" s="103" t="s">
        <v>92</v>
      </c>
      <c r="F41" s="69">
        <v>32946</v>
      </c>
      <c r="G41" s="77">
        <f t="shared" si="2"/>
        <v>7.531529966326887</v>
      </c>
      <c r="H41" s="69">
        <v>30123</v>
      </c>
      <c r="I41" s="89">
        <f t="shared" si="0"/>
        <v>9.371576536201577</v>
      </c>
    </row>
    <row r="42" spans="1:9" ht="18" customHeight="1">
      <c r="A42" s="289"/>
      <c r="B42" s="289"/>
      <c r="C42" s="7"/>
      <c r="D42" s="33"/>
      <c r="E42" s="32" t="s">
        <v>38</v>
      </c>
      <c r="F42" s="69">
        <v>28384</v>
      </c>
      <c r="G42" s="77">
        <f t="shared" si="2"/>
        <v>6.488646468895235</v>
      </c>
      <c r="H42" s="69">
        <v>22143</v>
      </c>
      <c r="I42" s="89">
        <f t="shared" si="0"/>
        <v>28.184979451745473</v>
      </c>
    </row>
    <row r="43" spans="1:9" ht="18" customHeight="1">
      <c r="A43" s="289"/>
      <c r="B43" s="289"/>
      <c r="C43" s="7"/>
      <c r="D43" s="30" t="s">
        <v>39</v>
      </c>
      <c r="E43" s="54"/>
      <c r="F43" s="69">
        <v>730</v>
      </c>
      <c r="G43" s="77">
        <f t="shared" si="2"/>
        <v>0.1668796477696421</v>
      </c>
      <c r="H43" s="67">
        <v>1173</v>
      </c>
      <c r="I43" s="153">
        <f t="shared" si="0"/>
        <v>-37.76641091219096</v>
      </c>
    </row>
    <row r="44" spans="1:9" ht="18" customHeight="1">
      <c r="A44" s="289"/>
      <c r="B44" s="289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0"/>
        <v>#DIV/0!</v>
      </c>
    </row>
    <row r="45" spans="1:9" ht="18" customHeight="1">
      <c r="A45" s="290"/>
      <c r="B45" s="290"/>
      <c r="C45" s="11" t="s">
        <v>19</v>
      </c>
      <c r="D45" s="12"/>
      <c r="E45" s="12"/>
      <c r="F45" s="74">
        <f>SUM(F28,F32,F39)</f>
        <v>437441</v>
      </c>
      <c r="G45" s="79">
        <f t="shared" si="2"/>
        <v>100</v>
      </c>
      <c r="H45" s="74">
        <f>SUM(H28,H32,H39)</f>
        <v>433294</v>
      </c>
      <c r="I45" s="154">
        <f t="shared" si="0"/>
        <v>0.9570868740393257</v>
      </c>
    </row>
    <row r="46" ht="13.5">
      <c r="A46" s="104" t="s">
        <v>20</v>
      </c>
    </row>
    <row r="47" ht="13.5">
      <c r="A47" s="105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blackAndWhite="1"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E2" sqref="E2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55" t="s">
        <v>0</v>
      </c>
      <c r="B1" s="155"/>
      <c r="C1" s="28" t="s">
        <v>258</v>
      </c>
      <c r="D1" s="156"/>
      <c r="E1" s="156"/>
    </row>
    <row r="4" ht="13.5">
      <c r="A4" s="157" t="s">
        <v>114</v>
      </c>
    </row>
    <row r="5" ht="13.5">
      <c r="I5" s="14" t="s">
        <v>115</v>
      </c>
    </row>
    <row r="6" spans="1:9" s="162" customFormat="1" ht="29.25" customHeight="1">
      <c r="A6" s="158" t="s">
        <v>116</v>
      </c>
      <c r="B6" s="159"/>
      <c r="C6" s="159"/>
      <c r="D6" s="160"/>
      <c r="E6" s="161" t="s">
        <v>233</v>
      </c>
      <c r="F6" s="161" t="s">
        <v>234</v>
      </c>
      <c r="G6" s="161" t="s">
        <v>235</v>
      </c>
      <c r="H6" s="161" t="s">
        <v>236</v>
      </c>
      <c r="I6" s="161" t="s">
        <v>243</v>
      </c>
    </row>
    <row r="7" spans="1:9" ht="27" customHeight="1">
      <c r="A7" s="329" t="s">
        <v>117</v>
      </c>
      <c r="B7" s="55" t="s">
        <v>118</v>
      </c>
      <c r="C7" s="56"/>
      <c r="D7" s="93" t="s">
        <v>119</v>
      </c>
      <c r="E7" s="163">
        <v>433080</v>
      </c>
      <c r="F7" s="164">
        <v>436380</v>
      </c>
      <c r="G7" s="164">
        <v>430061</v>
      </c>
      <c r="H7" s="164">
        <v>445904</v>
      </c>
      <c r="I7" s="164">
        <v>448601</v>
      </c>
    </row>
    <row r="8" spans="1:9" ht="27" customHeight="1">
      <c r="A8" s="289"/>
      <c r="B8" s="9"/>
      <c r="C8" s="30" t="s">
        <v>120</v>
      </c>
      <c r="D8" s="91" t="s">
        <v>42</v>
      </c>
      <c r="E8" s="165">
        <v>237412</v>
      </c>
      <c r="F8" s="165">
        <v>240840</v>
      </c>
      <c r="G8" s="165">
        <v>248813</v>
      </c>
      <c r="H8" s="165">
        <v>264386</v>
      </c>
      <c r="I8" s="166">
        <v>260580</v>
      </c>
    </row>
    <row r="9" spans="1:9" ht="27" customHeight="1">
      <c r="A9" s="289"/>
      <c r="B9" s="44" t="s">
        <v>121</v>
      </c>
      <c r="C9" s="43"/>
      <c r="D9" s="94"/>
      <c r="E9" s="167">
        <v>418446</v>
      </c>
      <c r="F9" s="167">
        <v>422599</v>
      </c>
      <c r="G9" s="167">
        <v>418730</v>
      </c>
      <c r="H9" s="167">
        <v>433294</v>
      </c>
      <c r="I9" s="168">
        <v>437441</v>
      </c>
    </row>
    <row r="10" spans="1:9" ht="27" customHeight="1">
      <c r="A10" s="289"/>
      <c r="B10" s="44" t="s">
        <v>122</v>
      </c>
      <c r="C10" s="43"/>
      <c r="D10" s="94"/>
      <c r="E10" s="167">
        <v>14634</v>
      </c>
      <c r="F10" s="167">
        <v>13781</v>
      </c>
      <c r="G10" s="167">
        <v>11330</v>
      </c>
      <c r="H10" s="167">
        <v>12610</v>
      </c>
      <c r="I10" s="168">
        <v>11160</v>
      </c>
    </row>
    <row r="11" spans="1:9" ht="27" customHeight="1">
      <c r="A11" s="289"/>
      <c r="B11" s="44" t="s">
        <v>123</v>
      </c>
      <c r="C11" s="43"/>
      <c r="D11" s="94"/>
      <c r="E11" s="167">
        <v>7396</v>
      </c>
      <c r="F11" s="167">
        <v>7358</v>
      </c>
      <c r="G11" s="167">
        <v>7436</v>
      </c>
      <c r="H11" s="167">
        <v>4988</v>
      </c>
      <c r="I11" s="168">
        <v>5031</v>
      </c>
    </row>
    <row r="12" spans="1:9" ht="27" customHeight="1">
      <c r="A12" s="289"/>
      <c r="B12" s="44" t="s">
        <v>124</v>
      </c>
      <c r="C12" s="43"/>
      <c r="D12" s="94"/>
      <c r="E12" s="167">
        <v>7238</v>
      </c>
      <c r="F12" s="167">
        <v>6423</v>
      </c>
      <c r="G12" s="167">
        <v>3894</v>
      </c>
      <c r="H12" s="167">
        <v>7622</v>
      </c>
      <c r="I12" s="168">
        <v>6129</v>
      </c>
    </row>
    <row r="13" spans="1:9" ht="27" customHeight="1">
      <c r="A13" s="289"/>
      <c r="B13" s="44" t="s">
        <v>125</v>
      </c>
      <c r="C13" s="43"/>
      <c r="D13" s="99"/>
      <c r="E13" s="169">
        <v>335</v>
      </c>
      <c r="F13" s="169">
        <v>-815</v>
      </c>
      <c r="G13" s="169">
        <v>-2529</v>
      </c>
      <c r="H13" s="169">
        <v>3728</v>
      </c>
      <c r="I13" s="170">
        <v>-1494</v>
      </c>
    </row>
    <row r="14" spans="1:9" ht="27" customHeight="1">
      <c r="A14" s="289"/>
      <c r="B14" s="101" t="s">
        <v>126</v>
      </c>
      <c r="C14" s="53"/>
      <c r="D14" s="99"/>
      <c r="E14" s="169">
        <v>0</v>
      </c>
      <c r="F14" s="169">
        <v>0</v>
      </c>
      <c r="G14" s="169">
        <v>0</v>
      </c>
      <c r="H14" s="169">
        <v>0</v>
      </c>
      <c r="I14" s="170">
        <v>0</v>
      </c>
    </row>
    <row r="15" spans="1:9" ht="27" customHeight="1">
      <c r="A15" s="289"/>
      <c r="B15" s="45" t="s">
        <v>127</v>
      </c>
      <c r="C15" s="46"/>
      <c r="D15" s="171"/>
      <c r="E15" s="172">
        <v>-152</v>
      </c>
      <c r="F15" s="172">
        <v>2743</v>
      </c>
      <c r="G15" s="172">
        <v>-396</v>
      </c>
      <c r="H15" s="172">
        <v>5646</v>
      </c>
      <c r="I15" s="173">
        <v>-3123</v>
      </c>
    </row>
    <row r="16" spans="1:9" ht="27" customHeight="1">
      <c r="A16" s="289"/>
      <c r="B16" s="174" t="s">
        <v>128</v>
      </c>
      <c r="C16" s="175"/>
      <c r="D16" s="176" t="s">
        <v>43</v>
      </c>
      <c r="E16" s="177">
        <v>67887</v>
      </c>
      <c r="F16" s="177">
        <v>71439</v>
      </c>
      <c r="G16" s="177">
        <v>69068</v>
      </c>
      <c r="H16" s="177">
        <v>64386</v>
      </c>
      <c r="I16" s="178">
        <v>61481</v>
      </c>
    </row>
    <row r="17" spans="1:9" ht="27" customHeight="1">
      <c r="A17" s="289"/>
      <c r="B17" s="44" t="s">
        <v>129</v>
      </c>
      <c r="C17" s="43"/>
      <c r="D17" s="91" t="s">
        <v>44</v>
      </c>
      <c r="E17" s="167">
        <v>42214</v>
      </c>
      <c r="F17" s="167">
        <v>65984</v>
      </c>
      <c r="G17" s="167">
        <v>66957</v>
      </c>
      <c r="H17" s="167">
        <v>58025</v>
      </c>
      <c r="I17" s="168">
        <v>53338</v>
      </c>
    </row>
    <row r="18" spans="1:9" ht="27" customHeight="1">
      <c r="A18" s="289"/>
      <c r="B18" s="44" t="s">
        <v>130</v>
      </c>
      <c r="C18" s="43"/>
      <c r="D18" s="91" t="s">
        <v>45</v>
      </c>
      <c r="E18" s="167">
        <v>850181</v>
      </c>
      <c r="F18" s="167">
        <v>857379</v>
      </c>
      <c r="G18" s="167">
        <v>860074</v>
      </c>
      <c r="H18" s="167">
        <v>864769</v>
      </c>
      <c r="I18" s="168">
        <v>867524</v>
      </c>
    </row>
    <row r="19" spans="1:9" ht="27" customHeight="1">
      <c r="A19" s="289"/>
      <c r="B19" s="44" t="s">
        <v>131</v>
      </c>
      <c r="C19" s="43"/>
      <c r="D19" s="91" t="s">
        <v>132</v>
      </c>
      <c r="E19" s="167">
        <f>E17+E18-E16</f>
        <v>824508</v>
      </c>
      <c r="F19" s="167">
        <f>F17+F18-F16</f>
        <v>851924</v>
      </c>
      <c r="G19" s="167">
        <f>G17+G18-G16</f>
        <v>857963</v>
      </c>
      <c r="H19" s="167">
        <f>H17+H18-H16</f>
        <v>858408</v>
      </c>
      <c r="I19" s="167">
        <f>I17+I18-I16</f>
        <v>859381</v>
      </c>
    </row>
    <row r="20" spans="1:9" ht="27" customHeight="1">
      <c r="A20" s="289"/>
      <c r="B20" s="44" t="s">
        <v>133</v>
      </c>
      <c r="C20" s="43"/>
      <c r="D20" s="94" t="s">
        <v>134</v>
      </c>
      <c r="E20" s="179">
        <f>E18/E8</f>
        <v>3.581036341886678</v>
      </c>
      <c r="F20" s="179">
        <f>F18/F8</f>
        <v>3.5599526656701546</v>
      </c>
      <c r="G20" s="179">
        <f>G18/G8</f>
        <v>3.4567084517288085</v>
      </c>
      <c r="H20" s="179">
        <f>H18/H8</f>
        <v>3.270857761000961</v>
      </c>
      <c r="I20" s="179">
        <f>I18/I8</f>
        <v>3.3292040831990177</v>
      </c>
    </row>
    <row r="21" spans="1:9" ht="27" customHeight="1">
      <c r="A21" s="289"/>
      <c r="B21" s="44" t="s">
        <v>135</v>
      </c>
      <c r="C21" s="43"/>
      <c r="D21" s="94" t="s">
        <v>136</v>
      </c>
      <c r="E21" s="179">
        <f>E19/E8</f>
        <v>3.4728994322106717</v>
      </c>
      <c r="F21" s="179">
        <f>F19/F8</f>
        <v>3.5373027736256435</v>
      </c>
      <c r="G21" s="179">
        <f>G19/G8</f>
        <v>3.448224168351332</v>
      </c>
      <c r="H21" s="179">
        <f>H19/H8</f>
        <v>3.2467982419644006</v>
      </c>
      <c r="I21" s="179">
        <f>I19/I8</f>
        <v>3.29795456289815</v>
      </c>
    </row>
    <row r="22" spans="1:9" ht="27" customHeight="1">
      <c r="A22" s="289"/>
      <c r="B22" s="44" t="s">
        <v>137</v>
      </c>
      <c r="C22" s="43"/>
      <c r="D22" s="94" t="s">
        <v>138</v>
      </c>
      <c r="E22" s="167">
        <f>E18/E24*1000000</f>
        <v>853730.8127192868</v>
      </c>
      <c r="F22" s="167">
        <f>F18/F24*1000000</f>
        <v>860958.8669688565</v>
      </c>
      <c r="G22" s="167">
        <f>G18/G24*1000000</f>
        <v>863665.1195671603</v>
      </c>
      <c r="H22" s="167">
        <f>H18/H24*1000000</f>
        <v>885795.1187333742</v>
      </c>
      <c r="I22" s="167">
        <f>I18/I24*1000000</f>
        <v>888617.1042024536</v>
      </c>
    </row>
    <row r="23" spans="1:9" ht="27" customHeight="1">
      <c r="A23" s="289"/>
      <c r="B23" s="44" t="s">
        <v>139</v>
      </c>
      <c r="C23" s="43"/>
      <c r="D23" s="94" t="s">
        <v>140</v>
      </c>
      <c r="E23" s="167">
        <f>E19/E24*1000000</f>
        <v>827950.6186724401</v>
      </c>
      <c r="F23" s="167">
        <f>F19/F24*1000000</f>
        <v>855481.0903737742</v>
      </c>
      <c r="G23" s="167">
        <f>G19/G24*1000000</f>
        <v>861545.3053797691</v>
      </c>
      <c r="H23" s="167">
        <f>H19/H24*1000000</f>
        <v>879279.4564579421</v>
      </c>
      <c r="I23" s="167">
        <f>I19/I24*1000000</f>
        <v>880276.1141208875</v>
      </c>
    </row>
    <row r="24" spans="1:9" ht="27" customHeight="1">
      <c r="A24" s="289"/>
      <c r="B24" s="180" t="s">
        <v>141</v>
      </c>
      <c r="C24" s="181"/>
      <c r="D24" s="182" t="s">
        <v>142</v>
      </c>
      <c r="E24" s="172">
        <v>995842</v>
      </c>
      <c r="F24" s="172">
        <f>E24</f>
        <v>995842</v>
      </c>
      <c r="G24" s="172">
        <v>995842</v>
      </c>
      <c r="H24" s="173">
        <v>976263</v>
      </c>
      <c r="I24" s="173">
        <f>H24</f>
        <v>976263</v>
      </c>
    </row>
    <row r="25" spans="1:9" ht="27" customHeight="1">
      <c r="A25" s="289"/>
      <c r="B25" s="10" t="s">
        <v>143</v>
      </c>
      <c r="C25" s="183"/>
      <c r="D25" s="184"/>
      <c r="E25" s="165">
        <v>256962</v>
      </c>
      <c r="F25" s="165">
        <v>256939</v>
      </c>
      <c r="G25" s="165">
        <v>258738</v>
      </c>
      <c r="H25" s="165">
        <v>264862</v>
      </c>
      <c r="I25" s="185">
        <v>260946</v>
      </c>
    </row>
    <row r="26" spans="1:9" ht="27" customHeight="1">
      <c r="A26" s="289"/>
      <c r="B26" s="186" t="s">
        <v>144</v>
      </c>
      <c r="C26" s="187"/>
      <c r="D26" s="188"/>
      <c r="E26" s="189">
        <v>0.431</v>
      </c>
      <c r="F26" s="189">
        <v>0.433</v>
      </c>
      <c r="G26" s="189">
        <v>0.443</v>
      </c>
      <c r="H26" s="189">
        <v>0.461</v>
      </c>
      <c r="I26" s="190">
        <v>0.476</v>
      </c>
    </row>
    <row r="27" spans="1:9" ht="27" customHeight="1">
      <c r="A27" s="289"/>
      <c r="B27" s="186" t="s">
        <v>145</v>
      </c>
      <c r="C27" s="187"/>
      <c r="D27" s="188"/>
      <c r="E27" s="191">
        <v>2.8</v>
      </c>
      <c r="F27" s="191">
        <v>2.5</v>
      </c>
      <c r="G27" s="191">
        <v>1.5</v>
      </c>
      <c r="H27" s="191">
        <v>2.9</v>
      </c>
      <c r="I27" s="192">
        <v>2.3</v>
      </c>
    </row>
    <row r="28" spans="1:9" ht="27" customHeight="1">
      <c r="A28" s="289"/>
      <c r="B28" s="186" t="s">
        <v>146</v>
      </c>
      <c r="C28" s="187"/>
      <c r="D28" s="188"/>
      <c r="E28" s="191">
        <v>93.9</v>
      </c>
      <c r="F28" s="191">
        <v>93.4</v>
      </c>
      <c r="G28" s="191">
        <v>94.8</v>
      </c>
      <c r="H28" s="191">
        <v>94.4</v>
      </c>
      <c r="I28" s="192">
        <v>96.7</v>
      </c>
    </row>
    <row r="29" spans="1:9" ht="27" customHeight="1">
      <c r="A29" s="289"/>
      <c r="B29" s="193" t="s">
        <v>147</v>
      </c>
      <c r="C29" s="194"/>
      <c r="D29" s="195"/>
      <c r="E29" s="196">
        <v>45.4</v>
      </c>
      <c r="F29" s="196">
        <v>44.7</v>
      </c>
      <c r="G29" s="196">
        <v>46.4</v>
      </c>
      <c r="H29" s="196">
        <v>48.2</v>
      </c>
      <c r="I29" s="197">
        <v>49</v>
      </c>
    </row>
    <row r="30" spans="1:9" ht="27" customHeight="1">
      <c r="A30" s="289"/>
      <c r="B30" s="329" t="s">
        <v>148</v>
      </c>
      <c r="C30" s="25" t="s">
        <v>149</v>
      </c>
      <c r="D30" s="198"/>
      <c r="E30" s="199">
        <v>0</v>
      </c>
      <c r="F30" s="199">
        <v>0</v>
      </c>
      <c r="G30" s="199">
        <v>0</v>
      </c>
      <c r="H30" s="199">
        <v>0</v>
      </c>
      <c r="I30" s="200">
        <v>0</v>
      </c>
    </row>
    <row r="31" spans="1:9" ht="27" customHeight="1">
      <c r="A31" s="289"/>
      <c r="B31" s="289"/>
      <c r="C31" s="186" t="s">
        <v>150</v>
      </c>
      <c r="D31" s="188"/>
      <c r="E31" s="191">
        <v>0</v>
      </c>
      <c r="F31" s="191">
        <v>0</v>
      </c>
      <c r="G31" s="191">
        <v>0</v>
      </c>
      <c r="H31" s="191">
        <v>0</v>
      </c>
      <c r="I31" s="192">
        <v>0</v>
      </c>
    </row>
    <row r="32" spans="1:9" ht="27" customHeight="1">
      <c r="A32" s="289"/>
      <c r="B32" s="289"/>
      <c r="C32" s="186" t="s">
        <v>151</v>
      </c>
      <c r="D32" s="188"/>
      <c r="E32" s="191">
        <v>15.2</v>
      </c>
      <c r="F32" s="191">
        <v>14.7</v>
      </c>
      <c r="G32" s="191">
        <v>13.4</v>
      </c>
      <c r="H32" s="191">
        <v>12</v>
      </c>
      <c r="I32" s="192">
        <v>10.8</v>
      </c>
    </row>
    <row r="33" spans="1:9" ht="27" customHeight="1">
      <c r="A33" s="290"/>
      <c r="B33" s="290"/>
      <c r="C33" s="193" t="s">
        <v>152</v>
      </c>
      <c r="D33" s="195"/>
      <c r="E33" s="196">
        <v>201.3</v>
      </c>
      <c r="F33" s="196">
        <v>198.5</v>
      </c>
      <c r="G33" s="196">
        <v>191.7</v>
      </c>
      <c r="H33" s="196">
        <v>190.2</v>
      </c>
      <c r="I33" s="201">
        <v>192.6</v>
      </c>
    </row>
    <row r="34" spans="1:9" ht="27" customHeight="1">
      <c r="A34" s="2" t="s">
        <v>244</v>
      </c>
      <c r="B34" s="8"/>
      <c r="C34" s="8"/>
      <c r="D34" s="8"/>
      <c r="E34" s="202"/>
      <c r="F34" s="202"/>
      <c r="G34" s="202"/>
      <c r="H34" s="202"/>
      <c r="I34" s="203"/>
    </row>
    <row r="35" ht="27" customHeight="1">
      <c r="A35" s="13" t="s">
        <v>111</v>
      </c>
    </row>
    <row r="36" ht="13.5">
      <c r="A36" s="204"/>
    </row>
  </sheetData>
  <sheetProtection/>
  <mergeCells count="2">
    <mergeCell ref="A7:A33"/>
    <mergeCell ref="B30:B33"/>
  </mergeCells>
  <printOptions horizontalCentered="1" verticalCentered="1"/>
  <pageMargins left="0.31496062992125984" right="0.1968503937007874" top="0.984251968503937" bottom="0.984251968503937" header="0.5118110236220472" footer="0.5118110236220472"/>
  <pageSetup blackAndWhite="1" firstPageNumber="2" useFirstPageNumber="1" horizontalDpi="300" verticalDpi="300" orientation="portrait" paperSize="9" scale="84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H54" sqref="H54"/>
      <selection pane="topRight" activeCell="H54" sqref="H54"/>
      <selection pane="bottomLeft" activeCell="H54" sqref="H54"/>
      <selection pane="bottomRight" activeCell="F2" sqref="F2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2" t="s">
        <v>258</v>
      </c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245</v>
      </c>
      <c r="B5" s="31"/>
      <c r="C5" s="31"/>
      <c r="D5" s="31"/>
      <c r="K5" s="37"/>
      <c r="O5" s="37" t="s">
        <v>48</v>
      </c>
    </row>
    <row r="6" spans="1:15" ht="15.75" customHeight="1">
      <c r="A6" s="312" t="s">
        <v>49</v>
      </c>
      <c r="B6" s="313"/>
      <c r="C6" s="313"/>
      <c r="D6" s="313"/>
      <c r="E6" s="314"/>
      <c r="F6" s="297" t="s">
        <v>248</v>
      </c>
      <c r="G6" s="298"/>
      <c r="H6" s="297" t="s">
        <v>249</v>
      </c>
      <c r="I6" s="298"/>
      <c r="J6" s="297" t="s">
        <v>250</v>
      </c>
      <c r="K6" s="298"/>
      <c r="L6" s="297" t="s">
        <v>251</v>
      </c>
      <c r="M6" s="298"/>
      <c r="N6" s="297"/>
      <c r="O6" s="298"/>
    </row>
    <row r="7" spans="1:15" ht="15.75" customHeight="1">
      <c r="A7" s="315"/>
      <c r="B7" s="316"/>
      <c r="C7" s="316"/>
      <c r="D7" s="316"/>
      <c r="E7" s="317"/>
      <c r="F7" s="108" t="s">
        <v>246</v>
      </c>
      <c r="G7" s="38" t="s">
        <v>2</v>
      </c>
      <c r="H7" s="108" t="s">
        <v>246</v>
      </c>
      <c r="I7" s="38" t="s">
        <v>2</v>
      </c>
      <c r="J7" s="108" t="s">
        <v>246</v>
      </c>
      <c r="K7" s="38" t="s">
        <v>2</v>
      </c>
      <c r="L7" s="108" t="s">
        <v>246</v>
      </c>
      <c r="M7" s="38" t="s">
        <v>2</v>
      </c>
      <c r="N7" s="108" t="s">
        <v>246</v>
      </c>
      <c r="O7" s="244" t="s">
        <v>2</v>
      </c>
    </row>
    <row r="8" spans="1:25" ht="15.75" customHeight="1">
      <c r="A8" s="303" t="s">
        <v>83</v>
      </c>
      <c r="B8" s="55" t="s">
        <v>50</v>
      </c>
      <c r="C8" s="56"/>
      <c r="D8" s="56"/>
      <c r="E8" s="93" t="s">
        <v>41</v>
      </c>
      <c r="F8" s="109">
        <v>4517</v>
      </c>
      <c r="G8" s="110">
        <v>4559.1</v>
      </c>
      <c r="H8" s="109">
        <v>847</v>
      </c>
      <c r="I8" s="111">
        <v>832</v>
      </c>
      <c r="J8" s="109">
        <v>17</v>
      </c>
      <c r="K8" s="112">
        <v>18.2</v>
      </c>
      <c r="L8" s="109">
        <v>24848</v>
      </c>
      <c r="M8" s="111">
        <v>24141</v>
      </c>
      <c r="N8" s="109"/>
      <c r="O8" s="112"/>
      <c r="P8" s="113"/>
      <c r="Q8" s="113"/>
      <c r="R8" s="113"/>
      <c r="S8" s="113"/>
      <c r="T8" s="113"/>
      <c r="U8" s="113"/>
      <c r="V8" s="113"/>
      <c r="W8" s="113"/>
      <c r="X8" s="113"/>
      <c r="Y8" s="113"/>
    </row>
    <row r="9" spans="1:25" ht="15.75" customHeight="1">
      <c r="A9" s="324"/>
      <c r="B9" s="8"/>
      <c r="C9" s="30" t="s">
        <v>51</v>
      </c>
      <c r="D9" s="43"/>
      <c r="E9" s="91" t="s">
        <v>42</v>
      </c>
      <c r="F9" s="70">
        <v>4506</v>
      </c>
      <c r="G9" s="114">
        <v>4559.1</v>
      </c>
      <c r="H9" s="70">
        <v>842</v>
      </c>
      <c r="I9" s="115">
        <v>832</v>
      </c>
      <c r="J9" s="70">
        <v>17</v>
      </c>
      <c r="K9" s="116">
        <v>18.2</v>
      </c>
      <c r="L9" s="70">
        <v>24169</v>
      </c>
      <c r="M9" s="115">
        <v>23806</v>
      </c>
      <c r="N9" s="70"/>
      <c r="O9" s="116"/>
      <c r="P9" s="113"/>
      <c r="Q9" s="113"/>
      <c r="R9" s="113"/>
      <c r="S9" s="113"/>
      <c r="T9" s="113"/>
      <c r="U9" s="113"/>
      <c r="V9" s="113"/>
      <c r="W9" s="113"/>
      <c r="X9" s="113"/>
      <c r="Y9" s="113"/>
    </row>
    <row r="10" spans="1:25" ht="15.75" customHeight="1">
      <c r="A10" s="324"/>
      <c r="B10" s="10"/>
      <c r="C10" s="30" t="s">
        <v>52</v>
      </c>
      <c r="D10" s="43"/>
      <c r="E10" s="91" t="s">
        <v>43</v>
      </c>
      <c r="F10" s="70">
        <v>11</v>
      </c>
      <c r="G10" s="114">
        <v>0</v>
      </c>
      <c r="H10" s="70">
        <v>5</v>
      </c>
      <c r="I10" s="115">
        <v>0</v>
      </c>
      <c r="J10" s="117">
        <v>0</v>
      </c>
      <c r="K10" s="118">
        <v>0</v>
      </c>
      <c r="L10" s="70">
        <v>679</v>
      </c>
      <c r="M10" s="115">
        <v>335</v>
      </c>
      <c r="N10" s="70"/>
      <c r="O10" s="116"/>
      <c r="P10" s="113"/>
      <c r="Q10" s="113"/>
      <c r="R10" s="113"/>
      <c r="S10" s="113"/>
      <c r="T10" s="113"/>
      <c r="U10" s="113"/>
      <c r="V10" s="113"/>
      <c r="W10" s="113"/>
      <c r="X10" s="113"/>
      <c r="Y10" s="113"/>
    </row>
    <row r="11" spans="1:25" ht="15.75" customHeight="1">
      <c r="A11" s="324"/>
      <c r="B11" s="50" t="s">
        <v>53</v>
      </c>
      <c r="C11" s="63"/>
      <c r="D11" s="63"/>
      <c r="E11" s="90" t="s">
        <v>44</v>
      </c>
      <c r="F11" s="119">
        <v>3989</v>
      </c>
      <c r="G11" s="120">
        <v>4111.5</v>
      </c>
      <c r="H11" s="119">
        <v>646</v>
      </c>
      <c r="I11" s="121">
        <v>561</v>
      </c>
      <c r="J11" s="119">
        <v>16</v>
      </c>
      <c r="K11" s="122">
        <v>16.1</v>
      </c>
      <c r="L11" s="119">
        <v>26017</v>
      </c>
      <c r="M11" s="121">
        <v>26035</v>
      </c>
      <c r="N11" s="119"/>
      <c r="O11" s="122"/>
      <c r="P11" s="113"/>
      <c r="Q11" s="113"/>
      <c r="R11" s="113"/>
      <c r="S11" s="113"/>
      <c r="T11" s="113"/>
      <c r="U11" s="113"/>
      <c r="V11" s="113"/>
      <c r="W11" s="113"/>
      <c r="X11" s="113"/>
      <c r="Y11" s="113"/>
    </row>
    <row r="12" spans="1:25" ht="15.75" customHeight="1">
      <c r="A12" s="324"/>
      <c r="B12" s="7"/>
      <c r="C12" s="30" t="s">
        <v>54</v>
      </c>
      <c r="D12" s="43"/>
      <c r="E12" s="91" t="s">
        <v>45</v>
      </c>
      <c r="F12" s="70">
        <v>3989</v>
      </c>
      <c r="G12" s="114">
        <v>4111.5</v>
      </c>
      <c r="H12" s="119">
        <v>646</v>
      </c>
      <c r="I12" s="115">
        <v>561</v>
      </c>
      <c r="J12" s="119">
        <v>16</v>
      </c>
      <c r="K12" s="116">
        <v>16.1</v>
      </c>
      <c r="L12" s="70">
        <v>25590</v>
      </c>
      <c r="M12" s="115">
        <v>25064</v>
      </c>
      <c r="N12" s="70"/>
      <c r="O12" s="116"/>
      <c r="P12" s="113"/>
      <c r="Q12" s="113"/>
      <c r="R12" s="113"/>
      <c r="S12" s="113"/>
      <c r="T12" s="113"/>
      <c r="U12" s="113"/>
      <c r="V12" s="113"/>
      <c r="W12" s="113"/>
      <c r="X12" s="113"/>
      <c r="Y12" s="113"/>
    </row>
    <row r="13" spans="1:25" ht="15.75" customHeight="1">
      <c r="A13" s="324"/>
      <c r="B13" s="8"/>
      <c r="C13" s="52" t="s">
        <v>55</v>
      </c>
      <c r="D13" s="53"/>
      <c r="E13" s="95" t="s">
        <v>46</v>
      </c>
      <c r="F13" s="68">
        <v>0</v>
      </c>
      <c r="G13" s="146">
        <v>0</v>
      </c>
      <c r="H13" s="117">
        <v>0</v>
      </c>
      <c r="I13" s="118">
        <v>0</v>
      </c>
      <c r="J13" s="117">
        <v>0</v>
      </c>
      <c r="K13" s="118">
        <v>0</v>
      </c>
      <c r="L13" s="68">
        <v>427</v>
      </c>
      <c r="M13" s="124">
        <v>971</v>
      </c>
      <c r="N13" s="68"/>
      <c r="O13" s="125"/>
      <c r="P13" s="113"/>
      <c r="Q13" s="113"/>
      <c r="R13" s="113"/>
      <c r="S13" s="113"/>
      <c r="T13" s="113"/>
      <c r="U13" s="113"/>
      <c r="V13" s="113"/>
      <c r="W13" s="113"/>
      <c r="X13" s="113"/>
      <c r="Y13" s="113"/>
    </row>
    <row r="14" spans="1:25" ht="15.75" customHeight="1">
      <c r="A14" s="324"/>
      <c r="B14" s="44" t="s">
        <v>56</v>
      </c>
      <c r="C14" s="43"/>
      <c r="D14" s="43"/>
      <c r="E14" s="91" t="s">
        <v>154</v>
      </c>
      <c r="F14" s="69">
        <f>F9-F12</f>
        <v>517</v>
      </c>
      <c r="G14" s="126">
        <f aca="true" t="shared" si="0" ref="G14:O15">G9-G12</f>
        <v>447.60000000000036</v>
      </c>
      <c r="H14" s="69">
        <f t="shared" si="0"/>
        <v>196</v>
      </c>
      <c r="I14" s="126">
        <f t="shared" si="0"/>
        <v>271</v>
      </c>
      <c r="J14" s="69">
        <f t="shared" si="0"/>
        <v>1</v>
      </c>
      <c r="K14" s="126">
        <f t="shared" si="0"/>
        <v>2.099999999999998</v>
      </c>
      <c r="L14" s="69">
        <f t="shared" si="0"/>
        <v>-1421</v>
      </c>
      <c r="M14" s="126">
        <f t="shared" si="0"/>
        <v>-1258</v>
      </c>
      <c r="N14" s="69">
        <f t="shared" si="0"/>
        <v>0</v>
      </c>
      <c r="O14" s="126">
        <f t="shared" si="0"/>
        <v>0</v>
      </c>
      <c r="P14" s="113"/>
      <c r="Q14" s="113"/>
      <c r="R14" s="113"/>
      <c r="S14" s="113"/>
      <c r="T14" s="113"/>
      <c r="U14" s="113"/>
      <c r="V14" s="113"/>
      <c r="W14" s="113"/>
      <c r="X14" s="113"/>
      <c r="Y14" s="113"/>
    </row>
    <row r="15" spans="1:25" ht="15.75" customHeight="1">
      <c r="A15" s="324"/>
      <c r="B15" s="44" t="s">
        <v>57</v>
      </c>
      <c r="C15" s="43"/>
      <c r="D15" s="43"/>
      <c r="E15" s="91" t="s">
        <v>155</v>
      </c>
      <c r="F15" s="69">
        <f>F10-F13</f>
        <v>11</v>
      </c>
      <c r="G15" s="126">
        <f t="shared" si="0"/>
        <v>0</v>
      </c>
      <c r="H15" s="69">
        <f t="shared" si="0"/>
        <v>5</v>
      </c>
      <c r="I15" s="126">
        <f t="shared" si="0"/>
        <v>0</v>
      </c>
      <c r="J15" s="69">
        <f t="shared" si="0"/>
        <v>0</v>
      </c>
      <c r="K15" s="126">
        <f t="shared" si="0"/>
        <v>0</v>
      </c>
      <c r="L15" s="69">
        <f t="shared" si="0"/>
        <v>252</v>
      </c>
      <c r="M15" s="126">
        <f t="shared" si="0"/>
        <v>-636</v>
      </c>
      <c r="N15" s="69">
        <f t="shared" si="0"/>
        <v>0</v>
      </c>
      <c r="O15" s="126">
        <f t="shared" si="0"/>
        <v>0</v>
      </c>
      <c r="P15" s="113"/>
      <c r="Q15" s="113"/>
      <c r="R15" s="113"/>
      <c r="S15" s="113"/>
      <c r="T15" s="113"/>
      <c r="U15" s="113"/>
      <c r="V15" s="113"/>
      <c r="W15" s="113"/>
      <c r="X15" s="113"/>
      <c r="Y15" s="113"/>
    </row>
    <row r="16" spans="1:25" ht="15.75" customHeight="1">
      <c r="A16" s="324"/>
      <c r="B16" s="44" t="s">
        <v>58</v>
      </c>
      <c r="C16" s="43"/>
      <c r="D16" s="43"/>
      <c r="E16" s="91" t="s">
        <v>156</v>
      </c>
      <c r="F16" s="69">
        <f>F8-F11</f>
        <v>528</v>
      </c>
      <c r="G16" s="126">
        <f aca="true" t="shared" si="1" ref="G16:O16">G8-G11</f>
        <v>447.60000000000036</v>
      </c>
      <c r="H16" s="69">
        <f t="shared" si="1"/>
        <v>201</v>
      </c>
      <c r="I16" s="126">
        <f t="shared" si="1"/>
        <v>271</v>
      </c>
      <c r="J16" s="69">
        <f t="shared" si="1"/>
        <v>1</v>
      </c>
      <c r="K16" s="126">
        <f t="shared" si="1"/>
        <v>2.099999999999998</v>
      </c>
      <c r="L16" s="69">
        <f t="shared" si="1"/>
        <v>-1169</v>
      </c>
      <c r="M16" s="126">
        <f t="shared" si="1"/>
        <v>-1894</v>
      </c>
      <c r="N16" s="69">
        <f t="shared" si="1"/>
        <v>0</v>
      </c>
      <c r="O16" s="126">
        <f t="shared" si="1"/>
        <v>0</v>
      </c>
      <c r="P16" s="113"/>
      <c r="Q16" s="113"/>
      <c r="R16" s="113"/>
      <c r="S16" s="113"/>
      <c r="T16" s="113"/>
      <c r="U16" s="113"/>
      <c r="V16" s="113"/>
      <c r="W16" s="113"/>
      <c r="X16" s="113"/>
      <c r="Y16" s="113"/>
    </row>
    <row r="17" spans="1:25" ht="15.75" customHeight="1">
      <c r="A17" s="324"/>
      <c r="B17" s="44" t="s">
        <v>59</v>
      </c>
      <c r="C17" s="43"/>
      <c r="D17" s="43"/>
      <c r="E17" s="34"/>
      <c r="F17" s="205">
        <v>0</v>
      </c>
      <c r="G17" s="206">
        <v>0</v>
      </c>
      <c r="H17" s="117">
        <v>0</v>
      </c>
      <c r="I17" s="118">
        <v>0</v>
      </c>
      <c r="J17" s="70">
        <v>32</v>
      </c>
      <c r="K17" s="116">
        <v>33.4</v>
      </c>
      <c r="L17" s="70">
        <v>19994</v>
      </c>
      <c r="M17" s="115">
        <v>18826</v>
      </c>
      <c r="N17" s="117"/>
      <c r="O17" s="127"/>
      <c r="P17" s="113"/>
      <c r="Q17" s="113"/>
      <c r="R17" s="113"/>
      <c r="S17" s="113"/>
      <c r="T17" s="113"/>
      <c r="U17" s="113"/>
      <c r="V17" s="113"/>
      <c r="W17" s="113"/>
      <c r="X17" s="113"/>
      <c r="Y17" s="113"/>
    </row>
    <row r="18" spans="1:25" ht="15.75" customHeight="1">
      <c r="A18" s="325"/>
      <c r="B18" s="47" t="s">
        <v>60</v>
      </c>
      <c r="C18" s="31"/>
      <c r="D18" s="31"/>
      <c r="E18" s="17"/>
      <c r="F18" s="128">
        <v>0</v>
      </c>
      <c r="G18" s="129">
        <v>0</v>
      </c>
      <c r="H18" s="130">
        <v>0</v>
      </c>
      <c r="I18" s="131">
        <v>0</v>
      </c>
      <c r="J18" s="130">
        <v>0</v>
      </c>
      <c r="K18" s="131">
        <v>0</v>
      </c>
      <c r="L18" s="130">
        <v>0</v>
      </c>
      <c r="M18" s="131">
        <v>0</v>
      </c>
      <c r="N18" s="130"/>
      <c r="O18" s="132"/>
      <c r="P18" s="113"/>
      <c r="Q18" s="113"/>
      <c r="R18" s="113"/>
      <c r="S18" s="113"/>
      <c r="T18" s="113"/>
      <c r="U18" s="113"/>
      <c r="V18" s="113"/>
      <c r="W18" s="113"/>
      <c r="X18" s="113"/>
      <c r="Y18" s="113"/>
    </row>
    <row r="19" spans="1:25" ht="15.75" customHeight="1">
      <c r="A19" s="324" t="s">
        <v>84</v>
      </c>
      <c r="B19" s="50" t="s">
        <v>61</v>
      </c>
      <c r="C19" s="51"/>
      <c r="D19" s="51"/>
      <c r="E19" s="96"/>
      <c r="F19" s="65">
        <v>21</v>
      </c>
      <c r="G19" s="133">
        <v>295.4</v>
      </c>
      <c r="H19" s="66">
        <v>69</v>
      </c>
      <c r="I19" s="134">
        <v>0</v>
      </c>
      <c r="J19" s="66">
        <v>0</v>
      </c>
      <c r="K19" s="135">
        <v>0</v>
      </c>
      <c r="L19" s="66">
        <v>2384</v>
      </c>
      <c r="M19" s="134">
        <v>1774</v>
      </c>
      <c r="N19" s="66"/>
      <c r="O19" s="135"/>
      <c r="P19" s="113"/>
      <c r="Q19" s="113"/>
      <c r="R19" s="113"/>
      <c r="S19" s="113"/>
      <c r="T19" s="113"/>
      <c r="U19" s="113"/>
      <c r="V19" s="113"/>
      <c r="W19" s="113"/>
      <c r="X19" s="113"/>
      <c r="Y19" s="113"/>
    </row>
    <row r="20" spans="1:25" ht="15.75" customHeight="1">
      <c r="A20" s="324"/>
      <c r="B20" s="19"/>
      <c r="C20" s="30" t="s">
        <v>62</v>
      </c>
      <c r="D20" s="43"/>
      <c r="E20" s="91"/>
      <c r="F20" s="69">
        <v>0</v>
      </c>
      <c r="G20" s="126">
        <v>0</v>
      </c>
      <c r="H20" s="70">
        <v>0</v>
      </c>
      <c r="I20" s="115">
        <v>0</v>
      </c>
      <c r="J20" s="70">
        <v>0</v>
      </c>
      <c r="K20" s="118">
        <v>0</v>
      </c>
      <c r="L20" s="70">
        <v>1081</v>
      </c>
      <c r="M20" s="115">
        <v>366</v>
      </c>
      <c r="N20" s="70"/>
      <c r="O20" s="116"/>
      <c r="P20" s="113"/>
      <c r="Q20" s="113"/>
      <c r="R20" s="113"/>
      <c r="S20" s="113"/>
      <c r="T20" s="113"/>
      <c r="U20" s="113"/>
      <c r="V20" s="113"/>
      <c r="W20" s="113"/>
      <c r="X20" s="113"/>
      <c r="Y20" s="113"/>
    </row>
    <row r="21" spans="1:25" ht="15.75" customHeight="1">
      <c r="A21" s="324"/>
      <c r="B21" s="9" t="s">
        <v>63</v>
      </c>
      <c r="C21" s="63"/>
      <c r="D21" s="63"/>
      <c r="E21" s="90" t="s">
        <v>157</v>
      </c>
      <c r="F21" s="136">
        <v>21</v>
      </c>
      <c r="G21" s="137">
        <v>295.4</v>
      </c>
      <c r="H21" s="119">
        <v>69</v>
      </c>
      <c r="I21" s="121">
        <v>0</v>
      </c>
      <c r="J21" s="119">
        <v>0</v>
      </c>
      <c r="K21" s="122">
        <v>0</v>
      </c>
      <c r="L21" s="119">
        <v>2384</v>
      </c>
      <c r="M21" s="121">
        <v>1774</v>
      </c>
      <c r="N21" s="119"/>
      <c r="O21" s="122"/>
      <c r="P21" s="113"/>
      <c r="Q21" s="113"/>
      <c r="R21" s="113"/>
      <c r="S21" s="113"/>
      <c r="T21" s="113"/>
      <c r="U21" s="113"/>
      <c r="V21" s="113"/>
      <c r="W21" s="113"/>
      <c r="X21" s="113"/>
      <c r="Y21" s="113"/>
    </row>
    <row r="22" spans="1:25" ht="15.75" customHeight="1">
      <c r="A22" s="324"/>
      <c r="B22" s="50" t="s">
        <v>64</v>
      </c>
      <c r="C22" s="51"/>
      <c r="D22" s="51"/>
      <c r="E22" s="96" t="s">
        <v>158</v>
      </c>
      <c r="F22" s="65">
        <v>3536</v>
      </c>
      <c r="G22" s="133">
        <v>3273.4</v>
      </c>
      <c r="H22" s="66">
        <v>520</v>
      </c>
      <c r="I22" s="134">
        <v>996.1</v>
      </c>
      <c r="J22" s="66">
        <v>7</v>
      </c>
      <c r="K22" s="135">
        <v>22</v>
      </c>
      <c r="L22" s="66">
        <v>3159</v>
      </c>
      <c r="M22" s="134">
        <v>2029</v>
      </c>
      <c r="N22" s="66"/>
      <c r="O22" s="135"/>
      <c r="P22" s="113"/>
      <c r="Q22" s="113"/>
      <c r="R22" s="113"/>
      <c r="S22" s="113"/>
      <c r="T22" s="113"/>
      <c r="U22" s="113"/>
      <c r="V22" s="113"/>
      <c r="W22" s="113"/>
      <c r="X22" s="113"/>
      <c r="Y22" s="113"/>
    </row>
    <row r="23" spans="1:25" ht="15.75" customHeight="1">
      <c r="A23" s="324"/>
      <c r="B23" s="7" t="s">
        <v>65</v>
      </c>
      <c r="C23" s="52" t="s">
        <v>66</v>
      </c>
      <c r="D23" s="53"/>
      <c r="E23" s="95"/>
      <c r="F23" s="70">
        <v>529</v>
      </c>
      <c r="G23" s="123">
        <v>548.3</v>
      </c>
      <c r="H23" s="68">
        <v>49</v>
      </c>
      <c r="I23" s="124">
        <v>50.8</v>
      </c>
      <c r="J23" s="68">
        <v>0</v>
      </c>
      <c r="K23" s="125">
        <v>0</v>
      </c>
      <c r="L23" s="68">
        <v>1447</v>
      </c>
      <c r="M23" s="124">
        <v>1360</v>
      </c>
      <c r="N23" s="68"/>
      <c r="O23" s="125"/>
      <c r="P23" s="113"/>
      <c r="Q23" s="113"/>
      <c r="R23" s="113"/>
      <c r="S23" s="113"/>
      <c r="T23" s="113"/>
      <c r="U23" s="113"/>
      <c r="V23" s="113"/>
      <c r="W23" s="113"/>
      <c r="X23" s="113"/>
      <c r="Y23" s="113"/>
    </row>
    <row r="24" spans="1:25" ht="15.75" customHeight="1">
      <c r="A24" s="324"/>
      <c r="B24" s="44" t="s">
        <v>159</v>
      </c>
      <c r="C24" s="43"/>
      <c r="D24" s="43"/>
      <c r="E24" s="91" t="s">
        <v>160</v>
      </c>
      <c r="F24" s="69">
        <f aca="true" t="shared" si="2" ref="F24:O24">F21-F22</f>
        <v>-3515</v>
      </c>
      <c r="G24" s="126">
        <f t="shared" si="2"/>
        <v>-2978</v>
      </c>
      <c r="H24" s="69">
        <f t="shared" si="2"/>
        <v>-451</v>
      </c>
      <c r="I24" s="126">
        <f t="shared" si="2"/>
        <v>-996.1</v>
      </c>
      <c r="J24" s="69">
        <f t="shared" si="2"/>
        <v>-7</v>
      </c>
      <c r="K24" s="126">
        <f t="shared" si="2"/>
        <v>-22</v>
      </c>
      <c r="L24" s="69">
        <f t="shared" si="2"/>
        <v>-775</v>
      </c>
      <c r="M24" s="126">
        <f t="shared" si="2"/>
        <v>-255</v>
      </c>
      <c r="N24" s="69">
        <f t="shared" si="2"/>
        <v>0</v>
      </c>
      <c r="O24" s="126">
        <f t="shared" si="2"/>
        <v>0</v>
      </c>
      <c r="P24" s="113"/>
      <c r="Q24" s="113"/>
      <c r="R24" s="113"/>
      <c r="S24" s="113"/>
      <c r="T24" s="113"/>
      <c r="U24" s="113"/>
      <c r="V24" s="113"/>
      <c r="W24" s="113"/>
      <c r="X24" s="113"/>
      <c r="Y24" s="113"/>
    </row>
    <row r="25" spans="1:25" ht="15.75" customHeight="1">
      <c r="A25" s="324"/>
      <c r="B25" s="101" t="s">
        <v>67</v>
      </c>
      <c r="C25" s="53"/>
      <c r="D25" s="53"/>
      <c r="E25" s="326" t="s">
        <v>161</v>
      </c>
      <c r="F25" s="308">
        <v>3515</v>
      </c>
      <c r="G25" s="302">
        <v>2978</v>
      </c>
      <c r="H25" s="331">
        <v>451</v>
      </c>
      <c r="I25" s="302">
        <v>996.1</v>
      </c>
      <c r="J25" s="331">
        <v>7</v>
      </c>
      <c r="K25" s="302">
        <v>22</v>
      </c>
      <c r="L25" s="331">
        <v>775</v>
      </c>
      <c r="M25" s="302">
        <v>255</v>
      </c>
      <c r="N25" s="331"/>
      <c r="O25" s="302"/>
      <c r="P25" s="113"/>
      <c r="Q25" s="113"/>
      <c r="R25" s="113"/>
      <c r="S25" s="113"/>
      <c r="T25" s="113"/>
      <c r="U25" s="113"/>
      <c r="V25" s="113"/>
      <c r="W25" s="113"/>
      <c r="X25" s="113"/>
      <c r="Y25" s="113"/>
    </row>
    <row r="26" spans="1:25" ht="15.75" customHeight="1">
      <c r="A26" s="324"/>
      <c r="B26" s="9" t="s">
        <v>68</v>
      </c>
      <c r="C26" s="63"/>
      <c r="D26" s="63"/>
      <c r="E26" s="327"/>
      <c r="F26" s="332"/>
      <c r="G26" s="330"/>
      <c r="H26" s="332"/>
      <c r="I26" s="330"/>
      <c r="J26" s="332"/>
      <c r="K26" s="330"/>
      <c r="L26" s="332"/>
      <c r="M26" s="330"/>
      <c r="N26" s="332"/>
      <c r="O26" s="330"/>
      <c r="P26" s="113"/>
      <c r="Q26" s="113"/>
      <c r="R26" s="113"/>
      <c r="S26" s="113"/>
      <c r="T26" s="113"/>
      <c r="U26" s="113"/>
      <c r="V26" s="113"/>
      <c r="W26" s="113"/>
      <c r="X26" s="113"/>
      <c r="Y26" s="113"/>
    </row>
    <row r="27" spans="1:25" ht="15.75" customHeight="1">
      <c r="A27" s="325"/>
      <c r="B27" s="47" t="s">
        <v>162</v>
      </c>
      <c r="C27" s="31"/>
      <c r="D27" s="31"/>
      <c r="E27" s="92" t="s">
        <v>163</v>
      </c>
      <c r="F27" s="71">
        <f aca="true" t="shared" si="3" ref="F27:O27">F24+F25</f>
        <v>0</v>
      </c>
      <c r="G27" s="232">
        <f t="shared" si="3"/>
        <v>0</v>
      </c>
      <c r="H27" s="71">
        <f t="shared" si="3"/>
        <v>0</v>
      </c>
      <c r="I27" s="232">
        <f t="shared" si="3"/>
        <v>0</v>
      </c>
      <c r="J27" s="71">
        <f t="shared" si="3"/>
        <v>0</v>
      </c>
      <c r="K27" s="232">
        <f t="shared" si="3"/>
        <v>0</v>
      </c>
      <c r="L27" s="71">
        <f t="shared" si="3"/>
        <v>0</v>
      </c>
      <c r="M27" s="232">
        <f t="shared" si="3"/>
        <v>0</v>
      </c>
      <c r="N27" s="71">
        <f t="shared" si="3"/>
        <v>0</v>
      </c>
      <c r="O27" s="232">
        <f t="shared" si="3"/>
        <v>0</v>
      </c>
      <c r="P27" s="113"/>
      <c r="Q27" s="113"/>
      <c r="R27" s="113"/>
      <c r="S27" s="113"/>
      <c r="T27" s="113"/>
      <c r="U27" s="113"/>
      <c r="V27" s="113"/>
      <c r="W27" s="113"/>
      <c r="X27" s="113"/>
      <c r="Y27" s="113"/>
    </row>
    <row r="28" spans="1:25" ht="15.75" customHeight="1">
      <c r="A28" s="246"/>
      <c r="F28" s="113"/>
      <c r="G28" s="113"/>
      <c r="H28" s="113"/>
      <c r="I28" s="113"/>
      <c r="J28" s="113"/>
      <c r="K28" s="113"/>
      <c r="L28" s="139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</row>
    <row r="29" spans="1:25" ht="15.75" customHeight="1">
      <c r="A29" s="31"/>
      <c r="F29" s="113"/>
      <c r="G29" s="113"/>
      <c r="H29" s="113"/>
      <c r="I29" s="113"/>
      <c r="J29" s="140"/>
      <c r="K29" s="140"/>
      <c r="L29" s="139"/>
      <c r="M29" s="113"/>
      <c r="N29" s="113"/>
      <c r="P29" s="113"/>
      <c r="Q29" s="140" t="s">
        <v>164</v>
      </c>
      <c r="R29" s="113"/>
      <c r="S29" s="113"/>
      <c r="T29" s="113"/>
      <c r="U29" s="113"/>
      <c r="V29" s="113"/>
      <c r="W29" s="113"/>
      <c r="X29" s="113"/>
      <c r="Y29" s="140"/>
    </row>
    <row r="30" spans="1:25" ht="15.75" customHeight="1">
      <c r="A30" s="318" t="s">
        <v>69</v>
      </c>
      <c r="B30" s="319"/>
      <c r="C30" s="319"/>
      <c r="D30" s="319"/>
      <c r="E30" s="320"/>
      <c r="F30" s="299" t="s">
        <v>252</v>
      </c>
      <c r="G30" s="300"/>
      <c r="H30" s="295" t="s">
        <v>253</v>
      </c>
      <c r="I30" s="296"/>
      <c r="J30" s="295" t="s">
        <v>254</v>
      </c>
      <c r="K30" s="296"/>
      <c r="L30" s="295" t="s">
        <v>255</v>
      </c>
      <c r="M30" s="296"/>
      <c r="N30" s="295" t="s">
        <v>256</v>
      </c>
      <c r="O30" s="296"/>
      <c r="P30" s="295" t="s">
        <v>257</v>
      </c>
      <c r="Q30" s="296"/>
      <c r="R30" s="141"/>
      <c r="S30" s="139"/>
      <c r="T30" s="141"/>
      <c r="U30" s="139"/>
      <c r="V30" s="141"/>
      <c r="W30" s="139"/>
      <c r="X30" s="141"/>
      <c r="Y30" s="139"/>
    </row>
    <row r="31" spans="1:25" ht="15.75" customHeight="1">
      <c r="A31" s="321"/>
      <c r="B31" s="322"/>
      <c r="C31" s="322"/>
      <c r="D31" s="322"/>
      <c r="E31" s="323"/>
      <c r="F31" s="108" t="s">
        <v>246</v>
      </c>
      <c r="G31" s="38" t="s">
        <v>2</v>
      </c>
      <c r="H31" s="247" t="s">
        <v>246</v>
      </c>
      <c r="I31" s="276" t="s">
        <v>2</v>
      </c>
      <c r="J31" s="247" t="s">
        <v>246</v>
      </c>
      <c r="K31" s="276" t="s">
        <v>2</v>
      </c>
      <c r="L31" s="247" t="s">
        <v>246</v>
      </c>
      <c r="M31" s="276" t="s">
        <v>2</v>
      </c>
      <c r="N31" s="247" t="s">
        <v>246</v>
      </c>
      <c r="O31" s="280" t="s">
        <v>2</v>
      </c>
      <c r="P31" s="247" t="s">
        <v>246</v>
      </c>
      <c r="Q31" s="280" t="s">
        <v>2</v>
      </c>
      <c r="R31" s="143"/>
      <c r="S31" s="143"/>
      <c r="T31" s="143"/>
      <c r="U31" s="143"/>
      <c r="V31" s="143"/>
      <c r="W31" s="143"/>
      <c r="X31" s="143"/>
      <c r="Y31" s="143"/>
    </row>
    <row r="32" spans="1:25" ht="15.75" customHeight="1">
      <c r="A32" s="303" t="s">
        <v>85</v>
      </c>
      <c r="B32" s="55" t="s">
        <v>50</v>
      </c>
      <c r="C32" s="56"/>
      <c r="D32" s="56"/>
      <c r="E32" s="15" t="s">
        <v>41</v>
      </c>
      <c r="F32" s="66">
        <v>1065</v>
      </c>
      <c r="G32" s="252">
        <v>1408</v>
      </c>
      <c r="H32" s="250">
        <v>257</v>
      </c>
      <c r="I32" s="251">
        <v>252</v>
      </c>
      <c r="J32" s="250">
        <v>14</v>
      </c>
      <c r="K32" s="252">
        <v>14</v>
      </c>
      <c r="L32" s="253">
        <v>612</v>
      </c>
      <c r="M32" s="252">
        <v>44</v>
      </c>
      <c r="N32" s="250">
        <v>41.4</v>
      </c>
      <c r="O32" s="281">
        <v>113</v>
      </c>
      <c r="P32" s="250">
        <v>254</v>
      </c>
      <c r="Q32" s="281">
        <v>327</v>
      </c>
      <c r="R32" s="144"/>
      <c r="S32" s="144"/>
      <c r="T32" s="145"/>
      <c r="U32" s="145"/>
      <c r="V32" s="144"/>
      <c r="W32" s="144"/>
      <c r="X32" s="145"/>
      <c r="Y32" s="145"/>
    </row>
    <row r="33" spans="1:25" ht="15.75" customHeight="1">
      <c r="A33" s="304"/>
      <c r="B33" s="8"/>
      <c r="C33" s="52" t="s">
        <v>70</v>
      </c>
      <c r="D33" s="53"/>
      <c r="E33" s="99"/>
      <c r="F33" s="68">
        <v>730</v>
      </c>
      <c r="G33" s="257">
        <v>1287</v>
      </c>
      <c r="H33" s="254">
        <v>129</v>
      </c>
      <c r="I33" s="255">
        <v>117</v>
      </c>
      <c r="J33" s="254">
        <v>11</v>
      </c>
      <c r="K33" s="256">
        <v>11</v>
      </c>
      <c r="L33" s="254">
        <v>578</v>
      </c>
      <c r="M33" s="257">
        <v>0</v>
      </c>
      <c r="N33" s="254">
        <v>0</v>
      </c>
      <c r="O33" s="282">
        <v>72</v>
      </c>
      <c r="P33" s="254">
        <v>231</v>
      </c>
      <c r="Q33" s="282">
        <v>230</v>
      </c>
      <c r="R33" s="144"/>
      <c r="S33" s="144"/>
      <c r="T33" s="145"/>
      <c r="U33" s="145"/>
      <c r="V33" s="144"/>
      <c r="W33" s="144"/>
      <c r="X33" s="145"/>
      <c r="Y33" s="145"/>
    </row>
    <row r="34" spans="1:25" ht="15.75" customHeight="1">
      <c r="A34" s="304"/>
      <c r="B34" s="8"/>
      <c r="C34" s="24"/>
      <c r="D34" s="30" t="s">
        <v>71</v>
      </c>
      <c r="E34" s="94"/>
      <c r="F34" s="70">
        <v>0</v>
      </c>
      <c r="G34" s="261">
        <v>0</v>
      </c>
      <c r="H34" s="258">
        <v>129</v>
      </c>
      <c r="I34" s="259">
        <v>117</v>
      </c>
      <c r="J34" s="258">
        <v>11</v>
      </c>
      <c r="K34" s="260">
        <v>11</v>
      </c>
      <c r="L34" s="258">
        <v>578</v>
      </c>
      <c r="M34" s="261">
        <v>0</v>
      </c>
      <c r="N34" s="258">
        <v>0</v>
      </c>
      <c r="O34" s="283">
        <v>72</v>
      </c>
      <c r="P34" s="258">
        <v>231</v>
      </c>
      <c r="Q34" s="283">
        <v>230</v>
      </c>
      <c r="R34" s="144"/>
      <c r="S34" s="144"/>
      <c r="T34" s="145"/>
      <c r="U34" s="145"/>
      <c r="V34" s="144"/>
      <c r="W34" s="144"/>
      <c r="X34" s="145"/>
      <c r="Y34" s="145"/>
    </row>
    <row r="35" spans="1:25" ht="15.75" customHeight="1">
      <c r="A35" s="304"/>
      <c r="B35" s="10"/>
      <c r="C35" s="62" t="s">
        <v>72</v>
      </c>
      <c r="D35" s="63"/>
      <c r="E35" s="100"/>
      <c r="F35" s="119">
        <v>335</v>
      </c>
      <c r="G35" s="266">
        <v>122</v>
      </c>
      <c r="H35" s="262">
        <v>128</v>
      </c>
      <c r="I35" s="263">
        <v>135</v>
      </c>
      <c r="J35" s="264">
        <v>3</v>
      </c>
      <c r="K35" s="265">
        <v>3</v>
      </c>
      <c r="L35" s="262">
        <v>34</v>
      </c>
      <c r="M35" s="266">
        <v>44</v>
      </c>
      <c r="N35" s="262">
        <v>41.4</v>
      </c>
      <c r="O35" s="284">
        <v>42</v>
      </c>
      <c r="P35" s="262">
        <v>23</v>
      </c>
      <c r="Q35" s="284">
        <v>97</v>
      </c>
      <c r="R35" s="144"/>
      <c r="S35" s="144"/>
      <c r="T35" s="145"/>
      <c r="U35" s="145"/>
      <c r="V35" s="144"/>
      <c r="W35" s="144"/>
      <c r="X35" s="145"/>
      <c r="Y35" s="145"/>
    </row>
    <row r="36" spans="1:25" ht="15.75" customHeight="1">
      <c r="A36" s="304"/>
      <c r="B36" s="50" t="s">
        <v>53</v>
      </c>
      <c r="C36" s="51"/>
      <c r="D36" s="51"/>
      <c r="E36" s="15" t="s">
        <v>42</v>
      </c>
      <c r="F36" s="66">
        <v>976</v>
      </c>
      <c r="G36" s="266">
        <v>1408</v>
      </c>
      <c r="H36" s="253">
        <v>294</v>
      </c>
      <c r="I36" s="267">
        <v>306</v>
      </c>
      <c r="J36" s="253">
        <v>4</v>
      </c>
      <c r="K36" s="268">
        <v>3</v>
      </c>
      <c r="L36" s="253">
        <v>197</v>
      </c>
      <c r="M36" s="266">
        <v>382</v>
      </c>
      <c r="N36" s="253">
        <v>25.6</v>
      </c>
      <c r="O36" s="285">
        <v>39</v>
      </c>
      <c r="P36" s="253">
        <v>200</v>
      </c>
      <c r="Q36" s="285">
        <v>255</v>
      </c>
      <c r="R36" s="144"/>
      <c r="S36" s="144"/>
      <c r="T36" s="144"/>
      <c r="U36" s="144"/>
      <c r="V36" s="144"/>
      <c r="W36" s="144"/>
      <c r="X36" s="145"/>
      <c r="Y36" s="145"/>
    </row>
    <row r="37" spans="1:25" ht="15.75" customHeight="1">
      <c r="A37" s="304"/>
      <c r="B37" s="8"/>
      <c r="C37" s="30" t="s">
        <v>73</v>
      </c>
      <c r="D37" s="43"/>
      <c r="E37" s="94"/>
      <c r="F37" s="70">
        <v>669</v>
      </c>
      <c r="G37" s="114">
        <v>1101</v>
      </c>
      <c r="H37" s="258">
        <v>209</v>
      </c>
      <c r="I37" s="259">
        <v>218</v>
      </c>
      <c r="J37" s="258">
        <v>4</v>
      </c>
      <c r="K37" s="260">
        <v>3</v>
      </c>
      <c r="L37" s="258">
        <v>182</v>
      </c>
      <c r="M37" s="261">
        <v>355</v>
      </c>
      <c r="N37" s="258">
        <v>11.3</v>
      </c>
      <c r="O37" s="283">
        <v>12</v>
      </c>
      <c r="P37" s="258">
        <v>172</v>
      </c>
      <c r="Q37" s="283">
        <v>220</v>
      </c>
      <c r="R37" s="144"/>
      <c r="S37" s="144"/>
      <c r="T37" s="144"/>
      <c r="U37" s="144"/>
      <c r="V37" s="144"/>
      <c r="W37" s="144"/>
      <c r="X37" s="145"/>
      <c r="Y37" s="145"/>
    </row>
    <row r="38" spans="1:25" ht="15.75" customHeight="1">
      <c r="A38" s="304"/>
      <c r="B38" s="10"/>
      <c r="C38" s="30" t="s">
        <v>74</v>
      </c>
      <c r="D38" s="43"/>
      <c r="E38" s="94"/>
      <c r="F38" s="69">
        <v>307</v>
      </c>
      <c r="G38" s="126">
        <v>307</v>
      </c>
      <c r="H38" s="258">
        <v>85</v>
      </c>
      <c r="I38" s="259">
        <v>87</v>
      </c>
      <c r="J38" s="279" t="s">
        <v>260</v>
      </c>
      <c r="K38" s="265">
        <v>0</v>
      </c>
      <c r="L38" s="258">
        <v>15</v>
      </c>
      <c r="M38" s="261">
        <v>27</v>
      </c>
      <c r="N38" s="258">
        <v>14.3</v>
      </c>
      <c r="O38" s="283">
        <v>27</v>
      </c>
      <c r="P38" s="258">
        <v>28</v>
      </c>
      <c r="Q38" s="283">
        <v>35</v>
      </c>
      <c r="R38" s="145"/>
      <c r="S38" s="145"/>
      <c r="T38" s="144"/>
      <c r="U38" s="144"/>
      <c r="V38" s="144"/>
      <c r="W38" s="144"/>
      <c r="X38" s="145"/>
      <c r="Y38" s="145"/>
    </row>
    <row r="39" spans="1:25" ht="15.75" customHeight="1">
      <c r="A39" s="305"/>
      <c r="B39" s="11" t="s">
        <v>75</v>
      </c>
      <c r="C39" s="12"/>
      <c r="D39" s="12"/>
      <c r="E39" s="98" t="s">
        <v>165</v>
      </c>
      <c r="F39" s="73">
        <f aca="true" t="shared" si="4" ref="F39:O39">F32-F36</f>
        <v>89</v>
      </c>
      <c r="G39" s="138">
        <f t="shared" si="4"/>
        <v>0</v>
      </c>
      <c r="H39" s="269">
        <f t="shared" si="4"/>
        <v>-37</v>
      </c>
      <c r="I39" s="270">
        <f t="shared" si="4"/>
        <v>-54</v>
      </c>
      <c r="J39" s="269">
        <f t="shared" si="4"/>
        <v>10</v>
      </c>
      <c r="K39" s="270">
        <f t="shared" si="4"/>
        <v>11</v>
      </c>
      <c r="L39" s="269">
        <f t="shared" si="4"/>
        <v>415</v>
      </c>
      <c r="M39" s="270">
        <f t="shared" si="4"/>
        <v>-338</v>
      </c>
      <c r="N39" s="269">
        <f t="shared" si="4"/>
        <v>15.799999999999997</v>
      </c>
      <c r="O39" s="270">
        <f t="shared" si="4"/>
        <v>74</v>
      </c>
      <c r="P39" s="269">
        <f>P32-P36</f>
        <v>54</v>
      </c>
      <c r="Q39" s="270">
        <f>Q32-Q36</f>
        <v>72</v>
      </c>
      <c r="R39" s="144"/>
      <c r="S39" s="144"/>
      <c r="T39" s="144"/>
      <c r="U39" s="144"/>
      <c r="V39" s="144"/>
      <c r="W39" s="144"/>
      <c r="X39" s="145"/>
      <c r="Y39" s="145"/>
    </row>
    <row r="40" spans="1:25" ht="15.75" customHeight="1">
      <c r="A40" s="303" t="s">
        <v>86</v>
      </c>
      <c r="B40" s="50" t="s">
        <v>76</v>
      </c>
      <c r="C40" s="51"/>
      <c r="D40" s="51"/>
      <c r="E40" s="15" t="s">
        <v>44</v>
      </c>
      <c r="F40" s="65">
        <v>7447</v>
      </c>
      <c r="G40" s="133">
        <v>1238</v>
      </c>
      <c r="H40" s="253">
        <v>486</v>
      </c>
      <c r="I40" s="267">
        <v>370</v>
      </c>
      <c r="J40" s="253">
        <v>0</v>
      </c>
      <c r="K40" s="268">
        <v>39</v>
      </c>
      <c r="L40" s="253">
        <v>2363</v>
      </c>
      <c r="M40" s="268">
        <v>738</v>
      </c>
      <c r="N40" s="253">
        <v>425.6</v>
      </c>
      <c r="O40" s="285">
        <v>408</v>
      </c>
      <c r="P40" s="253">
        <v>341</v>
      </c>
      <c r="Q40" s="285">
        <v>330</v>
      </c>
      <c r="R40" s="144"/>
      <c r="S40" s="144"/>
      <c r="T40" s="145"/>
      <c r="U40" s="145"/>
      <c r="V40" s="145"/>
      <c r="W40" s="145"/>
      <c r="X40" s="144"/>
      <c r="Y40" s="144"/>
    </row>
    <row r="41" spans="1:25" ht="15.75" customHeight="1">
      <c r="A41" s="306"/>
      <c r="B41" s="10"/>
      <c r="C41" s="30" t="s">
        <v>77</v>
      </c>
      <c r="D41" s="43"/>
      <c r="E41" s="94"/>
      <c r="F41" s="147">
        <v>131</v>
      </c>
      <c r="G41" s="148">
        <v>79</v>
      </c>
      <c r="H41" s="264">
        <v>141</v>
      </c>
      <c r="I41" s="265">
        <v>7</v>
      </c>
      <c r="J41" s="258">
        <v>0</v>
      </c>
      <c r="K41" s="260">
        <v>39</v>
      </c>
      <c r="L41" s="258">
        <v>30</v>
      </c>
      <c r="M41" s="260">
        <v>330</v>
      </c>
      <c r="N41" s="258">
        <v>0</v>
      </c>
      <c r="O41" s="283">
        <v>0</v>
      </c>
      <c r="P41" s="258">
        <v>0</v>
      </c>
      <c r="Q41" s="283">
        <v>0</v>
      </c>
      <c r="R41" s="145"/>
      <c r="S41" s="145"/>
      <c r="T41" s="145"/>
      <c r="U41" s="145"/>
      <c r="V41" s="145"/>
      <c r="W41" s="145"/>
      <c r="X41" s="144"/>
      <c r="Y41" s="144"/>
    </row>
    <row r="42" spans="1:25" ht="15.75" customHeight="1">
      <c r="A42" s="306"/>
      <c r="B42" s="50" t="s">
        <v>64</v>
      </c>
      <c r="C42" s="51"/>
      <c r="D42" s="51"/>
      <c r="E42" s="15" t="s">
        <v>45</v>
      </c>
      <c r="F42" s="65">
        <v>7523</v>
      </c>
      <c r="G42" s="133">
        <v>1240</v>
      </c>
      <c r="H42" s="253">
        <v>448</v>
      </c>
      <c r="I42" s="267">
        <v>322</v>
      </c>
      <c r="J42" s="253">
        <v>10</v>
      </c>
      <c r="K42" s="268">
        <v>49</v>
      </c>
      <c r="L42" s="253">
        <v>2121</v>
      </c>
      <c r="M42" s="268">
        <v>478</v>
      </c>
      <c r="N42" s="253">
        <v>441.4</v>
      </c>
      <c r="O42" s="285">
        <v>482</v>
      </c>
      <c r="P42" s="253">
        <v>399</v>
      </c>
      <c r="Q42" s="285">
        <v>397</v>
      </c>
      <c r="R42" s="144"/>
      <c r="S42" s="144"/>
      <c r="T42" s="145"/>
      <c r="U42" s="145"/>
      <c r="V42" s="144"/>
      <c r="W42" s="144"/>
      <c r="X42" s="144"/>
      <c r="Y42" s="144"/>
    </row>
    <row r="43" spans="1:25" ht="15.75" customHeight="1">
      <c r="A43" s="306"/>
      <c r="B43" s="10"/>
      <c r="C43" s="30" t="s">
        <v>78</v>
      </c>
      <c r="D43" s="43"/>
      <c r="E43" s="94"/>
      <c r="F43" s="69">
        <v>6567</v>
      </c>
      <c r="G43" s="126">
        <v>775</v>
      </c>
      <c r="H43" s="258">
        <v>305</v>
      </c>
      <c r="I43" s="259">
        <v>313</v>
      </c>
      <c r="J43" s="264">
        <v>0</v>
      </c>
      <c r="K43" s="265">
        <v>39</v>
      </c>
      <c r="L43" s="258">
        <v>447</v>
      </c>
      <c r="M43" s="261">
        <v>127</v>
      </c>
      <c r="N43" s="258">
        <v>441.4</v>
      </c>
      <c r="O43" s="283">
        <v>482</v>
      </c>
      <c r="P43" s="258">
        <v>376</v>
      </c>
      <c r="Q43" s="283">
        <v>370</v>
      </c>
      <c r="R43" s="145"/>
      <c r="S43" s="144"/>
      <c r="T43" s="145"/>
      <c r="U43" s="145"/>
      <c r="V43" s="144"/>
      <c r="W43" s="144"/>
      <c r="X43" s="145"/>
      <c r="Y43" s="145"/>
    </row>
    <row r="44" spans="1:25" ht="15.75" customHeight="1">
      <c r="A44" s="307"/>
      <c r="B44" s="47" t="s">
        <v>75</v>
      </c>
      <c r="C44" s="31"/>
      <c r="D44" s="31"/>
      <c r="E44" s="98" t="s">
        <v>166</v>
      </c>
      <c r="F44" s="128">
        <f aca="true" t="shared" si="5" ref="F44:O44">F40-F42</f>
        <v>-76</v>
      </c>
      <c r="G44" s="129">
        <f t="shared" si="5"/>
        <v>-2</v>
      </c>
      <c r="H44" s="271">
        <f t="shared" si="5"/>
        <v>38</v>
      </c>
      <c r="I44" s="272">
        <f t="shared" si="5"/>
        <v>48</v>
      </c>
      <c r="J44" s="271">
        <f t="shared" si="5"/>
        <v>-10</v>
      </c>
      <c r="K44" s="272">
        <f t="shared" si="5"/>
        <v>-10</v>
      </c>
      <c r="L44" s="271">
        <f t="shared" si="5"/>
        <v>242</v>
      </c>
      <c r="M44" s="272">
        <f t="shared" si="5"/>
        <v>260</v>
      </c>
      <c r="N44" s="271">
        <f t="shared" si="5"/>
        <v>-15.799999999999955</v>
      </c>
      <c r="O44" s="272">
        <f t="shared" si="5"/>
        <v>-74</v>
      </c>
      <c r="P44" s="271">
        <f>P40-P42</f>
        <v>-58</v>
      </c>
      <c r="Q44" s="272">
        <f>Q40-Q42</f>
        <v>-67</v>
      </c>
      <c r="R44" s="144"/>
      <c r="S44" s="144"/>
      <c r="T44" s="145"/>
      <c r="U44" s="145"/>
      <c r="V44" s="144"/>
      <c r="W44" s="144"/>
      <c r="X44" s="144"/>
      <c r="Y44" s="144"/>
    </row>
    <row r="45" spans="1:25" ht="15.75" customHeight="1">
      <c r="A45" s="309" t="s">
        <v>87</v>
      </c>
      <c r="B45" s="25" t="s">
        <v>79</v>
      </c>
      <c r="C45" s="20"/>
      <c r="D45" s="20"/>
      <c r="E45" s="97" t="s">
        <v>167</v>
      </c>
      <c r="F45" s="149">
        <f aca="true" t="shared" si="6" ref="F45:O45">F39+F44</f>
        <v>13</v>
      </c>
      <c r="G45" s="150">
        <f t="shared" si="6"/>
        <v>-2</v>
      </c>
      <c r="H45" s="273">
        <f t="shared" si="6"/>
        <v>1</v>
      </c>
      <c r="I45" s="274">
        <f t="shared" si="6"/>
        <v>-6</v>
      </c>
      <c r="J45" s="273">
        <f t="shared" si="6"/>
        <v>0</v>
      </c>
      <c r="K45" s="274">
        <f t="shared" si="6"/>
        <v>1</v>
      </c>
      <c r="L45" s="273">
        <f t="shared" si="6"/>
        <v>657</v>
      </c>
      <c r="M45" s="274">
        <f t="shared" si="6"/>
        <v>-78</v>
      </c>
      <c r="N45" s="273">
        <f t="shared" si="6"/>
        <v>4.263256414560601E-14</v>
      </c>
      <c r="O45" s="274">
        <f t="shared" si="6"/>
        <v>0</v>
      </c>
      <c r="P45" s="273">
        <f>P39+P44</f>
        <v>-4</v>
      </c>
      <c r="Q45" s="274">
        <f>Q39+Q44</f>
        <v>5</v>
      </c>
      <c r="R45" s="144"/>
      <c r="S45" s="144"/>
      <c r="T45" s="144"/>
      <c r="U45" s="144"/>
      <c r="V45" s="144"/>
      <c r="W45" s="144"/>
      <c r="X45" s="144"/>
      <c r="Y45" s="144"/>
    </row>
    <row r="46" spans="1:25" ht="15.75" customHeight="1">
      <c r="A46" s="310"/>
      <c r="B46" s="44" t="s">
        <v>80</v>
      </c>
      <c r="C46" s="43"/>
      <c r="D46" s="43"/>
      <c r="E46" s="43"/>
      <c r="F46" s="147">
        <v>0</v>
      </c>
      <c r="G46" s="148">
        <v>0</v>
      </c>
      <c r="H46" s="264">
        <v>0</v>
      </c>
      <c r="I46" s="265">
        <v>0</v>
      </c>
      <c r="J46" s="264">
        <v>0</v>
      </c>
      <c r="K46" s="265">
        <v>0</v>
      </c>
      <c r="L46" s="258">
        <v>593</v>
      </c>
      <c r="M46" s="261">
        <v>0</v>
      </c>
      <c r="N46" s="264">
        <v>0</v>
      </c>
      <c r="O46" s="286">
        <v>0</v>
      </c>
      <c r="P46" s="264">
        <v>0</v>
      </c>
      <c r="Q46" s="286">
        <v>0</v>
      </c>
      <c r="R46" s="145"/>
      <c r="S46" s="145"/>
      <c r="T46" s="145"/>
      <c r="U46" s="145"/>
      <c r="V46" s="145"/>
      <c r="W46" s="145"/>
      <c r="X46" s="145"/>
      <c r="Y46" s="145"/>
    </row>
    <row r="47" spans="1:25" ht="15.75" customHeight="1">
      <c r="A47" s="310"/>
      <c r="B47" s="44" t="s">
        <v>81</v>
      </c>
      <c r="C47" s="43"/>
      <c r="D47" s="43"/>
      <c r="E47" s="43"/>
      <c r="F47" s="70">
        <v>68</v>
      </c>
      <c r="G47" s="114">
        <v>45</v>
      </c>
      <c r="H47" s="258">
        <v>0</v>
      </c>
      <c r="I47" s="259">
        <v>0</v>
      </c>
      <c r="J47" s="258">
        <v>0</v>
      </c>
      <c r="K47" s="260">
        <v>0</v>
      </c>
      <c r="L47" s="258">
        <v>92</v>
      </c>
      <c r="M47" s="261">
        <v>29</v>
      </c>
      <c r="N47" s="258">
        <v>0</v>
      </c>
      <c r="O47" s="283">
        <v>0</v>
      </c>
      <c r="P47" s="258">
        <v>2</v>
      </c>
      <c r="Q47" s="283">
        <v>6</v>
      </c>
      <c r="R47" s="144"/>
      <c r="S47" s="144"/>
      <c r="T47" s="144"/>
      <c r="U47" s="144"/>
      <c r="V47" s="144"/>
      <c r="W47" s="144"/>
      <c r="X47" s="144"/>
      <c r="Y47" s="144"/>
    </row>
    <row r="48" spans="1:25" ht="15.75" customHeight="1">
      <c r="A48" s="311"/>
      <c r="B48" s="47" t="s">
        <v>82</v>
      </c>
      <c r="C48" s="31"/>
      <c r="D48" s="31"/>
      <c r="E48" s="31"/>
      <c r="F48" s="74">
        <v>1</v>
      </c>
      <c r="G48" s="129">
        <v>2</v>
      </c>
      <c r="H48" s="277">
        <v>0</v>
      </c>
      <c r="I48" s="278">
        <v>0</v>
      </c>
      <c r="J48" s="277">
        <v>0</v>
      </c>
      <c r="K48" s="278">
        <v>0</v>
      </c>
      <c r="L48" s="277">
        <v>2</v>
      </c>
      <c r="M48" s="278">
        <v>4</v>
      </c>
      <c r="N48" s="275">
        <v>0</v>
      </c>
      <c r="O48" s="270">
        <v>0</v>
      </c>
      <c r="P48" s="275">
        <v>0</v>
      </c>
      <c r="Q48" s="270">
        <v>0</v>
      </c>
      <c r="R48" s="144"/>
      <c r="S48" s="144"/>
      <c r="T48" s="144"/>
      <c r="U48" s="144"/>
      <c r="V48" s="144"/>
      <c r="W48" s="144"/>
      <c r="X48" s="144"/>
      <c r="Y48" s="144"/>
    </row>
    <row r="49" spans="1:15" ht="15.75" customHeight="1">
      <c r="A49" s="13" t="s">
        <v>168</v>
      </c>
      <c r="O49" s="6"/>
    </row>
    <row r="50" spans="1:15" ht="15.75" customHeight="1">
      <c r="A50" s="13"/>
      <c r="O50" s="8"/>
    </row>
  </sheetData>
  <sheetProtection/>
  <mergeCells count="29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N30:O30"/>
    <mergeCell ref="I25:I26"/>
    <mergeCell ref="J25:J26"/>
    <mergeCell ref="K25:K26"/>
    <mergeCell ref="L25:L26"/>
    <mergeCell ref="M25:M26"/>
    <mergeCell ref="N25:N26"/>
    <mergeCell ref="P30:Q30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</mergeCells>
  <printOptions horizontalCentered="1" verticalCentered="1"/>
  <pageMargins left="0.7874015748031497" right="0.2755905511811024" top="0.3937007874015748" bottom="0.35433070866141736" header="0.1968503937007874" footer="0.1968503937007874"/>
  <pageSetup blackAndWhite="1" fitToHeight="1" fitToWidth="1" horizontalDpi="600" verticalDpi="600" orientation="landscape" paperSize="9" scale="68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selection activeCell="F40" sqref="F40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4" width="12.59765625" style="2" customWidth="1"/>
    <col min="15" max="16384" width="9" style="2" customWidth="1"/>
  </cols>
  <sheetData>
    <row r="1" spans="1:4" ht="33.75" customHeight="1">
      <c r="A1" s="155" t="s">
        <v>0</v>
      </c>
      <c r="B1" s="155"/>
      <c r="C1" s="207" t="s">
        <v>258</v>
      </c>
      <c r="D1" s="208"/>
    </row>
    <row r="3" spans="1:10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09"/>
      <c r="B5" s="209" t="s">
        <v>247</v>
      </c>
      <c r="C5" s="209"/>
      <c r="D5" s="209"/>
      <c r="H5" s="37"/>
      <c r="L5" s="37"/>
      <c r="N5" s="37" t="s">
        <v>170</v>
      </c>
    </row>
    <row r="6" spans="1:14" ht="15" customHeight="1">
      <c r="A6" s="210"/>
      <c r="B6" s="211"/>
      <c r="C6" s="211"/>
      <c r="D6" s="211"/>
      <c r="E6" s="335"/>
      <c r="F6" s="336"/>
      <c r="G6" s="335"/>
      <c r="H6" s="336"/>
      <c r="I6" s="212"/>
      <c r="J6" s="213"/>
      <c r="K6" s="335"/>
      <c r="L6" s="336"/>
      <c r="M6" s="335"/>
      <c r="N6" s="336"/>
    </row>
    <row r="7" spans="1:14" ht="15" customHeight="1">
      <c r="A7" s="59"/>
      <c r="B7" s="60"/>
      <c r="C7" s="60"/>
      <c r="D7" s="60"/>
      <c r="E7" s="214" t="s">
        <v>246</v>
      </c>
      <c r="F7" s="215" t="s">
        <v>2</v>
      </c>
      <c r="G7" s="214" t="s">
        <v>246</v>
      </c>
      <c r="H7" s="215" t="s">
        <v>2</v>
      </c>
      <c r="I7" s="214" t="s">
        <v>246</v>
      </c>
      <c r="J7" s="215" t="s">
        <v>2</v>
      </c>
      <c r="K7" s="214" t="s">
        <v>246</v>
      </c>
      <c r="L7" s="215" t="s">
        <v>2</v>
      </c>
      <c r="M7" s="214" t="s">
        <v>246</v>
      </c>
      <c r="N7" s="245" t="s">
        <v>2</v>
      </c>
    </row>
    <row r="8" spans="1:14" ht="18" customHeight="1">
      <c r="A8" s="288" t="s">
        <v>171</v>
      </c>
      <c r="B8" s="216" t="s">
        <v>172</v>
      </c>
      <c r="C8" s="217"/>
      <c r="D8" s="217"/>
      <c r="E8" s="218"/>
      <c r="F8" s="219"/>
      <c r="G8" s="218"/>
      <c r="H8" s="220"/>
      <c r="I8" s="218"/>
      <c r="J8" s="219"/>
      <c r="K8" s="218"/>
      <c r="L8" s="220"/>
      <c r="M8" s="218"/>
      <c r="N8" s="220"/>
    </row>
    <row r="9" spans="1:14" ht="18" customHeight="1">
      <c r="A9" s="289"/>
      <c r="B9" s="288" t="s">
        <v>173</v>
      </c>
      <c r="C9" s="174" t="s">
        <v>174</v>
      </c>
      <c r="D9" s="175"/>
      <c r="E9" s="221"/>
      <c r="F9" s="222"/>
      <c r="G9" s="221"/>
      <c r="H9" s="223"/>
      <c r="I9" s="221"/>
      <c r="J9" s="222"/>
      <c r="K9" s="221"/>
      <c r="L9" s="223"/>
      <c r="M9" s="221"/>
      <c r="N9" s="223"/>
    </row>
    <row r="10" spans="1:14" ht="18" customHeight="1">
      <c r="A10" s="289"/>
      <c r="B10" s="289"/>
      <c r="C10" s="44" t="s">
        <v>175</v>
      </c>
      <c r="D10" s="43"/>
      <c r="E10" s="224"/>
      <c r="F10" s="225"/>
      <c r="G10" s="224"/>
      <c r="H10" s="226"/>
      <c r="I10" s="224"/>
      <c r="J10" s="225"/>
      <c r="K10" s="224"/>
      <c r="L10" s="226"/>
      <c r="M10" s="224"/>
      <c r="N10" s="226"/>
    </row>
    <row r="11" spans="1:14" ht="18" customHeight="1">
      <c r="A11" s="289"/>
      <c r="B11" s="289"/>
      <c r="C11" s="44" t="s">
        <v>176</v>
      </c>
      <c r="D11" s="43"/>
      <c r="E11" s="224"/>
      <c r="F11" s="225"/>
      <c r="G11" s="224"/>
      <c r="H11" s="226"/>
      <c r="I11" s="224"/>
      <c r="J11" s="225"/>
      <c r="K11" s="224"/>
      <c r="L11" s="226"/>
      <c r="M11" s="224"/>
      <c r="N11" s="226"/>
    </row>
    <row r="12" spans="1:14" ht="18" customHeight="1">
      <c r="A12" s="289"/>
      <c r="B12" s="289"/>
      <c r="C12" s="44" t="s">
        <v>177</v>
      </c>
      <c r="D12" s="43"/>
      <c r="E12" s="224"/>
      <c r="F12" s="225"/>
      <c r="G12" s="224"/>
      <c r="H12" s="226"/>
      <c r="I12" s="224"/>
      <c r="J12" s="225"/>
      <c r="K12" s="224"/>
      <c r="L12" s="226"/>
      <c r="M12" s="224"/>
      <c r="N12" s="226"/>
    </row>
    <row r="13" spans="1:14" ht="18" customHeight="1">
      <c r="A13" s="289"/>
      <c r="B13" s="289"/>
      <c r="C13" s="44" t="s">
        <v>178</v>
      </c>
      <c r="D13" s="43"/>
      <c r="E13" s="224"/>
      <c r="F13" s="225"/>
      <c r="G13" s="224"/>
      <c r="H13" s="226"/>
      <c r="I13" s="224"/>
      <c r="J13" s="225"/>
      <c r="K13" s="224"/>
      <c r="L13" s="226"/>
      <c r="M13" s="224"/>
      <c r="N13" s="226"/>
    </row>
    <row r="14" spans="1:14" ht="18" customHeight="1">
      <c r="A14" s="290"/>
      <c r="B14" s="290"/>
      <c r="C14" s="47" t="s">
        <v>179</v>
      </c>
      <c r="D14" s="31"/>
      <c r="E14" s="227"/>
      <c r="F14" s="228"/>
      <c r="G14" s="227"/>
      <c r="H14" s="229"/>
      <c r="I14" s="227"/>
      <c r="J14" s="228"/>
      <c r="K14" s="227"/>
      <c r="L14" s="229"/>
      <c r="M14" s="227"/>
      <c r="N14" s="229"/>
    </row>
    <row r="15" spans="1:14" ht="18" customHeight="1">
      <c r="A15" s="329" t="s">
        <v>180</v>
      </c>
      <c r="B15" s="288" t="s">
        <v>181</v>
      </c>
      <c r="C15" s="174" t="s">
        <v>182</v>
      </c>
      <c r="D15" s="175"/>
      <c r="E15" s="230"/>
      <c r="F15" s="231"/>
      <c r="G15" s="230"/>
      <c r="H15" s="150"/>
      <c r="I15" s="230"/>
      <c r="J15" s="231"/>
      <c r="K15" s="230"/>
      <c r="L15" s="150"/>
      <c r="M15" s="230"/>
      <c r="N15" s="150"/>
    </row>
    <row r="16" spans="1:14" ht="18" customHeight="1">
      <c r="A16" s="289"/>
      <c r="B16" s="289"/>
      <c r="C16" s="44" t="s">
        <v>183</v>
      </c>
      <c r="D16" s="43"/>
      <c r="E16" s="70"/>
      <c r="F16" s="115"/>
      <c r="G16" s="70"/>
      <c r="H16" s="126"/>
      <c r="I16" s="70"/>
      <c r="J16" s="115"/>
      <c r="K16" s="70"/>
      <c r="L16" s="126"/>
      <c r="M16" s="70"/>
      <c r="N16" s="126"/>
    </row>
    <row r="17" spans="1:14" ht="18" customHeight="1">
      <c r="A17" s="289"/>
      <c r="B17" s="289"/>
      <c r="C17" s="44" t="s">
        <v>184</v>
      </c>
      <c r="D17" s="43"/>
      <c r="E17" s="70"/>
      <c r="F17" s="115"/>
      <c r="G17" s="70"/>
      <c r="H17" s="126"/>
      <c r="I17" s="70"/>
      <c r="J17" s="115"/>
      <c r="K17" s="70"/>
      <c r="L17" s="126"/>
      <c r="M17" s="70"/>
      <c r="N17" s="126"/>
    </row>
    <row r="18" spans="1:14" ht="18" customHeight="1">
      <c r="A18" s="289"/>
      <c r="B18" s="290"/>
      <c r="C18" s="47" t="s">
        <v>185</v>
      </c>
      <c r="D18" s="31"/>
      <c r="E18" s="73"/>
      <c r="F18" s="232"/>
      <c r="G18" s="73"/>
      <c r="H18" s="232"/>
      <c r="I18" s="73"/>
      <c r="J18" s="232"/>
      <c r="K18" s="73"/>
      <c r="L18" s="232"/>
      <c r="M18" s="73"/>
      <c r="N18" s="232"/>
    </row>
    <row r="19" spans="1:14" ht="18" customHeight="1">
      <c r="A19" s="289"/>
      <c r="B19" s="288" t="s">
        <v>186</v>
      </c>
      <c r="C19" s="174" t="s">
        <v>187</v>
      </c>
      <c r="D19" s="175"/>
      <c r="E19" s="149"/>
      <c r="F19" s="150"/>
      <c r="G19" s="149"/>
      <c r="H19" s="150"/>
      <c r="I19" s="149"/>
      <c r="J19" s="150"/>
      <c r="K19" s="149"/>
      <c r="L19" s="150"/>
      <c r="M19" s="149"/>
      <c r="N19" s="150"/>
    </row>
    <row r="20" spans="1:14" ht="18" customHeight="1">
      <c r="A20" s="289"/>
      <c r="B20" s="289"/>
      <c r="C20" s="44" t="s">
        <v>188</v>
      </c>
      <c r="D20" s="43"/>
      <c r="E20" s="69"/>
      <c r="F20" s="126"/>
      <c r="G20" s="69"/>
      <c r="H20" s="126"/>
      <c r="I20" s="69"/>
      <c r="J20" s="126"/>
      <c r="K20" s="69"/>
      <c r="L20" s="126"/>
      <c r="M20" s="69"/>
      <c r="N20" s="126"/>
    </row>
    <row r="21" spans="1:14" s="237" customFormat="1" ht="18" customHeight="1">
      <c r="A21" s="289"/>
      <c r="B21" s="289"/>
      <c r="C21" s="233" t="s">
        <v>189</v>
      </c>
      <c r="D21" s="234"/>
      <c r="E21" s="235"/>
      <c r="F21" s="236"/>
      <c r="G21" s="235"/>
      <c r="H21" s="236"/>
      <c r="I21" s="235"/>
      <c r="J21" s="236"/>
      <c r="K21" s="235"/>
      <c r="L21" s="236"/>
      <c r="M21" s="235"/>
      <c r="N21" s="236"/>
    </row>
    <row r="22" spans="1:14" ht="18" customHeight="1">
      <c r="A22" s="289"/>
      <c r="B22" s="290"/>
      <c r="C22" s="11" t="s">
        <v>190</v>
      </c>
      <c r="D22" s="12"/>
      <c r="E22" s="73"/>
      <c r="F22" s="138"/>
      <c r="G22" s="73"/>
      <c r="H22" s="138"/>
      <c r="I22" s="73"/>
      <c r="J22" s="138"/>
      <c r="K22" s="73"/>
      <c r="L22" s="138"/>
      <c r="M22" s="73"/>
      <c r="N22" s="138"/>
    </row>
    <row r="23" spans="1:14" ht="18" customHeight="1">
      <c r="A23" s="289"/>
      <c r="B23" s="288" t="s">
        <v>191</v>
      </c>
      <c r="C23" s="174" t="s">
        <v>192</v>
      </c>
      <c r="D23" s="175"/>
      <c r="E23" s="149"/>
      <c r="F23" s="150"/>
      <c r="G23" s="149"/>
      <c r="H23" s="150"/>
      <c r="I23" s="149"/>
      <c r="J23" s="150"/>
      <c r="K23" s="149"/>
      <c r="L23" s="150"/>
      <c r="M23" s="149"/>
      <c r="N23" s="150"/>
    </row>
    <row r="24" spans="1:14" ht="18" customHeight="1">
      <c r="A24" s="289"/>
      <c r="B24" s="289"/>
      <c r="C24" s="44" t="s">
        <v>193</v>
      </c>
      <c r="D24" s="43"/>
      <c r="E24" s="69"/>
      <c r="F24" s="126"/>
      <c r="G24" s="69"/>
      <c r="H24" s="126"/>
      <c r="I24" s="69"/>
      <c r="J24" s="126"/>
      <c r="K24" s="69"/>
      <c r="L24" s="126"/>
      <c r="M24" s="69"/>
      <c r="N24" s="126"/>
    </row>
    <row r="25" spans="1:14" ht="18" customHeight="1">
      <c r="A25" s="289"/>
      <c r="B25" s="289"/>
      <c r="C25" s="44" t="s">
        <v>194</v>
      </c>
      <c r="D25" s="43"/>
      <c r="E25" s="69"/>
      <c r="F25" s="126"/>
      <c r="G25" s="69"/>
      <c r="H25" s="126"/>
      <c r="I25" s="69"/>
      <c r="J25" s="126"/>
      <c r="K25" s="69"/>
      <c r="L25" s="126"/>
      <c r="M25" s="69"/>
      <c r="N25" s="126"/>
    </row>
    <row r="26" spans="1:14" ht="18" customHeight="1">
      <c r="A26" s="289"/>
      <c r="B26" s="290"/>
      <c r="C26" s="45" t="s">
        <v>195</v>
      </c>
      <c r="D26" s="46"/>
      <c r="E26" s="71"/>
      <c r="F26" s="138"/>
      <c r="G26" s="71"/>
      <c r="H26" s="138"/>
      <c r="I26" s="152"/>
      <c r="J26" s="138"/>
      <c r="K26" s="71"/>
      <c r="L26" s="138"/>
      <c r="M26" s="71"/>
      <c r="N26" s="138"/>
    </row>
    <row r="27" spans="1:14" ht="18" customHeight="1">
      <c r="A27" s="290"/>
      <c r="B27" s="47" t="s">
        <v>196</v>
      </c>
      <c r="C27" s="31"/>
      <c r="D27" s="31"/>
      <c r="E27" s="238"/>
      <c r="F27" s="138"/>
      <c r="G27" s="73"/>
      <c r="H27" s="138"/>
      <c r="I27" s="238"/>
      <c r="J27" s="138"/>
      <c r="K27" s="73"/>
      <c r="L27" s="138"/>
      <c r="M27" s="73"/>
      <c r="N27" s="138"/>
    </row>
    <row r="28" spans="1:14" ht="18" customHeight="1">
      <c r="A28" s="288" t="s">
        <v>197</v>
      </c>
      <c r="B28" s="288" t="s">
        <v>198</v>
      </c>
      <c r="C28" s="174" t="s">
        <v>199</v>
      </c>
      <c r="D28" s="239" t="s">
        <v>41</v>
      </c>
      <c r="E28" s="149"/>
      <c r="F28" s="150"/>
      <c r="G28" s="149"/>
      <c r="H28" s="150"/>
      <c r="I28" s="149"/>
      <c r="J28" s="150"/>
      <c r="K28" s="149"/>
      <c r="L28" s="150"/>
      <c r="M28" s="149"/>
      <c r="N28" s="150"/>
    </row>
    <row r="29" spans="1:14" ht="18" customHeight="1">
      <c r="A29" s="289"/>
      <c r="B29" s="289"/>
      <c r="C29" s="44" t="s">
        <v>200</v>
      </c>
      <c r="D29" s="240" t="s">
        <v>42</v>
      </c>
      <c r="E29" s="69"/>
      <c r="F29" s="126"/>
      <c r="G29" s="69"/>
      <c r="H29" s="126"/>
      <c r="I29" s="69"/>
      <c r="J29" s="126"/>
      <c r="K29" s="69"/>
      <c r="L29" s="126"/>
      <c r="M29" s="69"/>
      <c r="N29" s="126"/>
    </row>
    <row r="30" spans="1:14" ht="18" customHeight="1">
      <c r="A30" s="289"/>
      <c r="B30" s="289"/>
      <c r="C30" s="44" t="s">
        <v>201</v>
      </c>
      <c r="D30" s="240" t="s">
        <v>202</v>
      </c>
      <c r="E30" s="69"/>
      <c r="F30" s="126"/>
      <c r="G30" s="70"/>
      <c r="H30" s="126"/>
      <c r="I30" s="69"/>
      <c r="J30" s="126"/>
      <c r="K30" s="69"/>
      <c r="L30" s="126"/>
      <c r="M30" s="69"/>
      <c r="N30" s="126"/>
    </row>
    <row r="31" spans="1:15" ht="18" customHeight="1">
      <c r="A31" s="289"/>
      <c r="B31" s="289"/>
      <c r="C31" s="11" t="s">
        <v>203</v>
      </c>
      <c r="D31" s="241" t="s">
        <v>204</v>
      </c>
      <c r="E31" s="73">
        <f aca="true" t="shared" si="0" ref="E31:N31">E28-E29-E30</f>
        <v>0</v>
      </c>
      <c r="F31" s="232">
        <f t="shared" si="0"/>
        <v>0</v>
      </c>
      <c r="G31" s="73">
        <f t="shared" si="0"/>
        <v>0</v>
      </c>
      <c r="H31" s="232">
        <f t="shared" si="0"/>
        <v>0</v>
      </c>
      <c r="I31" s="73">
        <f t="shared" si="0"/>
        <v>0</v>
      </c>
      <c r="J31" s="242">
        <f t="shared" si="0"/>
        <v>0</v>
      </c>
      <c r="K31" s="73">
        <f t="shared" si="0"/>
        <v>0</v>
      </c>
      <c r="L31" s="242">
        <f t="shared" si="0"/>
        <v>0</v>
      </c>
      <c r="M31" s="73">
        <f t="shared" si="0"/>
        <v>0</v>
      </c>
      <c r="N31" s="232">
        <f t="shared" si="0"/>
        <v>0</v>
      </c>
      <c r="O31" s="7"/>
    </row>
    <row r="32" spans="1:14" ht="18" customHeight="1">
      <c r="A32" s="289"/>
      <c r="B32" s="289"/>
      <c r="C32" s="174" t="s">
        <v>205</v>
      </c>
      <c r="D32" s="239" t="s">
        <v>206</v>
      </c>
      <c r="E32" s="149"/>
      <c r="F32" s="150"/>
      <c r="G32" s="149"/>
      <c r="H32" s="150"/>
      <c r="I32" s="149"/>
      <c r="J32" s="150"/>
      <c r="K32" s="149"/>
      <c r="L32" s="150"/>
      <c r="M32" s="149"/>
      <c r="N32" s="150"/>
    </row>
    <row r="33" spans="1:14" ht="18" customHeight="1">
      <c r="A33" s="289"/>
      <c r="B33" s="289"/>
      <c r="C33" s="44" t="s">
        <v>207</v>
      </c>
      <c r="D33" s="240" t="s">
        <v>208</v>
      </c>
      <c r="E33" s="69"/>
      <c r="F33" s="126"/>
      <c r="G33" s="69"/>
      <c r="H33" s="126"/>
      <c r="I33" s="69"/>
      <c r="J33" s="126"/>
      <c r="K33" s="69"/>
      <c r="L33" s="126"/>
      <c r="M33" s="69"/>
      <c r="N33" s="126"/>
    </row>
    <row r="34" spans="1:14" ht="18" customHeight="1">
      <c r="A34" s="289"/>
      <c r="B34" s="290"/>
      <c r="C34" s="11" t="s">
        <v>209</v>
      </c>
      <c r="D34" s="241" t="s">
        <v>210</v>
      </c>
      <c r="E34" s="73">
        <f aca="true" t="shared" si="1" ref="E34:N34">E31+E32-E33</f>
        <v>0</v>
      </c>
      <c r="F34" s="138">
        <f t="shared" si="1"/>
        <v>0</v>
      </c>
      <c r="G34" s="73">
        <f t="shared" si="1"/>
        <v>0</v>
      </c>
      <c r="H34" s="138">
        <f t="shared" si="1"/>
        <v>0</v>
      </c>
      <c r="I34" s="73">
        <f t="shared" si="1"/>
        <v>0</v>
      </c>
      <c r="J34" s="138">
        <f t="shared" si="1"/>
        <v>0</v>
      </c>
      <c r="K34" s="73">
        <f t="shared" si="1"/>
        <v>0</v>
      </c>
      <c r="L34" s="138">
        <f t="shared" si="1"/>
        <v>0</v>
      </c>
      <c r="M34" s="73">
        <f t="shared" si="1"/>
        <v>0</v>
      </c>
      <c r="N34" s="138">
        <f t="shared" si="1"/>
        <v>0</v>
      </c>
    </row>
    <row r="35" spans="1:14" ht="18" customHeight="1">
      <c r="A35" s="289"/>
      <c r="B35" s="288" t="s">
        <v>211</v>
      </c>
      <c r="C35" s="174" t="s">
        <v>212</v>
      </c>
      <c r="D35" s="239" t="s">
        <v>213</v>
      </c>
      <c r="E35" s="149"/>
      <c r="F35" s="150"/>
      <c r="G35" s="149"/>
      <c r="H35" s="150"/>
      <c r="I35" s="149"/>
      <c r="J35" s="150"/>
      <c r="K35" s="149"/>
      <c r="L35" s="150"/>
      <c r="M35" s="149"/>
      <c r="N35" s="150"/>
    </row>
    <row r="36" spans="1:14" ht="18" customHeight="1">
      <c r="A36" s="289"/>
      <c r="B36" s="289"/>
      <c r="C36" s="44" t="s">
        <v>214</v>
      </c>
      <c r="D36" s="240" t="s">
        <v>215</v>
      </c>
      <c r="E36" s="69"/>
      <c r="F36" s="126"/>
      <c r="G36" s="69"/>
      <c r="H36" s="126"/>
      <c r="I36" s="69"/>
      <c r="J36" s="126"/>
      <c r="K36" s="69"/>
      <c r="L36" s="126"/>
      <c r="M36" s="69"/>
      <c r="N36" s="126"/>
    </row>
    <row r="37" spans="1:14" ht="18" customHeight="1">
      <c r="A37" s="289"/>
      <c r="B37" s="289"/>
      <c r="C37" s="44" t="s">
        <v>216</v>
      </c>
      <c r="D37" s="240" t="s">
        <v>217</v>
      </c>
      <c r="E37" s="69">
        <f aca="true" t="shared" si="2" ref="E37:N37">E34+E35-E36</f>
        <v>0</v>
      </c>
      <c r="F37" s="126">
        <f t="shared" si="2"/>
        <v>0</v>
      </c>
      <c r="G37" s="69">
        <f t="shared" si="2"/>
        <v>0</v>
      </c>
      <c r="H37" s="126">
        <f t="shared" si="2"/>
        <v>0</v>
      </c>
      <c r="I37" s="69">
        <f t="shared" si="2"/>
        <v>0</v>
      </c>
      <c r="J37" s="126">
        <f t="shared" si="2"/>
        <v>0</v>
      </c>
      <c r="K37" s="69">
        <f t="shared" si="2"/>
        <v>0</v>
      </c>
      <c r="L37" s="126">
        <f t="shared" si="2"/>
        <v>0</v>
      </c>
      <c r="M37" s="69">
        <f t="shared" si="2"/>
        <v>0</v>
      </c>
      <c r="N37" s="126">
        <f t="shared" si="2"/>
        <v>0</v>
      </c>
    </row>
    <row r="38" spans="1:14" ht="18" customHeight="1">
      <c r="A38" s="289"/>
      <c r="B38" s="289"/>
      <c r="C38" s="44" t="s">
        <v>218</v>
      </c>
      <c r="D38" s="240" t="s">
        <v>219</v>
      </c>
      <c r="E38" s="69"/>
      <c r="F38" s="126"/>
      <c r="G38" s="69"/>
      <c r="H38" s="126"/>
      <c r="I38" s="69"/>
      <c r="J38" s="126"/>
      <c r="K38" s="69"/>
      <c r="L38" s="126"/>
      <c r="M38" s="69"/>
      <c r="N38" s="126"/>
    </row>
    <row r="39" spans="1:14" ht="18" customHeight="1">
      <c r="A39" s="289"/>
      <c r="B39" s="289"/>
      <c r="C39" s="44" t="s">
        <v>220</v>
      </c>
      <c r="D39" s="240" t="s">
        <v>221</v>
      </c>
      <c r="E39" s="69"/>
      <c r="F39" s="126"/>
      <c r="G39" s="69"/>
      <c r="H39" s="126"/>
      <c r="I39" s="69"/>
      <c r="J39" s="126"/>
      <c r="K39" s="69"/>
      <c r="L39" s="126"/>
      <c r="M39" s="69"/>
      <c r="N39" s="126"/>
    </row>
    <row r="40" spans="1:14" ht="18" customHeight="1">
      <c r="A40" s="289"/>
      <c r="B40" s="289"/>
      <c r="C40" s="44" t="s">
        <v>222</v>
      </c>
      <c r="D40" s="240" t="s">
        <v>223</v>
      </c>
      <c r="E40" s="69"/>
      <c r="F40" s="126"/>
      <c r="G40" s="69"/>
      <c r="H40" s="126"/>
      <c r="I40" s="69"/>
      <c r="J40" s="126"/>
      <c r="K40" s="69"/>
      <c r="L40" s="126"/>
      <c r="M40" s="69"/>
      <c r="N40" s="126"/>
    </row>
    <row r="41" spans="1:14" ht="18" customHeight="1">
      <c r="A41" s="289"/>
      <c r="B41" s="289"/>
      <c r="C41" s="186" t="s">
        <v>224</v>
      </c>
      <c r="D41" s="240" t="s">
        <v>225</v>
      </c>
      <c r="E41" s="69">
        <f aca="true" t="shared" si="3" ref="E41:N41">E34+E35-E36-E40</f>
        <v>0</v>
      </c>
      <c r="F41" s="126">
        <f t="shared" si="3"/>
        <v>0</v>
      </c>
      <c r="G41" s="69">
        <f t="shared" si="3"/>
        <v>0</v>
      </c>
      <c r="H41" s="126">
        <f t="shared" si="3"/>
        <v>0</v>
      </c>
      <c r="I41" s="69">
        <f t="shared" si="3"/>
        <v>0</v>
      </c>
      <c r="J41" s="126">
        <f t="shared" si="3"/>
        <v>0</v>
      </c>
      <c r="K41" s="69">
        <f t="shared" si="3"/>
        <v>0</v>
      </c>
      <c r="L41" s="126">
        <f t="shared" si="3"/>
        <v>0</v>
      </c>
      <c r="M41" s="69">
        <f t="shared" si="3"/>
        <v>0</v>
      </c>
      <c r="N41" s="126">
        <f t="shared" si="3"/>
        <v>0</v>
      </c>
    </row>
    <row r="42" spans="1:14" ht="18" customHeight="1">
      <c r="A42" s="289"/>
      <c r="B42" s="289"/>
      <c r="C42" s="333" t="s">
        <v>226</v>
      </c>
      <c r="D42" s="334"/>
      <c r="E42" s="70">
        <f aca="true" t="shared" si="4" ref="E42:N42">E37+E38-E39-E40</f>
        <v>0</v>
      </c>
      <c r="F42" s="114">
        <f t="shared" si="4"/>
        <v>0</v>
      </c>
      <c r="G42" s="70">
        <f t="shared" si="4"/>
        <v>0</v>
      </c>
      <c r="H42" s="114">
        <f t="shared" si="4"/>
        <v>0</v>
      </c>
      <c r="I42" s="70">
        <f t="shared" si="4"/>
        <v>0</v>
      </c>
      <c r="J42" s="114">
        <f t="shared" si="4"/>
        <v>0</v>
      </c>
      <c r="K42" s="70">
        <f t="shared" si="4"/>
        <v>0</v>
      </c>
      <c r="L42" s="114">
        <f t="shared" si="4"/>
        <v>0</v>
      </c>
      <c r="M42" s="70">
        <f t="shared" si="4"/>
        <v>0</v>
      </c>
      <c r="N42" s="126">
        <f t="shared" si="4"/>
        <v>0</v>
      </c>
    </row>
    <row r="43" spans="1:14" ht="18" customHeight="1">
      <c r="A43" s="289"/>
      <c r="B43" s="289"/>
      <c r="C43" s="44" t="s">
        <v>227</v>
      </c>
      <c r="D43" s="240" t="s">
        <v>228</v>
      </c>
      <c r="E43" s="69"/>
      <c r="F43" s="126"/>
      <c r="G43" s="69"/>
      <c r="H43" s="126"/>
      <c r="I43" s="69"/>
      <c r="J43" s="126"/>
      <c r="K43" s="69"/>
      <c r="L43" s="126"/>
      <c r="M43" s="69"/>
      <c r="N43" s="126"/>
    </row>
    <row r="44" spans="1:14" ht="18" customHeight="1">
      <c r="A44" s="290"/>
      <c r="B44" s="290"/>
      <c r="C44" s="11" t="s">
        <v>229</v>
      </c>
      <c r="D44" s="98" t="s">
        <v>230</v>
      </c>
      <c r="E44" s="73">
        <f aca="true" t="shared" si="5" ref="E44:N44">E41+E43</f>
        <v>0</v>
      </c>
      <c r="F44" s="138">
        <f t="shared" si="5"/>
        <v>0</v>
      </c>
      <c r="G44" s="73">
        <f t="shared" si="5"/>
        <v>0</v>
      </c>
      <c r="H44" s="138">
        <f t="shared" si="5"/>
        <v>0</v>
      </c>
      <c r="I44" s="73">
        <f t="shared" si="5"/>
        <v>0</v>
      </c>
      <c r="J44" s="138">
        <f t="shared" si="5"/>
        <v>0</v>
      </c>
      <c r="K44" s="73">
        <f t="shared" si="5"/>
        <v>0</v>
      </c>
      <c r="L44" s="138">
        <f t="shared" si="5"/>
        <v>0</v>
      </c>
      <c r="M44" s="73">
        <f t="shared" si="5"/>
        <v>0</v>
      </c>
      <c r="N44" s="138">
        <f t="shared" si="5"/>
        <v>0</v>
      </c>
    </row>
    <row r="45" ht="13.5" customHeight="1">
      <c r="A45" s="13" t="s">
        <v>231</v>
      </c>
    </row>
    <row r="46" ht="13.5" customHeight="1">
      <c r="A46" s="13" t="s">
        <v>232</v>
      </c>
    </row>
    <row r="47" ht="13.5">
      <c r="A47" s="243"/>
    </row>
  </sheetData>
  <sheetProtection/>
  <mergeCells count="14"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 horizontalCentered="1" verticalCentered="1"/>
  <pageMargins left="0.7086614173228347" right="0.2362204724409449" top="0.1968503937007874" bottom="0.2362204724409449" header="0.1968503937007874" footer="0.1968503937007874"/>
  <pageSetup blackAndWhite="1" fitToHeight="1" fitToWidth="1" horizontalDpi="600" verticalDpi="600" orientation="landscape" paperSize="9" scale="75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今井　貴伸</cp:lastModifiedBy>
  <cp:lastPrinted>2018-09-07T05:15:20Z</cp:lastPrinted>
  <dcterms:created xsi:type="dcterms:W3CDTF">1999-07-06T05:17:05Z</dcterms:created>
  <dcterms:modified xsi:type="dcterms:W3CDTF">2018-10-29T08:38:07Z</dcterms:modified>
  <cp:category/>
  <cp:version/>
  <cp:contentType/>
  <cp:contentStatus/>
</cp:coreProperties>
</file>