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3.(1)普通会計決算" sheetId="2" r:id="rId2"/>
    <sheet name="3.(2)財政指標等" sheetId="3" r:id="rId3"/>
  </sheets>
  <definedNames>
    <definedName name="_xlnm.Print_Area" localSheetId="0">'1.普通会計予算'!$A$1:$I$47</definedName>
    <definedName name="_xlnm.Print_Area" localSheetId="1">'3.(1)普通会計決算'!$A$1:$I$47</definedName>
    <definedName name="_xlnm.Print_Area" localSheetId="2">'3.(2)財政指標等'!$A$1:$I$35</definedName>
  </definedNames>
  <calcPr fullCalcOnLoad="1"/>
</workbook>
</file>

<file path=xl/sharedStrings.xml><?xml version="1.0" encoding="utf-8"?>
<sst xmlns="http://schemas.openxmlformats.org/spreadsheetml/2006/main" count="155" uniqueCount="107">
  <si>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</si>
  <si>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</si>
  <si>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</si>
  <si>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</si>
  <si>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</si>
  <si>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</si>
  <si>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</si>
  <si>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</si>
  <si>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</si>
  <si>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</si>
  <si>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</si>
  <si>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</si>
  <si>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</si>
  <si>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</si>
  <si>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</si>
  <si>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</si>
  <si>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</si>
  <si>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</si>
  <si>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</si>
  <si>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</si>
  <si>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</si>
  <si>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</si>
  <si>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</si>
  <si>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</si>
  <si>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</si>
  <si>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</si>
  <si>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</si>
  <si>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</si>
  <si>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</si>
  <si>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</si>
  <si>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</si>
  <si>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</si>
  <si>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</si>
  <si>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</si>
  <si>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</si>
  <si>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</si>
  <si>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</si>
  <si>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</si>
  <si>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</si>
  <si>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</si>
  <si>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</si>
  <si>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(b)</t>
  </si>
  <si>
    <t>(c)</t>
  </si>
  <si>
    <t>(d)</t>
  </si>
  <si>
    <t>(e)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</si>
  <si>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</si>
  <si>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</si>
  <si>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</si>
  <si>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</si>
  <si>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</si>
  <si>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</si>
  <si>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</si>
  <si>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</si>
  <si>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</si>
  <si>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</si>
  <si>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</si>
  <si>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</si>
  <si>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</si>
  <si>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</si>
  <si>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</si>
  <si>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</si>
  <si>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</si>
  <si>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</si>
  <si>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</si>
  <si>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</si>
  <si>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</si>
  <si>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</si>
  <si>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</si>
  <si>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</si>
  <si>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</si>
  <si>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</si>
  <si>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</si>
  <si>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</si>
  <si>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</si>
  <si>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</si>
  <si>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</si>
  <si>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</si>
  <si>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</si>
  <si>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</si>
  <si>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</si>
  <si>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</si>
  <si>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</si>
  <si>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</si>
  <si>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</si>
  <si>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</si>
  <si>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</si>
  <si>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</si>
  <si>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</si>
  <si>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</si>
  <si>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</si>
  <si>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</si>
  <si>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</si>
  <si>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</si>
  <si>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</si>
  <si>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</si>
  <si>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</si>
  <si>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</si>
  <si>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</si>
  <si>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</si>
  <si>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</si>
  <si>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</si>
  <si>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</si>
  <si>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</si>
  <si>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</si>
  <si>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</si>
  <si>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</si>
  <si>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茨城県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</si>
</sst>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ＭＳ Ｐ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Font="1" applyBorder="1" applyAlignment="1">
      <alignment horizontal="centerContinuous" vertical="center" wrapText="1"/>
    </xf>
    <xf numFmtId="0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217" fontId="0" fillId="0" borderId="12" xfId="48" applyNumberFormat="1" applyFont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6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2" xfId="48" applyNumberFormat="1" applyFont="1" applyBorder="1" applyAlignment="1">
      <alignment vertical="center"/>
    </xf>
    <xf numFmtId="218" fontId="0" fillId="0" borderId="20" xfId="48" applyNumberFormat="1" applyFont="1" applyBorder="1" applyAlignment="1">
      <alignment vertical="center"/>
    </xf>
    <xf numFmtId="218" fontId="0" fillId="0" borderId="41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2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35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23" xfId="0" applyNumberFormat="1" applyBorder="1" applyAlignment="1">
      <alignment vertical="center"/>
    </xf>
    <xf numFmtId="41" fontId="0" fillId="0" borderId="35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left" vertical="center"/>
    </xf>
    <xf numFmtId="41" fontId="10" fillId="0" borderId="23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1" fillId="0" borderId="0" xfId="0" applyNumberFormat="1" applyFont="1" applyAlignment="1">
      <alignment vertical="center"/>
    </xf>
    <xf numFmtId="218" fontId="0" fillId="0" borderId="48" xfId="0" applyNumberFormat="1" applyBorder="1" applyAlignment="1">
      <alignment vertical="center"/>
    </xf>
    <xf numFmtId="218" fontId="0" fillId="0" borderId="28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49" xfId="0" applyNumberFormat="1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41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3" xfId="0" applyNumberFormat="1" applyBorder="1" applyAlignment="1">
      <alignment horizontal="center" vertical="center" shrinkToFit="1"/>
    </xf>
    <xf numFmtId="41" fontId="0" fillId="0" borderId="53" xfId="0" applyNumberFormat="1" applyBorder="1" applyAlignment="1">
      <alignment horizontal="center" vertical="center"/>
    </xf>
    <xf numFmtId="217" fontId="0" fillId="0" borderId="54" xfId="0" applyNumberFormat="1" applyBorder="1" applyAlignment="1">
      <alignment vertical="center"/>
    </xf>
    <xf numFmtId="217" fontId="0" fillId="0" borderId="54" xfId="48" applyNumberFormat="1" applyFont="1" applyFill="1" applyBorder="1" applyAlignment="1">
      <alignment horizontal="right" vertical="center"/>
    </xf>
    <xf numFmtId="217" fontId="0" fillId="0" borderId="55" xfId="0" applyNumberFormat="1" applyBorder="1" applyAlignment="1">
      <alignment vertical="center"/>
    </xf>
    <xf numFmtId="217" fontId="0" fillId="0" borderId="55" xfId="48" applyNumberFormat="1" applyFont="1" applyBorder="1" applyAlignment="1">
      <alignment horizontal="right" vertical="center"/>
    </xf>
    <xf numFmtId="217" fontId="0" fillId="0" borderId="56" xfId="0" applyNumberFormat="1" applyBorder="1" applyAlignment="1">
      <alignment vertical="center"/>
    </xf>
    <xf numFmtId="217" fontId="0" fillId="0" borderId="56" xfId="48" applyNumberFormat="1" applyFon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217" fontId="0" fillId="0" borderId="57" xfId="0" applyNumberFormat="1" applyBorder="1" applyAlignment="1">
      <alignment vertical="center"/>
    </xf>
    <xf numFmtId="217" fontId="0" fillId="0" borderId="57" xfId="48" applyNumberFormat="1" applyFont="1" applyBorder="1" applyAlignment="1">
      <alignment horizontal="right" vertical="center"/>
    </xf>
    <xf numFmtId="41" fontId="0" fillId="0" borderId="18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58" xfId="0" applyNumberFormat="1" applyBorder="1" applyAlignment="1">
      <alignment horizontal="right" vertical="center"/>
    </xf>
    <xf numFmtId="217" fontId="0" fillId="0" borderId="53" xfId="0" applyNumberFormat="1" applyBorder="1" applyAlignment="1">
      <alignment vertical="center"/>
    </xf>
    <xf numFmtId="217" fontId="0" fillId="0" borderId="53" xfId="48" applyNumberFormat="1" applyFont="1" applyBorder="1" applyAlignment="1">
      <alignment horizontal="right" vertical="center"/>
    </xf>
    <xf numFmtId="225" fontId="0" fillId="0" borderId="55" xfId="0" applyNumberFormat="1" applyBorder="1" applyAlignment="1">
      <alignment vertical="center"/>
    </xf>
    <xf numFmtId="41" fontId="0" fillId="0" borderId="31" xfId="0" applyNumberFormat="1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59" xfId="0" applyNumberFormat="1" applyBorder="1" applyAlignment="1">
      <alignment vertical="center"/>
    </xf>
    <xf numFmtId="41" fontId="0" fillId="0" borderId="60" xfId="0" applyNumberForma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226" fontId="0" fillId="0" borderId="55" xfId="0" applyNumberFormat="1" applyBorder="1" applyAlignment="1">
      <alignment vertical="center"/>
    </xf>
    <xf numFmtId="226" fontId="0" fillId="0" borderId="55" xfId="48" applyNumberFormat="1" applyFont="1" applyBorder="1" applyAlignment="1">
      <alignment vertical="center"/>
    </xf>
    <xf numFmtId="218" fontId="0" fillId="0" borderId="55" xfId="0" applyNumberFormat="1" applyBorder="1" applyAlignment="1">
      <alignment vertical="center"/>
    </xf>
    <xf numFmtId="218" fontId="0" fillId="0" borderId="55" xfId="48" applyNumberFormat="1" applyFon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218" fontId="0" fillId="0" borderId="57" xfId="0" applyNumberFormat="1" applyBorder="1" applyAlignment="1">
      <alignment vertical="center"/>
    </xf>
    <xf numFmtId="218" fontId="0" fillId="0" borderId="57" xfId="48" applyNumberFormat="1" applyFont="1" applyBorder="1" applyAlignment="1">
      <alignment vertical="center"/>
    </xf>
    <xf numFmtId="41" fontId="0" fillId="0" borderId="58" xfId="0" applyNumberFormat="1" applyBorder="1" applyAlignment="1">
      <alignment vertical="center"/>
    </xf>
    <xf numFmtId="218" fontId="0" fillId="0" borderId="53" xfId="0" applyNumberFormat="1" applyBorder="1" applyAlignment="1">
      <alignment vertical="center"/>
    </xf>
    <xf numFmtId="218" fontId="0" fillId="0" borderId="53" xfId="48" applyNumberFormat="1" applyFont="1" applyBorder="1" applyAlignment="1">
      <alignment vertical="center"/>
    </xf>
    <xf numFmtId="218" fontId="0" fillId="0" borderId="57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217" fontId="0" fillId="0" borderId="30" xfId="48" applyNumberFormat="1" applyFont="1" applyFill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22" xfId="0" applyNumberForma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E1" sqref="E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48" t="s">
        <v>0</v>
      </c>
      <c r="B1" s="48"/>
      <c r="C1" s="48"/>
      <c r="D1" s="48"/>
      <c r="E1" s="24" t="s">
        <v>106</v>
      </c>
      <c r="F1" s="1"/>
    </row>
    <row r="3" ht="14.25">
      <c r="A3" s="23" t="s">
        <v>50</v>
      </c>
    </row>
    <row r="5" spans="1:5" ht="13.5">
      <c r="A5" s="49" t="s">
        <v>101</v>
      </c>
      <c r="B5" s="49"/>
      <c r="C5" s="49"/>
      <c r="D5" s="49"/>
      <c r="E5" s="49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18" t="s">
        <v>100</v>
      </c>
      <c r="G7" s="19"/>
      <c r="H7" s="30" t="s">
        <v>2</v>
      </c>
      <c r="I7" s="32" t="s">
        <v>22</v>
      </c>
    </row>
    <row r="8" spans="1:9" ht="16.5" customHeight="1">
      <c r="A8" s="50"/>
      <c r="B8" s="51"/>
      <c r="C8" s="51"/>
      <c r="D8" s="51"/>
      <c r="E8" s="51"/>
      <c r="F8" s="16" t="s">
        <v>48</v>
      </c>
      <c r="G8" s="22" t="s">
        <v>3</v>
      </c>
      <c r="H8" s="31"/>
      <c r="I8" s="33"/>
    </row>
    <row r="9" spans="1:11" ht="18" customHeight="1">
      <c r="A9" s="141" t="s">
        <v>45</v>
      </c>
      <c r="B9" s="141" t="s">
        <v>47</v>
      </c>
      <c r="C9" s="46" t="s">
        <v>4</v>
      </c>
      <c r="D9" s="47"/>
      <c r="E9" s="47"/>
      <c r="F9" s="53">
        <v>418534</v>
      </c>
      <c r="G9" s="63">
        <f>F9/$F$27*100</f>
        <v>39.7742791081782</v>
      </c>
      <c r="H9" s="54">
        <v>399631</v>
      </c>
      <c r="I9" s="68">
        <f>(F9/H9-1)*100</f>
        <v>4.730113529731184</v>
      </c>
      <c r="K9" s="86"/>
    </row>
    <row r="10" spans="1:9" ht="18" customHeight="1">
      <c r="A10" s="142"/>
      <c r="B10" s="142"/>
      <c r="C10" s="7"/>
      <c r="D10" s="43" t="s">
        <v>23</v>
      </c>
      <c r="E10" s="44"/>
      <c r="F10" s="55">
        <v>127764</v>
      </c>
      <c r="G10" s="64">
        <f aca="true" t="shared" si="0" ref="G10:G27">F10/$F$27*100</f>
        <v>12.141716075581147</v>
      </c>
      <c r="H10" s="56">
        <v>124648</v>
      </c>
      <c r="I10" s="69">
        <f aca="true" t="shared" si="1" ref="I10:I27">(F10/H10-1)*100</f>
        <v>2.499839548167637</v>
      </c>
    </row>
    <row r="11" spans="1:9" ht="18" customHeight="1">
      <c r="A11" s="142"/>
      <c r="B11" s="142"/>
      <c r="C11" s="7"/>
      <c r="D11" s="15"/>
      <c r="E11" s="20" t="s">
        <v>24</v>
      </c>
      <c r="F11" s="140">
        <v>103316</v>
      </c>
      <c r="G11" s="65">
        <f t="shared" si="0"/>
        <v>9.818364625909815</v>
      </c>
      <c r="H11" s="58">
        <v>101205</v>
      </c>
      <c r="I11" s="70">
        <f t="shared" si="1"/>
        <v>2.085865322859548</v>
      </c>
    </row>
    <row r="12" spans="1:9" ht="18" customHeight="1">
      <c r="A12" s="142"/>
      <c r="B12" s="142"/>
      <c r="C12" s="7"/>
      <c r="D12" s="15"/>
      <c r="E12" s="20" t="s">
        <v>25</v>
      </c>
      <c r="F12" s="57">
        <v>14358</v>
      </c>
      <c r="G12" s="65">
        <f t="shared" si="0"/>
        <v>1.3644748083434621</v>
      </c>
      <c r="H12" s="58">
        <v>13863</v>
      </c>
      <c r="I12" s="70">
        <f t="shared" si="1"/>
        <v>3.5706557022289642</v>
      </c>
    </row>
    <row r="13" spans="1:9" ht="18" customHeight="1">
      <c r="A13" s="142"/>
      <c r="B13" s="142"/>
      <c r="C13" s="7"/>
      <c r="D13" s="29"/>
      <c r="E13" s="20" t="s">
        <v>26</v>
      </c>
      <c r="F13" s="140">
        <v>904</v>
      </c>
      <c r="G13" s="65">
        <f t="shared" si="0"/>
        <v>0.08590926499111923</v>
      </c>
      <c r="H13" s="58">
        <v>635</v>
      </c>
      <c r="I13" s="70">
        <f t="shared" si="1"/>
        <v>42.36220472440946</v>
      </c>
    </row>
    <row r="14" spans="1:9" ht="18" customHeight="1">
      <c r="A14" s="142"/>
      <c r="B14" s="142"/>
      <c r="C14" s="7"/>
      <c r="D14" s="52" t="s">
        <v>27</v>
      </c>
      <c r="E14" s="42"/>
      <c r="F14" s="53">
        <v>86129</v>
      </c>
      <c r="G14" s="63">
        <f t="shared" si="0"/>
        <v>8.185043234977996</v>
      </c>
      <c r="H14" s="54">
        <v>82096</v>
      </c>
      <c r="I14" s="71">
        <f t="shared" si="1"/>
        <v>4.912541414928873</v>
      </c>
    </row>
    <row r="15" spans="1:9" ht="18" customHeight="1">
      <c r="A15" s="142"/>
      <c r="B15" s="142"/>
      <c r="C15" s="7"/>
      <c r="D15" s="15"/>
      <c r="E15" s="20" t="s">
        <v>28</v>
      </c>
      <c r="F15" s="57">
        <v>3207</v>
      </c>
      <c r="G15" s="65">
        <f t="shared" si="0"/>
        <v>0.3047688194983621</v>
      </c>
      <c r="H15" s="58">
        <v>3041</v>
      </c>
      <c r="I15" s="70">
        <f t="shared" si="1"/>
        <v>5.4587306806971325</v>
      </c>
    </row>
    <row r="16" spans="1:11" ht="18" customHeight="1">
      <c r="A16" s="142"/>
      <c r="B16" s="142"/>
      <c r="C16" s="7"/>
      <c r="D16" s="15"/>
      <c r="E16" s="25" t="s">
        <v>29</v>
      </c>
      <c r="F16" s="55">
        <v>82922</v>
      </c>
      <c r="G16" s="64">
        <f t="shared" si="0"/>
        <v>7.880274415479634</v>
      </c>
      <c r="H16" s="56">
        <v>79055</v>
      </c>
      <c r="I16" s="69">
        <f t="shared" si="1"/>
        <v>4.891531212447031</v>
      </c>
      <c r="K16" s="87"/>
    </row>
    <row r="17" spans="1:9" ht="18" customHeight="1">
      <c r="A17" s="142"/>
      <c r="B17" s="142"/>
      <c r="C17" s="7"/>
      <c r="D17" s="144" t="s">
        <v>30</v>
      </c>
      <c r="E17" s="145"/>
      <c r="F17" s="55">
        <v>103160</v>
      </c>
      <c r="G17" s="64">
        <f t="shared" si="0"/>
        <v>9.803539575756481</v>
      </c>
      <c r="H17" s="56">
        <v>94106</v>
      </c>
      <c r="I17" s="69">
        <f t="shared" si="1"/>
        <v>9.62106560686884</v>
      </c>
    </row>
    <row r="18" spans="1:9" ht="18" customHeight="1">
      <c r="A18" s="142"/>
      <c r="B18" s="142"/>
      <c r="C18" s="7"/>
      <c r="D18" s="146" t="s">
        <v>51</v>
      </c>
      <c r="E18" s="147"/>
      <c r="F18" s="57">
        <v>6801</v>
      </c>
      <c r="G18" s="65">
        <f t="shared" si="0"/>
        <v>0.6463151672617278</v>
      </c>
      <c r="H18" s="58">
        <v>6319</v>
      </c>
      <c r="I18" s="70">
        <f t="shared" si="1"/>
        <v>7.627789207153035</v>
      </c>
    </row>
    <row r="19" spans="1:26" ht="18" customHeight="1">
      <c r="A19" s="142"/>
      <c r="B19" s="142"/>
      <c r="C19" s="10"/>
      <c r="D19" s="146" t="s">
        <v>52</v>
      </c>
      <c r="E19" s="147"/>
      <c r="F19" s="57">
        <v>0</v>
      </c>
      <c r="G19" s="65">
        <f t="shared" si="0"/>
        <v>0</v>
      </c>
      <c r="H19" s="58">
        <v>0</v>
      </c>
      <c r="I19" s="70" t="e">
        <f>(F19/H19-1)*100</f>
        <v>#DIV/0!</v>
      </c>
      <c r="Z19" s="2" t="s">
        <v>53</v>
      </c>
    </row>
    <row r="20" spans="1:9" ht="18" customHeight="1">
      <c r="A20" s="142"/>
      <c r="B20" s="142"/>
      <c r="C20" s="35" t="s">
        <v>5</v>
      </c>
      <c r="D20" s="34"/>
      <c r="E20" s="34"/>
      <c r="F20" s="57">
        <v>49068</v>
      </c>
      <c r="G20" s="65">
        <f t="shared" si="0"/>
        <v>4.663048467460441</v>
      </c>
      <c r="H20" s="58">
        <v>48432</v>
      </c>
      <c r="I20" s="70">
        <f t="shared" si="1"/>
        <v>1.3131813676907855</v>
      </c>
    </row>
    <row r="21" spans="1:9" ht="18" customHeight="1">
      <c r="A21" s="142"/>
      <c r="B21" s="142"/>
      <c r="C21" s="35" t="s">
        <v>6</v>
      </c>
      <c r="D21" s="34"/>
      <c r="E21" s="34"/>
      <c r="F21" s="57">
        <v>184839</v>
      </c>
      <c r="G21" s="65">
        <f t="shared" si="0"/>
        <v>17.565688751873328</v>
      </c>
      <c r="H21" s="58">
        <v>191399</v>
      </c>
      <c r="I21" s="70">
        <f t="shared" si="1"/>
        <v>-3.4273951274562564</v>
      </c>
    </row>
    <row r="22" spans="1:9" ht="18" customHeight="1">
      <c r="A22" s="142"/>
      <c r="B22" s="142"/>
      <c r="C22" s="35" t="s">
        <v>31</v>
      </c>
      <c r="D22" s="34"/>
      <c r="E22" s="34"/>
      <c r="F22" s="57">
        <v>17735</v>
      </c>
      <c r="G22" s="65">
        <f t="shared" si="0"/>
        <v>1.6853991312140482</v>
      </c>
      <c r="H22" s="58">
        <v>17886</v>
      </c>
      <c r="I22" s="70">
        <f t="shared" si="1"/>
        <v>-0.8442357150844182</v>
      </c>
    </row>
    <row r="23" spans="1:9" ht="18" customHeight="1">
      <c r="A23" s="142"/>
      <c r="B23" s="142"/>
      <c r="C23" s="35" t="s">
        <v>7</v>
      </c>
      <c r="D23" s="34"/>
      <c r="E23" s="34"/>
      <c r="F23" s="57">
        <v>127582</v>
      </c>
      <c r="G23" s="65">
        <f t="shared" si="0"/>
        <v>12.12442018373559</v>
      </c>
      <c r="H23" s="58">
        <v>131601</v>
      </c>
      <c r="I23" s="70">
        <f t="shared" si="1"/>
        <v>-3.053928161640107</v>
      </c>
    </row>
    <row r="24" spans="1:9" ht="18" customHeight="1">
      <c r="A24" s="142"/>
      <c r="B24" s="142"/>
      <c r="C24" s="35" t="s">
        <v>32</v>
      </c>
      <c r="D24" s="34"/>
      <c r="E24" s="34"/>
      <c r="F24" s="57">
        <v>1371</v>
      </c>
      <c r="G24" s="65">
        <f t="shared" si="0"/>
        <v>0.13028938307834564</v>
      </c>
      <c r="H24" s="58">
        <v>1457</v>
      </c>
      <c r="I24" s="70">
        <f t="shared" si="1"/>
        <v>-5.9025394646534</v>
      </c>
    </row>
    <row r="25" spans="1:9" ht="18" customHeight="1">
      <c r="A25" s="142"/>
      <c r="B25" s="142"/>
      <c r="C25" s="35" t="s">
        <v>8</v>
      </c>
      <c r="D25" s="34"/>
      <c r="E25" s="34"/>
      <c r="F25" s="57">
        <v>123527</v>
      </c>
      <c r="G25" s="65">
        <f t="shared" si="0"/>
        <v>11.739063912121663</v>
      </c>
      <c r="H25" s="58">
        <v>125282</v>
      </c>
      <c r="I25" s="70">
        <f t="shared" si="1"/>
        <v>-1.4008397056241129</v>
      </c>
    </row>
    <row r="26" spans="1:9" ht="18" customHeight="1">
      <c r="A26" s="142"/>
      <c r="B26" s="142"/>
      <c r="C26" s="36" t="s">
        <v>9</v>
      </c>
      <c r="D26" s="37"/>
      <c r="E26" s="37"/>
      <c r="F26" s="59">
        <v>129617</v>
      </c>
      <c r="G26" s="66">
        <f t="shared" si="0"/>
        <v>12.317811062338386</v>
      </c>
      <c r="H26" s="60">
        <v>139258</v>
      </c>
      <c r="I26" s="72">
        <f t="shared" si="1"/>
        <v>-6.923121113329211</v>
      </c>
    </row>
    <row r="27" spans="1:9" ht="18" customHeight="1">
      <c r="A27" s="142"/>
      <c r="B27" s="143"/>
      <c r="C27" s="38" t="s">
        <v>10</v>
      </c>
      <c r="D27" s="27"/>
      <c r="E27" s="27"/>
      <c r="F27" s="61">
        <f>SUM(F9,F20:F26)</f>
        <v>1052273</v>
      </c>
      <c r="G27" s="67">
        <f t="shared" si="0"/>
        <v>100</v>
      </c>
      <c r="H27" s="61">
        <f>SUM(H9,H20:H26)</f>
        <v>1054946</v>
      </c>
      <c r="I27" s="73">
        <f t="shared" si="1"/>
        <v>-0.2533778980156276</v>
      </c>
    </row>
    <row r="28" spans="1:9" ht="18" customHeight="1">
      <c r="A28" s="142"/>
      <c r="B28" s="141" t="s">
        <v>46</v>
      </c>
      <c r="C28" s="46" t="s">
        <v>11</v>
      </c>
      <c r="D28" s="47"/>
      <c r="E28" s="47"/>
      <c r="F28" s="53">
        <f>SUM(F29:F31)</f>
        <v>493804</v>
      </c>
      <c r="G28" s="63">
        <f>F28/$F$45*100</f>
        <v>77.93500733889933</v>
      </c>
      <c r="H28" s="53">
        <v>491172</v>
      </c>
      <c r="I28" s="74">
        <f>(F28/H28-1)*100</f>
        <v>0.5358611647243716</v>
      </c>
    </row>
    <row r="29" spans="1:9" ht="18" customHeight="1">
      <c r="A29" s="142"/>
      <c r="B29" s="142"/>
      <c r="C29" s="7"/>
      <c r="D29" s="26" t="s">
        <v>12</v>
      </c>
      <c r="E29" s="34"/>
      <c r="F29" s="57">
        <v>320518</v>
      </c>
      <c r="G29" s="65">
        <f aca="true" t="shared" si="2" ref="G29:G45">F29/$F$45*100</f>
        <v>50.586007165290944</v>
      </c>
      <c r="H29" s="57">
        <v>323443</v>
      </c>
      <c r="I29" s="75">
        <f aca="true" t="shared" si="3" ref="I29:I45">(F29/H29-1)*100</f>
        <v>-0.9043324480665804</v>
      </c>
    </row>
    <row r="30" spans="1:9" ht="18" customHeight="1">
      <c r="A30" s="142"/>
      <c r="B30" s="142"/>
      <c r="C30" s="7"/>
      <c r="D30" s="26" t="s">
        <v>33</v>
      </c>
      <c r="E30" s="34"/>
      <c r="F30" s="57">
        <v>24956</v>
      </c>
      <c r="G30" s="65">
        <f t="shared" si="2"/>
        <v>3.93870046242957</v>
      </c>
      <c r="H30" s="57">
        <v>24494</v>
      </c>
      <c r="I30" s="75">
        <f t="shared" si="3"/>
        <v>1.8861762064178889</v>
      </c>
    </row>
    <row r="31" spans="1:9" ht="18" customHeight="1">
      <c r="A31" s="142"/>
      <c r="B31" s="142"/>
      <c r="C31" s="17"/>
      <c r="D31" s="26" t="s">
        <v>13</v>
      </c>
      <c r="E31" s="34"/>
      <c r="F31" s="57">
        <v>148330</v>
      </c>
      <c r="G31" s="65">
        <f t="shared" si="2"/>
        <v>23.4102997111788</v>
      </c>
      <c r="H31" s="57">
        <v>143235</v>
      </c>
      <c r="I31" s="75">
        <f t="shared" si="3"/>
        <v>3.557091493001008</v>
      </c>
    </row>
    <row r="32" spans="1:9" ht="18" customHeight="1">
      <c r="A32" s="142"/>
      <c r="B32" s="142"/>
      <c r="C32" s="41" t="s">
        <v>14</v>
      </c>
      <c r="D32" s="42"/>
      <c r="E32" s="42"/>
      <c r="F32" s="53"/>
      <c r="G32" s="63">
        <f t="shared" si="2"/>
        <v>0</v>
      </c>
      <c r="H32" s="53">
        <v>422533</v>
      </c>
      <c r="I32" s="74">
        <f t="shared" si="3"/>
        <v>-100</v>
      </c>
    </row>
    <row r="33" spans="1:9" ht="18" customHeight="1">
      <c r="A33" s="142"/>
      <c r="B33" s="142"/>
      <c r="C33" s="7"/>
      <c r="D33" s="26" t="s">
        <v>15</v>
      </c>
      <c r="E33" s="34"/>
      <c r="F33" s="57">
        <v>46600</v>
      </c>
      <c r="G33" s="65">
        <f t="shared" si="2"/>
        <v>7.354681902116445</v>
      </c>
      <c r="H33" s="57">
        <v>44929</v>
      </c>
      <c r="I33" s="75">
        <f t="shared" si="3"/>
        <v>3.7192014066638412</v>
      </c>
    </row>
    <row r="34" spans="1:9" ht="18" customHeight="1">
      <c r="A34" s="142"/>
      <c r="B34" s="142"/>
      <c r="C34" s="7"/>
      <c r="D34" s="26" t="s">
        <v>34</v>
      </c>
      <c r="E34" s="34"/>
      <c r="F34" s="57">
        <v>9911</v>
      </c>
      <c r="G34" s="65">
        <f t="shared" si="2"/>
        <v>1.5642114234308173</v>
      </c>
      <c r="H34" s="57">
        <v>8374</v>
      </c>
      <c r="I34" s="75">
        <f t="shared" si="3"/>
        <v>18.354430379746844</v>
      </c>
    </row>
    <row r="35" spans="1:9" ht="18" customHeight="1">
      <c r="A35" s="142"/>
      <c r="B35" s="142"/>
      <c r="C35" s="7"/>
      <c r="D35" s="26" t="s">
        <v>35</v>
      </c>
      <c r="E35" s="34"/>
      <c r="F35" s="57">
        <v>258069</v>
      </c>
      <c r="G35" s="65">
        <f t="shared" si="2"/>
        <v>40.729944287495464</v>
      </c>
      <c r="H35" s="57">
        <v>265715</v>
      </c>
      <c r="I35" s="75">
        <f t="shared" si="3"/>
        <v>-2.8775191464539107</v>
      </c>
    </row>
    <row r="36" spans="1:9" ht="18" customHeight="1">
      <c r="A36" s="142"/>
      <c r="B36" s="142"/>
      <c r="C36" s="7"/>
      <c r="D36" s="26" t="s">
        <v>36</v>
      </c>
      <c r="E36" s="34"/>
      <c r="F36" s="57">
        <v>33104</v>
      </c>
      <c r="G36" s="65">
        <f t="shared" si="2"/>
        <v>5.224665014756711</v>
      </c>
      <c r="H36" s="57">
        <v>11499</v>
      </c>
      <c r="I36" s="75">
        <f t="shared" si="3"/>
        <v>187.88590312201057</v>
      </c>
    </row>
    <row r="37" spans="1:9" ht="18" customHeight="1">
      <c r="A37" s="142"/>
      <c r="B37" s="142"/>
      <c r="C37" s="7"/>
      <c r="D37" s="26" t="s">
        <v>16</v>
      </c>
      <c r="E37" s="34"/>
      <c r="F37" s="57">
        <v>6344</v>
      </c>
      <c r="G37" s="65">
        <f t="shared" si="2"/>
        <v>1.0012468237559382</v>
      </c>
      <c r="H37" s="57">
        <v>10492</v>
      </c>
      <c r="I37" s="75">
        <f t="shared" si="3"/>
        <v>-39.53488372093024</v>
      </c>
    </row>
    <row r="38" spans="1:9" ht="18" customHeight="1">
      <c r="A38" s="142"/>
      <c r="B38" s="142"/>
      <c r="C38" s="17"/>
      <c r="D38" s="26" t="s">
        <v>37</v>
      </c>
      <c r="E38" s="34"/>
      <c r="F38" s="57">
        <v>64335</v>
      </c>
      <c r="G38" s="65">
        <f t="shared" si="2"/>
        <v>10.153722321301748</v>
      </c>
      <c r="H38" s="57">
        <v>81224</v>
      </c>
      <c r="I38" s="75">
        <f t="shared" si="3"/>
        <v>-20.79311533536886</v>
      </c>
    </row>
    <row r="39" spans="1:9" ht="18" customHeight="1">
      <c r="A39" s="142"/>
      <c r="B39" s="142"/>
      <c r="C39" s="41" t="s">
        <v>17</v>
      </c>
      <c r="D39" s="42"/>
      <c r="E39" s="42"/>
      <c r="F39" s="53">
        <f>+F40+F43+F44</f>
        <v>139806</v>
      </c>
      <c r="G39" s="63">
        <f t="shared" si="2"/>
        <v>22.06499266110068</v>
      </c>
      <c r="H39" s="53">
        <v>141241</v>
      </c>
      <c r="I39" s="74">
        <f t="shared" si="3"/>
        <v>-1.0159939394368545</v>
      </c>
    </row>
    <row r="40" spans="1:9" ht="18" customHeight="1">
      <c r="A40" s="142"/>
      <c r="B40" s="142"/>
      <c r="C40" s="7"/>
      <c r="D40" s="43" t="s">
        <v>18</v>
      </c>
      <c r="E40" s="44"/>
      <c r="F40" s="55">
        <v>138839</v>
      </c>
      <c r="G40" s="64">
        <f t="shared" si="2"/>
        <v>21.91237512034217</v>
      </c>
      <c r="H40" s="55">
        <v>140277</v>
      </c>
      <c r="I40" s="76">
        <f t="shared" si="3"/>
        <v>-1.025114594694787</v>
      </c>
    </row>
    <row r="41" spans="1:9" ht="18" customHeight="1">
      <c r="A41" s="142"/>
      <c r="B41" s="142"/>
      <c r="C41" s="7"/>
      <c r="D41" s="15"/>
      <c r="E41" s="83" t="s">
        <v>49</v>
      </c>
      <c r="F41" s="57">
        <v>104583</v>
      </c>
      <c r="G41" s="65">
        <f t="shared" si="2"/>
        <v>16.505894793327126</v>
      </c>
      <c r="H41" s="57">
        <v>108289</v>
      </c>
      <c r="I41" s="77">
        <f t="shared" si="3"/>
        <v>-3.4223235970412547</v>
      </c>
    </row>
    <row r="42" spans="1:9" ht="18" customHeight="1">
      <c r="A42" s="142"/>
      <c r="B42" s="142"/>
      <c r="C42" s="7"/>
      <c r="D42" s="29"/>
      <c r="E42" s="28" t="s">
        <v>38</v>
      </c>
      <c r="F42" s="57">
        <v>34256</v>
      </c>
      <c r="G42" s="65">
        <f t="shared" si="2"/>
        <v>5.406480327015041</v>
      </c>
      <c r="H42" s="57">
        <v>31988</v>
      </c>
      <c r="I42" s="77">
        <f t="shared" si="3"/>
        <v>7.090158809553593</v>
      </c>
    </row>
    <row r="43" spans="1:9" ht="18" customHeight="1">
      <c r="A43" s="142"/>
      <c r="B43" s="142"/>
      <c r="C43" s="7"/>
      <c r="D43" s="26" t="s">
        <v>39</v>
      </c>
      <c r="E43" s="45"/>
      <c r="F43" s="57">
        <v>967</v>
      </c>
      <c r="G43" s="65">
        <f t="shared" si="2"/>
        <v>0.15261754075851078</v>
      </c>
      <c r="H43" s="57">
        <v>964</v>
      </c>
      <c r="I43" s="77">
        <f t="shared" si="3"/>
        <v>0.3112033195020736</v>
      </c>
    </row>
    <row r="44" spans="1:9" ht="18" customHeight="1">
      <c r="A44" s="142"/>
      <c r="B44" s="142"/>
      <c r="C44" s="11"/>
      <c r="D44" s="39" t="s">
        <v>40</v>
      </c>
      <c r="E44" s="40"/>
      <c r="F44" s="61">
        <v>0</v>
      </c>
      <c r="G44" s="67">
        <f t="shared" si="2"/>
        <v>0</v>
      </c>
      <c r="H44" s="60">
        <v>0</v>
      </c>
      <c r="I44" s="72" t="e">
        <f t="shared" si="3"/>
        <v>#DIV/0!</v>
      </c>
    </row>
    <row r="45" spans="1:9" ht="18" customHeight="1">
      <c r="A45" s="143"/>
      <c r="B45" s="143"/>
      <c r="C45" s="11" t="s">
        <v>19</v>
      </c>
      <c r="D45" s="12"/>
      <c r="E45" s="12"/>
      <c r="F45" s="62">
        <f>SUM(F28,F32,F39)</f>
        <v>633610</v>
      </c>
      <c r="G45" s="73">
        <f t="shared" si="2"/>
        <v>100</v>
      </c>
      <c r="H45" s="62">
        <f>SUM(H28,H32,H39)</f>
        <v>1054946</v>
      </c>
      <c r="I45" s="73">
        <f t="shared" si="3"/>
        <v>-39.93910588788431</v>
      </c>
    </row>
    <row r="46" ht="13.5">
      <c r="A46" s="84" t="s">
        <v>20</v>
      </c>
    </row>
    <row r="47" ht="13.5">
      <c r="A47" s="85" t="s">
        <v>21</v>
      </c>
    </row>
    <row r="48" ht="13.5">
      <c r="A48" s="8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blackAndWhite="1"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D18" sqref="D18:E18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48" t="s">
        <v>0</v>
      </c>
      <c r="B1" s="48"/>
      <c r="C1" s="48"/>
      <c r="D1" s="48"/>
      <c r="E1" s="24" t="str">
        <f>+'1.普通会計予算'!E1</f>
        <v>茨城県</v>
      </c>
      <c r="F1" s="1"/>
    </row>
    <row r="3" ht="14.25">
      <c r="A3" s="23" t="s">
        <v>55</v>
      </c>
    </row>
    <row r="5" spans="1:5" ht="13.5">
      <c r="A5" s="49" t="s">
        <v>102</v>
      </c>
      <c r="B5" s="49"/>
      <c r="C5" s="49"/>
      <c r="D5" s="49"/>
      <c r="E5" s="49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18" t="s">
        <v>103</v>
      </c>
      <c r="G7" s="19"/>
      <c r="H7" s="30" t="s">
        <v>2</v>
      </c>
      <c r="I7" s="32" t="s">
        <v>22</v>
      </c>
    </row>
    <row r="8" spans="1:9" ht="16.5" customHeight="1">
      <c r="A8" s="50"/>
      <c r="B8" s="51"/>
      <c r="C8" s="51"/>
      <c r="D8" s="51"/>
      <c r="E8" s="51"/>
      <c r="F8" s="16" t="s">
        <v>56</v>
      </c>
      <c r="G8" s="22" t="s">
        <v>3</v>
      </c>
      <c r="H8" s="31"/>
      <c r="I8" s="33"/>
    </row>
    <row r="9" spans="1:9" ht="18" customHeight="1">
      <c r="A9" s="141" t="s">
        <v>45</v>
      </c>
      <c r="B9" s="141" t="s">
        <v>47</v>
      </c>
      <c r="C9" s="46" t="s">
        <v>4</v>
      </c>
      <c r="D9" s="47"/>
      <c r="E9" s="47"/>
      <c r="F9" s="53">
        <v>394527</v>
      </c>
      <c r="G9" s="63">
        <f>F9/$F$27*100</f>
        <v>36.29322922320326</v>
      </c>
      <c r="H9" s="54">
        <v>395376</v>
      </c>
      <c r="I9" s="68">
        <f aca="true" t="shared" si="0" ref="I9:I45">(F9/H9-1)*100</f>
        <v>-0.2147323054510153</v>
      </c>
    </row>
    <row r="10" spans="1:9" ht="18" customHeight="1">
      <c r="A10" s="142"/>
      <c r="B10" s="142"/>
      <c r="C10" s="7"/>
      <c r="D10" s="43" t="s">
        <v>23</v>
      </c>
      <c r="E10" s="44"/>
      <c r="F10" s="55">
        <v>120396</v>
      </c>
      <c r="G10" s="64">
        <f aca="true" t="shared" si="1" ref="G10:G27">F10/$F$27*100</f>
        <v>11.075438754652483</v>
      </c>
      <c r="H10" s="56">
        <v>123823</v>
      </c>
      <c r="I10" s="69">
        <f t="shared" si="0"/>
        <v>-2.767660289283902</v>
      </c>
    </row>
    <row r="11" spans="1:9" ht="18" customHeight="1">
      <c r="A11" s="142"/>
      <c r="B11" s="142"/>
      <c r="C11" s="7"/>
      <c r="D11" s="15"/>
      <c r="E11" s="20" t="s">
        <v>24</v>
      </c>
      <c r="F11" s="57">
        <v>100005</v>
      </c>
      <c r="G11" s="65">
        <f t="shared" si="1"/>
        <v>9.199634976735286</v>
      </c>
      <c r="H11" s="58">
        <v>97505</v>
      </c>
      <c r="I11" s="70">
        <f t="shared" si="0"/>
        <v>2.5639710784062464</v>
      </c>
    </row>
    <row r="12" spans="1:9" ht="18" customHeight="1">
      <c r="A12" s="142"/>
      <c r="B12" s="142"/>
      <c r="C12" s="7"/>
      <c r="D12" s="15"/>
      <c r="E12" s="20" t="s">
        <v>25</v>
      </c>
      <c r="F12" s="57">
        <v>9667</v>
      </c>
      <c r="G12" s="65">
        <f t="shared" si="1"/>
        <v>0.8892842489885507</v>
      </c>
      <c r="H12" s="58">
        <v>14940</v>
      </c>
      <c r="I12" s="70">
        <f t="shared" si="0"/>
        <v>-35.294511378848725</v>
      </c>
    </row>
    <row r="13" spans="1:9" ht="18" customHeight="1">
      <c r="A13" s="142"/>
      <c r="B13" s="142"/>
      <c r="C13" s="7"/>
      <c r="D13" s="29"/>
      <c r="E13" s="20" t="s">
        <v>26</v>
      </c>
      <c r="F13" s="57">
        <v>643</v>
      </c>
      <c r="G13" s="65">
        <f t="shared" si="1"/>
        <v>0.05915069536563961</v>
      </c>
      <c r="H13" s="58">
        <v>1006</v>
      </c>
      <c r="I13" s="70">
        <f t="shared" si="0"/>
        <v>-36.083499005964214</v>
      </c>
    </row>
    <row r="14" spans="1:9" ht="18" customHeight="1">
      <c r="A14" s="142"/>
      <c r="B14" s="142"/>
      <c r="C14" s="7"/>
      <c r="D14" s="52" t="s">
        <v>27</v>
      </c>
      <c r="E14" s="42"/>
      <c r="F14" s="53">
        <v>79264</v>
      </c>
      <c r="G14" s="63">
        <f t="shared" si="1"/>
        <v>7.2916340862551445</v>
      </c>
      <c r="H14" s="54">
        <v>70114</v>
      </c>
      <c r="I14" s="71">
        <f t="shared" si="0"/>
        <v>13.050175428587728</v>
      </c>
    </row>
    <row r="15" spans="1:9" ht="18" customHeight="1">
      <c r="A15" s="142"/>
      <c r="B15" s="142"/>
      <c r="C15" s="7"/>
      <c r="D15" s="15"/>
      <c r="E15" s="20" t="s">
        <v>28</v>
      </c>
      <c r="F15" s="57">
        <v>3014</v>
      </c>
      <c r="G15" s="65">
        <f t="shared" si="1"/>
        <v>0.27726313504204947</v>
      </c>
      <c r="H15" s="58">
        <v>2970</v>
      </c>
      <c r="I15" s="70">
        <f t="shared" si="0"/>
        <v>1.4814814814814836</v>
      </c>
    </row>
    <row r="16" spans="1:9" ht="18" customHeight="1">
      <c r="A16" s="142"/>
      <c r="B16" s="142"/>
      <c r="C16" s="7"/>
      <c r="D16" s="15"/>
      <c r="E16" s="25" t="s">
        <v>29</v>
      </c>
      <c r="F16" s="55">
        <v>76250</v>
      </c>
      <c r="G16" s="64">
        <f t="shared" si="1"/>
        <v>7.0143709512130945</v>
      </c>
      <c r="H16" s="56">
        <v>67144</v>
      </c>
      <c r="I16" s="69">
        <f t="shared" si="0"/>
        <v>13.561896818777551</v>
      </c>
    </row>
    <row r="17" spans="1:9" ht="18" customHeight="1">
      <c r="A17" s="142"/>
      <c r="B17" s="142"/>
      <c r="C17" s="7"/>
      <c r="D17" s="146" t="s">
        <v>30</v>
      </c>
      <c r="E17" s="148"/>
      <c r="F17" s="55">
        <v>94345</v>
      </c>
      <c r="G17" s="64">
        <f t="shared" si="1"/>
        <v>8.678961670717369</v>
      </c>
      <c r="H17" s="56">
        <v>101883</v>
      </c>
      <c r="I17" s="69">
        <f t="shared" si="0"/>
        <v>-7.398682802822842</v>
      </c>
    </row>
    <row r="18" spans="1:9" ht="18" customHeight="1">
      <c r="A18" s="142"/>
      <c r="B18" s="142"/>
      <c r="C18" s="7"/>
      <c r="D18" s="146" t="s">
        <v>51</v>
      </c>
      <c r="E18" s="147"/>
      <c r="F18" s="57">
        <v>7044</v>
      </c>
      <c r="G18" s="65">
        <f t="shared" si="1"/>
        <v>0.6479898882668202</v>
      </c>
      <c r="H18" s="58">
        <v>6090</v>
      </c>
      <c r="I18" s="70">
        <f t="shared" si="0"/>
        <v>15.665024630541868</v>
      </c>
    </row>
    <row r="19" spans="1:9" ht="18" customHeight="1">
      <c r="A19" s="142"/>
      <c r="B19" s="142"/>
      <c r="C19" s="10"/>
      <c r="D19" s="146" t="s">
        <v>52</v>
      </c>
      <c r="E19" s="147"/>
      <c r="F19" s="57">
        <v>0</v>
      </c>
      <c r="G19" s="65">
        <f t="shared" si="1"/>
        <v>0</v>
      </c>
      <c r="H19" s="58">
        <v>0</v>
      </c>
      <c r="I19" s="70" t="e">
        <f t="shared" si="0"/>
        <v>#DIV/0!</v>
      </c>
    </row>
    <row r="20" spans="1:9" ht="18" customHeight="1">
      <c r="A20" s="142"/>
      <c r="B20" s="142"/>
      <c r="C20" s="35" t="s">
        <v>5</v>
      </c>
      <c r="D20" s="34"/>
      <c r="E20" s="34"/>
      <c r="F20" s="57">
        <v>43570</v>
      </c>
      <c r="G20" s="65">
        <f t="shared" si="1"/>
        <v>4.008080555335797</v>
      </c>
      <c r="H20" s="58">
        <v>51538</v>
      </c>
      <c r="I20" s="70">
        <f t="shared" si="0"/>
        <v>-15.460436959136947</v>
      </c>
    </row>
    <row r="21" spans="1:9" ht="18" customHeight="1">
      <c r="A21" s="142"/>
      <c r="B21" s="142"/>
      <c r="C21" s="35" t="s">
        <v>6</v>
      </c>
      <c r="D21" s="34"/>
      <c r="E21" s="34"/>
      <c r="F21" s="57">
        <v>199187</v>
      </c>
      <c r="G21" s="65">
        <f t="shared" si="1"/>
        <v>18.323560743072562</v>
      </c>
      <c r="H21" s="58">
        <v>207213</v>
      </c>
      <c r="I21" s="70">
        <f t="shared" si="0"/>
        <v>-3.8733091070540904</v>
      </c>
    </row>
    <row r="22" spans="1:9" ht="18" customHeight="1">
      <c r="A22" s="142"/>
      <c r="B22" s="142"/>
      <c r="C22" s="35" t="s">
        <v>31</v>
      </c>
      <c r="D22" s="34"/>
      <c r="E22" s="34"/>
      <c r="F22" s="57">
        <v>17884</v>
      </c>
      <c r="G22" s="65">
        <f t="shared" si="1"/>
        <v>1.6451804602163278</v>
      </c>
      <c r="H22" s="58">
        <v>15696</v>
      </c>
      <c r="I22" s="70">
        <f t="shared" si="0"/>
        <v>13.93985728848115</v>
      </c>
    </row>
    <row r="23" spans="1:9" ht="18" customHeight="1">
      <c r="A23" s="142"/>
      <c r="B23" s="142"/>
      <c r="C23" s="35" t="s">
        <v>7</v>
      </c>
      <c r="D23" s="34"/>
      <c r="E23" s="34"/>
      <c r="F23" s="57">
        <v>137008</v>
      </c>
      <c r="G23" s="65">
        <f t="shared" si="1"/>
        <v>12.60360570864005</v>
      </c>
      <c r="H23" s="58">
        <v>126233</v>
      </c>
      <c r="I23" s="70">
        <f t="shared" si="0"/>
        <v>8.535802840778551</v>
      </c>
    </row>
    <row r="24" spans="1:9" ht="18" customHeight="1">
      <c r="A24" s="142"/>
      <c r="B24" s="142"/>
      <c r="C24" s="35" t="s">
        <v>32</v>
      </c>
      <c r="D24" s="34"/>
      <c r="E24" s="34"/>
      <c r="F24" s="57">
        <v>3865</v>
      </c>
      <c r="G24" s="65">
        <f t="shared" si="1"/>
        <v>0.35554811444509654</v>
      </c>
      <c r="H24" s="58">
        <v>1927</v>
      </c>
      <c r="I24" s="70">
        <f t="shared" si="0"/>
        <v>100.57083549558898</v>
      </c>
    </row>
    <row r="25" spans="1:9" ht="18" customHeight="1">
      <c r="A25" s="142"/>
      <c r="B25" s="142"/>
      <c r="C25" s="35" t="s">
        <v>8</v>
      </c>
      <c r="D25" s="34"/>
      <c r="E25" s="34"/>
      <c r="F25" s="57">
        <v>120646</v>
      </c>
      <c r="G25" s="65">
        <f t="shared" si="1"/>
        <v>11.098436692197444</v>
      </c>
      <c r="H25" s="58">
        <v>157219</v>
      </c>
      <c r="I25" s="70">
        <f t="shared" si="0"/>
        <v>-23.262455555626225</v>
      </c>
    </row>
    <row r="26" spans="1:9" ht="18" customHeight="1">
      <c r="A26" s="142"/>
      <c r="B26" s="142"/>
      <c r="C26" s="36" t="s">
        <v>9</v>
      </c>
      <c r="D26" s="37"/>
      <c r="E26" s="37"/>
      <c r="F26" s="59">
        <v>170367</v>
      </c>
      <c r="G26" s="66">
        <f t="shared" si="1"/>
        <v>15.67235850288946</v>
      </c>
      <c r="H26" s="60">
        <v>185351</v>
      </c>
      <c r="I26" s="72">
        <f t="shared" si="0"/>
        <v>-8.084121477628937</v>
      </c>
    </row>
    <row r="27" spans="1:9" ht="18" customHeight="1">
      <c r="A27" s="142"/>
      <c r="B27" s="143"/>
      <c r="C27" s="38" t="s">
        <v>10</v>
      </c>
      <c r="D27" s="27"/>
      <c r="E27" s="27"/>
      <c r="F27" s="61">
        <f>SUM(F9,F20:F26)</f>
        <v>1087054</v>
      </c>
      <c r="G27" s="67">
        <f t="shared" si="1"/>
        <v>100</v>
      </c>
      <c r="H27" s="61">
        <f>SUM(H9,H20:H26)</f>
        <v>1140553</v>
      </c>
      <c r="I27" s="73">
        <f t="shared" si="0"/>
        <v>-4.690619374987392</v>
      </c>
    </row>
    <row r="28" spans="1:9" ht="18" customHeight="1">
      <c r="A28" s="142"/>
      <c r="B28" s="141" t="s">
        <v>46</v>
      </c>
      <c r="C28" s="46" t="s">
        <v>11</v>
      </c>
      <c r="D28" s="47"/>
      <c r="E28" s="47"/>
      <c r="F28" s="53">
        <f>+F29+F30+F31</f>
        <v>484674</v>
      </c>
      <c r="G28" s="63">
        <f aca="true" t="shared" si="2" ref="G28:G45">F28/$F$45*100</f>
        <v>45.63634908454053</v>
      </c>
      <c r="H28" s="53">
        <v>485643</v>
      </c>
      <c r="I28" s="74">
        <f t="shared" si="0"/>
        <v>-0.1995292838566587</v>
      </c>
    </row>
    <row r="29" spans="1:9" ht="18" customHeight="1">
      <c r="A29" s="142"/>
      <c r="B29" s="142"/>
      <c r="C29" s="7"/>
      <c r="D29" s="26" t="s">
        <v>12</v>
      </c>
      <c r="E29" s="34"/>
      <c r="F29" s="57">
        <v>317558</v>
      </c>
      <c r="G29" s="65">
        <f t="shared" si="2"/>
        <v>29.900897804686288</v>
      </c>
      <c r="H29" s="57">
        <v>318101</v>
      </c>
      <c r="I29" s="75">
        <f t="shared" si="0"/>
        <v>-0.17070050078433763</v>
      </c>
    </row>
    <row r="30" spans="1:9" ht="18" customHeight="1">
      <c r="A30" s="142"/>
      <c r="B30" s="142"/>
      <c r="C30" s="7"/>
      <c r="D30" s="26" t="s">
        <v>33</v>
      </c>
      <c r="E30" s="34"/>
      <c r="F30" s="57">
        <v>22948</v>
      </c>
      <c r="G30" s="65">
        <f t="shared" si="2"/>
        <v>2.160757413832877</v>
      </c>
      <c r="H30" s="57">
        <v>22494</v>
      </c>
      <c r="I30" s="75">
        <f t="shared" si="0"/>
        <v>2.0183159953765406</v>
      </c>
    </row>
    <row r="31" spans="1:9" ht="18" customHeight="1">
      <c r="A31" s="142"/>
      <c r="B31" s="142"/>
      <c r="C31" s="17"/>
      <c r="D31" s="26" t="s">
        <v>13</v>
      </c>
      <c r="E31" s="34"/>
      <c r="F31" s="57">
        <v>144168</v>
      </c>
      <c r="G31" s="65">
        <f t="shared" si="2"/>
        <v>13.574693866021365</v>
      </c>
      <c r="H31" s="57">
        <v>145048</v>
      </c>
      <c r="I31" s="75">
        <f t="shared" si="0"/>
        <v>-0.6066957145220875</v>
      </c>
    </row>
    <row r="32" spans="1:9" ht="18" customHeight="1">
      <c r="A32" s="142"/>
      <c r="B32" s="142"/>
      <c r="C32" s="41" t="s">
        <v>14</v>
      </c>
      <c r="D32" s="42"/>
      <c r="E32" s="42"/>
      <c r="F32" s="53">
        <f>+F33+F34+F35+F36+F37+F38</f>
        <v>417699</v>
      </c>
      <c r="G32" s="63">
        <f t="shared" si="2"/>
        <v>39.330059743793754</v>
      </c>
      <c r="H32" s="53">
        <v>475880</v>
      </c>
      <c r="I32" s="74">
        <f t="shared" si="0"/>
        <v>-12.22598133983357</v>
      </c>
    </row>
    <row r="33" spans="1:9" ht="18" customHeight="1">
      <c r="A33" s="142"/>
      <c r="B33" s="142"/>
      <c r="C33" s="7"/>
      <c r="D33" s="26" t="s">
        <v>15</v>
      </c>
      <c r="E33" s="34"/>
      <c r="F33" s="57">
        <v>38938</v>
      </c>
      <c r="G33" s="65">
        <f t="shared" si="2"/>
        <v>3.666357511758087</v>
      </c>
      <c r="H33" s="57">
        <v>40320</v>
      </c>
      <c r="I33" s="75">
        <f t="shared" si="0"/>
        <v>-3.4275793650793696</v>
      </c>
    </row>
    <row r="34" spans="1:9" ht="18" customHeight="1">
      <c r="A34" s="142"/>
      <c r="B34" s="142"/>
      <c r="C34" s="7"/>
      <c r="D34" s="26" t="s">
        <v>34</v>
      </c>
      <c r="E34" s="34"/>
      <c r="F34" s="57">
        <v>7789</v>
      </c>
      <c r="G34" s="65">
        <f t="shared" si="2"/>
        <v>0.7334033247491843</v>
      </c>
      <c r="H34" s="57">
        <v>7845</v>
      </c>
      <c r="I34" s="75">
        <f t="shared" si="0"/>
        <v>-0.7138304652644978</v>
      </c>
    </row>
    <row r="35" spans="1:9" ht="18" customHeight="1">
      <c r="A35" s="142"/>
      <c r="B35" s="142"/>
      <c r="C35" s="7"/>
      <c r="D35" s="26" t="s">
        <v>35</v>
      </c>
      <c r="E35" s="34"/>
      <c r="F35" s="57">
        <v>252599</v>
      </c>
      <c r="G35" s="65">
        <f t="shared" si="2"/>
        <v>23.784432716435898</v>
      </c>
      <c r="H35" s="57">
        <v>260015</v>
      </c>
      <c r="I35" s="75">
        <f t="shared" si="0"/>
        <v>-2.85214314558776</v>
      </c>
    </row>
    <row r="36" spans="1:9" ht="18" customHeight="1">
      <c r="A36" s="142"/>
      <c r="B36" s="142"/>
      <c r="C36" s="7"/>
      <c r="D36" s="26" t="s">
        <v>36</v>
      </c>
      <c r="E36" s="34"/>
      <c r="F36" s="57">
        <v>6911</v>
      </c>
      <c r="G36" s="65">
        <f t="shared" si="2"/>
        <v>0.6507318497036351</v>
      </c>
      <c r="H36" s="57">
        <v>7613</v>
      </c>
      <c r="I36" s="75">
        <f t="shared" si="0"/>
        <v>-9.22106922369631</v>
      </c>
    </row>
    <row r="37" spans="1:9" ht="18" customHeight="1">
      <c r="A37" s="142"/>
      <c r="B37" s="142"/>
      <c r="C37" s="7"/>
      <c r="D37" s="26" t="s">
        <v>16</v>
      </c>
      <c r="E37" s="34"/>
      <c r="F37" s="57">
        <v>28665</v>
      </c>
      <c r="G37" s="65">
        <f t="shared" si="2"/>
        <v>2.699063590182998</v>
      </c>
      <c r="H37" s="57">
        <v>29819</v>
      </c>
      <c r="I37" s="75">
        <f t="shared" si="0"/>
        <v>-3.870015761762635</v>
      </c>
    </row>
    <row r="38" spans="1:9" ht="18" customHeight="1">
      <c r="A38" s="142"/>
      <c r="B38" s="142"/>
      <c r="C38" s="17"/>
      <c r="D38" s="26" t="s">
        <v>37</v>
      </c>
      <c r="E38" s="34"/>
      <c r="F38" s="57">
        <v>82797</v>
      </c>
      <c r="G38" s="65">
        <f t="shared" si="2"/>
        <v>7.796070750963952</v>
      </c>
      <c r="H38" s="57">
        <v>130268</v>
      </c>
      <c r="I38" s="75">
        <f t="shared" si="0"/>
        <v>-36.44102926275063</v>
      </c>
    </row>
    <row r="39" spans="1:9" ht="18" customHeight="1">
      <c r="A39" s="142"/>
      <c r="B39" s="142"/>
      <c r="C39" s="41" t="s">
        <v>17</v>
      </c>
      <c r="D39" s="42"/>
      <c r="E39" s="42"/>
      <c r="F39" s="53">
        <f>+F40+F43+F44</f>
        <v>159662</v>
      </c>
      <c r="G39" s="63">
        <f t="shared" si="2"/>
        <v>15.033591171665716</v>
      </c>
      <c r="H39" s="53">
        <v>148760</v>
      </c>
      <c r="I39" s="74">
        <f t="shared" si="0"/>
        <v>7.32858295240657</v>
      </c>
    </row>
    <row r="40" spans="1:9" ht="18" customHeight="1">
      <c r="A40" s="142"/>
      <c r="B40" s="142"/>
      <c r="C40" s="7"/>
      <c r="D40" s="43" t="s">
        <v>18</v>
      </c>
      <c r="E40" s="44"/>
      <c r="F40" s="55">
        <v>154122</v>
      </c>
      <c r="G40" s="64">
        <f t="shared" si="2"/>
        <v>14.511951112722274</v>
      </c>
      <c r="H40" s="55">
        <v>143059</v>
      </c>
      <c r="I40" s="76">
        <f t="shared" si="0"/>
        <v>7.733173026513529</v>
      </c>
    </row>
    <row r="41" spans="1:9" ht="18" customHeight="1">
      <c r="A41" s="142"/>
      <c r="B41" s="142"/>
      <c r="C41" s="7"/>
      <c r="D41" s="15"/>
      <c r="E41" s="83" t="s">
        <v>49</v>
      </c>
      <c r="F41" s="57">
        <v>118777</v>
      </c>
      <c r="G41" s="65">
        <f t="shared" si="2"/>
        <v>11.183906368434185</v>
      </c>
      <c r="H41" s="57">
        <v>113091</v>
      </c>
      <c r="I41" s="77">
        <f t="shared" si="0"/>
        <v>5.02780946317567</v>
      </c>
    </row>
    <row r="42" spans="1:9" ht="18" customHeight="1">
      <c r="A42" s="142"/>
      <c r="B42" s="142"/>
      <c r="C42" s="7"/>
      <c r="D42" s="29"/>
      <c r="E42" s="28" t="s">
        <v>38</v>
      </c>
      <c r="F42" s="57">
        <v>35345</v>
      </c>
      <c r="G42" s="65">
        <f t="shared" si="2"/>
        <v>3.3280447442880883</v>
      </c>
      <c r="H42" s="57">
        <v>29968</v>
      </c>
      <c r="I42" s="77">
        <f t="shared" si="0"/>
        <v>17.942471970101437</v>
      </c>
    </row>
    <row r="43" spans="1:9" ht="18" customHeight="1">
      <c r="A43" s="142"/>
      <c r="B43" s="142"/>
      <c r="C43" s="7"/>
      <c r="D43" s="26" t="s">
        <v>39</v>
      </c>
      <c r="E43" s="45"/>
      <c r="F43" s="57">
        <v>5540</v>
      </c>
      <c r="G43" s="65">
        <f t="shared" si="2"/>
        <v>0.5216400589434435</v>
      </c>
      <c r="H43" s="55">
        <v>5701</v>
      </c>
      <c r="I43" s="88">
        <f t="shared" si="0"/>
        <v>-2.8240659533415147</v>
      </c>
    </row>
    <row r="44" spans="1:9" ht="18" customHeight="1">
      <c r="A44" s="142"/>
      <c r="B44" s="142"/>
      <c r="C44" s="11"/>
      <c r="D44" s="39" t="s">
        <v>40</v>
      </c>
      <c r="E44" s="40"/>
      <c r="F44" s="61">
        <v>0</v>
      </c>
      <c r="G44" s="67">
        <f t="shared" si="2"/>
        <v>0</v>
      </c>
      <c r="H44" s="60">
        <v>0</v>
      </c>
      <c r="I44" s="72" t="e">
        <f t="shared" si="0"/>
        <v>#DIV/0!</v>
      </c>
    </row>
    <row r="45" spans="1:9" ht="18" customHeight="1">
      <c r="A45" s="143"/>
      <c r="B45" s="143"/>
      <c r="C45" s="11" t="s">
        <v>19</v>
      </c>
      <c r="D45" s="12"/>
      <c r="E45" s="12"/>
      <c r="F45" s="62">
        <f>SUM(F28,F32,F39)</f>
        <v>1062035</v>
      </c>
      <c r="G45" s="67">
        <f t="shared" si="2"/>
        <v>100</v>
      </c>
      <c r="H45" s="62">
        <f>SUM(H28,H32,H39)</f>
        <v>1110283</v>
      </c>
      <c r="I45" s="89">
        <f t="shared" si="0"/>
        <v>-4.345558744932598</v>
      </c>
    </row>
    <row r="46" ht="13.5">
      <c r="A46" s="84" t="s">
        <v>20</v>
      </c>
    </row>
    <row r="47" ht="13.5">
      <c r="A47" s="8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blackAndWhite="1"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C3" sqref="C3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90" t="s">
        <v>0</v>
      </c>
      <c r="B1" s="90"/>
      <c r="C1" s="24" t="str">
        <f>+'1.普通会計予算'!E1</f>
        <v>茨城県</v>
      </c>
      <c r="D1" s="91"/>
      <c r="E1" s="91"/>
    </row>
    <row r="4" ht="13.5">
      <c r="A4" s="92" t="s">
        <v>57</v>
      </c>
    </row>
    <row r="5" ht="13.5">
      <c r="I5" s="14" t="s">
        <v>58</v>
      </c>
    </row>
    <row r="6" spans="1:9" s="97" customFormat="1" ht="29.25" customHeight="1">
      <c r="A6" s="93" t="s">
        <v>59</v>
      </c>
      <c r="B6" s="94"/>
      <c r="C6" s="94"/>
      <c r="D6" s="95"/>
      <c r="E6" s="96" t="s">
        <v>96</v>
      </c>
      <c r="F6" s="96" t="s">
        <v>97</v>
      </c>
      <c r="G6" s="96" t="s">
        <v>98</v>
      </c>
      <c r="H6" s="96" t="s">
        <v>99</v>
      </c>
      <c r="I6" s="96" t="s">
        <v>104</v>
      </c>
    </row>
    <row r="7" spans="1:9" ht="27" customHeight="1">
      <c r="A7" s="149" t="s">
        <v>60</v>
      </c>
      <c r="B7" s="46" t="s">
        <v>61</v>
      </c>
      <c r="C7" s="47"/>
      <c r="D7" s="79" t="s">
        <v>62</v>
      </c>
      <c r="E7" s="98">
        <v>1134972</v>
      </c>
      <c r="F7" s="99">
        <v>1099143</v>
      </c>
      <c r="G7" s="99">
        <v>1131200</v>
      </c>
      <c r="H7" s="99">
        <v>1140553</v>
      </c>
      <c r="I7" s="99">
        <v>1087054</v>
      </c>
    </row>
    <row r="8" spans="1:9" ht="27" customHeight="1">
      <c r="A8" s="142"/>
      <c r="B8" s="9"/>
      <c r="C8" s="26" t="s">
        <v>63</v>
      </c>
      <c r="D8" s="78" t="s">
        <v>41</v>
      </c>
      <c r="E8" s="100">
        <v>571327</v>
      </c>
      <c r="F8" s="100">
        <v>574191</v>
      </c>
      <c r="G8" s="100">
        <v>609886</v>
      </c>
      <c r="H8" s="100">
        <v>655160</v>
      </c>
      <c r="I8" s="101">
        <v>638376</v>
      </c>
    </row>
    <row r="9" spans="1:9" ht="27" customHeight="1">
      <c r="A9" s="142"/>
      <c r="B9" s="35" t="s">
        <v>64</v>
      </c>
      <c r="C9" s="34"/>
      <c r="D9" s="80"/>
      <c r="E9" s="102">
        <v>1109927</v>
      </c>
      <c r="F9" s="102">
        <v>1080576</v>
      </c>
      <c r="G9" s="102">
        <v>1109616</v>
      </c>
      <c r="H9" s="102">
        <v>1107283</v>
      </c>
      <c r="I9" s="103">
        <v>1062035</v>
      </c>
    </row>
    <row r="10" spans="1:9" ht="27" customHeight="1">
      <c r="A10" s="142"/>
      <c r="B10" s="35" t="s">
        <v>65</v>
      </c>
      <c r="C10" s="34"/>
      <c r="D10" s="80"/>
      <c r="E10" s="102">
        <v>25044</v>
      </c>
      <c r="F10" s="102">
        <v>18568</v>
      </c>
      <c r="G10" s="102">
        <v>21585</v>
      </c>
      <c r="H10" s="102">
        <v>33270</v>
      </c>
      <c r="I10" s="103">
        <v>25019</v>
      </c>
    </row>
    <row r="11" spans="1:9" ht="27" customHeight="1">
      <c r="A11" s="142"/>
      <c r="B11" s="35" t="s">
        <v>66</v>
      </c>
      <c r="C11" s="34"/>
      <c r="D11" s="80"/>
      <c r="E11" s="102">
        <v>17505</v>
      </c>
      <c r="F11" s="102">
        <v>14854</v>
      </c>
      <c r="G11" s="102">
        <v>15884</v>
      </c>
      <c r="H11" s="102">
        <v>24006</v>
      </c>
      <c r="I11" s="103">
        <v>18334</v>
      </c>
    </row>
    <row r="12" spans="1:9" ht="27" customHeight="1">
      <c r="A12" s="142"/>
      <c r="B12" s="35" t="s">
        <v>67</v>
      </c>
      <c r="C12" s="34"/>
      <c r="D12" s="80"/>
      <c r="E12" s="102">
        <v>7539</v>
      </c>
      <c r="F12" s="102">
        <v>3713</v>
      </c>
      <c r="G12" s="102">
        <v>5701</v>
      </c>
      <c r="H12" s="102">
        <v>9264</v>
      </c>
      <c r="I12" s="103">
        <v>6685</v>
      </c>
    </row>
    <row r="13" spans="1:9" ht="27" customHeight="1">
      <c r="A13" s="142"/>
      <c r="B13" s="35" t="s">
        <v>68</v>
      </c>
      <c r="C13" s="34"/>
      <c r="D13" s="81"/>
      <c r="E13" s="104">
        <v>1555</v>
      </c>
      <c r="F13" s="104">
        <v>-3826</v>
      </c>
      <c r="G13" s="104">
        <v>1987</v>
      </c>
      <c r="H13" s="104">
        <v>3563</v>
      </c>
      <c r="I13" s="105">
        <v>-2579</v>
      </c>
    </row>
    <row r="14" spans="1:9" ht="27" customHeight="1">
      <c r="A14" s="142"/>
      <c r="B14" s="82" t="s">
        <v>69</v>
      </c>
      <c r="C14" s="44"/>
      <c r="D14" s="81"/>
      <c r="E14" s="104">
        <v>1</v>
      </c>
      <c r="F14" s="104">
        <v>0.3</v>
      </c>
      <c r="G14" s="104">
        <v>0</v>
      </c>
      <c r="H14" s="104">
        <v>0</v>
      </c>
      <c r="I14" s="105">
        <v>2630</v>
      </c>
    </row>
    <row r="15" spans="1:9" ht="27" customHeight="1">
      <c r="A15" s="142"/>
      <c r="B15" s="36" t="s">
        <v>70</v>
      </c>
      <c r="C15" s="37"/>
      <c r="D15" s="106"/>
      <c r="E15" s="107">
        <v>1556</v>
      </c>
      <c r="F15" s="107">
        <v>-1198</v>
      </c>
      <c r="G15" s="107">
        <v>17634</v>
      </c>
      <c r="H15" s="107">
        <v>3587</v>
      </c>
      <c r="I15" s="108">
        <v>56</v>
      </c>
    </row>
    <row r="16" spans="1:9" ht="27" customHeight="1">
      <c r="A16" s="142"/>
      <c r="B16" s="109" t="s">
        <v>71</v>
      </c>
      <c r="C16" s="110"/>
      <c r="D16" s="111" t="s">
        <v>42</v>
      </c>
      <c r="E16" s="112">
        <v>90408</v>
      </c>
      <c r="F16" s="112">
        <v>113576</v>
      </c>
      <c r="G16" s="112">
        <v>94271</v>
      </c>
      <c r="H16" s="112">
        <v>96807</v>
      </c>
      <c r="I16" s="113">
        <v>114519</v>
      </c>
    </row>
    <row r="17" spans="1:9" ht="27" customHeight="1">
      <c r="A17" s="142"/>
      <c r="B17" s="35" t="s">
        <v>72</v>
      </c>
      <c r="C17" s="34"/>
      <c r="D17" s="78" t="s">
        <v>43</v>
      </c>
      <c r="E17" s="102">
        <v>71385</v>
      </c>
      <c r="F17" s="102">
        <v>102083</v>
      </c>
      <c r="G17" s="102">
        <v>83972</v>
      </c>
      <c r="H17" s="102">
        <v>86550</v>
      </c>
      <c r="I17" s="103">
        <v>72844</v>
      </c>
    </row>
    <row r="18" spans="1:9" ht="27" customHeight="1">
      <c r="A18" s="142"/>
      <c r="B18" s="35" t="s">
        <v>73</v>
      </c>
      <c r="C18" s="34"/>
      <c r="D18" s="78" t="s">
        <v>44</v>
      </c>
      <c r="E18" s="102">
        <v>2073357</v>
      </c>
      <c r="F18" s="102">
        <v>2122440</v>
      </c>
      <c r="G18" s="102">
        <v>2162734</v>
      </c>
      <c r="H18" s="102">
        <v>2196144</v>
      </c>
      <c r="I18" s="103">
        <v>2191445</v>
      </c>
    </row>
    <row r="19" spans="1:9" ht="27" customHeight="1">
      <c r="A19" s="142"/>
      <c r="B19" s="35" t="s">
        <v>74</v>
      </c>
      <c r="C19" s="34"/>
      <c r="D19" s="78" t="s">
        <v>75</v>
      </c>
      <c r="E19" s="102">
        <f>E17+E18-E16</f>
        <v>2054334</v>
      </c>
      <c r="F19" s="102">
        <f>F17+F18-F16</f>
        <v>2110947</v>
      </c>
      <c r="G19" s="102">
        <f>G17+G18-G16</f>
        <v>2152435</v>
      </c>
      <c r="H19" s="102">
        <f>H17+H18-H16</f>
        <v>2185887</v>
      </c>
      <c r="I19" s="102">
        <f>I17+I18-I16</f>
        <v>2149770</v>
      </c>
    </row>
    <row r="20" spans="1:9" ht="27" customHeight="1">
      <c r="A20" s="142"/>
      <c r="B20" s="35" t="s">
        <v>76</v>
      </c>
      <c r="C20" s="34"/>
      <c r="D20" s="80" t="s">
        <v>77</v>
      </c>
      <c r="E20" s="114">
        <f>E18/E8</f>
        <v>3.62901980827092</v>
      </c>
      <c r="F20" s="114">
        <f>F18/F8</f>
        <v>3.696400675036704</v>
      </c>
      <c r="G20" s="114">
        <f>G18/G8</f>
        <v>3.5461282928284956</v>
      </c>
      <c r="H20" s="114">
        <f>H18/H8</f>
        <v>3.352072776115758</v>
      </c>
      <c r="I20" s="114">
        <f>I18/I8</f>
        <v>3.432843653270173</v>
      </c>
    </row>
    <row r="21" spans="1:9" ht="27" customHeight="1">
      <c r="A21" s="142"/>
      <c r="B21" s="35" t="s">
        <v>78</v>
      </c>
      <c r="C21" s="34"/>
      <c r="D21" s="80" t="s">
        <v>79</v>
      </c>
      <c r="E21" s="114">
        <f>E19/E8</f>
        <v>3.5957236398769883</v>
      </c>
      <c r="F21" s="114">
        <f>F19/F8</f>
        <v>3.6763846873252977</v>
      </c>
      <c r="G21" s="114">
        <f>G19/G8</f>
        <v>3.529241530384367</v>
      </c>
      <c r="H21" s="114">
        <f>H19/H8</f>
        <v>3.3364170584284754</v>
      </c>
      <c r="I21" s="114">
        <f>I19/I8</f>
        <v>3.367560810556788</v>
      </c>
    </row>
    <row r="22" spans="1:9" ht="27" customHeight="1">
      <c r="A22" s="142"/>
      <c r="B22" s="35" t="s">
        <v>80</v>
      </c>
      <c r="C22" s="34"/>
      <c r="D22" s="80" t="s">
        <v>81</v>
      </c>
      <c r="E22" s="102">
        <f>E18/E24*1000000</f>
        <v>698154.0658030757</v>
      </c>
      <c r="F22" s="102">
        <f>F18/F24*1000000</f>
        <v>714681.6083400398</v>
      </c>
      <c r="G22" s="102">
        <f>G18/G24*1000000</f>
        <v>728249.6624317708</v>
      </c>
      <c r="H22" s="102">
        <f>H18/H24*1000000</f>
        <v>752883.8084372309</v>
      </c>
      <c r="I22" s="102">
        <f>I18/I24*1000000</f>
        <v>751272.8935719731</v>
      </c>
    </row>
    <row r="23" spans="1:9" ht="27" customHeight="1">
      <c r="A23" s="142"/>
      <c r="B23" s="35" t="s">
        <v>82</v>
      </c>
      <c r="C23" s="34"/>
      <c r="D23" s="80" t="s">
        <v>83</v>
      </c>
      <c r="E23" s="102">
        <f>E19/E24*1000000</f>
        <v>691748.5192455981</v>
      </c>
      <c r="F23" s="102">
        <f>F19/F24*1000000</f>
        <v>710811.6116736312</v>
      </c>
      <c r="G23" s="102">
        <f>G19/G24*1000000</f>
        <v>724781.7171026713</v>
      </c>
      <c r="H23" s="102">
        <f>H19/H24*1000000</f>
        <v>749367.4956530324</v>
      </c>
      <c r="I23" s="102">
        <f>I19/I24*1000000</f>
        <v>736985.8373877605</v>
      </c>
    </row>
    <row r="24" spans="1:9" ht="27" customHeight="1">
      <c r="A24" s="142"/>
      <c r="B24" s="115" t="s">
        <v>84</v>
      </c>
      <c r="C24" s="116"/>
      <c r="D24" s="117" t="s">
        <v>85</v>
      </c>
      <c r="E24" s="107">
        <v>2969770</v>
      </c>
      <c r="F24" s="107">
        <f>E24</f>
        <v>2969770</v>
      </c>
      <c r="G24" s="107">
        <f>E24</f>
        <v>2969770</v>
      </c>
      <c r="H24" s="108">
        <v>2916976</v>
      </c>
      <c r="I24" s="108">
        <f>H24</f>
        <v>2916976</v>
      </c>
    </row>
    <row r="25" spans="1:9" ht="27" customHeight="1">
      <c r="A25" s="142"/>
      <c r="B25" s="10" t="s">
        <v>86</v>
      </c>
      <c r="C25" s="118"/>
      <c r="D25" s="119"/>
      <c r="E25" s="100">
        <v>616728</v>
      </c>
      <c r="F25" s="100">
        <v>616027</v>
      </c>
      <c r="G25" s="100">
        <v>621520</v>
      </c>
      <c r="H25" s="100">
        <v>634990</v>
      </c>
      <c r="I25" s="120">
        <v>633232</v>
      </c>
    </row>
    <row r="26" spans="1:9" ht="27" customHeight="1">
      <c r="A26" s="142"/>
      <c r="B26" s="121" t="s">
        <v>87</v>
      </c>
      <c r="C26" s="122"/>
      <c r="D26" s="123"/>
      <c r="E26" s="124">
        <v>0.593</v>
      </c>
      <c r="F26" s="124">
        <v>0.607</v>
      </c>
      <c r="G26" s="124">
        <v>0.619</v>
      </c>
      <c r="H26" s="124">
        <v>0.633</v>
      </c>
      <c r="I26" s="125">
        <v>0.637</v>
      </c>
    </row>
    <row r="27" spans="1:9" ht="27" customHeight="1">
      <c r="A27" s="142"/>
      <c r="B27" s="121" t="s">
        <v>88</v>
      </c>
      <c r="C27" s="122"/>
      <c r="D27" s="123"/>
      <c r="E27" s="126">
        <v>1.2</v>
      </c>
      <c r="F27" s="126">
        <v>0.6</v>
      </c>
      <c r="G27" s="126">
        <v>0.9</v>
      </c>
      <c r="H27" s="126">
        <v>1.5</v>
      </c>
      <c r="I27" s="127">
        <v>1.1</v>
      </c>
    </row>
    <row r="28" spans="1:9" ht="27" customHeight="1">
      <c r="A28" s="142"/>
      <c r="B28" s="121" t="s">
        <v>89</v>
      </c>
      <c r="C28" s="122"/>
      <c r="D28" s="123"/>
      <c r="E28" s="126">
        <v>91.7</v>
      </c>
      <c r="F28" s="126">
        <v>90.7</v>
      </c>
      <c r="G28" s="126">
        <v>90.4</v>
      </c>
      <c r="H28" s="126">
        <v>92.7</v>
      </c>
      <c r="I28" s="127">
        <v>94.3</v>
      </c>
    </row>
    <row r="29" spans="1:9" ht="27" customHeight="1">
      <c r="A29" s="142"/>
      <c r="B29" s="128" t="s">
        <v>90</v>
      </c>
      <c r="C29" s="129"/>
      <c r="D29" s="130"/>
      <c r="E29" s="131">
        <v>49.9</v>
      </c>
      <c r="F29" s="131">
        <v>48.5</v>
      </c>
      <c r="G29" s="131">
        <v>51</v>
      </c>
      <c r="H29" s="131">
        <v>52.3</v>
      </c>
      <c r="I29" s="132">
        <v>53.8</v>
      </c>
    </row>
    <row r="30" spans="1:9" ht="27" customHeight="1">
      <c r="A30" s="142"/>
      <c r="B30" s="149" t="s">
        <v>91</v>
      </c>
      <c r="C30" s="21" t="s">
        <v>92</v>
      </c>
      <c r="D30" s="133"/>
      <c r="E30" s="134">
        <v>0</v>
      </c>
      <c r="F30" s="134">
        <v>0</v>
      </c>
      <c r="G30" s="134">
        <v>0</v>
      </c>
      <c r="H30" s="134">
        <v>0</v>
      </c>
      <c r="I30" s="135">
        <v>0</v>
      </c>
    </row>
    <row r="31" spans="1:9" ht="27" customHeight="1">
      <c r="A31" s="142"/>
      <c r="B31" s="142"/>
      <c r="C31" s="121" t="s">
        <v>93</v>
      </c>
      <c r="D31" s="123"/>
      <c r="E31" s="126">
        <v>0</v>
      </c>
      <c r="F31" s="126">
        <v>0</v>
      </c>
      <c r="G31" s="126">
        <v>0</v>
      </c>
      <c r="H31" s="126">
        <v>0</v>
      </c>
      <c r="I31" s="127">
        <v>0</v>
      </c>
    </row>
    <row r="32" spans="1:9" ht="27" customHeight="1">
      <c r="A32" s="142"/>
      <c r="B32" s="142"/>
      <c r="C32" s="121" t="s">
        <v>94</v>
      </c>
      <c r="D32" s="123"/>
      <c r="E32" s="126">
        <v>14.1</v>
      </c>
      <c r="F32" s="126">
        <v>13.9</v>
      </c>
      <c r="G32" s="126">
        <v>13.3</v>
      </c>
      <c r="H32" s="126">
        <v>12.1</v>
      </c>
      <c r="I32" s="127">
        <v>11</v>
      </c>
    </row>
    <row r="33" spans="1:9" ht="27" customHeight="1">
      <c r="A33" s="143"/>
      <c r="B33" s="143"/>
      <c r="C33" s="128" t="s">
        <v>95</v>
      </c>
      <c r="D33" s="130"/>
      <c r="E33" s="131">
        <v>263.3</v>
      </c>
      <c r="F33" s="131">
        <v>250.1</v>
      </c>
      <c r="G33" s="131">
        <v>237.1</v>
      </c>
      <c r="H33" s="131">
        <v>224.9</v>
      </c>
      <c r="I33" s="136">
        <v>221</v>
      </c>
    </row>
    <row r="34" spans="1:9" ht="27" customHeight="1">
      <c r="A34" s="2" t="s">
        <v>105</v>
      </c>
      <c r="B34" s="8"/>
      <c r="C34" s="8"/>
      <c r="D34" s="8"/>
      <c r="E34" s="137"/>
      <c r="F34" s="137"/>
      <c r="G34" s="137"/>
      <c r="H34" s="137"/>
      <c r="I34" s="138"/>
    </row>
    <row r="35" ht="27" customHeight="1">
      <c r="A35" s="13" t="s">
        <v>54</v>
      </c>
    </row>
    <row r="36" ht="13.5">
      <c r="A36" s="139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2017-07-03T02:43:00Z</cp:lastPrinted>
  <dcterms:created xsi:type="dcterms:W3CDTF">1999-07-06T05:17:05Z</dcterms:created>
  <dcterms:modified xsi:type="dcterms:W3CDTF">2018-10-29T06:09:34Z</dcterms:modified>
  <cp:category/>
  <cp:version/>
  <cp:contentType/>
  <cp:contentStatus/>
</cp:coreProperties>
</file>