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fullCalcOnLoad="1"/>
</workbook>
</file>

<file path=xl/sharedStrings.xml><?xml version="1.0" encoding="utf-8"?>
<sst xmlns="http://schemas.openxmlformats.org/spreadsheetml/2006/main" count="459" uniqueCount="273">
  <si>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</si>
  <si>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</si>
  <si>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</si>
  <si>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</si>
  <si>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</si>
  <si>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</si>
  <si>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</si>
  <si>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</si>
  <si>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</si>
  <si>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</si>
  <si>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</si>
  <si>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</si>
  <si>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</si>
  <si>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</si>
  <si>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</si>
  <si>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</si>
  <si>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</si>
  <si>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</si>
  <si>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</si>
  <si>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</si>
  <si>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</si>
  <si>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</si>
  <si>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</si>
  <si>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</si>
  <si>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</si>
  <si>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</si>
  <si>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</si>
  <si>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</si>
  <si>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</si>
  <si>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</si>
  <si>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</si>
  <si>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</si>
  <si>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</si>
  <si>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</si>
  <si>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</si>
  <si>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</si>
  <si>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</si>
  <si>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</si>
  <si>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</si>
  <si>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</si>
  <si>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</si>
  <si>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</si>
  <si>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</si>
  <si>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</si>
  <si>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</si>
  <si>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</si>
  <si>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</si>
  <si>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</si>
  <si>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</si>
  <si>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</si>
  <si>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</si>
  <si>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</si>
  <si>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</si>
  <si>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</si>
  <si>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</si>
  <si>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</si>
  <si>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</si>
  <si>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</si>
  <si>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</si>
  <si>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</si>
  <si>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</si>
  <si>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</si>
  <si>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</si>
  <si>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</si>
  <si>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</si>
  <si>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</si>
  <si>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</si>
  <si>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</si>
  <si>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</si>
  <si>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</si>
  <si>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</si>
  <si>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</si>
  <si>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</si>
  <si>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</si>
  <si>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</si>
  <si>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</si>
  <si>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</si>
  <si>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</si>
  <si>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</si>
  <si>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</si>
  <si>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</si>
  <si>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</si>
  <si>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</si>
  <si>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</si>
  <si>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</si>
  <si>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</si>
  <si>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</si>
  <si>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</si>
  <si>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</si>
  <si>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</si>
  <si>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</si>
  <si>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</si>
  <si>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</si>
  <si>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</si>
  <si>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</si>
  <si>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</si>
  <si>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</si>
  <si>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</si>
  <si>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</si>
  <si>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</si>
  <si>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</si>
  <si>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</si>
  <si>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</si>
  <si>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</si>
  <si>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</si>
  <si>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</si>
  <si>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</si>
  <si>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</si>
  <si>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</si>
  <si>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</si>
  <si>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</si>
  <si>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</si>
  <si>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</si>
  <si>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</si>
  <si>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</si>
  <si>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</si>
  <si>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</si>
  <si>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</si>
  <si>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</si>
  <si>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</si>
  <si>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</si>
  <si>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</si>
  <si>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</si>
  <si>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</si>
  <si>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</si>
  <si>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</si>
  <si>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</si>
  <si>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</si>
  <si>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</si>
  <si>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</si>
  <si>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</si>
  <si>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</si>
  <si>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</si>
  <si>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</si>
  <si>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</si>
  <si>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</si>
  <si>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</si>
  <si>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</si>
  <si>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</si>
  <si>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</si>
  <si>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</si>
  <si>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</si>
  <si>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</si>
  <si>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</si>
  <si>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</si>
  <si>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</si>
  <si>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</si>
  <si>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</si>
  <si>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</si>
  <si>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</si>
  <si>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</si>
  <si>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</si>
  <si>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</si>
  <si>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</si>
  <si>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</si>
  <si>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</si>
  <si>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</si>
  <si>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</si>
  <si>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</si>
  <si>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</si>
  <si>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</si>
  <si>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</si>
  <si>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</si>
  <si>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</si>
  <si>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</si>
  <si>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</si>
  <si>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</si>
  <si>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</si>
  <si>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</si>
  <si>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</si>
  <si>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</si>
  <si>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</si>
  <si>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</si>
  <si>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</si>
  <si>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</si>
  <si>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</si>
  <si>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</si>
  <si>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</si>
  <si>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</si>
  <si>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</si>
  <si>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</si>
  <si>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</si>
  <si>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</si>
  <si>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</si>
  <si>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</si>
  <si>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</si>
  <si>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</si>
  <si>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</si>
  <si>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</si>
  <si>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</si>
  <si>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</si>
  <si>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</si>
  <si>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</si>
  <si>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</si>
  <si>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</si>
  <si>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</si>
  <si>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</si>
  <si>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</si>
  <si>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</si>
  <si>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</si>
  <si>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</si>
  <si>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</si>
  <si>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</si>
  <si>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</si>
  <si>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</si>
  <si>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</si>
  <si>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</si>
  <si>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</si>
  <si>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</si>
  <si>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</si>
  <si>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</si>
  <si>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</si>
  <si>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</si>
  <si>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</si>
  <si>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</si>
  <si>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</si>
  <si>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</si>
  <si>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</si>
  <si>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</si>
  <si>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</si>
  <si>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</si>
  <si>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</si>
  <si>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</si>
  <si>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</si>
  <si>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</si>
  <si>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</si>
  <si>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</si>
  <si>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</si>
  <si>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</si>
  <si>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</si>
  <si>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</si>
  <si>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</si>
  <si>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</si>
  <si>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</si>
  <si>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</si>
  <si>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</si>
  <si>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</si>
  <si>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</si>
  <si>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</si>
  <si>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</si>
  <si>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</si>
  <si>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</si>
  <si>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</si>
  <si>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</si>
  <si>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</si>
  <si>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</si>
  <si>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</si>
  <si>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</si>
  <si>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</si>
  <si>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</si>
  <si>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</si>
  <si>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-</t>
  </si>
  <si>
    <t>工業用水道事業</t>
  </si>
  <si>
    <t>土地造成事業</t>
  </si>
  <si>
    <t>水道用水供給事業</t>
  </si>
  <si>
    <t>病院事業会計</t>
  </si>
  <si>
    <t>流域下水道事業</t>
  </si>
  <si>
    <t xml:space="preserve"> 特定環境保全公共下水道事業 </t>
  </si>
  <si>
    <t>港湾整備事業</t>
  </si>
  <si>
    <t>工業用水道事業</t>
  </si>
  <si>
    <t>病院事業会計</t>
  </si>
  <si>
    <t>特定環境保全公共下水道事業</t>
  </si>
  <si>
    <t>港湾整備事業</t>
  </si>
  <si>
    <t>広島県土地開発公社</t>
  </si>
  <si>
    <t>広島県住宅供給公社</t>
  </si>
  <si>
    <t>広島県道路公社</t>
  </si>
  <si>
    <t xml:space="preserve"> 広島高速道路公社 </t>
  </si>
  <si>
    <t>㈱ひろしま港湾管理センター</t>
  </si>
  <si>
    <t>㈱ひろしまイノベーション推進機構</t>
  </si>
  <si>
    <t>広島県</t>
  </si>
  <si>
    <t>-</t>
  </si>
  <si>
    <t>広島県</t>
  </si>
  <si>
    <t>広島県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</si>
</sst>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33" xfId="0" applyNumberFormat="1" applyBorder="1" applyAlignment="1">
      <alignment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58" xfId="48" applyNumberFormat="1" applyBorder="1" applyAlignment="1">
      <alignment horizontal="center" vertical="center"/>
    </xf>
    <xf numFmtId="217" fontId="0" fillId="0" borderId="59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0" xfId="48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33" xfId="48" applyNumberFormat="1" applyFont="1" applyBorder="1" applyAlignment="1">
      <alignment horizontal="right" vertical="center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62" xfId="48" applyNumberFormat="1" applyFont="1" applyBorder="1" applyAlignment="1">
      <alignment vertical="center" textRotation="255"/>
    </xf>
    <xf numFmtId="0" fontId="14" fillId="0" borderId="63" xfId="61" applyFont="1" applyBorder="1" applyAlignment="1">
      <alignment vertical="center" textRotation="255"/>
      <protection/>
    </xf>
    <xf numFmtId="0" fontId="14" fillId="0" borderId="64" xfId="61" applyFont="1" applyBorder="1" applyAlignment="1">
      <alignment vertical="center" textRotation="255"/>
      <protection/>
    </xf>
    <xf numFmtId="0" fontId="14" fillId="0" borderId="63" xfId="61" applyFont="1" applyBorder="1" applyAlignment="1">
      <alignment vertical="center"/>
      <protection/>
    </xf>
    <xf numFmtId="0" fontId="14" fillId="0" borderId="64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63" xfId="48" applyNumberFormat="1" applyFont="1" applyBorder="1" applyAlignment="1">
      <alignment vertical="center" textRotation="255"/>
    </xf>
    <xf numFmtId="224" fontId="16" fillId="0" borderId="64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62" xfId="0" applyNumberFormat="1" applyBorder="1" applyAlignment="1">
      <alignment horizontal="center" vertical="center" textRotation="255"/>
    </xf>
    <xf numFmtId="41" fontId="0" fillId="0" borderId="20" xfId="0" applyNumberFormat="1" applyFont="1" applyFill="1" applyBorder="1" applyAlignment="1">
      <alignment horizontal="center" vertical="center"/>
    </xf>
    <xf numFmtId="41" fontId="0" fillId="0" borderId="65" xfId="0" applyNumberFormat="1" applyFont="1" applyFill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 shrinkToFit="1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60" xfId="0" applyNumberFormat="1" applyFill="1" applyBorder="1" applyAlignment="1">
      <alignment horizontal="center" vertical="center"/>
    </xf>
    <xf numFmtId="41" fontId="0" fillId="0" borderId="55" xfId="0" applyNumberFormat="1" applyFill="1" applyBorder="1" applyAlignment="1">
      <alignment horizontal="center" vertical="center"/>
    </xf>
    <xf numFmtId="41" fontId="0" fillId="0" borderId="66" xfId="0" applyNumberFormat="1" applyFill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56" xfId="0" applyNumberFormat="1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Continuous" vertical="center"/>
    </xf>
    <xf numFmtId="0" fontId="0" fillId="0" borderId="67" xfId="0" applyFont="1" applyBorder="1" applyAlignment="1">
      <alignment horizontal="centerContinuous" vertical="center"/>
    </xf>
    <xf numFmtId="41" fontId="0" fillId="0" borderId="68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 textRotation="255"/>
    </xf>
    <xf numFmtId="41" fontId="0" fillId="0" borderId="10" xfId="0" applyNumberFormat="1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left" vertical="center"/>
    </xf>
    <xf numFmtId="41" fontId="0" fillId="0" borderId="44" xfId="0" applyNumberFormat="1" applyFont="1" applyBorder="1" applyAlignment="1">
      <alignment horizontal="right" vertical="center"/>
    </xf>
    <xf numFmtId="41" fontId="0" fillId="0" borderId="69" xfId="0" applyNumberFormat="1" applyFont="1" applyBorder="1" applyAlignment="1">
      <alignment horizontal="center" vertical="center" shrinkToFit="1"/>
    </xf>
    <xf numFmtId="41" fontId="0" fillId="0" borderId="69" xfId="0" applyNumberFormat="1" applyFont="1" applyBorder="1" applyAlignment="1">
      <alignment horizontal="center" vertical="center"/>
    </xf>
    <xf numFmtId="41" fontId="0" fillId="33" borderId="69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 textRotation="255"/>
    </xf>
    <xf numFmtId="41" fontId="0" fillId="0" borderId="13" xfId="0" applyNumberFormat="1" applyFont="1" applyBorder="1" applyAlignment="1">
      <alignment horizontal="left" vertical="center"/>
    </xf>
    <xf numFmtId="41" fontId="0" fillId="0" borderId="21" xfId="0" applyNumberFormat="1" applyFont="1" applyBorder="1" applyAlignment="1">
      <alignment horizontal="left" vertical="center"/>
    </xf>
    <xf numFmtId="41" fontId="0" fillId="0" borderId="27" xfId="0" applyNumberFormat="1" applyFont="1" applyBorder="1" applyAlignment="1">
      <alignment horizontal="right" vertical="center"/>
    </xf>
    <xf numFmtId="217" fontId="0" fillId="0" borderId="70" xfId="0" applyNumberFormat="1" applyFont="1" applyBorder="1" applyAlignment="1">
      <alignment vertical="center"/>
    </xf>
    <xf numFmtId="217" fontId="0" fillId="33" borderId="70" xfId="48" applyNumberFormat="1" applyFont="1" applyFill="1" applyBorder="1" applyAlignment="1">
      <alignment horizontal="right" vertical="center"/>
    </xf>
    <xf numFmtId="41" fontId="0" fillId="0" borderId="33" xfId="0" applyNumberFormat="1" applyFont="1" applyBorder="1" applyAlignment="1">
      <alignment horizontal="left" vertical="center"/>
    </xf>
    <xf numFmtId="41" fontId="0" fillId="0" borderId="32" xfId="0" applyNumberFormat="1" applyFont="1" applyBorder="1" applyAlignment="1">
      <alignment horizontal="left" vertical="center"/>
    </xf>
    <xf numFmtId="41" fontId="0" fillId="0" borderId="32" xfId="0" applyNumberFormat="1" applyFont="1" applyBorder="1" applyAlignment="1">
      <alignment horizontal="right" vertical="center"/>
    </xf>
    <xf numFmtId="217" fontId="0" fillId="0" borderId="71" xfId="0" applyNumberFormat="1" applyFont="1" applyBorder="1" applyAlignment="1">
      <alignment vertical="center"/>
    </xf>
    <xf numFmtId="217" fontId="0" fillId="33" borderId="71" xfId="48" applyNumberFormat="1" applyFont="1" applyFill="1" applyBorder="1" applyAlignment="1">
      <alignment horizontal="right" vertical="center"/>
    </xf>
    <xf numFmtId="41" fontId="0" fillId="0" borderId="36" xfId="0" applyNumberFormat="1" applyFont="1" applyBorder="1" applyAlignment="1">
      <alignment horizontal="right" vertical="center"/>
    </xf>
    <xf numFmtId="217" fontId="0" fillId="0" borderId="72" xfId="0" applyNumberFormat="1" applyFont="1" applyBorder="1" applyAlignment="1">
      <alignment vertical="center"/>
    </xf>
    <xf numFmtId="217" fontId="0" fillId="33" borderId="72" xfId="48" applyNumberFormat="1" applyFont="1" applyFill="1" applyBorder="1" applyAlignment="1">
      <alignment horizontal="right" vertical="center"/>
    </xf>
    <xf numFmtId="41" fontId="0" fillId="0" borderId="39" xfId="0" applyNumberFormat="1" applyFont="1" applyBorder="1" applyAlignment="1">
      <alignment horizontal="left" vertical="center"/>
    </xf>
    <xf numFmtId="41" fontId="0" fillId="0" borderId="36" xfId="0" applyNumberFormat="1" applyFont="1" applyBorder="1" applyAlignment="1">
      <alignment horizontal="left" vertical="center"/>
    </xf>
    <xf numFmtId="41" fontId="0" fillId="0" borderId="34" xfId="0" applyNumberFormat="1" applyFont="1" applyBorder="1" applyAlignment="1">
      <alignment horizontal="left" vertical="center"/>
    </xf>
    <xf numFmtId="41" fontId="0" fillId="0" borderId="35" xfId="0" applyNumberFormat="1" applyFont="1" applyBorder="1" applyAlignment="1">
      <alignment horizontal="left" vertical="center"/>
    </xf>
    <xf numFmtId="41" fontId="0" fillId="0" borderId="35" xfId="0" applyNumberFormat="1" applyFont="1" applyBorder="1" applyAlignment="1">
      <alignment horizontal="right" vertical="center"/>
    </xf>
    <xf numFmtId="217" fontId="0" fillId="0" borderId="73" xfId="0" applyNumberFormat="1" applyFont="1" applyBorder="1" applyAlignment="1">
      <alignment vertical="center"/>
    </xf>
    <xf numFmtId="217" fontId="0" fillId="33" borderId="73" xfId="48" applyNumberFormat="1" applyFont="1" applyFill="1" applyBorder="1" applyAlignment="1">
      <alignment horizontal="right" vertical="center"/>
    </xf>
    <xf numFmtId="41" fontId="0" fillId="0" borderId="20" xfId="0" applyNumberFormat="1" applyFont="1" applyBorder="1" applyAlignment="1">
      <alignment horizontal="left" vertical="center"/>
    </xf>
    <xf numFmtId="41" fontId="0" fillId="0" borderId="19" xfId="0" applyNumberFormat="1" applyFont="1" applyBorder="1" applyAlignment="1">
      <alignment horizontal="left" vertical="center"/>
    </xf>
    <xf numFmtId="41" fontId="0" fillId="0" borderId="65" xfId="0" applyNumberFormat="1" applyFont="1" applyBorder="1" applyAlignment="1">
      <alignment horizontal="right" vertical="center"/>
    </xf>
    <xf numFmtId="217" fontId="0" fillId="0" borderId="69" xfId="0" applyNumberFormat="1" applyFont="1" applyBorder="1" applyAlignment="1">
      <alignment vertical="center"/>
    </xf>
    <xf numFmtId="217" fontId="0" fillId="33" borderId="69" xfId="48" applyNumberFormat="1" applyFont="1" applyFill="1" applyBorder="1" applyAlignment="1">
      <alignment horizontal="right" vertical="center"/>
    </xf>
    <xf numFmtId="225" fontId="0" fillId="0" borderId="71" xfId="0" applyNumberFormat="1" applyFont="1" applyBorder="1" applyAlignment="1">
      <alignment vertical="center"/>
    </xf>
    <xf numFmtId="41" fontId="0" fillId="0" borderId="47" xfId="0" applyNumberFormat="1" applyFont="1" applyBorder="1" applyAlignment="1">
      <alignment horizontal="right" vertical="center"/>
    </xf>
    <xf numFmtId="217" fontId="0" fillId="0" borderId="73" xfId="48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vertical="center"/>
    </xf>
    <xf numFmtId="41" fontId="0" fillId="0" borderId="51" xfId="0" applyNumberFormat="1" applyFont="1" applyBorder="1" applyAlignment="1">
      <alignment vertical="center"/>
    </xf>
    <xf numFmtId="217" fontId="0" fillId="33" borderId="70" xfId="48" applyNumberFormat="1" applyFont="1" applyFill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226" fontId="0" fillId="0" borderId="71" xfId="0" applyNumberFormat="1" applyFont="1" applyBorder="1" applyAlignment="1">
      <alignment vertical="center"/>
    </xf>
    <xf numFmtId="226" fontId="0" fillId="33" borderId="71" xfId="48" applyNumberFormat="1" applyFont="1" applyFill="1" applyBorder="1" applyAlignment="1">
      <alignment vertical="center"/>
    </xf>
    <xf numFmtId="218" fontId="0" fillId="0" borderId="71" xfId="0" applyNumberFormat="1" applyFont="1" applyBorder="1" applyAlignment="1">
      <alignment vertical="center"/>
    </xf>
    <xf numFmtId="218" fontId="0" fillId="33" borderId="71" xfId="48" applyNumberFormat="1" applyFont="1" applyFill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vertical="center"/>
    </xf>
    <xf numFmtId="41" fontId="0" fillId="0" borderId="47" xfId="0" applyNumberFormat="1" applyFont="1" applyBorder="1" applyAlignment="1">
      <alignment vertical="center"/>
    </xf>
    <xf numFmtId="218" fontId="0" fillId="0" borderId="73" xfId="0" applyNumberFormat="1" applyFont="1" applyBorder="1" applyAlignment="1">
      <alignment vertical="center"/>
    </xf>
    <xf numFmtId="218" fontId="0" fillId="33" borderId="73" xfId="48" applyNumberFormat="1" applyFont="1" applyFill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65" xfId="0" applyNumberFormat="1" applyFont="1" applyBorder="1" applyAlignment="1">
      <alignment vertical="center"/>
    </xf>
    <xf numFmtId="218" fontId="0" fillId="0" borderId="69" xfId="0" applyNumberFormat="1" applyFont="1" applyBorder="1" applyAlignment="1">
      <alignment vertical="center"/>
    </xf>
    <xf numFmtId="218" fontId="0" fillId="0" borderId="69" xfId="48" applyNumberFormat="1" applyFont="1" applyFill="1" applyBorder="1" applyAlignment="1">
      <alignment horizontal="center" vertical="center"/>
    </xf>
    <xf numFmtId="218" fontId="0" fillId="0" borderId="71" xfId="48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 textRotation="255"/>
    </xf>
    <xf numFmtId="218" fontId="0" fillId="0" borderId="73" xfId="48" applyNumberFormat="1" applyFont="1" applyFill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218" fontId="0" fillId="0" borderId="0" xfId="0" applyNumberFormat="1" applyFon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0" fillId="0" borderId="15" xfId="0" applyNumberFormat="1" applyFont="1" applyBorder="1" applyAlignment="1">
      <alignment horizontal="left" vertical="center"/>
    </xf>
    <xf numFmtId="41" fontId="0" fillId="0" borderId="0" xfId="0" applyNumberFormat="1" applyFont="1" applyAlignment="1" quotePrefix="1">
      <alignment horizontal="right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Font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Font="1" applyBorder="1" applyAlignment="1" quotePrefix="1">
      <alignment horizontal="right" vertical="center"/>
    </xf>
    <xf numFmtId="217" fontId="0" fillId="0" borderId="32" xfId="0" applyNumberFormat="1" applyFont="1" applyBorder="1" applyAlignment="1" quotePrefix="1">
      <alignment horizontal="right"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left" vertical="center"/>
    </xf>
    <xf numFmtId="41" fontId="0" fillId="0" borderId="51" xfId="0" applyNumberFormat="1" applyFont="1" applyBorder="1" applyAlignment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horizontal="left" vertical="center"/>
    </xf>
    <xf numFmtId="41" fontId="0" fillId="0" borderId="45" xfId="0" applyNumberFormat="1" applyFont="1" applyBorder="1" applyAlignment="1">
      <alignment horizontal="right" vertical="center"/>
    </xf>
    <xf numFmtId="217" fontId="0" fillId="0" borderId="40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center" vertical="center"/>
    </xf>
    <xf numFmtId="217" fontId="0" fillId="0" borderId="21" xfId="0" applyNumberFormat="1" applyFont="1" applyBorder="1" applyAlignment="1" quotePrefix="1">
      <alignment horizontal="right" vertical="center"/>
    </xf>
    <xf numFmtId="217" fontId="0" fillId="0" borderId="25" xfId="0" applyNumberFormat="1" applyFont="1" applyBorder="1" applyAlignment="1" quotePrefix="1">
      <alignment horizontal="right" vertical="center"/>
    </xf>
    <xf numFmtId="217" fontId="0" fillId="0" borderId="27" xfId="48" applyNumberFormat="1" applyFont="1" applyBorder="1" applyAlignment="1" quotePrefix="1">
      <alignment horizontal="right" vertical="center"/>
    </xf>
    <xf numFmtId="41" fontId="0" fillId="0" borderId="14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46" xfId="0" applyNumberFormat="1" applyFont="1" applyBorder="1" applyAlignment="1">
      <alignment horizontal="right" vertical="center"/>
    </xf>
    <xf numFmtId="217" fontId="0" fillId="0" borderId="12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41" fontId="0" fillId="0" borderId="45" xfId="0" applyNumberFormat="1" applyFont="1" applyBorder="1" applyAlignment="1">
      <alignment horizontal="right" vertical="center"/>
    </xf>
    <xf numFmtId="217" fontId="0" fillId="0" borderId="39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0" fontId="0" fillId="0" borderId="51" xfId="0" applyFont="1" applyBorder="1" applyAlignment="1">
      <alignment horizontal="right" vertical="center"/>
    </xf>
    <xf numFmtId="217" fontId="0" fillId="0" borderId="13" xfId="0" applyNumberFormat="1" applyFont="1" applyBorder="1" applyAlignment="1">
      <alignment vertical="center"/>
    </xf>
    <xf numFmtId="217" fontId="0" fillId="0" borderId="54" xfId="0" applyNumberFormat="1" applyFont="1" applyBorder="1" applyAlignment="1">
      <alignment vertical="center"/>
    </xf>
    <xf numFmtId="217" fontId="0" fillId="0" borderId="18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217" fontId="0" fillId="0" borderId="1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Alignment="1" quotePrefix="1">
      <alignment horizontal="right" vertical="center"/>
    </xf>
    <xf numFmtId="0" fontId="0" fillId="0" borderId="53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41" fontId="0" fillId="0" borderId="22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right"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41" fontId="0" fillId="0" borderId="19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4" sqref="E4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271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08" t="s">
        <v>88</v>
      </c>
      <c r="B9" s="208" t="s">
        <v>90</v>
      </c>
      <c r="C9" s="55" t="s">
        <v>4</v>
      </c>
      <c r="D9" s="56"/>
      <c r="E9" s="56"/>
      <c r="F9" s="65">
        <v>452504</v>
      </c>
      <c r="G9" s="75">
        <f>F9/$F$27*100</f>
        <v>49.278900866974276</v>
      </c>
      <c r="H9" s="66">
        <v>458953</v>
      </c>
      <c r="I9" s="80">
        <f>(F9/H9-1)*100</f>
        <v>-1.4051547761971261</v>
      </c>
      <c r="K9" s="108"/>
    </row>
    <row r="10" spans="1:9" ht="18" customHeight="1">
      <c r="A10" s="209"/>
      <c r="B10" s="209"/>
      <c r="C10" s="7"/>
      <c r="D10" s="52" t="s">
        <v>23</v>
      </c>
      <c r="E10" s="53"/>
      <c r="F10" s="67">
        <v>123512</v>
      </c>
      <c r="G10" s="76">
        <f aca="true" t="shared" si="0" ref="G10:G27">F10/$F$27*100</f>
        <v>13.450788509895443</v>
      </c>
      <c r="H10" s="68">
        <v>123946</v>
      </c>
      <c r="I10" s="81">
        <f aca="true" t="shared" si="1" ref="I10:I27">(F10/H10-1)*100</f>
        <v>-0.35015248575992475</v>
      </c>
    </row>
    <row r="11" spans="1:9" ht="18" customHeight="1">
      <c r="A11" s="209"/>
      <c r="B11" s="209"/>
      <c r="C11" s="7"/>
      <c r="D11" s="16"/>
      <c r="E11" s="23" t="s">
        <v>24</v>
      </c>
      <c r="F11" s="69">
        <v>106626</v>
      </c>
      <c r="G11" s="77">
        <f t="shared" si="0"/>
        <v>11.61185776002422</v>
      </c>
      <c r="H11" s="70">
        <v>107877</v>
      </c>
      <c r="I11" s="82">
        <f t="shared" si="1"/>
        <v>-1.159654050446346</v>
      </c>
    </row>
    <row r="12" spans="1:9" ht="18" customHeight="1">
      <c r="A12" s="209"/>
      <c r="B12" s="209"/>
      <c r="C12" s="7"/>
      <c r="D12" s="16"/>
      <c r="E12" s="23" t="s">
        <v>25</v>
      </c>
      <c r="F12" s="69">
        <v>15801</v>
      </c>
      <c r="G12" s="77">
        <f t="shared" si="0"/>
        <v>1.7207713359419157</v>
      </c>
      <c r="H12" s="70">
        <v>14370</v>
      </c>
      <c r="I12" s="82">
        <f t="shared" si="1"/>
        <v>9.958246346555333</v>
      </c>
    </row>
    <row r="13" spans="1:9" ht="18" customHeight="1">
      <c r="A13" s="209"/>
      <c r="B13" s="209"/>
      <c r="C13" s="7"/>
      <c r="D13" s="33"/>
      <c r="E13" s="23" t="s">
        <v>26</v>
      </c>
      <c r="F13" s="69">
        <v>1088</v>
      </c>
      <c r="G13" s="77">
        <f t="shared" si="0"/>
        <v>0.1184861219862543</v>
      </c>
      <c r="H13" s="70">
        <v>1699</v>
      </c>
      <c r="I13" s="82">
        <f t="shared" si="1"/>
        <v>-35.962330782813424</v>
      </c>
    </row>
    <row r="14" spans="1:9" ht="18" customHeight="1">
      <c r="A14" s="209"/>
      <c r="B14" s="209"/>
      <c r="C14" s="7"/>
      <c r="D14" s="61" t="s">
        <v>27</v>
      </c>
      <c r="E14" s="51"/>
      <c r="F14" s="65">
        <v>86226</v>
      </c>
      <c r="G14" s="75">
        <f t="shared" si="0"/>
        <v>9.390242972781952</v>
      </c>
      <c r="H14" s="66">
        <v>81726</v>
      </c>
      <c r="I14" s="83">
        <f t="shared" si="1"/>
        <v>5.506203656119224</v>
      </c>
    </row>
    <row r="15" spans="1:9" ht="18" customHeight="1">
      <c r="A15" s="209"/>
      <c r="B15" s="209"/>
      <c r="C15" s="7"/>
      <c r="D15" s="16"/>
      <c r="E15" s="23" t="s">
        <v>28</v>
      </c>
      <c r="F15" s="69">
        <v>3922</v>
      </c>
      <c r="G15" s="77">
        <f t="shared" si="0"/>
        <v>0.427116333115891</v>
      </c>
      <c r="H15" s="70">
        <v>3840</v>
      </c>
      <c r="I15" s="82">
        <f t="shared" si="1"/>
        <v>2.1354166666666563</v>
      </c>
    </row>
    <row r="16" spans="1:11" ht="18" customHeight="1">
      <c r="A16" s="209"/>
      <c r="B16" s="209"/>
      <c r="C16" s="7"/>
      <c r="D16" s="16"/>
      <c r="E16" s="29" t="s">
        <v>29</v>
      </c>
      <c r="F16" s="67">
        <v>82344</v>
      </c>
      <c r="G16" s="76">
        <f t="shared" si="0"/>
        <v>8.967482747092026</v>
      </c>
      <c r="H16" s="68">
        <v>77886</v>
      </c>
      <c r="I16" s="81">
        <f t="shared" si="1"/>
        <v>5.7237500962945775</v>
      </c>
      <c r="K16" s="109"/>
    </row>
    <row r="17" spans="1:9" ht="18" customHeight="1">
      <c r="A17" s="209"/>
      <c r="B17" s="209"/>
      <c r="C17" s="7"/>
      <c r="D17" s="211" t="s">
        <v>30</v>
      </c>
      <c r="E17" s="212"/>
      <c r="F17" s="67">
        <v>69841</v>
      </c>
      <c r="G17" s="76">
        <f t="shared" si="0"/>
        <v>7.6058724684209436</v>
      </c>
      <c r="H17" s="68">
        <v>73274</v>
      </c>
      <c r="I17" s="81">
        <f t="shared" si="1"/>
        <v>-4.6851543521576495</v>
      </c>
    </row>
    <row r="18" spans="1:9" ht="18" customHeight="1">
      <c r="A18" s="209"/>
      <c r="B18" s="209"/>
      <c r="C18" s="7"/>
      <c r="D18" s="213" t="s">
        <v>94</v>
      </c>
      <c r="E18" s="214"/>
      <c r="F18" s="69">
        <v>7233</v>
      </c>
      <c r="G18" s="77">
        <f t="shared" si="0"/>
        <v>0.787693125300163</v>
      </c>
      <c r="H18" s="70">
        <v>6930</v>
      </c>
      <c r="I18" s="82">
        <f t="shared" si="1"/>
        <v>4.372294372294383</v>
      </c>
    </row>
    <row r="19" spans="1:26" ht="18" customHeight="1">
      <c r="A19" s="209"/>
      <c r="B19" s="209"/>
      <c r="C19" s="10"/>
      <c r="D19" s="213" t="s">
        <v>95</v>
      </c>
      <c r="E19" s="214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09"/>
      <c r="B20" s="209"/>
      <c r="C20" s="44" t="s">
        <v>5</v>
      </c>
      <c r="D20" s="43"/>
      <c r="E20" s="43"/>
      <c r="F20" s="69">
        <v>48560</v>
      </c>
      <c r="G20" s="77">
        <f t="shared" si="0"/>
        <v>5.288314415121791</v>
      </c>
      <c r="H20" s="70">
        <v>45767</v>
      </c>
      <c r="I20" s="82">
        <f t="shared" si="1"/>
        <v>6.102650381279084</v>
      </c>
    </row>
    <row r="21" spans="1:9" ht="18" customHeight="1">
      <c r="A21" s="209"/>
      <c r="B21" s="209"/>
      <c r="C21" s="44" t="s">
        <v>6</v>
      </c>
      <c r="D21" s="43"/>
      <c r="E21" s="43"/>
      <c r="F21" s="69">
        <v>158483</v>
      </c>
      <c r="G21" s="77">
        <f t="shared" si="0"/>
        <v>17.259224329731197</v>
      </c>
      <c r="H21" s="70">
        <v>173249</v>
      </c>
      <c r="I21" s="82">
        <f t="shared" si="1"/>
        <v>-8.522992917708038</v>
      </c>
    </row>
    <row r="22" spans="1:9" ht="18" customHeight="1">
      <c r="A22" s="209"/>
      <c r="B22" s="209"/>
      <c r="C22" s="44" t="s">
        <v>31</v>
      </c>
      <c r="D22" s="43"/>
      <c r="E22" s="43"/>
      <c r="F22" s="69">
        <v>14438</v>
      </c>
      <c r="G22" s="77">
        <f t="shared" si="0"/>
        <v>1.5723369754021503</v>
      </c>
      <c r="H22" s="70">
        <v>14504</v>
      </c>
      <c r="I22" s="82">
        <f t="shared" si="1"/>
        <v>-0.45504688361831525</v>
      </c>
    </row>
    <row r="23" spans="1:9" ht="18" customHeight="1">
      <c r="A23" s="209"/>
      <c r="B23" s="209"/>
      <c r="C23" s="44" t="s">
        <v>7</v>
      </c>
      <c r="D23" s="43"/>
      <c r="E23" s="43"/>
      <c r="F23" s="69">
        <v>98192</v>
      </c>
      <c r="G23" s="77">
        <f t="shared" si="0"/>
        <v>10.69337250925945</v>
      </c>
      <c r="H23" s="70">
        <v>103641</v>
      </c>
      <c r="I23" s="82">
        <f t="shared" si="1"/>
        <v>-5.25757181038392</v>
      </c>
    </row>
    <row r="24" spans="1:9" ht="18" customHeight="1">
      <c r="A24" s="209"/>
      <c r="B24" s="209"/>
      <c r="C24" s="44" t="s">
        <v>32</v>
      </c>
      <c r="D24" s="43"/>
      <c r="E24" s="43"/>
      <c r="F24" s="69">
        <v>2769</v>
      </c>
      <c r="G24" s="77">
        <f t="shared" si="0"/>
        <v>0.30155153656244316</v>
      </c>
      <c r="H24" s="70">
        <v>2702</v>
      </c>
      <c r="I24" s="82">
        <f t="shared" si="1"/>
        <v>2.4796447076239847</v>
      </c>
    </row>
    <row r="25" spans="1:9" ht="18" customHeight="1">
      <c r="A25" s="209"/>
      <c r="B25" s="209"/>
      <c r="C25" s="44" t="s">
        <v>8</v>
      </c>
      <c r="D25" s="43"/>
      <c r="E25" s="43"/>
      <c r="F25" s="69">
        <v>115845</v>
      </c>
      <c r="G25" s="77">
        <f t="shared" si="0"/>
        <v>12.615831619023558</v>
      </c>
      <c r="H25" s="70">
        <v>123113</v>
      </c>
      <c r="I25" s="82">
        <f t="shared" si="1"/>
        <v>-5.90351953083752</v>
      </c>
    </row>
    <row r="26" spans="1:9" ht="18" customHeight="1">
      <c r="A26" s="209"/>
      <c r="B26" s="209"/>
      <c r="C26" s="45" t="s">
        <v>9</v>
      </c>
      <c r="D26" s="46"/>
      <c r="E26" s="46"/>
      <c r="F26" s="71">
        <v>27460</v>
      </c>
      <c r="G26" s="78">
        <f t="shared" si="0"/>
        <v>2.990467747925132</v>
      </c>
      <c r="H26" s="72">
        <v>20617</v>
      </c>
      <c r="I26" s="84">
        <f t="shared" si="1"/>
        <v>33.19105592472231</v>
      </c>
    </row>
    <row r="27" spans="1:9" ht="18" customHeight="1">
      <c r="A27" s="209"/>
      <c r="B27" s="210"/>
      <c r="C27" s="47" t="s">
        <v>10</v>
      </c>
      <c r="D27" s="31"/>
      <c r="E27" s="31"/>
      <c r="F27" s="73">
        <f>SUM(F9,F20:F26)</f>
        <v>918251</v>
      </c>
      <c r="G27" s="79">
        <f t="shared" si="0"/>
        <v>100</v>
      </c>
      <c r="H27" s="73">
        <f>SUM(H9,H20:H26)</f>
        <v>942546</v>
      </c>
      <c r="I27" s="85">
        <f t="shared" si="1"/>
        <v>-2.5775930299423044</v>
      </c>
    </row>
    <row r="28" spans="1:9" ht="18" customHeight="1">
      <c r="A28" s="209"/>
      <c r="B28" s="208" t="s">
        <v>89</v>
      </c>
      <c r="C28" s="55" t="s">
        <v>11</v>
      </c>
      <c r="D28" s="56"/>
      <c r="E28" s="56"/>
      <c r="F28" s="65">
        <v>428664</v>
      </c>
      <c r="G28" s="75">
        <f>F28/$F$45*100</f>
        <v>46.682660841099</v>
      </c>
      <c r="H28" s="65">
        <v>485384</v>
      </c>
      <c r="I28" s="86">
        <f>(F28/H28-1)*100</f>
        <v>-11.685593262241856</v>
      </c>
    </row>
    <row r="29" spans="1:9" ht="18" customHeight="1">
      <c r="A29" s="209"/>
      <c r="B29" s="209"/>
      <c r="C29" s="7"/>
      <c r="D29" s="30" t="s">
        <v>12</v>
      </c>
      <c r="E29" s="43"/>
      <c r="F29" s="69">
        <v>244948</v>
      </c>
      <c r="G29" s="77">
        <f aca="true" t="shared" si="2" ref="G29:G45">F29/$F$45*100</f>
        <v>26.67549504438329</v>
      </c>
      <c r="H29" s="69">
        <v>297906</v>
      </c>
      <c r="I29" s="87">
        <f aca="true" t="shared" si="3" ref="I29:I45">(F29/H29-1)*100</f>
        <v>-17.776748370291294</v>
      </c>
    </row>
    <row r="30" spans="1:9" ht="18" customHeight="1">
      <c r="A30" s="209"/>
      <c r="B30" s="209"/>
      <c r="C30" s="7"/>
      <c r="D30" s="30" t="s">
        <v>33</v>
      </c>
      <c r="E30" s="43"/>
      <c r="F30" s="69">
        <v>24558</v>
      </c>
      <c r="G30" s="77">
        <f t="shared" si="2"/>
        <v>2.674432154171354</v>
      </c>
      <c r="H30" s="69">
        <v>24554</v>
      </c>
      <c r="I30" s="87">
        <f t="shared" si="3"/>
        <v>0.016290624745463056</v>
      </c>
    </row>
    <row r="31" spans="1:9" ht="18" customHeight="1">
      <c r="A31" s="209"/>
      <c r="B31" s="209"/>
      <c r="C31" s="19"/>
      <c r="D31" s="30" t="s">
        <v>13</v>
      </c>
      <c r="E31" s="43"/>
      <c r="F31" s="69">
        <v>159158</v>
      </c>
      <c r="G31" s="77">
        <f t="shared" si="2"/>
        <v>17.33273364254436</v>
      </c>
      <c r="H31" s="69">
        <v>162924</v>
      </c>
      <c r="I31" s="87">
        <f t="shared" si="3"/>
        <v>-2.3115072058137565</v>
      </c>
    </row>
    <row r="32" spans="1:9" ht="18" customHeight="1">
      <c r="A32" s="209"/>
      <c r="B32" s="209"/>
      <c r="C32" s="50" t="s">
        <v>14</v>
      </c>
      <c r="D32" s="51"/>
      <c r="E32" s="51"/>
      <c r="F32" s="65">
        <v>394844</v>
      </c>
      <c r="G32" s="75">
        <f t="shared" si="2"/>
        <v>42.9995720124454</v>
      </c>
      <c r="H32" s="65">
        <v>362863</v>
      </c>
      <c r="I32" s="86">
        <f t="shared" si="3"/>
        <v>8.81351915185622</v>
      </c>
    </row>
    <row r="33" spans="1:9" ht="18" customHeight="1">
      <c r="A33" s="209"/>
      <c r="B33" s="209"/>
      <c r="C33" s="7"/>
      <c r="D33" s="30" t="s">
        <v>15</v>
      </c>
      <c r="E33" s="43"/>
      <c r="F33" s="69">
        <v>27567</v>
      </c>
      <c r="G33" s="77">
        <f t="shared" si="2"/>
        <v>3.0021203352895887</v>
      </c>
      <c r="H33" s="69">
        <v>26511</v>
      </c>
      <c r="I33" s="87">
        <f t="shared" si="3"/>
        <v>3.983252234921353</v>
      </c>
    </row>
    <row r="34" spans="1:9" ht="18" customHeight="1">
      <c r="A34" s="209"/>
      <c r="B34" s="209"/>
      <c r="C34" s="7"/>
      <c r="D34" s="30" t="s">
        <v>34</v>
      </c>
      <c r="E34" s="43"/>
      <c r="F34" s="69">
        <v>12037</v>
      </c>
      <c r="G34" s="77">
        <f t="shared" si="2"/>
        <v>1.3108616271585873</v>
      </c>
      <c r="H34" s="69">
        <v>11524</v>
      </c>
      <c r="I34" s="87">
        <f t="shared" si="3"/>
        <v>4.451579312738629</v>
      </c>
    </row>
    <row r="35" spans="1:9" ht="18" customHeight="1">
      <c r="A35" s="209"/>
      <c r="B35" s="209"/>
      <c r="C35" s="7"/>
      <c r="D35" s="30" t="s">
        <v>35</v>
      </c>
      <c r="E35" s="43"/>
      <c r="F35" s="69">
        <v>303634</v>
      </c>
      <c r="G35" s="77">
        <f t="shared" si="2"/>
        <v>33.06655805438818</v>
      </c>
      <c r="H35" s="69">
        <v>281891</v>
      </c>
      <c r="I35" s="87">
        <f t="shared" si="3"/>
        <v>7.71326505635157</v>
      </c>
    </row>
    <row r="36" spans="1:9" ht="18" customHeight="1">
      <c r="A36" s="209"/>
      <c r="B36" s="209"/>
      <c r="C36" s="7"/>
      <c r="D36" s="30" t="s">
        <v>36</v>
      </c>
      <c r="E36" s="43"/>
      <c r="F36" s="69">
        <v>2227</v>
      </c>
      <c r="G36" s="77">
        <f t="shared" si="2"/>
        <v>0.2425262809406143</v>
      </c>
      <c r="H36" s="69">
        <v>2658</v>
      </c>
      <c r="I36" s="87">
        <f t="shared" si="3"/>
        <v>-16.215199398043644</v>
      </c>
    </row>
    <row r="37" spans="1:9" ht="18" customHeight="1">
      <c r="A37" s="209"/>
      <c r="B37" s="209"/>
      <c r="C37" s="7"/>
      <c r="D37" s="30" t="s">
        <v>16</v>
      </c>
      <c r="E37" s="43"/>
      <c r="F37" s="69">
        <v>11700</v>
      </c>
      <c r="G37" s="77">
        <f t="shared" si="2"/>
        <v>1.2741614220948303</v>
      </c>
      <c r="H37" s="69">
        <v>5817</v>
      </c>
      <c r="I37" s="87">
        <f t="shared" si="3"/>
        <v>101.13460546673542</v>
      </c>
    </row>
    <row r="38" spans="1:9" ht="18" customHeight="1">
      <c r="A38" s="209"/>
      <c r="B38" s="209"/>
      <c r="C38" s="19"/>
      <c r="D38" s="30" t="s">
        <v>37</v>
      </c>
      <c r="E38" s="43"/>
      <c r="F38" s="69">
        <v>37278</v>
      </c>
      <c r="G38" s="77">
        <f t="shared" si="2"/>
        <v>4.059674315628298</v>
      </c>
      <c r="H38" s="69">
        <v>34062</v>
      </c>
      <c r="I38" s="87">
        <f t="shared" si="3"/>
        <v>9.441606482296994</v>
      </c>
    </row>
    <row r="39" spans="1:9" ht="18" customHeight="1">
      <c r="A39" s="209"/>
      <c r="B39" s="209"/>
      <c r="C39" s="50" t="s">
        <v>17</v>
      </c>
      <c r="D39" s="51"/>
      <c r="E39" s="51"/>
      <c r="F39" s="65">
        <v>94743</v>
      </c>
      <c r="G39" s="75">
        <f t="shared" si="2"/>
        <v>10.3177671464556</v>
      </c>
      <c r="H39" s="65">
        <v>94300</v>
      </c>
      <c r="I39" s="86">
        <f t="shared" si="3"/>
        <v>0.4697773064687105</v>
      </c>
    </row>
    <row r="40" spans="1:9" ht="18" customHeight="1">
      <c r="A40" s="209"/>
      <c r="B40" s="209"/>
      <c r="C40" s="7"/>
      <c r="D40" s="52" t="s">
        <v>18</v>
      </c>
      <c r="E40" s="53"/>
      <c r="F40" s="67">
        <v>88875</v>
      </c>
      <c r="G40" s="76">
        <f t="shared" si="2"/>
        <v>9.6787261870665</v>
      </c>
      <c r="H40" s="67">
        <v>88802</v>
      </c>
      <c r="I40" s="88">
        <f t="shared" si="3"/>
        <v>0.08220535573522092</v>
      </c>
    </row>
    <row r="41" spans="1:9" ht="18" customHeight="1">
      <c r="A41" s="209"/>
      <c r="B41" s="209"/>
      <c r="C41" s="7"/>
      <c r="D41" s="16"/>
      <c r="E41" s="104" t="s">
        <v>92</v>
      </c>
      <c r="F41" s="69">
        <v>53005</v>
      </c>
      <c r="G41" s="77">
        <f t="shared" si="2"/>
        <v>5.772386852832178</v>
      </c>
      <c r="H41" s="69">
        <v>52463</v>
      </c>
      <c r="I41" s="89">
        <f t="shared" si="3"/>
        <v>1.033109048281644</v>
      </c>
    </row>
    <row r="42" spans="1:9" ht="18" customHeight="1">
      <c r="A42" s="209"/>
      <c r="B42" s="209"/>
      <c r="C42" s="7"/>
      <c r="D42" s="33"/>
      <c r="E42" s="32" t="s">
        <v>38</v>
      </c>
      <c r="F42" s="69">
        <v>35870</v>
      </c>
      <c r="G42" s="77">
        <f t="shared" si="2"/>
        <v>3.906339334234322</v>
      </c>
      <c r="H42" s="69">
        <v>36340</v>
      </c>
      <c r="I42" s="89">
        <f t="shared" si="3"/>
        <v>-1.2933406714364382</v>
      </c>
    </row>
    <row r="43" spans="1:9" ht="18" customHeight="1">
      <c r="A43" s="209"/>
      <c r="B43" s="209"/>
      <c r="C43" s="7"/>
      <c r="D43" s="30" t="s">
        <v>39</v>
      </c>
      <c r="E43" s="54"/>
      <c r="F43" s="69">
        <v>5868</v>
      </c>
      <c r="G43" s="77">
        <f t="shared" si="2"/>
        <v>0.6390409593890995</v>
      </c>
      <c r="H43" s="69">
        <v>5498</v>
      </c>
      <c r="I43" s="89">
        <f t="shared" si="3"/>
        <v>6.72971989814477</v>
      </c>
    </row>
    <row r="44" spans="1:9" ht="18" customHeight="1">
      <c r="A44" s="209"/>
      <c r="B44" s="20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10"/>
      <c r="B45" s="210"/>
      <c r="C45" s="11" t="s">
        <v>19</v>
      </c>
      <c r="D45" s="12"/>
      <c r="E45" s="12"/>
      <c r="F45" s="74">
        <f>SUM(F28,F32,F39)</f>
        <v>918251</v>
      </c>
      <c r="G45" s="85">
        <f t="shared" si="2"/>
        <v>100</v>
      </c>
      <c r="H45" s="74">
        <v>942546</v>
      </c>
      <c r="I45" s="85">
        <f t="shared" si="3"/>
        <v>-2.5775930299423044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I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271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33" t="s">
        <v>49</v>
      </c>
      <c r="B6" s="234"/>
      <c r="C6" s="234"/>
      <c r="D6" s="234"/>
      <c r="E6" s="235"/>
      <c r="F6" s="215" t="s">
        <v>252</v>
      </c>
      <c r="G6" s="216"/>
      <c r="H6" s="215" t="s">
        <v>253</v>
      </c>
      <c r="I6" s="216"/>
      <c r="J6" s="215" t="s">
        <v>254</v>
      </c>
      <c r="K6" s="216"/>
      <c r="L6" s="215" t="s">
        <v>255</v>
      </c>
      <c r="M6" s="216"/>
      <c r="N6" s="215"/>
      <c r="O6" s="216"/>
    </row>
    <row r="7" spans="1:15" ht="15.75" customHeight="1">
      <c r="A7" s="236"/>
      <c r="B7" s="237"/>
      <c r="C7" s="237"/>
      <c r="D7" s="237"/>
      <c r="E7" s="238"/>
      <c r="F7" s="110" t="s">
        <v>241</v>
      </c>
      <c r="G7" s="38" t="s">
        <v>2</v>
      </c>
      <c r="H7" s="110" t="s">
        <v>240</v>
      </c>
      <c r="I7" s="38" t="s">
        <v>2</v>
      </c>
      <c r="J7" s="110" t="s">
        <v>240</v>
      </c>
      <c r="K7" s="38" t="s">
        <v>2</v>
      </c>
      <c r="L7" s="110" t="s">
        <v>240</v>
      </c>
      <c r="M7" s="38" t="s">
        <v>2</v>
      </c>
      <c r="N7" s="110" t="s">
        <v>240</v>
      </c>
      <c r="O7" s="205" t="s">
        <v>2</v>
      </c>
    </row>
    <row r="8" spans="1:25" ht="15.75" customHeight="1">
      <c r="A8" s="223" t="s">
        <v>83</v>
      </c>
      <c r="B8" s="55" t="s">
        <v>50</v>
      </c>
      <c r="C8" s="56"/>
      <c r="D8" s="56"/>
      <c r="E8" s="93" t="s">
        <v>41</v>
      </c>
      <c r="F8" s="111">
        <v>2823</v>
      </c>
      <c r="G8" s="112">
        <v>2905</v>
      </c>
      <c r="H8" s="111">
        <v>2008</v>
      </c>
      <c r="I8" s="113">
        <v>1248</v>
      </c>
      <c r="J8" s="111">
        <v>11356</v>
      </c>
      <c r="K8" s="114">
        <v>11708</v>
      </c>
      <c r="L8" s="111">
        <v>25777</v>
      </c>
      <c r="M8" s="113">
        <v>25072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45"/>
      <c r="B9" s="8"/>
      <c r="C9" s="30" t="s">
        <v>51</v>
      </c>
      <c r="D9" s="43"/>
      <c r="E9" s="91" t="s">
        <v>42</v>
      </c>
      <c r="F9" s="70">
        <v>2823</v>
      </c>
      <c r="G9" s="116">
        <v>2905</v>
      </c>
      <c r="H9" s="70">
        <v>2008</v>
      </c>
      <c r="I9" s="117">
        <v>1248</v>
      </c>
      <c r="J9" s="70">
        <v>11356</v>
      </c>
      <c r="K9" s="118">
        <v>11708</v>
      </c>
      <c r="L9" s="70">
        <v>25747</v>
      </c>
      <c r="M9" s="117">
        <v>25041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45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30</v>
      </c>
      <c r="M10" s="117">
        <v>31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45"/>
      <c r="B11" s="50" t="s">
        <v>53</v>
      </c>
      <c r="C11" s="63"/>
      <c r="D11" s="63"/>
      <c r="E11" s="90" t="s">
        <v>44</v>
      </c>
      <c r="F11" s="121">
        <v>2761</v>
      </c>
      <c r="G11" s="122">
        <v>2824</v>
      </c>
      <c r="H11" s="121">
        <v>2364</v>
      </c>
      <c r="I11" s="123">
        <v>1633</v>
      </c>
      <c r="J11" s="121">
        <v>9660</v>
      </c>
      <c r="K11" s="124">
        <v>10226</v>
      </c>
      <c r="L11" s="121">
        <v>26399</v>
      </c>
      <c r="M11" s="123">
        <v>25373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45"/>
      <c r="B12" s="7"/>
      <c r="C12" s="30" t="s">
        <v>54</v>
      </c>
      <c r="D12" s="43"/>
      <c r="E12" s="91" t="s">
        <v>45</v>
      </c>
      <c r="F12" s="70">
        <v>2751</v>
      </c>
      <c r="G12" s="116">
        <v>2794</v>
      </c>
      <c r="H12" s="121">
        <v>2364</v>
      </c>
      <c r="I12" s="117">
        <v>1633</v>
      </c>
      <c r="J12" s="121">
        <v>9623</v>
      </c>
      <c r="K12" s="118">
        <v>10031</v>
      </c>
      <c r="L12" s="70">
        <v>25387</v>
      </c>
      <c r="M12" s="117">
        <v>24358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45"/>
      <c r="B13" s="8"/>
      <c r="C13" s="52" t="s">
        <v>55</v>
      </c>
      <c r="D13" s="53"/>
      <c r="E13" s="95" t="s">
        <v>46</v>
      </c>
      <c r="F13" s="67">
        <v>9</v>
      </c>
      <c r="G13" s="125">
        <v>30</v>
      </c>
      <c r="H13" s="119"/>
      <c r="I13" s="120">
        <v>0</v>
      </c>
      <c r="J13" s="119">
        <v>37</v>
      </c>
      <c r="K13" s="120">
        <v>195</v>
      </c>
      <c r="L13" s="68">
        <v>1012</v>
      </c>
      <c r="M13" s="126">
        <v>1015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45"/>
      <c r="B14" s="44" t="s">
        <v>56</v>
      </c>
      <c r="C14" s="43"/>
      <c r="D14" s="43"/>
      <c r="E14" s="91" t="s">
        <v>97</v>
      </c>
      <c r="F14" s="69">
        <f aca="true" t="shared" si="0" ref="F14:O14">F9-F12</f>
        <v>72</v>
      </c>
      <c r="G14" s="128">
        <v>111</v>
      </c>
      <c r="H14" s="69">
        <f t="shared" si="0"/>
        <v>-356</v>
      </c>
      <c r="I14" s="128">
        <v>-385</v>
      </c>
      <c r="J14" s="69">
        <f t="shared" si="0"/>
        <v>1733</v>
      </c>
      <c r="K14" s="128">
        <v>1677</v>
      </c>
      <c r="L14" s="69">
        <f t="shared" si="0"/>
        <v>360</v>
      </c>
      <c r="M14" s="128">
        <v>683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45"/>
      <c r="B15" s="44" t="s">
        <v>57</v>
      </c>
      <c r="C15" s="43"/>
      <c r="D15" s="43"/>
      <c r="E15" s="91" t="s">
        <v>98</v>
      </c>
      <c r="F15" s="69">
        <f aca="true" t="shared" si="1" ref="F15:O15">F10-F13</f>
        <v>-9</v>
      </c>
      <c r="G15" s="128">
        <v>-30</v>
      </c>
      <c r="H15" s="69">
        <f t="shared" si="1"/>
        <v>0</v>
      </c>
      <c r="I15" s="128">
        <v>0</v>
      </c>
      <c r="J15" s="69">
        <f t="shared" si="1"/>
        <v>-37</v>
      </c>
      <c r="K15" s="128">
        <v>-195</v>
      </c>
      <c r="L15" s="69">
        <f t="shared" si="1"/>
        <v>-982</v>
      </c>
      <c r="M15" s="128">
        <v>-984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45"/>
      <c r="B16" s="44" t="s">
        <v>58</v>
      </c>
      <c r="C16" s="43"/>
      <c r="D16" s="43"/>
      <c r="E16" s="91" t="s">
        <v>99</v>
      </c>
      <c r="F16" s="67">
        <f aca="true" t="shared" si="2" ref="F16:O16">F8-F11</f>
        <v>62</v>
      </c>
      <c r="G16" s="125">
        <v>81</v>
      </c>
      <c r="H16" s="67">
        <f t="shared" si="2"/>
        <v>-356</v>
      </c>
      <c r="I16" s="125">
        <v>-385</v>
      </c>
      <c r="J16" s="67">
        <f t="shared" si="2"/>
        <v>1696</v>
      </c>
      <c r="K16" s="125">
        <v>1482</v>
      </c>
      <c r="L16" s="67">
        <f t="shared" si="2"/>
        <v>-622</v>
      </c>
      <c r="M16" s="125">
        <v>-301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45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45833</v>
      </c>
      <c r="I17" s="120">
        <v>45667</v>
      </c>
      <c r="J17" s="70">
        <v>0</v>
      </c>
      <c r="K17" s="118">
        <v>0</v>
      </c>
      <c r="L17" s="70">
        <v>30724</v>
      </c>
      <c r="M17" s="117">
        <v>29721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46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45" t="s">
        <v>84</v>
      </c>
      <c r="B19" s="50" t="s">
        <v>61</v>
      </c>
      <c r="C19" s="51"/>
      <c r="D19" s="51"/>
      <c r="E19" s="96"/>
      <c r="F19" s="65">
        <v>576</v>
      </c>
      <c r="G19" s="135">
        <v>1594</v>
      </c>
      <c r="H19" s="66">
        <v>6771</v>
      </c>
      <c r="I19" s="136">
        <v>11660</v>
      </c>
      <c r="J19" s="66">
        <v>1899</v>
      </c>
      <c r="K19" s="137">
        <v>558</v>
      </c>
      <c r="L19" s="66">
        <v>2089</v>
      </c>
      <c r="M19" s="136">
        <v>2460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45"/>
      <c r="B20" s="19"/>
      <c r="C20" s="30" t="s">
        <v>62</v>
      </c>
      <c r="D20" s="43"/>
      <c r="E20" s="91"/>
      <c r="F20" s="69">
        <v>235</v>
      </c>
      <c r="G20" s="128">
        <v>848</v>
      </c>
      <c r="H20" s="70">
        <v>6771</v>
      </c>
      <c r="I20" s="117">
        <v>11330</v>
      </c>
      <c r="J20" s="70">
        <v>580</v>
      </c>
      <c r="K20" s="120">
        <v>273</v>
      </c>
      <c r="L20" s="70">
        <v>1296</v>
      </c>
      <c r="M20" s="117">
        <v>1685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45"/>
      <c r="B21" s="9" t="s">
        <v>63</v>
      </c>
      <c r="C21" s="63"/>
      <c r="D21" s="63"/>
      <c r="E21" s="90" t="s">
        <v>100</v>
      </c>
      <c r="F21" s="138">
        <v>576</v>
      </c>
      <c r="G21" s="139">
        <v>1594</v>
      </c>
      <c r="H21" s="121">
        <v>6771</v>
      </c>
      <c r="I21" s="123">
        <v>11660</v>
      </c>
      <c r="J21" s="121">
        <v>1899</v>
      </c>
      <c r="K21" s="124">
        <v>558</v>
      </c>
      <c r="L21" s="121">
        <v>2089</v>
      </c>
      <c r="M21" s="123">
        <v>2460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45"/>
      <c r="B22" s="50" t="s">
        <v>64</v>
      </c>
      <c r="C22" s="51"/>
      <c r="D22" s="51"/>
      <c r="E22" s="96" t="s">
        <v>101</v>
      </c>
      <c r="F22" s="65">
        <v>1387</v>
      </c>
      <c r="G22" s="135">
        <v>3303</v>
      </c>
      <c r="H22" s="66">
        <v>6856</v>
      </c>
      <c r="I22" s="136">
        <v>11412</v>
      </c>
      <c r="J22" s="66">
        <v>6454</v>
      </c>
      <c r="K22" s="137">
        <v>5639</v>
      </c>
      <c r="L22" s="66">
        <v>3617</v>
      </c>
      <c r="M22" s="136">
        <v>3931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45"/>
      <c r="B23" s="7" t="s">
        <v>65</v>
      </c>
      <c r="C23" s="52" t="s">
        <v>66</v>
      </c>
      <c r="D23" s="53"/>
      <c r="E23" s="95"/>
      <c r="F23" s="67">
        <v>515</v>
      </c>
      <c r="G23" s="125">
        <v>502</v>
      </c>
      <c r="H23" s="68">
        <v>6421</v>
      </c>
      <c r="I23" s="126">
        <v>11308</v>
      </c>
      <c r="J23" s="68">
        <v>2083</v>
      </c>
      <c r="K23" s="127">
        <v>2174</v>
      </c>
      <c r="L23" s="68">
        <v>2096</v>
      </c>
      <c r="M23" s="126">
        <v>2009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45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-811</v>
      </c>
      <c r="G24" s="128">
        <v>-1709</v>
      </c>
      <c r="H24" s="69">
        <f t="shared" si="3"/>
        <v>-85</v>
      </c>
      <c r="I24" s="128">
        <v>248</v>
      </c>
      <c r="J24" s="69">
        <f t="shared" si="3"/>
        <v>-4555</v>
      </c>
      <c r="K24" s="128">
        <v>-5081</v>
      </c>
      <c r="L24" s="69">
        <f t="shared" si="3"/>
        <v>-1528</v>
      </c>
      <c r="M24" s="128">
        <v>-1471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45"/>
      <c r="B25" s="101" t="s">
        <v>67</v>
      </c>
      <c r="C25" s="53"/>
      <c r="D25" s="53"/>
      <c r="E25" s="247" t="s">
        <v>104</v>
      </c>
      <c r="F25" s="228">
        <v>811</v>
      </c>
      <c r="G25" s="221">
        <v>1709</v>
      </c>
      <c r="H25" s="219">
        <v>85</v>
      </c>
      <c r="I25" s="221"/>
      <c r="J25" s="219">
        <v>4555</v>
      </c>
      <c r="K25" s="221">
        <v>5081</v>
      </c>
      <c r="L25" s="219">
        <v>1528</v>
      </c>
      <c r="M25" s="221">
        <v>1471</v>
      </c>
      <c r="N25" s="219"/>
      <c r="O25" s="221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45"/>
      <c r="B26" s="9" t="s">
        <v>68</v>
      </c>
      <c r="C26" s="63"/>
      <c r="D26" s="63"/>
      <c r="E26" s="248"/>
      <c r="F26" s="229"/>
      <c r="G26" s="222"/>
      <c r="H26" s="220"/>
      <c r="I26" s="222"/>
      <c r="J26" s="220"/>
      <c r="K26" s="222"/>
      <c r="L26" s="220"/>
      <c r="M26" s="222"/>
      <c r="N26" s="220"/>
      <c r="O26" s="22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46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248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39" t="s">
        <v>69</v>
      </c>
      <c r="B30" s="240"/>
      <c r="C30" s="240"/>
      <c r="D30" s="240"/>
      <c r="E30" s="241"/>
      <c r="F30" s="217" t="s">
        <v>256</v>
      </c>
      <c r="G30" s="218"/>
      <c r="H30" s="217" t="s">
        <v>257</v>
      </c>
      <c r="I30" s="218"/>
      <c r="J30" s="217" t="s">
        <v>258</v>
      </c>
      <c r="K30" s="218"/>
      <c r="L30" s="217"/>
      <c r="M30" s="218"/>
      <c r="N30" s="217"/>
      <c r="O30" s="218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42"/>
      <c r="B31" s="243"/>
      <c r="C31" s="243"/>
      <c r="D31" s="243"/>
      <c r="E31" s="244"/>
      <c r="F31" s="110" t="s">
        <v>240</v>
      </c>
      <c r="G31" s="144" t="s">
        <v>2</v>
      </c>
      <c r="H31" s="110" t="s">
        <v>240</v>
      </c>
      <c r="I31" s="144" t="s">
        <v>2</v>
      </c>
      <c r="J31" s="110" t="s">
        <v>240</v>
      </c>
      <c r="K31" s="145" t="s">
        <v>2</v>
      </c>
      <c r="L31" s="110" t="s">
        <v>240</v>
      </c>
      <c r="M31" s="144" t="s">
        <v>2</v>
      </c>
      <c r="N31" s="110" t="s">
        <v>240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23" t="s">
        <v>85</v>
      </c>
      <c r="B32" s="55" t="s">
        <v>50</v>
      </c>
      <c r="C32" s="56"/>
      <c r="D32" s="56"/>
      <c r="E32" s="15" t="s">
        <v>41</v>
      </c>
      <c r="F32" s="66">
        <v>4412</v>
      </c>
      <c r="G32" s="148">
        <v>4728</v>
      </c>
      <c r="H32" s="111">
        <v>14</v>
      </c>
      <c r="I32" s="113">
        <v>15</v>
      </c>
      <c r="J32" s="111">
        <v>4571</v>
      </c>
      <c r="K32" s="114">
        <v>3567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24"/>
      <c r="B33" s="8"/>
      <c r="C33" s="52" t="s">
        <v>70</v>
      </c>
      <c r="D33" s="53"/>
      <c r="E33" s="99"/>
      <c r="F33" s="68">
        <v>3954</v>
      </c>
      <c r="G33" s="151">
        <v>4097</v>
      </c>
      <c r="H33" s="68"/>
      <c r="I33" s="126"/>
      <c r="J33" s="68">
        <v>3068</v>
      </c>
      <c r="K33" s="127">
        <v>3072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24"/>
      <c r="B34" s="8"/>
      <c r="C34" s="24"/>
      <c r="D34" s="30" t="s">
        <v>71</v>
      </c>
      <c r="E34" s="94"/>
      <c r="F34" s="70"/>
      <c r="G34" s="116"/>
      <c r="H34" s="70"/>
      <c r="I34" s="117"/>
      <c r="J34" s="70">
        <v>2616</v>
      </c>
      <c r="K34" s="118">
        <v>2930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24"/>
      <c r="B35" s="10"/>
      <c r="C35" s="62" t="s">
        <v>72</v>
      </c>
      <c r="D35" s="63"/>
      <c r="E35" s="100"/>
      <c r="F35" s="121">
        <v>458</v>
      </c>
      <c r="G35" s="122">
        <v>631</v>
      </c>
      <c r="H35" s="121">
        <v>14</v>
      </c>
      <c r="I35" s="123">
        <v>15</v>
      </c>
      <c r="J35" s="152">
        <v>1504</v>
      </c>
      <c r="K35" s="153">
        <v>495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24"/>
      <c r="B36" s="50" t="s">
        <v>53</v>
      </c>
      <c r="C36" s="51"/>
      <c r="D36" s="51"/>
      <c r="E36" s="15" t="s">
        <v>42</v>
      </c>
      <c r="F36" s="65">
        <v>4412</v>
      </c>
      <c r="G36" s="125">
        <v>4728</v>
      </c>
      <c r="H36" s="66">
        <v>14</v>
      </c>
      <c r="I36" s="136">
        <v>15</v>
      </c>
      <c r="J36" s="66">
        <v>2587</v>
      </c>
      <c r="K36" s="137">
        <v>2856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24"/>
      <c r="B37" s="8"/>
      <c r="C37" s="30" t="s">
        <v>73</v>
      </c>
      <c r="D37" s="43"/>
      <c r="E37" s="94"/>
      <c r="F37" s="69">
        <v>3954</v>
      </c>
      <c r="G37" s="128">
        <v>4234</v>
      </c>
      <c r="H37" s="70"/>
      <c r="I37" s="117"/>
      <c r="J37" s="70">
        <v>1540</v>
      </c>
      <c r="K37" s="118">
        <v>1727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24"/>
      <c r="B38" s="10"/>
      <c r="C38" s="30" t="s">
        <v>74</v>
      </c>
      <c r="D38" s="43"/>
      <c r="E38" s="94"/>
      <c r="F38" s="69">
        <v>458</v>
      </c>
      <c r="G38" s="128">
        <v>493</v>
      </c>
      <c r="H38" s="70">
        <v>14</v>
      </c>
      <c r="I38" s="117">
        <v>15</v>
      </c>
      <c r="J38" s="70">
        <v>1047</v>
      </c>
      <c r="K38" s="153">
        <v>1129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25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v>0</v>
      </c>
      <c r="H39" s="73">
        <f aca="true" t="shared" si="5" ref="H39:O39">H32-H36</f>
        <v>0</v>
      </c>
      <c r="I39" s="140">
        <v>0</v>
      </c>
      <c r="J39" s="73">
        <f t="shared" si="5"/>
        <v>1984</v>
      </c>
      <c r="K39" s="140">
        <v>711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23" t="s">
        <v>86</v>
      </c>
      <c r="B40" s="50" t="s">
        <v>76</v>
      </c>
      <c r="C40" s="51"/>
      <c r="D40" s="51"/>
      <c r="E40" s="15" t="s">
        <v>44</v>
      </c>
      <c r="F40" s="65">
        <v>3952</v>
      </c>
      <c r="G40" s="135">
        <v>4281</v>
      </c>
      <c r="H40" s="66">
        <v>46</v>
      </c>
      <c r="I40" s="136">
        <v>45</v>
      </c>
      <c r="J40" s="66">
        <v>4754</v>
      </c>
      <c r="K40" s="137">
        <v>8083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26"/>
      <c r="B41" s="10"/>
      <c r="C41" s="30" t="s">
        <v>77</v>
      </c>
      <c r="D41" s="43"/>
      <c r="E41" s="94"/>
      <c r="F41" s="154">
        <v>604</v>
      </c>
      <c r="G41" s="155">
        <v>605</v>
      </c>
      <c r="H41" s="152"/>
      <c r="I41" s="153"/>
      <c r="J41" s="70">
        <v>3584</v>
      </c>
      <c r="K41" s="118">
        <v>4888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26"/>
      <c r="B42" s="50" t="s">
        <v>64</v>
      </c>
      <c r="C42" s="51"/>
      <c r="D42" s="51"/>
      <c r="E42" s="15" t="s">
        <v>45</v>
      </c>
      <c r="F42" s="65">
        <v>3952</v>
      </c>
      <c r="G42" s="135">
        <v>4281</v>
      </c>
      <c r="H42" s="66">
        <v>46</v>
      </c>
      <c r="I42" s="136">
        <v>45</v>
      </c>
      <c r="J42" s="66">
        <v>6738</v>
      </c>
      <c r="K42" s="137">
        <v>8431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26"/>
      <c r="B43" s="10"/>
      <c r="C43" s="30" t="s">
        <v>78</v>
      </c>
      <c r="D43" s="43"/>
      <c r="E43" s="94"/>
      <c r="F43" s="69">
        <v>1580</v>
      </c>
      <c r="G43" s="128">
        <v>1488</v>
      </c>
      <c r="H43" s="70">
        <v>46</v>
      </c>
      <c r="I43" s="117">
        <v>45</v>
      </c>
      <c r="J43" s="152">
        <v>5821</v>
      </c>
      <c r="K43" s="153">
        <v>7292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27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v>0</v>
      </c>
      <c r="H44" s="130">
        <f aca="true" t="shared" si="6" ref="H44:O44">H40-H42</f>
        <v>0</v>
      </c>
      <c r="I44" s="131">
        <v>0</v>
      </c>
      <c r="J44" s="130">
        <f t="shared" si="6"/>
        <v>-1984</v>
      </c>
      <c r="K44" s="131">
        <v>-348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30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O45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363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31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>
        <v>363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31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32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3" sqref="G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269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08" t="s">
        <v>88</v>
      </c>
      <c r="B9" s="208" t="s">
        <v>90</v>
      </c>
      <c r="C9" s="55" t="s">
        <v>4</v>
      </c>
      <c r="D9" s="56"/>
      <c r="E9" s="56"/>
      <c r="F9" s="65">
        <v>380256</v>
      </c>
      <c r="G9" s="75">
        <f>F9/$F$27*100</f>
        <v>40.37159328584018</v>
      </c>
      <c r="H9" s="66">
        <v>324264</v>
      </c>
      <c r="I9" s="80">
        <f aca="true" t="shared" si="0" ref="I9:I45">(F9/H9-1)*100</f>
        <v>17.26741173858337</v>
      </c>
    </row>
    <row r="10" spans="1:9" ht="18" customHeight="1">
      <c r="A10" s="209"/>
      <c r="B10" s="209"/>
      <c r="C10" s="7"/>
      <c r="D10" s="52" t="s">
        <v>23</v>
      </c>
      <c r="E10" s="53"/>
      <c r="F10" s="67">
        <v>124409</v>
      </c>
      <c r="G10" s="76">
        <f aca="true" t="shared" si="1" ref="G10:G27">F10/$F$27*100</f>
        <v>13.20844259945429</v>
      </c>
      <c r="H10" s="68">
        <v>125379</v>
      </c>
      <c r="I10" s="81">
        <f t="shared" si="0"/>
        <v>-0.7736542802223689</v>
      </c>
    </row>
    <row r="11" spans="1:9" ht="18" customHeight="1">
      <c r="A11" s="209"/>
      <c r="B11" s="209"/>
      <c r="C11" s="7"/>
      <c r="D11" s="16"/>
      <c r="E11" s="23" t="s">
        <v>24</v>
      </c>
      <c r="F11" s="69">
        <v>96760</v>
      </c>
      <c r="G11" s="77">
        <f t="shared" si="1"/>
        <v>10.272961810827166</v>
      </c>
      <c r="H11" s="70">
        <v>94714</v>
      </c>
      <c r="I11" s="82">
        <f t="shared" si="0"/>
        <v>2.1601875118778535</v>
      </c>
    </row>
    <row r="12" spans="1:9" ht="18" customHeight="1">
      <c r="A12" s="209"/>
      <c r="B12" s="209"/>
      <c r="C12" s="7"/>
      <c r="D12" s="16"/>
      <c r="E12" s="23" t="s">
        <v>25</v>
      </c>
      <c r="F12" s="69">
        <v>12303</v>
      </c>
      <c r="G12" s="77">
        <f t="shared" si="1"/>
        <v>1.3062034844833261</v>
      </c>
      <c r="H12" s="70">
        <v>14527</v>
      </c>
      <c r="I12" s="82">
        <f t="shared" si="0"/>
        <v>-15.309423831486201</v>
      </c>
    </row>
    <row r="13" spans="1:9" ht="18" customHeight="1">
      <c r="A13" s="209"/>
      <c r="B13" s="209"/>
      <c r="C13" s="7"/>
      <c r="D13" s="33"/>
      <c r="E13" s="23" t="s">
        <v>26</v>
      </c>
      <c r="F13" s="69">
        <v>1704</v>
      </c>
      <c r="G13" s="77">
        <f t="shared" si="1"/>
        <v>0.18091284544904393</v>
      </c>
      <c r="H13" s="70">
        <v>2008</v>
      </c>
      <c r="I13" s="82">
        <f t="shared" si="0"/>
        <v>-15.139442231075694</v>
      </c>
    </row>
    <row r="14" spans="1:9" ht="18" customHeight="1">
      <c r="A14" s="209"/>
      <c r="B14" s="209"/>
      <c r="C14" s="7"/>
      <c r="D14" s="61" t="s">
        <v>27</v>
      </c>
      <c r="E14" s="51"/>
      <c r="F14" s="65">
        <v>71743</v>
      </c>
      <c r="G14" s="75">
        <f t="shared" si="1"/>
        <v>7.616919173151854</v>
      </c>
      <c r="H14" s="66">
        <v>62782</v>
      </c>
      <c r="I14" s="83">
        <f t="shared" si="0"/>
        <v>14.27319932464719</v>
      </c>
    </row>
    <row r="15" spans="1:9" ht="18" customHeight="1">
      <c r="A15" s="209"/>
      <c r="B15" s="209"/>
      <c r="C15" s="7"/>
      <c r="D15" s="16"/>
      <c r="E15" s="23" t="s">
        <v>28</v>
      </c>
      <c r="F15" s="69">
        <v>3718</v>
      </c>
      <c r="G15" s="77">
        <f t="shared" si="1"/>
        <v>0.39473823907250316</v>
      </c>
      <c r="H15" s="70">
        <v>3515</v>
      </c>
      <c r="I15" s="82">
        <f t="shared" si="0"/>
        <v>5.775248933143673</v>
      </c>
    </row>
    <row r="16" spans="1:9" ht="18" customHeight="1">
      <c r="A16" s="209"/>
      <c r="B16" s="209"/>
      <c r="C16" s="7"/>
      <c r="D16" s="16"/>
      <c r="E16" s="29" t="s">
        <v>29</v>
      </c>
      <c r="F16" s="67">
        <v>68025</v>
      </c>
      <c r="G16" s="76">
        <f t="shared" si="1"/>
        <v>7.2221809340793515</v>
      </c>
      <c r="H16" s="68">
        <v>59267</v>
      </c>
      <c r="I16" s="81">
        <f t="shared" si="0"/>
        <v>14.777194728938525</v>
      </c>
    </row>
    <row r="17" spans="1:9" ht="18" customHeight="1">
      <c r="A17" s="209"/>
      <c r="B17" s="209"/>
      <c r="C17" s="7"/>
      <c r="D17" s="213" t="s">
        <v>30</v>
      </c>
      <c r="E17" s="249"/>
      <c r="F17" s="67">
        <v>76178</v>
      </c>
      <c r="G17" s="76">
        <f t="shared" si="1"/>
        <v>8.087780951066472</v>
      </c>
      <c r="H17" s="68">
        <v>66791</v>
      </c>
      <c r="I17" s="81">
        <f t="shared" si="0"/>
        <v>14.054288751478495</v>
      </c>
    </row>
    <row r="18" spans="1:9" ht="18" customHeight="1">
      <c r="A18" s="209"/>
      <c r="B18" s="209"/>
      <c r="C18" s="7"/>
      <c r="D18" s="213" t="s">
        <v>94</v>
      </c>
      <c r="E18" s="214"/>
      <c r="F18" s="69">
        <v>7519</v>
      </c>
      <c r="G18" s="77">
        <f t="shared" si="1"/>
        <v>0.7982885474949304</v>
      </c>
      <c r="H18" s="70">
        <v>6678</v>
      </c>
      <c r="I18" s="82">
        <f t="shared" si="0"/>
        <v>12.593590895477691</v>
      </c>
    </row>
    <row r="19" spans="1:9" ht="18" customHeight="1">
      <c r="A19" s="209"/>
      <c r="B19" s="209"/>
      <c r="C19" s="10"/>
      <c r="D19" s="213" t="s">
        <v>95</v>
      </c>
      <c r="E19" s="214"/>
      <c r="F19" s="207" t="s">
        <v>270</v>
      </c>
      <c r="G19" s="77" t="e">
        <f t="shared" si="1"/>
        <v>#VALUE!</v>
      </c>
      <c r="H19" s="70">
        <v>0</v>
      </c>
      <c r="I19" s="82" t="e">
        <f t="shared" si="0"/>
        <v>#VALUE!</v>
      </c>
    </row>
    <row r="20" spans="1:9" ht="18" customHeight="1">
      <c r="A20" s="209"/>
      <c r="B20" s="209"/>
      <c r="C20" s="44" t="s">
        <v>5</v>
      </c>
      <c r="D20" s="43"/>
      <c r="E20" s="43"/>
      <c r="F20" s="69">
        <v>51178</v>
      </c>
      <c r="G20" s="77">
        <f t="shared" si="1"/>
        <v>5.4335431950652415</v>
      </c>
      <c r="H20" s="70">
        <v>55971</v>
      </c>
      <c r="I20" s="82">
        <f t="shared" si="0"/>
        <v>-8.563363170213146</v>
      </c>
    </row>
    <row r="21" spans="1:9" ht="18" customHeight="1">
      <c r="A21" s="209"/>
      <c r="B21" s="209"/>
      <c r="C21" s="44" t="s">
        <v>6</v>
      </c>
      <c r="D21" s="43"/>
      <c r="E21" s="43"/>
      <c r="F21" s="69">
        <v>183962</v>
      </c>
      <c r="G21" s="77">
        <f t="shared" si="1"/>
        <v>19.531155442779944</v>
      </c>
      <c r="H21" s="70">
        <v>186563</v>
      </c>
      <c r="I21" s="82">
        <f t="shared" si="0"/>
        <v>-1.3941671178100745</v>
      </c>
    </row>
    <row r="22" spans="1:9" ht="18" customHeight="1">
      <c r="A22" s="209"/>
      <c r="B22" s="209"/>
      <c r="C22" s="44" t="s">
        <v>31</v>
      </c>
      <c r="D22" s="43"/>
      <c r="E22" s="43"/>
      <c r="F22" s="69">
        <v>12492</v>
      </c>
      <c r="G22" s="77">
        <f t="shared" si="1"/>
        <v>1.3262695219186955</v>
      </c>
      <c r="H22" s="70">
        <v>10959</v>
      </c>
      <c r="I22" s="82">
        <f t="shared" si="0"/>
        <v>13.98850260060225</v>
      </c>
    </row>
    <row r="23" spans="1:9" ht="18" customHeight="1">
      <c r="A23" s="209"/>
      <c r="B23" s="209"/>
      <c r="C23" s="44" t="s">
        <v>7</v>
      </c>
      <c r="D23" s="43"/>
      <c r="E23" s="43"/>
      <c r="F23" s="69">
        <v>108149</v>
      </c>
      <c r="G23" s="77">
        <f t="shared" si="1"/>
        <v>11.482126362951089</v>
      </c>
      <c r="H23" s="70">
        <v>103868</v>
      </c>
      <c r="I23" s="82">
        <f t="shared" si="0"/>
        <v>4.121577386683106</v>
      </c>
    </row>
    <row r="24" spans="1:9" ht="18" customHeight="1">
      <c r="A24" s="209"/>
      <c r="B24" s="209"/>
      <c r="C24" s="44" t="s">
        <v>32</v>
      </c>
      <c r="D24" s="43"/>
      <c r="E24" s="43"/>
      <c r="F24" s="69">
        <v>3873</v>
      </c>
      <c r="G24" s="77">
        <f t="shared" si="1"/>
        <v>0.4111945131597108</v>
      </c>
      <c r="H24" s="70">
        <v>5384</v>
      </c>
      <c r="I24" s="82">
        <f t="shared" si="0"/>
        <v>-28.064635958395247</v>
      </c>
    </row>
    <row r="25" spans="1:9" ht="18" customHeight="1">
      <c r="A25" s="209"/>
      <c r="B25" s="209"/>
      <c r="C25" s="44" t="s">
        <v>8</v>
      </c>
      <c r="D25" s="43"/>
      <c r="E25" s="43"/>
      <c r="F25" s="69">
        <v>118828</v>
      </c>
      <c r="G25" s="77">
        <f t="shared" si="1"/>
        <v>12.615910562804574</v>
      </c>
      <c r="H25" s="70">
        <v>151000</v>
      </c>
      <c r="I25" s="82">
        <f t="shared" si="0"/>
        <v>-21.30596026490066</v>
      </c>
    </row>
    <row r="26" spans="1:9" ht="18" customHeight="1">
      <c r="A26" s="209"/>
      <c r="B26" s="209"/>
      <c r="C26" s="45" t="s">
        <v>9</v>
      </c>
      <c r="D26" s="46"/>
      <c r="E26" s="46"/>
      <c r="F26" s="71">
        <v>83152</v>
      </c>
      <c r="G26" s="78">
        <f t="shared" si="1"/>
        <v>8.828207115480577</v>
      </c>
      <c r="H26" s="72">
        <v>86091</v>
      </c>
      <c r="I26" s="84">
        <f t="shared" si="0"/>
        <v>-3.4138295524503093</v>
      </c>
    </row>
    <row r="27" spans="1:9" ht="18" customHeight="1">
      <c r="A27" s="209"/>
      <c r="B27" s="210"/>
      <c r="C27" s="47" t="s">
        <v>10</v>
      </c>
      <c r="D27" s="31"/>
      <c r="E27" s="31"/>
      <c r="F27" s="73">
        <f>SUM(F9,F20:F26)</f>
        <v>941890</v>
      </c>
      <c r="G27" s="79">
        <f t="shared" si="1"/>
        <v>100</v>
      </c>
      <c r="H27" s="73">
        <f>SUM(H9,H20:H26)</f>
        <v>924100</v>
      </c>
      <c r="I27" s="85">
        <f t="shared" si="0"/>
        <v>1.9251163294015772</v>
      </c>
    </row>
    <row r="28" spans="1:9" ht="18" customHeight="1">
      <c r="A28" s="209"/>
      <c r="B28" s="208" t="s">
        <v>89</v>
      </c>
      <c r="C28" s="55" t="s">
        <v>11</v>
      </c>
      <c r="D28" s="56"/>
      <c r="E28" s="56"/>
      <c r="F28" s="65">
        <v>471994</v>
      </c>
      <c r="G28" s="75">
        <f aca="true" t="shared" si="2" ref="G28:G45">F28/$F$45*100</f>
        <v>50.73824002717541</v>
      </c>
      <c r="H28" s="65">
        <v>470460</v>
      </c>
      <c r="I28" s="86">
        <f t="shared" si="0"/>
        <v>0.32606385239977165</v>
      </c>
    </row>
    <row r="29" spans="1:9" ht="18" customHeight="1">
      <c r="A29" s="209"/>
      <c r="B29" s="209"/>
      <c r="C29" s="7"/>
      <c r="D29" s="30" t="s">
        <v>12</v>
      </c>
      <c r="E29" s="43"/>
      <c r="F29" s="69">
        <v>287879</v>
      </c>
      <c r="G29" s="77">
        <f t="shared" si="2"/>
        <v>30.946312454783808</v>
      </c>
      <c r="H29" s="69">
        <v>288678</v>
      </c>
      <c r="I29" s="87">
        <f t="shared" si="0"/>
        <v>-0.27677897172628807</v>
      </c>
    </row>
    <row r="30" spans="1:9" ht="18" customHeight="1">
      <c r="A30" s="209"/>
      <c r="B30" s="209"/>
      <c r="C30" s="7"/>
      <c r="D30" s="30" t="s">
        <v>33</v>
      </c>
      <c r="E30" s="43"/>
      <c r="F30" s="69">
        <v>24951</v>
      </c>
      <c r="G30" s="77">
        <f t="shared" si="2"/>
        <v>2.682173559236036</v>
      </c>
      <c r="H30" s="69">
        <v>25106</v>
      </c>
      <c r="I30" s="87">
        <f t="shared" si="0"/>
        <v>-0.6173822990520161</v>
      </c>
    </row>
    <row r="31" spans="1:9" ht="18" customHeight="1">
      <c r="A31" s="209"/>
      <c r="B31" s="209"/>
      <c r="C31" s="19"/>
      <c r="D31" s="30" t="s">
        <v>13</v>
      </c>
      <c r="E31" s="43"/>
      <c r="F31" s="69">
        <v>159164</v>
      </c>
      <c r="G31" s="77">
        <f t="shared" si="2"/>
        <v>17.109754013155563</v>
      </c>
      <c r="H31" s="69">
        <v>156675</v>
      </c>
      <c r="I31" s="87">
        <f t="shared" si="0"/>
        <v>1.588638902186057</v>
      </c>
    </row>
    <row r="32" spans="1:9" ht="18" customHeight="1">
      <c r="A32" s="209"/>
      <c r="B32" s="209"/>
      <c r="C32" s="50" t="s">
        <v>14</v>
      </c>
      <c r="D32" s="51"/>
      <c r="E32" s="51"/>
      <c r="F32" s="65">
        <v>354083</v>
      </c>
      <c r="G32" s="75">
        <f t="shared" si="2"/>
        <v>38.06308606368375</v>
      </c>
      <c r="H32" s="65">
        <v>333053</v>
      </c>
      <c r="I32" s="86">
        <f t="shared" si="0"/>
        <v>6.314310334991724</v>
      </c>
    </row>
    <row r="33" spans="1:9" ht="18" customHeight="1">
      <c r="A33" s="209"/>
      <c r="B33" s="209"/>
      <c r="C33" s="7"/>
      <c r="D33" s="30" t="s">
        <v>15</v>
      </c>
      <c r="E33" s="43"/>
      <c r="F33" s="69">
        <v>25573</v>
      </c>
      <c r="G33" s="77">
        <f t="shared" si="2"/>
        <v>2.749037089909949</v>
      </c>
      <c r="H33" s="69">
        <v>25147</v>
      </c>
      <c r="I33" s="87">
        <f t="shared" si="0"/>
        <v>1.6940390503837444</v>
      </c>
    </row>
    <row r="34" spans="1:9" ht="18" customHeight="1">
      <c r="A34" s="209"/>
      <c r="B34" s="209"/>
      <c r="C34" s="7"/>
      <c r="D34" s="30" t="s">
        <v>34</v>
      </c>
      <c r="E34" s="43"/>
      <c r="F34" s="69">
        <v>10062</v>
      </c>
      <c r="G34" s="77">
        <f t="shared" si="2"/>
        <v>1.0816412309339503</v>
      </c>
      <c r="H34" s="69">
        <v>11265</v>
      </c>
      <c r="I34" s="87">
        <f t="shared" si="0"/>
        <v>-10.679094540612521</v>
      </c>
    </row>
    <row r="35" spans="1:9" ht="18" customHeight="1">
      <c r="A35" s="209"/>
      <c r="B35" s="209"/>
      <c r="C35" s="7"/>
      <c r="D35" s="30" t="s">
        <v>35</v>
      </c>
      <c r="E35" s="43"/>
      <c r="F35" s="69">
        <v>270288</v>
      </c>
      <c r="G35" s="77">
        <f t="shared" si="2"/>
        <v>29.055321509309834</v>
      </c>
      <c r="H35" s="69">
        <v>235187</v>
      </c>
      <c r="I35" s="87">
        <f t="shared" si="0"/>
        <v>14.924719478542613</v>
      </c>
    </row>
    <row r="36" spans="1:9" ht="18" customHeight="1">
      <c r="A36" s="209"/>
      <c r="B36" s="209"/>
      <c r="C36" s="7"/>
      <c r="D36" s="30" t="s">
        <v>36</v>
      </c>
      <c r="E36" s="43"/>
      <c r="F36" s="69">
        <v>2505</v>
      </c>
      <c r="G36" s="77">
        <f t="shared" si="2"/>
        <v>0.26928158253722373</v>
      </c>
      <c r="H36" s="69">
        <v>3323</v>
      </c>
      <c r="I36" s="87">
        <f t="shared" si="0"/>
        <v>-24.616310562744502</v>
      </c>
    </row>
    <row r="37" spans="1:9" ht="18" customHeight="1">
      <c r="A37" s="209"/>
      <c r="B37" s="209"/>
      <c r="C37" s="7"/>
      <c r="D37" s="30" t="s">
        <v>16</v>
      </c>
      <c r="E37" s="43"/>
      <c r="F37" s="69">
        <v>16170</v>
      </c>
      <c r="G37" s="77">
        <f t="shared" si="2"/>
        <v>1.7382368022462709</v>
      </c>
      <c r="H37" s="69">
        <v>29856</v>
      </c>
      <c r="I37" s="87">
        <f t="shared" si="0"/>
        <v>-45.84003215434084</v>
      </c>
    </row>
    <row r="38" spans="1:9" ht="18" customHeight="1">
      <c r="A38" s="209"/>
      <c r="B38" s="209"/>
      <c r="C38" s="19"/>
      <c r="D38" s="30" t="s">
        <v>37</v>
      </c>
      <c r="E38" s="43"/>
      <c r="F38" s="69">
        <v>29485</v>
      </c>
      <c r="G38" s="77">
        <f t="shared" si="2"/>
        <v>3.169567848746524</v>
      </c>
      <c r="H38" s="69">
        <v>28275</v>
      </c>
      <c r="I38" s="87">
        <f t="shared" si="0"/>
        <v>4.279398762157394</v>
      </c>
    </row>
    <row r="39" spans="1:9" ht="18" customHeight="1">
      <c r="A39" s="209"/>
      <c r="B39" s="209"/>
      <c r="C39" s="50" t="s">
        <v>17</v>
      </c>
      <c r="D39" s="51"/>
      <c r="E39" s="51"/>
      <c r="F39" s="65">
        <v>104176</v>
      </c>
      <c r="G39" s="75">
        <f t="shared" si="2"/>
        <v>11.198673909140847</v>
      </c>
      <c r="H39" s="65">
        <v>106373</v>
      </c>
      <c r="I39" s="86">
        <f t="shared" si="0"/>
        <v>-2.065373732056064</v>
      </c>
    </row>
    <row r="40" spans="1:9" ht="18" customHeight="1">
      <c r="A40" s="209"/>
      <c r="B40" s="209"/>
      <c r="C40" s="7"/>
      <c r="D40" s="52" t="s">
        <v>18</v>
      </c>
      <c r="E40" s="53"/>
      <c r="F40" s="67">
        <v>101342</v>
      </c>
      <c r="G40" s="76">
        <f t="shared" si="2"/>
        <v>10.894025603787357</v>
      </c>
      <c r="H40" s="67">
        <v>103268</v>
      </c>
      <c r="I40" s="88">
        <f t="shared" si="0"/>
        <v>-1.865050160746795</v>
      </c>
    </row>
    <row r="41" spans="1:9" ht="18" customHeight="1">
      <c r="A41" s="209"/>
      <c r="B41" s="209"/>
      <c r="C41" s="7"/>
      <c r="D41" s="16"/>
      <c r="E41" s="104" t="s">
        <v>92</v>
      </c>
      <c r="F41" s="69">
        <v>52779</v>
      </c>
      <c r="G41" s="77">
        <f t="shared" si="2"/>
        <v>5.673617822248356</v>
      </c>
      <c r="H41" s="69">
        <v>51997</v>
      </c>
      <c r="I41" s="89">
        <f t="shared" si="0"/>
        <v>1.503932919206874</v>
      </c>
    </row>
    <row r="42" spans="1:9" ht="18" customHeight="1">
      <c r="A42" s="209"/>
      <c r="B42" s="209"/>
      <c r="C42" s="7"/>
      <c r="D42" s="33"/>
      <c r="E42" s="32" t="s">
        <v>38</v>
      </c>
      <c r="F42" s="69">
        <v>39112</v>
      </c>
      <c r="G42" s="77">
        <f t="shared" si="2"/>
        <v>4.20444760726383</v>
      </c>
      <c r="H42" s="69">
        <v>38978</v>
      </c>
      <c r="I42" s="89">
        <f t="shared" si="0"/>
        <v>0.34378367284109146</v>
      </c>
    </row>
    <row r="43" spans="1:9" ht="18" customHeight="1">
      <c r="A43" s="209"/>
      <c r="B43" s="209"/>
      <c r="C43" s="7"/>
      <c r="D43" s="30" t="s">
        <v>39</v>
      </c>
      <c r="E43" s="54"/>
      <c r="F43" s="69">
        <v>2834</v>
      </c>
      <c r="G43" s="77">
        <f t="shared" si="2"/>
        <v>0.30464830535348986</v>
      </c>
      <c r="H43" s="67">
        <v>3105</v>
      </c>
      <c r="I43" s="161">
        <f t="shared" si="0"/>
        <v>-8.727858293075686</v>
      </c>
    </row>
    <row r="44" spans="1:9" ht="18" customHeight="1">
      <c r="A44" s="209"/>
      <c r="B44" s="20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10"/>
      <c r="B45" s="210"/>
      <c r="C45" s="11" t="s">
        <v>19</v>
      </c>
      <c r="D45" s="12"/>
      <c r="E45" s="12"/>
      <c r="F45" s="74">
        <f>SUM(F28,F32,F39)</f>
        <v>930253</v>
      </c>
      <c r="G45" s="79">
        <f t="shared" si="2"/>
        <v>100</v>
      </c>
      <c r="H45" s="74">
        <f>SUM(H28,H32,H39)</f>
        <v>909886</v>
      </c>
      <c r="I45" s="162">
        <f t="shared" si="0"/>
        <v>2.238412284615876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G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2" sqref="H2"/>
    </sheetView>
  </sheetViews>
  <sheetFormatPr defaultColWidth="8.796875" defaultRowHeight="14.25"/>
  <cols>
    <col min="1" max="1" width="5.3984375" style="264" customWidth="1"/>
    <col min="2" max="2" width="3.09765625" style="264" customWidth="1"/>
    <col min="3" max="3" width="34.69921875" style="264" customWidth="1"/>
    <col min="4" max="9" width="11.8984375" style="264" customWidth="1"/>
    <col min="10" max="16384" width="9" style="264" customWidth="1"/>
  </cols>
  <sheetData>
    <row r="1" spans="1:5" ht="33.75" customHeight="1">
      <c r="A1" s="163" t="s">
        <v>0</v>
      </c>
      <c r="B1" s="163"/>
      <c r="C1" s="102" t="s">
        <v>272</v>
      </c>
      <c r="D1" s="164"/>
      <c r="E1" s="164"/>
    </row>
    <row r="4" ht="13.5">
      <c r="A4" s="165" t="s">
        <v>114</v>
      </c>
    </row>
    <row r="5" ht="13.5">
      <c r="I5" s="265" t="s">
        <v>115</v>
      </c>
    </row>
    <row r="6" spans="1:9" s="270" customFormat="1" ht="29.25" customHeight="1">
      <c r="A6" s="266" t="s">
        <v>116</v>
      </c>
      <c r="B6" s="267"/>
      <c r="C6" s="267"/>
      <c r="D6" s="268"/>
      <c r="E6" s="269" t="s">
        <v>233</v>
      </c>
      <c r="F6" s="269" t="s">
        <v>234</v>
      </c>
      <c r="G6" s="269" t="s">
        <v>235</v>
      </c>
      <c r="H6" s="269" t="s">
        <v>236</v>
      </c>
      <c r="I6" s="269" t="s">
        <v>249</v>
      </c>
    </row>
    <row r="7" spans="1:9" ht="27" customHeight="1">
      <c r="A7" s="271" t="s">
        <v>117</v>
      </c>
      <c r="B7" s="272" t="s">
        <v>118</v>
      </c>
      <c r="C7" s="273"/>
      <c r="D7" s="274" t="s">
        <v>119</v>
      </c>
      <c r="E7" s="275">
        <v>921438</v>
      </c>
      <c r="F7" s="276">
        <v>900106</v>
      </c>
      <c r="G7" s="276">
        <v>922381</v>
      </c>
      <c r="H7" s="276">
        <v>924100</v>
      </c>
      <c r="I7" s="277"/>
    </row>
    <row r="8" spans="1:9" ht="27" customHeight="1">
      <c r="A8" s="278"/>
      <c r="B8" s="279"/>
      <c r="C8" s="280" t="s">
        <v>120</v>
      </c>
      <c r="D8" s="281" t="s">
        <v>42</v>
      </c>
      <c r="E8" s="282">
        <v>532178</v>
      </c>
      <c r="F8" s="282">
        <v>531067</v>
      </c>
      <c r="G8" s="282">
        <v>544444</v>
      </c>
      <c r="H8" s="282">
        <v>568456</v>
      </c>
      <c r="I8" s="283"/>
    </row>
    <row r="9" spans="1:9" ht="27" customHeight="1">
      <c r="A9" s="278"/>
      <c r="B9" s="284" t="s">
        <v>121</v>
      </c>
      <c r="C9" s="285"/>
      <c r="D9" s="286"/>
      <c r="E9" s="287">
        <v>912066</v>
      </c>
      <c r="F9" s="287">
        <v>887501</v>
      </c>
      <c r="G9" s="287">
        <v>908964</v>
      </c>
      <c r="H9" s="287">
        <v>909885</v>
      </c>
      <c r="I9" s="288"/>
    </row>
    <row r="10" spans="1:9" ht="27" customHeight="1">
      <c r="A10" s="278"/>
      <c r="B10" s="284" t="s">
        <v>122</v>
      </c>
      <c r="C10" s="285"/>
      <c r="D10" s="286"/>
      <c r="E10" s="287">
        <v>9372</v>
      </c>
      <c r="F10" s="287">
        <v>12605</v>
      </c>
      <c r="G10" s="287">
        <v>13417</v>
      </c>
      <c r="H10" s="287">
        <v>14215</v>
      </c>
      <c r="I10" s="288"/>
    </row>
    <row r="11" spans="1:9" ht="27" customHeight="1">
      <c r="A11" s="278"/>
      <c r="B11" s="284" t="s">
        <v>123</v>
      </c>
      <c r="C11" s="285"/>
      <c r="D11" s="286"/>
      <c r="E11" s="287">
        <v>6512</v>
      </c>
      <c r="F11" s="287">
        <v>9894</v>
      </c>
      <c r="G11" s="287">
        <v>9322</v>
      </c>
      <c r="H11" s="287">
        <v>9639</v>
      </c>
      <c r="I11" s="288"/>
    </row>
    <row r="12" spans="1:9" ht="27" customHeight="1">
      <c r="A12" s="278"/>
      <c r="B12" s="284" t="s">
        <v>124</v>
      </c>
      <c r="C12" s="285"/>
      <c r="D12" s="286"/>
      <c r="E12" s="287">
        <v>2860</v>
      </c>
      <c r="F12" s="287">
        <v>2711</v>
      </c>
      <c r="G12" s="287">
        <v>4095</v>
      </c>
      <c r="H12" s="287">
        <v>4576</v>
      </c>
      <c r="I12" s="288"/>
    </row>
    <row r="13" spans="1:9" ht="27" customHeight="1">
      <c r="A13" s="278"/>
      <c r="B13" s="284" t="s">
        <v>125</v>
      </c>
      <c r="C13" s="285"/>
      <c r="D13" s="289"/>
      <c r="E13" s="290">
        <v>-2625</v>
      </c>
      <c r="F13" s="290">
        <v>-149</v>
      </c>
      <c r="G13" s="290">
        <v>1384</v>
      </c>
      <c r="H13" s="290">
        <v>481</v>
      </c>
      <c r="I13" s="291"/>
    </row>
    <row r="14" spans="1:9" ht="27" customHeight="1">
      <c r="A14" s="278"/>
      <c r="B14" s="292" t="s">
        <v>126</v>
      </c>
      <c r="C14" s="293"/>
      <c r="D14" s="289"/>
      <c r="E14" s="290">
        <v>0</v>
      </c>
      <c r="F14" s="290">
        <v>400</v>
      </c>
      <c r="G14" s="290">
        <v>0</v>
      </c>
      <c r="H14" s="290">
        <v>0</v>
      </c>
      <c r="I14" s="291"/>
    </row>
    <row r="15" spans="1:9" ht="27" customHeight="1">
      <c r="A15" s="278"/>
      <c r="B15" s="294" t="s">
        <v>127</v>
      </c>
      <c r="C15" s="295"/>
      <c r="D15" s="296"/>
      <c r="E15" s="297">
        <v>1538</v>
      </c>
      <c r="F15" s="297">
        <v>1467</v>
      </c>
      <c r="G15" s="297">
        <v>6710</v>
      </c>
      <c r="H15" s="297">
        <v>7169</v>
      </c>
      <c r="I15" s="298"/>
    </row>
    <row r="16" spans="1:9" ht="27" customHeight="1">
      <c r="A16" s="278"/>
      <c r="B16" s="299" t="s">
        <v>128</v>
      </c>
      <c r="C16" s="300"/>
      <c r="D16" s="301" t="s">
        <v>43</v>
      </c>
      <c r="E16" s="302">
        <v>142867</v>
      </c>
      <c r="F16" s="302">
        <v>134326</v>
      </c>
      <c r="G16" s="302">
        <v>144649</v>
      </c>
      <c r="H16" s="302">
        <v>153844</v>
      </c>
      <c r="I16" s="303"/>
    </row>
    <row r="17" spans="1:9" ht="27" customHeight="1">
      <c r="A17" s="278"/>
      <c r="B17" s="284" t="s">
        <v>129</v>
      </c>
      <c r="C17" s="285"/>
      <c r="D17" s="281" t="s">
        <v>44</v>
      </c>
      <c r="E17" s="287">
        <v>98292</v>
      </c>
      <c r="F17" s="287">
        <v>82502</v>
      </c>
      <c r="G17" s="287">
        <v>87883</v>
      </c>
      <c r="H17" s="287">
        <v>84610</v>
      </c>
      <c r="I17" s="288"/>
    </row>
    <row r="18" spans="1:9" ht="27" customHeight="1">
      <c r="A18" s="278"/>
      <c r="B18" s="284" t="s">
        <v>130</v>
      </c>
      <c r="C18" s="285"/>
      <c r="D18" s="281" t="s">
        <v>45</v>
      </c>
      <c r="E18" s="287">
        <v>2041692</v>
      </c>
      <c r="F18" s="287">
        <v>2081722</v>
      </c>
      <c r="G18" s="287">
        <v>2128351</v>
      </c>
      <c r="H18" s="287">
        <v>2153988</v>
      </c>
      <c r="I18" s="288"/>
    </row>
    <row r="19" spans="1:9" ht="27" customHeight="1">
      <c r="A19" s="278"/>
      <c r="B19" s="284" t="s">
        <v>131</v>
      </c>
      <c r="C19" s="285"/>
      <c r="D19" s="281" t="s">
        <v>132</v>
      </c>
      <c r="E19" s="287">
        <f>E17+E18-E16</f>
        <v>1997117</v>
      </c>
      <c r="F19" s="287">
        <f>F17+F18-F16</f>
        <v>2029898</v>
      </c>
      <c r="G19" s="287">
        <f>G17+G18-G16</f>
        <v>2071585</v>
      </c>
      <c r="H19" s="287">
        <f>H17+H18-H16</f>
        <v>2084754</v>
      </c>
      <c r="I19" s="287">
        <f>I17+I18-I16</f>
        <v>0</v>
      </c>
    </row>
    <row r="20" spans="1:9" ht="27" customHeight="1">
      <c r="A20" s="278"/>
      <c r="B20" s="284" t="s">
        <v>133</v>
      </c>
      <c r="C20" s="285"/>
      <c r="D20" s="286" t="s">
        <v>134</v>
      </c>
      <c r="E20" s="304">
        <f>E18/E8</f>
        <v>3.836483281909436</v>
      </c>
      <c r="F20" s="304">
        <f>F18/F8</f>
        <v>3.9198858147841986</v>
      </c>
      <c r="G20" s="304">
        <f>G18/G8</f>
        <v>3.9092193136484195</v>
      </c>
      <c r="H20" s="304">
        <f>H18/H8</f>
        <v>3.789190368295875</v>
      </c>
      <c r="I20" s="304" t="e">
        <f>I18/I8</f>
        <v>#DIV/0!</v>
      </c>
    </row>
    <row r="21" spans="1:9" ht="27" customHeight="1">
      <c r="A21" s="278"/>
      <c r="B21" s="284" t="s">
        <v>135</v>
      </c>
      <c r="C21" s="285"/>
      <c r="D21" s="286" t="s">
        <v>136</v>
      </c>
      <c r="E21" s="304">
        <f>E19/E8</f>
        <v>3.752723712742729</v>
      </c>
      <c r="F21" s="304">
        <f>F19/F8</f>
        <v>3.8223011409106573</v>
      </c>
      <c r="G21" s="304">
        <f>G19/G8</f>
        <v>3.8049551469021607</v>
      </c>
      <c r="H21" s="304">
        <f>H19/H8</f>
        <v>3.667397300758546</v>
      </c>
      <c r="I21" s="304" t="e">
        <f>I19/I8</f>
        <v>#DIV/0!</v>
      </c>
    </row>
    <row r="22" spans="1:9" ht="27" customHeight="1">
      <c r="A22" s="278"/>
      <c r="B22" s="284" t="s">
        <v>137</v>
      </c>
      <c r="C22" s="285"/>
      <c r="D22" s="286" t="s">
        <v>138</v>
      </c>
      <c r="E22" s="287">
        <f>E18/E24*1000000</f>
        <v>713691.1649043083</v>
      </c>
      <c r="F22" s="287">
        <f>F18/F24*1000000</f>
        <v>727683.9989513239</v>
      </c>
      <c r="G22" s="287">
        <f>G18/G24*1000000</f>
        <v>743983.5707419383</v>
      </c>
      <c r="H22" s="287">
        <f>H18/H24*1000000</f>
        <v>752945.2066765708</v>
      </c>
      <c r="I22" s="287" t="e">
        <f>I18/I24*1000000</f>
        <v>#DIV/0!</v>
      </c>
    </row>
    <row r="23" spans="1:9" ht="27" customHeight="1">
      <c r="A23" s="278"/>
      <c r="B23" s="284" t="s">
        <v>139</v>
      </c>
      <c r="C23" s="285"/>
      <c r="D23" s="286" t="s">
        <v>140</v>
      </c>
      <c r="E23" s="287">
        <f>E19/E24*1000000</f>
        <v>698109.5866468583</v>
      </c>
      <c r="F23" s="287">
        <f>F19/F24*1000000</f>
        <v>709568.4698068688</v>
      </c>
      <c r="G23" s="287">
        <f>G19/G24*1000000</f>
        <v>724140.5225902299</v>
      </c>
      <c r="H23" s="287">
        <f>H19/H24*1000000</f>
        <v>728743.8608756445</v>
      </c>
      <c r="I23" s="287" t="e">
        <f>I19/I24*1000000</f>
        <v>#DIV/0!</v>
      </c>
    </row>
    <row r="24" spans="1:9" ht="27" customHeight="1">
      <c r="A24" s="278"/>
      <c r="B24" s="294" t="s">
        <v>141</v>
      </c>
      <c r="C24" s="168"/>
      <c r="D24" s="305" t="s">
        <v>142</v>
      </c>
      <c r="E24" s="297">
        <v>2860750</v>
      </c>
      <c r="F24" s="297">
        <v>2860750</v>
      </c>
      <c r="G24" s="297">
        <v>2860750</v>
      </c>
      <c r="H24" s="306">
        <v>2860750</v>
      </c>
      <c r="I24" s="306"/>
    </row>
    <row r="25" spans="1:9" ht="27" customHeight="1">
      <c r="A25" s="278"/>
      <c r="B25" s="307" t="s">
        <v>143</v>
      </c>
      <c r="C25" s="308"/>
      <c r="D25" s="309"/>
      <c r="E25" s="282">
        <v>574848</v>
      </c>
      <c r="F25" s="282">
        <v>581891</v>
      </c>
      <c r="G25" s="282">
        <v>580694</v>
      </c>
      <c r="H25" s="282">
        <v>589041</v>
      </c>
      <c r="I25" s="310"/>
    </row>
    <row r="26" spans="1:9" ht="27" customHeight="1">
      <c r="A26" s="278"/>
      <c r="B26" s="311" t="s">
        <v>144</v>
      </c>
      <c r="C26" s="312"/>
      <c r="D26" s="313"/>
      <c r="E26" s="314">
        <v>0.554</v>
      </c>
      <c r="F26" s="314">
        <v>0.546</v>
      </c>
      <c r="G26" s="314">
        <v>0.556</v>
      </c>
      <c r="H26" s="314">
        <v>0.566</v>
      </c>
      <c r="I26" s="315"/>
    </row>
    <row r="27" spans="1:9" ht="27" customHeight="1">
      <c r="A27" s="278"/>
      <c r="B27" s="311" t="s">
        <v>145</v>
      </c>
      <c r="C27" s="312"/>
      <c r="D27" s="313"/>
      <c r="E27" s="316">
        <v>0.5</v>
      </c>
      <c r="F27" s="316">
        <v>0.47</v>
      </c>
      <c r="G27" s="316">
        <v>0.71</v>
      </c>
      <c r="H27" s="316">
        <v>0.8</v>
      </c>
      <c r="I27" s="317"/>
    </row>
    <row r="28" spans="1:9" ht="27" customHeight="1">
      <c r="A28" s="278"/>
      <c r="B28" s="311" t="s">
        <v>146</v>
      </c>
      <c r="C28" s="312"/>
      <c r="D28" s="313"/>
      <c r="E28" s="316">
        <v>90.9</v>
      </c>
      <c r="F28" s="316">
        <v>91.7</v>
      </c>
      <c r="G28" s="316">
        <v>90.1</v>
      </c>
      <c r="H28" s="316">
        <v>91.2</v>
      </c>
      <c r="I28" s="317"/>
    </row>
    <row r="29" spans="1:9" ht="27" customHeight="1">
      <c r="A29" s="278"/>
      <c r="B29" s="318" t="s">
        <v>147</v>
      </c>
      <c r="C29" s="319"/>
      <c r="D29" s="320"/>
      <c r="E29" s="321">
        <v>45.07187481638758</v>
      </c>
      <c r="F29" s="321">
        <v>44.26183520558224</v>
      </c>
      <c r="G29" s="321">
        <v>43.893129032776706</v>
      </c>
      <c r="H29" s="321">
        <v>45.99501543456643</v>
      </c>
      <c r="I29" s="322"/>
    </row>
    <row r="30" spans="1:9" ht="27" customHeight="1">
      <c r="A30" s="278"/>
      <c r="B30" s="271" t="s">
        <v>148</v>
      </c>
      <c r="C30" s="323" t="s">
        <v>149</v>
      </c>
      <c r="D30" s="324"/>
      <c r="E30" s="325" t="s">
        <v>251</v>
      </c>
      <c r="F30" s="325" t="s">
        <v>251</v>
      </c>
      <c r="G30" s="325" t="s">
        <v>251</v>
      </c>
      <c r="H30" s="325">
        <v>0</v>
      </c>
      <c r="I30" s="326">
        <v>0</v>
      </c>
    </row>
    <row r="31" spans="1:9" ht="27" customHeight="1">
      <c r="A31" s="278"/>
      <c r="B31" s="278"/>
      <c r="C31" s="311" t="s">
        <v>150</v>
      </c>
      <c r="D31" s="313"/>
      <c r="E31" s="316" t="s">
        <v>251</v>
      </c>
      <c r="F31" s="316" t="s">
        <v>251</v>
      </c>
      <c r="G31" s="316" t="s">
        <v>251</v>
      </c>
      <c r="H31" s="316">
        <v>0</v>
      </c>
      <c r="I31" s="327">
        <v>0</v>
      </c>
    </row>
    <row r="32" spans="1:9" ht="27" customHeight="1">
      <c r="A32" s="278"/>
      <c r="B32" s="278"/>
      <c r="C32" s="311" t="s">
        <v>151</v>
      </c>
      <c r="D32" s="313"/>
      <c r="E32" s="316">
        <v>14</v>
      </c>
      <c r="F32" s="316">
        <v>13.8</v>
      </c>
      <c r="G32" s="316">
        <v>13.7</v>
      </c>
      <c r="H32" s="316">
        <v>14.6</v>
      </c>
      <c r="I32" s="327">
        <v>14.9</v>
      </c>
    </row>
    <row r="33" spans="1:9" ht="27" customHeight="1">
      <c r="A33" s="328"/>
      <c r="B33" s="328"/>
      <c r="C33" s="318" t="s">
        <v>152</v>
      </c>
      <c r="D33" s="320"/>
      <c r="E33" s="321">
        <v>260.4</v>
      </c>
      <c r="F33" s="321">
        <v>255.1</v>
      </c>
      <c r="G33" s="321">
        <v>251.3</v>
      </c>
      <c r="H33" s="321">
        <v>241.8</v>
      </c>
      <c r="I33" s="329">
        <v>226.2</v>
      </c>
    </row>
    <row r="34" spans="1:9" ht="27" customHeight="1">
      <c r="A34" s="264" t="s">
        <v>250</v>
      </c>
      <c r="B34" s="330"/>
      <c r="C34" s="330"/>
      <c r="D34" s="330"/>
      <c r="E34" s="331"/>
      <c r="F34" s="331"/>
      <c r="G34" s="331"/>
      <c r="H34" s="331"/>
      <c r="I34" s="332"/>
    </row>
    <row r="35" ht="27" customHeight="1">
      <c r="A35" s="264" t="s">
        <v>111</v>
      </c>
    </row>
    <row r="36" ht="13.5">
      <c r="A36" s="33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3" sqref="G3"/>
    </sheetView>
  </sheetViews>
  <sheetFormatPr defaultColWidth="8.796875" defaultRowHeight="14.25"/>
  <cols>
    <col min="1" max="1" width="3.59765625" style="264" customWidth="1"/>
    <col min="2" max="3" width="1.59765625" style="264" customWidth="1"/>
    <col min="4" max="4" width="22.59765625" style="264" customWidth="1"/>
    <col min="5" max="5" width="10.59765625" style="264" customWidth="1"/>
    <col min="6" max="11" width="13.59765625" style="264" customWidth="1"/>
    <col min="12" max="12" width="13.59765625" style="330" customWidth="1"/>
    <col min="13" max="21" width="13.59765625" style="264" customWidth="1"/>
    <col min="22" max="25" width="12" style="264" customWidth="1"/>
    <col min="26" max="16384" width="9" style="264" customWidth="1"/>
  </cols>
  <sheetData>
    <row r="1" spans="1:7" ht="33.75" customHeight="1">
      <c r="A1" s="64" t="s">
        <v>0</v>
      </c>
      <c r="B1" s="28"/>
      <c r="C1" s="28"/>
      <c r="D1" s="103" t="s">
        <v>272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34" t="s">
        <v>244</v>
      </c>
      <c r="B5" s="334"/>
      <c r="C5" s="334"/>
      <c r="D5" s="334"/>
      <c r="K5" s="335"/>
      <c r="O5" s="335" t="s">
        <v>48</v>
      </c>
    </row>
    <row r="6" spans="1:15" ht="15.75" customHeight="1">
      <c r="A6" s="233" t="s">
        <v>49</v>
      </c>
      <c r="B6" s="234"/>
      <c r="C6" s="234"/>
      <c r="D6" s="234"/>
      <c r="E6" s="235"/>
      <c r="F6" s="255" t="s">
        <v>259</v>
      </c>
      <c r="G6" s="256"/>
      <c r="H6" s="255" t="s">
        <v>253</v>
      </c>
      <c r="I6" s="256"/>
      <c r="J6" s="255" t="s">
        <v>254</v>
      </c>
      <c r="K6" s="256"/>
      <c r="L6" s="255" t="s">
        <v>260</v>
      </c>
      <c r="M6" s="256"/>
      <c r="N6" s="255"/>
      <c r="O6" s="256"/>
    </row>
    <row r="7" spans="1:15" ht="15.75" customHeight="1">
      <c r="A7" s="236"/>
      <c r="B7" s="237"/>
      <c r="C7" s="237"/>
      <c r="D7" s="237"/>
      <c r="E7" s="238"/>
      <c r="F7" s="336" t="s">
        <v>246</v>
      </c>
      <c r="G7" s="337" t="s">
        <v>2</v>
      </c>
      <c r="H7" s="336" t="s">
        <v>245</v>
      </c>
      <c r="I7" s="337" t="s">
        <v>2</v>
      </c>
      <c r="J7" s="336" t="s">
        <v>245</v>
      </c>
      <c r="K7" s="337" t="s">
        <v>2</v>
      </c>
      <c r="L7" s="336" t="s">
        <v>245</v>
      </c>
      <c r="M7" s="337" t="s">
        <v>2</v>
      </c>
      <c r="N7" s="336" t="s">
        <v>245</v>
      </c>
      <c r="O7" s="338" t="s">
        <v>2</v>
      </c>
    </row>
    <row r="8" spans="1:25" ht="15.75" customHeight="1">
      <c r="A8" s="223" t="s">
        <v>83</v>
      </c>
      <c r="B8" s="272" t="s">
        <v>50</v>
      </c>
      <c r="C8" s="273"/>
      <c r="D8" s="273"/>
      <c r="E8" s="274" t="s">
        <v>41</v>
      </c>
      <c r="F8" s="339">
        <v>2661</v>
      </c>
      <c r="G8" s="340">
        <v>3141</v>
      </c>
      <c r="H8" s="339">
        <v>4540</v>
      </c>
      <c r="I8" s="341">
        <v>3146</v>
      </c>
      <c r="J8" s="339">
        <v>11243</v>
      </c>
      <c r="K8" s="342">
        <v>12063</v>
      </c>
      <c r="L8" s="339">
        <v>24456</v>
      </c>
      <c r="M8" s="341">
        <v>23747</v>
      </c>
      <c r="N8" s="339"/>
      <c r="O8" s="342"/>
      <c r="P8" s="343"/>
      <c r="Q8" s="343"/>
      <c r="R8" s="343"/>
      <c r="S8" s="343"/>
      <c r="T8" s="343"/>
      <c r="U8" s="343"/>
      <c r="V8" s="343"/>
      <c r="W8" s="343"/>
      <c r="X8" s="343"/>
      <c r="Y8" s="343"/>
    </row>
    <row r="9" spans="1:25" ht="15.75" customHeight="1">
      <c r="A9" s="245"/>
      <c r="B9" s="330"/>
      <c r="C9" s="280" t="s">
        <v>51</v>
      </c>
      <c r="D9" s="285"/>
      <c r="E9" s="281" t="s">
        <v>42</v>
      </c>
      <c r="F9" s="344">
        <v>2661</v>
      </c>
      <c r="G9" s="345">
        <v>2670</v>
      </c>
      <c r="H9" s="344">
        <v>4461</v>
      </c>
      <c r="I9" s="346">
        <v>2788</v>
      </c>
      <c r="J9" s="344">
        <v>11243</v>
      </c>
      <c r="K9" s="347">
        <v>11108</v>
      </c>
      <c r="L9" s="344">
        <v>24452</v>
      </c>
      <c r="M9" s="346">
        <v>23709</v>
      </c>
      <c r="N9" s="344"/>
      <c r="O9" s="347"/>
      <c r="P9" s="343"/>
      <c r="Q9" s="343"/>
      <c r="R9" s="343"/>
      <c r="S9" s="343"/>
      <c r="T9" s="343"/>
      <c r="U9" s="343"/>
      <c r="V9" s="343"/>
      <c r="W9" s="343"/>
      <c r="X9" s="343"/>
      <c r="Y9" s="343"/>
    </row>
    <row r="10" spans="1:25" ht="15.75" customHeight="1">
      <c r="A10" s="245"/>
      <c r="B10" s="307"/>
      <c r="C10" s="280" t="s">
        <v>52</v>
      </c>
      <c r="D10" s="285"/>
      <c r="E10" s="281" t="s">
        <v>43</v>
      </c>
      <c r="F10" s="344">
        <v>0</v>
      </c>
      <c r="G10" s="345">
        <v>470</v>
      </c>
      <c r="H10" s="344">
        <v>79</v>
      </c>
      <c r="I10" s="346">
        <v>358</v>
      </c>
      <c r="J10" s="348">
        <v>0</v>
      </c>
      <c r="K10" s="349">
        <v>955</v>
      </c>
      <c r="L10" s="344">
        <v>4</v>
      </c>
      <c r="M10" s="346">
        <v>38</v>
      </c>
      <c r="N10" s="344"/>
      <c r="O10" s="347"/>
      <c r="P10" s="343"/>
      <c r="Q10" s="343"/>
      <c r="R10" s="343"/>
      <c r="S10" s="343"/>
      <c r="T10" s="343"/>
      <c r="U10" s="343"/>
      <c r="V10" s="343"/>
      <c r="W10" s="343"/>
      <c r="X10" s="343"/>
      <c r="Y10" s="343"/>
    </row>
    <row r="11" spans="1:25" ht="15.75" customHeight="1">
      <c r="A11" s="245"/>
      <c r="B11" s="350" t="s">
        <v>53</v>
      </c>
      <c r="C11" s="351"/>
      <c r="D11" s="351"/>
      <c r="E11" s="352" t="s">
        <v>44</v>
      </c>
      <c r="F11" s="353">
        <v>2488</v>
      </c>
      <c r="G11" s="354">
        <v>2290</v>
      </c>
      <c r="H11" s="353">
        <v>4690</v>
      </c>
      <c r="I11" s="355">
        <v>27508</v>
      </c>
      <c r="J11" s="353">
        <v>9117</v>
      </c>
      <c r="K11" s="356">
        <v>9599</v>
      </c>
      <c r="L11" s="353">
        <v>25403</v>
      </c>
      <c r="M11" s="355">
        <v>25095</v>
      </c>
      <c r="N11" s="353"/>
      <c r="O11" s="356"/>
      <c r="P11" s="343"/>
      <c r="Q11" s="343"/>
      <c r="R11" s="343"/>
      <c r="S11" s="343"/>
      <c r="T11" s="343"/>
      <c r="U11" s="343"/>
      <c r="V11" s="343"/>
      <c r="W11" s="343"/>
      <c r="X11" s="343"/>
      <c r="Y11" s="343"/>
    </row>
    <row r="12" spans="1:25" ht="15.75" customHeight="1">
      <c r="A12" s="245"/>
      <c r="B12" s="357"/>
      <c r="C12" s="280" t="s">
        <v>54</v>
      </c>
      <c r="D12" s="285"/>
      <c r="E12" s="281" t="s">
        <v>45</v>
      </c>
      <c r="F12" s="344">
        <v>2443</v>
      </c>
      <c r="G12" s="345">
        <v>2266</v>
      </c>
      <c r="H12" s="353">
        <v>4307</v>
      </c>
      <c r="I12" s="346">
        <v>2854</v>
      </c>
      <c r="J12" s="353">
        <v>9075</v>
      </c>
      <c r="K12" s="347">
        <v>9347</v>
      </c>
      <c r="L12" s="344">
        <v>24420</v>
      </c>
      <c r="M12" s="346">
        <v>23653</v>
      </c>
      <c r="N12" s="344"/>
      <c r="O12" s="347"/>
      <c r="P12" s="343"/>
      <c r="Q12" s="343"/>
      <c r="R12" s="343"/>
      <c r="S12" s="343"/>
      <c r="T12" s="343"/>
      <c r="U12" s="343"/>
      <c r="V12" s="343"/>
      <c r="W12" s="343"/>
      <c r="X12" s="343"/>
      <c r="Y12" s="343"/>
    </row>
    <row r="13" spans="1:25" ht="15.75" customHeight="1">
      <c r="A13" s="245"/>
      <c r="B13" s="330"/>
      <c r="C13" s="358" t="s">
        <v>55</v>
      </c>
      <c r="D13" s="293"/>
      <c r="E13" s="359" t="s">
        <v>46</v>
      </c>
      <c r="F13" s="360">
        <v>45</v>
      </c>
      <c r="G13" s="361">
        <v>24</v>
      </c>
      <c r="H13" s="348">
        <v>383</v>
      </c>
      <c r="I13" s="349">
        <v>24653</v>
      </c>
      <c r="J13" s="348">
        <v>42</v>
      </c>
      <c r="K13" s="349">
        <v>252</v>
      </c>
      <c r="L13" s="360">
        <v>983</v>
      </c>
      <c r="M13" s="362">
        <v>1494</v>
      </c>
      <c r="N13" s="360"/>
      <c r="O13" s="363"/>
      <c r="P13" s="343"/>
      <c r="Q13" s="343"/>
      <c r="R13" s="343"/>
      <c r="S13" s="343"/>
      <c r="T13" s="343"/>
      <c r="U13" s="343"/>
      <c r="V13" s="343"/>
      <c r="W13" s="343"/>
      <c r="X13" s="343"/>
      <c r="Y13" s="343"/>
    </row>
    <row r="14" spans="1:25" ht="15.75" customHeight="1">
      <c r="A14" s="245"/>
      <c r="B14" s="284" t="s">
        <v>56</v>
      </c>
      <c r="C14" s="285"/>
      <c r="D14" s="285"/>
      <c r="E14" s="281" t="s">
        <v>154</v>
      </c>
      <c r="F14" s="364">
        <f aca="true" t="shared" si="0" ref="F14:O15">F9-F12</f>
        <v>218</v>
      </c>
      <c r="G14" s="365">
        <f t="shared" si="0"/>
        <v>404</v>
      </c>
      <c r="H14" s="364">
        <f t="shared" si="0"/>
        <v>154</v>
      </c>
      <c r="I14" s="365">
        <f t="shared" si="0"/>
        <v>-66</v>
      </c>
      <c r="J14" s="364">
        <f t="shared" si="0"/>
        <v>2168</v>
      </c>
      <c r="K14" s="365">
        <f t="shared" si="0"/>
        <v>1761</v>
      </c>
      <c r="L14" s="364">
        <f t="shared" si="0"/>
        <v>32</v>
      </c>
      <c r="M14" s="365">
        <f t="shared" si="0"/>
        <v>56</v>
      </c>
      <c r="N14" s="364">
        <f t="shared" si="0"/>
        <v>0</v>
      </c>
      <c r="O14" s="365">
        <f t="shared" si="0"/>
        <v>0</v>
      </c>
      <c r="P14" s="343"/>
      <c r="Q14" s="343"/>
      <c r="R14" s="343"/>
      <c r="S14" s="343"/>
      <c r="T14" s="343"/>
      <c r="U14" s="343"/>
      <c r="V14" s="343"/>
      <c r="W14" s="343"/>
      <c r="X14" s="343"/>
      <c r="Y14" s="343"/>
    </row>
    <row r="15" spans="1:25" ht="15.75" customHeight="1">
      <c r="A15" s="245"/>
      <c r="B15" s="284" t="s">
        <v>57</v>
      </c>
      <c r="C15" s="285"/>
      <c r="D15" s="285"/>
      <c r="E15" s="281" t="s">
        <v>155</v>
      </c>
      <c r="F15" s="364">
        <f t="shared" si="0"/>
        <v>-45</v>
      </c>
      <c r="G15" s="365">
        <f t="shared" si="0"/>
        <v>446</v>
      </c>
      <c r="H15" s="364">
        <f t="shared" si="0"/>
        <v>-304</v>
      </c>
      <c r="I15" s="365">
        <f t="shared" si="0"/>
        <v>-24295</v>
      </c>
      <c r="J15" s="364">
        <f t="shared" si="0"/>
        <v>-42</v>
      </c>
      <c r="K15" s="365">
        <f t="shared" si="0"/>
        <v>703</v>
      </c>
      <c r="L15" s="364">
        <f t="shared" si="0"/>
        <v>-979</v>
      </c>
      <c r="M15" s="365">
        <f t="shared" si="0"/>
        <v>-1456</v>
      </c>
      <c r="N15" s="364">
        <f t="shared" si="0"/>
        <v>0</v>
      </c>
      <c r="O15" s="365">
        <f t="shared" si="0"/>
        <v>0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</row>
    <row r="16" spans="1:25" ht="15.75" customHeight="1">
      <c r="A16" s="245"/>
      <c r="B16" s="284" t="s">
        <v>58</v>
      </c>
      <c r="C16" s="285"/>
      <c r="D16" s="285"/>
      <c r="E16" s="281" t="s">
        <v>156</v>
      </c>
      <c r="F16" s="364">
        <f aca="true" t="shared" si="1" ref="F16:O16">F8-F11</f>
        <v>173</v>
      </c>
      <c r="G16" s="365">
        <f t="shared" si="1"/>
        <v>851</v>
      </c>
      <c r="H16" s="364">
        <f t="shared" si="1"/>
        <v>-150</v>
      </c>
      <c r="I16" s="365">
        <f t="shared" si="1"/>
        <v>-24362</v>
      </c>
      <c r="J16" s="364">
        <f t="shared" si="1"/>
        <v>2126</v>
      </c>
      <c r="K16" s="365">
        <f t="shared" si="1"/>
        <v>2464</v>
      </c>
      <c r="L16" s="364">
        <f t="shared" si="1"/>
        <v>-947</v>
      </c>
      <c r="M16" s="365">
        <f t="shared" si="1"/>
        <v>-1348</v>
      </c>
      <c r="N16" s="364">
        <f t="shared" si="1"/>
        <v>0</v>
      </c>
      <c r="O16" s="365">
        <f t="shared" si="1"/>
        <v>0</v>
      </c>
      <c r="P16" s="343"/>
      <c r="Q16" s="343"/>
      <c r="R16" s="343"/>
      <c r="S16" s="343"/>
      <c r="T16" s="343"/>
      <c r="U16" s="343"/>
      <c r="V16" s="343"/>
      <c r="W16" s="343"/>
      <c r="X16" s="343"/>
      <c r="Y16" s="343"/>
    </row>
    <row r="17" spans="1:25" ht="15.75" customHeight="1">
      <c r="A17" s="245"/>
      <c r="B17" s="284" t="s">
        <v>59</v>
      </c>
      <c r="C17" s="285"/>
      <c r="D17" s="285"/>
      <c r="E17" s="366"/>
      <c r="F17" s="367">
        <v>0</v>
      </c>
      <c r="G17" s="368">
        <v>0</v>
      </c>
      <c r="H17" s="348">
        <v>45172</v>
      </c>
      <c r="I17" s="349">
        <v>45022</v>
      </c>
      <c r="J17" s="344">
        <v>0</v>
      </c>
      <c r="K17" s="347">
        <v>0</v>
      </c>
      <c r="L17" s="344">
        <v>29420</v>
      </c>
      <c r="M17" s="346">
        <v>28473</v>
      </c>
      <c r="N17" s="348"/>
      <c r="O17" s="369"/>
      <c r="P17" s="343"/>
      <c r="Q17" s="343"/>
      <c r="R17" s="343"/>
      <c r="S17" s="343"/>
      <c r="T17" s="343"/>
      <c r="U17" s="343"/>
      <c r="V17" s="343"/>
      <c r="W17" s="343"/>
      <c r="X17" s="343"/>
      <c r="Y17" s="343"/>
    </row>
    <row r="18" spans="1:25" ht="15.75" customHeight="1">
      <c r="A18" s="246"/>
      <c r="B18" s="370" t="s">
        <v>60</v>
      </c>
      <c r="C18" s="334"/>
      <c r="D18" s="334"/>
      <c r="E18" s="371"/>
      <c r="F18" s="372">
        <v>0</v>
      </c>
      <c r="G18" s="373">
        <v>0</v>
      </c>
      <c r="H18" s="374">
        <v>0</v>
      </c>
      <c r="I18" s="375">
        <v>0</v>
      </c>
      <c r="J18" s="374">
        <v>0</v>
      </c>
      <c r="K18" s="375">
        <v>0</v>
      </c>
      <c r="L18" s="374">
        <v>0</v>
      </c>
      <c r="M18" s="375">
        <v>0</v>
      </c>
      <c r="N18" s="374"/>
      <c r="O18" s="376"/>
      <c r="P18" s="343"/>
      <c r="Q18" s="343"/>
      <c r="R18" s="343"/>
      <c r="S18" s="343"/>
      <c r="T18" s="343"/>
      <c r="U18" s="343"/>
      <c r="V18" s="343"/>
      <c r="W18" s="343"/>
      <c r="X18" s="343"/>
      <c r="Y18" s="343"/>
    </row>
    <row r="19" spans="1:25" ht="15.75" customHeight="1">
      <c r="A19" s="245" t="s">
        <v>84</v>
      </c>
      <c r="B19" s="350" t="s">
        <v>61</v>
      </c>
      <c r="C19" s="377"/>
      <c r="D19" s="377"/>
      <c r="E19" s="378"/>
      <c r="F19" s="379">
        <v>2225</v>
      </c>
      <c r="G19" s="380">
        <v>1679</v>
      </c>
      <c r="H19" s="381">
        <v>8</v>
      </c>
      <c r="I19" s="382">
        <v>5364</v>
      </c>
      <c r="J19" s="381">
        <v>653</v>
      </c>
      <c r="K19" s="383">
        <v>1002</v>
      </c>
      <c r="L19" s="381">
        <v>2230</v>
      </c>
      <c r="M19" s="382">
        <v>1526</v>
      </c>
      <c r="N19" s="381"/>
      <c r="O19" s="383"/>
      <c r="P19" s="343"/>
      <c r="Q19" s="343"/>
      <c r="R19" s="343"/>
      <c r="S19" s="343"/>
      <c r="T19" s="343"/>
      <c r="U19" s="343"/>
      <c r="V19" s="343"/>
      <c r="W19" s="343"/>
      <c r="X19" s="343"/>
      <c r="Y19" s="343"/>
    </row>
    <row r="20" spans="1:25" ht="15.75" customHeight="1">
      <c r="A20" s="245"/>
      <c r="B20" s="384"/>
      <c r="C20" s="280" t="s">
        <v>62</v>
      </c>
      <c r="D20" s="285"/>
      <c r="E20" s="281"/>
      <c r="F20" s="364">
        <v>1019</v>
      </c>
      <c r="G20" s="365">
        <v>868</v>
      </c>
      <c r="H20" s="344">
        <v>8</v>
      </c>
      <c r="I20" s="346">
        <v>5364</v>
      </c>
      <c r="J20" s="344">
        <v>454</v>
      </c>
      <c r="K20" s="349">
        <v>472</v>
      </c>
      <c r="L20" s="344">
        <v>1340</v>
      </c>
      <c r="M20" s="346">
        <v>799</v>
      </c>
      <c r="N20" s="344"/>
      <c r="O20" s="347"/>
      <c r="P20" s="343"/>
      <c r="Q20" s="343"/>
      <c r="R20" s="343"/>
      <c r="S20" s="343"/>
      <c r="T20" s="343"/>
      <c r="U20" s="343"/>
      <c r="V20" s="343"/>
      <c r="W20" s="343"/>
      <c r="X20" s="343"/>
      <c r="Y20" s="343"/>
    </row>
    <row r="21" spans="1:25" ht="15.75" customHeight="1">
      <c r="A21" s="245"/>
      <c r="B21" s="279" t="s">
        <v>63</v>
      </c>
      <c r="C21" s="351"/>
      <c r="D21" s="351"/>
      <c r="E21" s="352" t="s">
        <v>157</v>
      </c>
      <c r="F21" s="385">
        <v>2225</v>
      </c>
      <c r="G21" s="386">
        <v>1679</v>
      </c>
      <c r="H21" s="353">
        <v>8</v>
      </c>
      <c r="I21" s="355">
        <v>5364</v>
      </c>
      <c r="J21" s="353">
        <v>653</v>
      </c>
      <c r="K21" s="356">
        <v>1002</v>
      </c>
      <c r="L21" s="353">
        <v>2230</v>
      </c>
      <c r="M21" s="355">
        <v>1526</v>
      </c>
      <c r="N21" s="353"/>
      <c r="O21" s="356"/>
      <c r="P21" s="343"/>
      <c r="Q21" s="343"/>
      <c r="R21" s="343"/>
      <c r="S21" s="343"/>
      <c r="T21" s="343"/>
      <c r="U21" s="343"/>
      <c r="V21" s="343"/>
      <c r="W21" s="343"/>
      <c r="X21" s="343"/>
      <c r="Y21" s="343"/>
    </row>
    <row r="22" spans="1:25" ht="15.75" customHeight="1">
      <c r="A22" s="245"/>
      <c r="B22" s="350" t="s">
        <v>64</v>
      </c>
      <c r="C22" s="377"/>
      <c r="D22" s="377"/>
      <c r="E22" s="378" t="s">
        <v>158</v>
      </c>
      <c r="F22" s="379">
        <v>3247</v>
      </c>
      <c r="G22" s="380">
        <v>2656</v>
      </c>
      <c r="H22" s="381">
        <v>2239</v>
      </c>
      <c r="I22" s="382">
        <v>6072</v>
      </c>
      <c r="J22" s="381">
        <v>5950</v>
      </c>
      <c r="K22" s="383">
        <v>6259</v>
      </c>
      <c r="L22" s="381">
        <v>3727</v>
      </c>
      <c r="M22" s="382">
        <v>3009</v>
      </c>
      <c r="N22" s="381"/>
      <c r="O22" s="38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5.75" customHeight="1">
      <c r="A23" s="245"/>
      <c r="B23" s="357" t="s">
        <v>65</v>
      </c>
      <c r="C23" s="358" t="s">
        <v>66</v>
      </c>
      <c r="D23" s="293"/>
      <c r="E23" s="359"/>
      <c r="F23" s="387">
        <v>484</v>
      </c>
      <c r="G23" s="388">
        <v>468</v>
      </c>
      <c r="H23" s="360">
        <v>2223</v>
      </c>
      <c r="I23" s="362">
        <v>6068</v>
      </c>
      <c r="J23" s="360">
        <v>2085</v>
      </c>
      <c r="K23" s="363">
        <v>2011</v>
      </c>
      <c r="L23" s="360">
        <v>1973</v>
      </c>
      <c r="M23" s="362">
        <v>1911</v>
      </c>
      <c r="N23" s="360"/>
      <c r="O23" s="36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5.75" customHeight="1">
      <c r="A24" s="245"/>
      <c r="B24" s="284" t="s">
        <v>159</v>
      </c>
      <c r="C24" s="285"/>
      <c r="D24" s="285"/>
      <c r="E24" s="281" t="s">
        <v>160</v>
      </c>
      <c r="F24" s="364">
        <f aca="true" t="shared" si="2" ref="F24:O24">F21-F22</f>
        <v>-1022</v>
      </c>
      <c r="G24" s="365">
        <f t="shared" si="2"/>
        <v>-977</v>
      </c>
      <c r="H24" s="364">
        <f t="shared" si="2"/>
        <v>-2231</v>
      </c>
      <c r="I24" s="365">
        <f t="shared" si="2"/>
        <v>-708</v>
      </c>
      <c r="J24" s="364">
        <f t="shared" si="2"/>
        <v>-5297</v>
      </c>
      <c r="K24" s="365">
        <f t="shared" si="2"/>
        <v>-5257</v>
      </c>
      <c r="L24" s="364">
        <f t="shared" si="2"/>
        <v>-1497</v>
      </c>
      <c r="M24" s="365">
        <f t="shared" si="2"/>
        <v>-1483</v>
      </c>
      <c r="N24" s="364">
        <f t="shared" si="2"/>
        <v>0</v>
      </c>
      <c r="O24" s="365">
        <f t="shared" si="2"/>
        <v>0</v>
      </c>
      <c r="P24" s="343"/>
      <c r="Q24" s="343"/>
      <c r="R24" s="343"/>
      <c r="S24" s="343"/>
      <c r="T24" s="343"/>
      <c r="U24" s="343"/>
      <c r="V24" s="343"/>
      <c r="W24" s="343"/>
      <c r="X24" s="343"/>
      <c r="Y24" s="343"/>
    </row>
    <row r="25" spans="1:25" ht="15.75" customHeight="1">
      <c r="A25" s="245"/>
      <c r="B25" s="292" t="s">
        <v>67</v>
      </c>
      <c r="C25" s="293"/>
      <c r="D25" s="293"/>
      <c r="E25" s="389" t="s">
        <v>161</v>
      </c>
      <c r="F25" s="390">
        <v>1022</v>
      </c>
      <c r="G25" s="391">
        <v>977</v>
      </c>
      <c r="H25" s="392">
        <v>2231</v>
      </c>
      <c r="I25" s="391">
        <v>708</v>
      </c>
      <c r="J25" s="392">
        <v>5297</v>
      </c>
      <c r="K25" s="391">
        <v>5257</v>
      </c>
      <c r="L25" s="392">
        <v>1497</v>
      </c>
      <c r="M25" s="391">
        <v>1483</v>
      </c>
      <c r="N25" s="392"/>
      <c r="O25" s="391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5.75" customHeight="1">
      <c r="A26" s="245"/>
      <c r="B26" s="279" t="s">
        <v>68</v>
      </c>
      <c r="C26" s="351"/>
      <c r="D26" s="351"/>
      <c r="E26" s="393"/>
      <c r="F26" s="394"/>
      <c r="G26" s="395"/>
      <c r="H26" s="396"/>
      <c r="I26" s="395"/>
      <c r="J26" s="396"/>
      <c r="K26" s="395"/>
      <c r="L26" s="396"/>
      <c r="M26" s="395"/>
      <c r="N26" s="396"/>
      <c r="O26" s="395"/>
      <c r="P26" s="343"/>
      <c r="Q26" s="343"/>
      <c r="R26" s="343"/>
      <c r="S26" s="343"/>
      <c r="T26" s="343"/>
      <c r="U26" s="343"/>
      <c r="V26" s="343"/>
      <c r="W26" s="343"/>
      <c r="X26" s="343"/>
      <c r="Y26" s="343"/>
    </row>
    <row r="27" spans="1:25" ht="15.75" customHeight="1">
      <c r="A27" s="246"/>
      <c r="B27" s="370" t="s">
        <v>162</v>
      </c>
      <c r="C27" s="334"/>
      <c r="D27" s="334"/>
      <c r="E27" s="397" t="s">
        <v>163</v>
      </c>
      <c r="F27" s="398">
        <f aca="true" t="shared" si="3" ref="F27:O27">F24+F25</f>
        <v>0</v>
      </c>
      <c r="G27" s="399">
        <f t="shared" si="3"/>
        <v>0</v>
      </c>
      <c r="H27" s="398">
        <f t="shared" si="3"/>
        <v>0</v>
      </c>
      <c r="I27" s="399">
        <f t="shared" si="3"/>
        <v>0</v>
      </c>
      <c r="J27" s="398">
        <f t="shared" si="3"/>
        <v>0</v>
      </c>
      <c r="K27" s="399">
        <f t="shared" si="3"/>
        <v>0</v>
      </c>
      <c r="L27" s="398">
        <f t="shared" si="3"/>
        <v>0</v>
      </c>
      <c r="M27" s="399">
        <f t="shared" si="3"/>
        <v>0</v>
      </c>
      <c r="N27" s="398">
        <f t="shared" si="3"/>
        <v>0</v>
      </c>
      <c r="O27" s="399">
        <f t="shared" si="3"/>
        <v>0</v>
      </c>
      <c r="P27" s="343"/>
      <c r="Q27" s="343"/>
      <c r="R27" s="343"/>
      <c r="S27" s="343"/>
      <c r="T27" s="343"/>
      <c r="U27" s="343"/>
      <c r="V27" s="343"/>
      <c r="W27" s="343"/>
      <c r="X27" s="343"/>
      <c r="Y27" s="343"/>
    </row>
    <row r="28" spans="6:25" ht="15.75" customHeight="1">
      <c r="F28" s="343"/>
      <c r="G28" s="343"/>
      <c r="H28" s="343"/>
      <c r="I28" s="343"/>
      <c r="J28" s="343"/>
      <c r="K28" s="343"/>
      <c r="L28" s="400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</row>
    <row r="29" spans="1:25" ht="15.75" customHeight="1">
      <c r="A29" s="334"/>
      <c r="F29" s="343"/>
      <c r="G29" s="343"/>
      <c r="H29" s="343"/>
      <c r="I29" s="343"/>
      <c r="J29" s="401"/>
      <c r="K29" s="401"/>
      <c r="L29" s="400"/>
      <c r="M29" s="343"/>
      <c r="N29" s="343"/>
      <c r="O29" s="401" t="s">
        <v>164</v>
      </c>
      <c r="P29" s="343"/>
      <c r="Q29" s="343"/>
      <c r="R29" s="343"/>
      <c r="S29" s="343"/>
      <c r="T29" s="343"/>
      <c r="U29" s="343"/>
      <c r="V29" s="343"/>
      <c r="W29" s="343"/>
      <c r="X29" s="343"/>
      <c r="Y29" s="401"/>
    </row>
    <row r="30" spans="1:25" ht="15.75" customHeight="1">
      <c r="A30" s="239" t="s">
        <v>69</v>
      </c>
      <c r="B30" s="240"/>
      <c r="C30" s="240"/>
      <c r="D30" s="240"/>
      <c r="E30" s="241"/>
      <c r="F30" s="251" t="s">
        <v>256</v>
      </c>
      <c r="G30" s="252"/>
      <c r="H30" s="251" t="s">
        <v>261</v>
      </c>
      <c r="I30" s="252"/>
      <c r="J30" s="253" t="s">
        <v>262</v>
      </c>
      <c r="K30" s="254"/>
      <c r="L30" s="253"/>
      <c r="M30" s="254"/>
      <c r="N30" s="253"/>
      <c r="O30" s="254"/>
      <c r="P30" s="400"/>
      <c r="Q30" s="400"/>
      <c r="R30" s="400"/>
      <c r="S30" s="400"/>
      <c r="T30" s="400"/>
      <c r="U30" s="400"/>
      <c r="V30" s="400"/>
      <c r="W30" s="400"/>
      <c r="X30" s="400"/>
      <c r="Y30" s="400"/>
    </row>
    <row r="31" spans="1:25" ht="15.75" customHeight="1">
      <c r="A31" s="242"/>
      <c r="B31" s="243"/>
      <c r="C31" s="243"/>
      <c r="D31" s="243"/>
      <c r="E31" s="244"/>
      <c r="F31" s="336" t="s">
        <v>245</v>
      </c>
      <c r="G31" s="337" t="s">
        <v>2</v>
      </c>
      <c r="H31" s="336" t="s">
        <v>245</v>
      </c>
      <c r="I31" s="337" t="s">
        <v>2</v>
      </c>
      <c r="J31" s="336" t="s">
        <v>245</v>
      </c>
      <c r="K31" s="337" t="s">
        <v>2</v>
      </c>
      <c r="L31" s="336" t="s">
        <v>245</v>
      </c>
      <c r="M31" s="337" t="s">
        <v>2</v>
      </c>
      <c r="N31" s="336" t="s">
        <v>245</v>
      </c>
      <c r="O31" s="402" t="s">
        <v>2</v>
      </c>
      <c r="P31" s="403"/>
      <c r="Q31" s="403"/>
      <c r="R31" s="403"/>
      <c r="S31" s="403"/>
      <c r="T31" s="403"/>
      <c r="U31" s="403"/>
      <c r="V31" s="403"/>
      <c r="W31" s="403"/>
      <c r="X31" s="403"/>
      <c r="Y31" s="403"/>
    </row>
    <row r="32" spans="1:25" ht="15.75" customHeight="1">
      <c r="A32" s="223" t="s">
        <v>85</v>
      </c>
      <c r="B32" s="272" t="s">
        <v>50</v>
      </c>
      <c r="C32" s="273"/>
      <c r="D32" s="273"/>
      <c r="E32" s="404" t="s">
        <v>41</v>
      </c>
      <c r="F32" s="381">
        <v>4179</v>
      </c>
      <c r="G32" s="405">
        <v>4058</v>
      </c>
      <c r="H32" s="339">
        <v>16</v>
      </c>
      <c r="I32" s="341">
        <v>16</v>
      </c>
      <c r="J32" s="339">
        <v>5723</v>
      </c>
      <c r="K32" s="342">
        <v>3499</v>
      </c>
      <c r="L32" s="381"/>
      <c r="M32" s="405"/>
      <c r="N32" s="339"/>
      <c r="O32" s="406"/>
      <c r="P32" s="405"/>
      <c r="Q32" s="405"/>
      <c r="R32" s="405"/>
      <c r="S32" s="405"/>
      <c r="T32" s="407"/>
      <c r="U32" s="407"/>
      <c r="V32" s="405"/>
      <c r="W32" s="405"/>
      <c r="X32" s="407"/>
      <c r="Y32" s="407"/>
    </row>
    <row r="33" spans="1:25" ht="15.75" customHeight="1">
      <c r="A33" s="224"/>
      <c r="B33" s="330"/>
      <c r="C33" s="358" t="s">
        <v>70</v>
      </c>
      <c r="D33" s="293"/>
      <c r="E33" s="289"/>
      <c r="F33" s="360">
        <v>3566</v>
      </c>
      <c r="G33" s="361">
        <v>3457</v>
      </c>
      <c r="H33" s="360"/>
      <c r="I33" s="362"/>
      <c r="J33" s="360">
        <v>3343</v>
      </c>
      <c r="K33" s="363">
        <v>3380</v>
      </c>
      <c r="L33" s="360"/>
      <c r="M33" s="361"/>
      <c r="N33" s="360"/>
      <c r="O33" s="388"/>
      <c r="P33" s="405"/>
      <c r="Q33" s="405"/>
      <c r="R33" s="405"/>
      <c r="S33" s="405"/>
      <c r="T33" s="407"/>
      <c r="U33" s="407"/>
      <c r="V33" s="405"/>
      <c r="W33" s="405"/>
      <c r="X33" s="407"/>
      <c r="Y33" s="407"/>
    </row>
    <row r="34" spans="1:25" ht="15.75" customHeight="1">
      <c r="A34" s="224"/>
      <c r="B34" s="330"/>
      <c r="C34" s="408"/>
      <c r="D34" s="280" t="s">
        <v>71</v>
      </c>
      <c r="E34" s="286"/>
      <c r="F34" s="344"/>
      <c r="G34" s="345"/>
      <c r="H34" s="344"/>
      <c r="I34" s="346"/>
      <c r="J34" s="344">
        <v>3262</v>
      </c>
      <c r="K34" s="347">
        <v>3289</v>
      </c>
      <c r="L34" s="344"/>
      <c r="M34" s="345"/>
      <c r="N34" s="344"/>
      <c r="O34" s="365"/>
      <c r="P34" s="405"/>
      <c r="Q34" s="405"/>
      <c r="R34" s="405"/>
      <c r="S34" s="405"/>
      <c r="T34" s="407"/>
      <c r="U34" s="407"/>
      <c r="V34" s="405"/>
      <c r="W34" s="405"/>
      <c r="X34" s="407"/>
      <c r="Y34" s="407"/>
    </row>
    <row r="35" spans="1:25" ht="15.75" customHeight="1">
      <c r="A35" s="224"/>
      <c r="B35" s="307"/>
      <c r="C35" s="409" t="s">
        <v>72</v>
      </c>
      <c r="D35" s="351"/>
      <c r="E35" s="410"/>
      <c r="F35" s="353">
        <v>613</v>
      </c>
      <c r="G35" s="354">
        <v>601</v>
      </c>
      <c r="H35" s="353">
        <v>16</v>
      </c>
      <c r="I35" s="355">
        <v>16</v>
      </c>
      <c r="J35" s="411">
        <v>2380</v>
      </c>
      <c r="K35" s="412">
        <v>119</v>
      </c>
      <c r="L35" s="353"/>
      <c r="M35" s="354"/>
      <c r="N35" s="353"/>
      <c r="O35" s="386"/>
      <c r="P35" s="405"/>
      <c r="Q35" s="405"/>
      <c r="R35" s="405"/>
      <c r="S35" s="405"/>
      <c r="T35" s="407"/>
      <c r="U35" s="407"/>
      <c r="V35" s="405"/>
      <c r="W35" s="405"/>
      <c r="X35" s="407"/>
      <c r="Y35" s="407"/>
    </row>
    <row r="36" spans="1:25" ht="15.75" customHeight="1">
      <c r="A36" s="224"/>
      <c r="B36" s="350" t="s">
        <v>53</v>
      </c>
      <c r="C36" s="377"/>
      <c r="D36" s="377"/>
      <c r="E36" s="404" t="s">
        <v>42</v>
      </c>
      <c r="F36" s="381">
        <v>4095</v>
      </c>
      <c r="G36" s="405">
        <v>4015</v>
      </c>
      <c r="H36" s="381">
        <v>16</v>
      </c>
      <c r="I36" s="382">
        <v>16</v>
      </c>
      <c r="J36" s="381">
        <v>3030</v>
      </c>
      <c r="K36" s="383">
        <v>2963</v>
      </c>
      <c r="L36" s="381"/>
      <c r="M36" s="405"/>
      <c r="N36" s="381"/>
      <c r="O36" s="380"/>
      <c r="P36" s="405"/>
      <c r="Q36" s="405"/>
      <c r="R36" s="405"/>
      <c r="S36" s="405"/>
      <c r="T36" s="405"/>
      <c r="U36" s="405"/>
      <c r="V36" s="405"/>
      <c r="W36" s="405"/>
      <c r="X36" s="407"/>
      <c r="Y36" s="407"/>
    </row>
    <row r="37" spans="1:25" ht="15.75" customHeight="1">
      <c r="A37" s="224"/>
      <c r="B37" s="330"/>
      <c r="C37" s="280" t="s">
        <v>73</v>
      </c>
      <c r="D37" s="285"/>
      <c r="E37" s="286"/>
      <c r="F37" s="344">
        <v>3588</v>
      </c>
      <c r="G37" s="345">
        <v>3456</v>
      </c>
      <c r="H37" s="344"/>
      <c r="I37" s="346"/>
      <c r="J37" s="344">
        <v>1842</v>
      </c>
      <c r="K37" s="347">
        <v>1771</v>
      </c>
      <c r="L37" s="344"/>
      <c r="M37" s="345"/>
      <c r="N37" s="344"/>
      <c r="O37" s="365"/>
      <c r="P37" s="405"/>
      <c r="Q37" s="405"/>
      <c r="R37" s="405"/>
      <c r="S37" s="405"/>
      <c r="T37" s="405"/>
      <c r="U37" s="405"/>
      <c r="V37" s="405"/>
      <c r="W37" s="405"/>
      <c r="X37" s="407"/>
      <c r="Y37" s="407"/>
    </row>
    <row r="38" spans="1:25" ht="15.75" customHeight="1">
      <c r="A38" s="224"/>
      <c r="B38" s="307"/>
      <c r="C38" s="280" t="s">
        <v>74</v>
      </c>
      <c r="D38" s="285"/>
      <c r="E38" s="286"/>
      <c r="F38" s="364">
        <v>506</v>
      </c>
      <c r="G38" s="365">
        <v>559</v>
      </c>
      <c r="H38" s="344">
        <v>16</v>
      </c>
      <c r="I38" s="346">
        <v>16</v>
      </c>
      <c r="J38" s="344">
        <v>1187</v>
      </c>
      <c r="K38" s="412">
        <v>1192</v>
      </c>
      <c r="L38" s="344"/>
      <c r="M38" s="345"/>
      <c r="N38" s="344"/>
      <c r="O38" s="365"/>
      <c r="P38" s="405"/>
      <c r="Q38" s="405"/>
      <c r="R38" s="407"/>
      <c r="S38" s="407"/>
      <c r="T38" s="405"/>
      <c r="U38" s="405"/>
      <c r="V38" s="405"/>
      <c r="W38" s="405"/>
      <c r="X38" s="407"/>
      <c r="Y38" s="407"/>
    </row>
    <row r="39" spans="1:25" ht="15.75" customHeight="1">
      <c r="A39" s="225"/>
      <c r="B39" s="413" t="s">
        <v>75</v>
      </c>
      <c r="C39" s="414"/>
      <c r="D39" s="414"/>
      <c r="E39" s="415" t="s">
        <v>165</v>
      </c>
      <c r="F39" s="398">
        <f aca="true" t="shared" si="4" ref="F39:O39">F32-F36</f>
        <v>84</v>
      </c>
      <c r="G39" s="399">
        <f t="shared" si="4"/>
        <v>43</v>
      </c>
      <c r="H39" s="398">
        <f t="shared" si="4"/>
        <v>0</v>
      </c>
      <c r="I39" s="399">
        <f t="shared" si="4"/>
        <v>0</v>
      </c>
      <c r="J39" s="398">
        <f t="shared" si="4"/>
        <v>2693</v>
      </c>
      <c r="K39" s="399">
        <f t="shared" si="4"/>
        <v>536</v>
      </c>
      <c r="L39" s="398">
        <f t="shared" si="4"/>
        <v>0</v>
      </c>
      <c r="M39" s="399">
        <f t="shared" si="4"/>
        <v>0</v>
      </c>
      <c r="N39" s="398">
        <f t="shared" si="4"/>
        <v>0</v>
      </c>
      <c r="O39" s="399">
        <f t="shared" si="4"/>
        <v>0</v>
      </c>
      <c r="P39" s="405"/>
      <c r="Q39" s="405"/>
      <c r="R39" s="405"/>
      <c r="S39" s="405"/>
      <c r="T39" s="405"/>
      <c r="U39" s="405"/>
      <c r="V39" s="405"/>
      <c r="W39" s="405"/>
      <c r="X39" s="407"/>
      <c r="Y39" s="407"/>
    </row>
    <row r="40" spans="1:25" ht="15.75" customHeight="1">
      <c r="A40" s="223" t="s">
        <v>86</v>
      </c>
      <c r="B40" s="350" t="s">
        <v>76</v>
      </c>
      <c r="C40" s="377"/>
      <c r="D40" s="377"/>
      <c r="E40" s="404" t="s">
        <v>44</v>
      </c>
      <c r="F40" s="379">
        <v>3811</v>
      </c>
      <c r="G40" s="380">
        <v>3360</v>
      </c>
      <c r="H40" s="381">
        <v>44</v>
      </c>
      <c r="I40" s="382">
        <v>43</v>
      </c>
      <c r="J40" s="381">
        <v>9644</v>
      </c>
      <c r="K40" s="383">
        <v>9443</v>
      </c>
      <c r="L40" s="381"/>
      <c r="M40" s="405"/>
      <c r="N40" s="381"/>
      <c r="O40" s="380"/>
      <c r="P40" s="405"/>
      <c r="Q40" s="405"/>
      <c r="R40" s="405"/>
      <c r="S40" s="405"/>
      <c r="T40" s="407"/>
      <c r="U40" s="407"/>
      <c r="V40" s="407"/>
      <c r="W40" s="407"/>
      <c r="X40" s="405"/>
      <c r="Y40" s="405"/>
    </row>
    <row r="41" spans="1:25" ht="15.75" customHeight="1">
      <c r="A41" s="226"/>
      <c r="B41" s="307"/>
      <c r="C41" s="280" t="s">
        <v>77</v>
      </c>
      <c r="D41" s="285"/>
      <c r="E41" s="286"/>
      <c r="F41" s="416">
        <v>466</v>
      </c>
      <c r="G41" s="417">
        <v>457</v>
      </c>
      <c r="H41" s="411"/>
      <c r="I41" s="412"/>
      <c r="J41" s="344">
        <v>5480</v>
      </c>
      <c r="K41" s="347">
        <v>3624</v>
      </c>
      <c r="L41" s="344"/>
      <c r="M41" s="345"/>
      <c r="N41" s="344"/>
      <c r="O41" s="365"/>
      <c r="P41" s="407"/>
      <c r="Q41" s="407"/>
      <c r="R41" s="407"/>
      <c r="S41" s="407"/>
      <c r="T41" s="407"/>
      <c r="U41" s="407"/>
      <c r="V41" s="407"/>
      <c r="W41" s="407"/>
      <c r="X41" s="405"/>
      <c r="Y41" s="405"/>
    </row>
    <row r="42" spans="1:25" ht="15.75" customHeight="1">
      <c r="A42" s="226"/>
      <c r="B42" s="350" t="s">
        <v>64</v>
      </c>
      <c r="C42" s="377"/>
      <c r="D42" s="377"/>
      <c r="E42" s="404" t="s">
        <v>45</v>
      </c>
      <c r="F42" s="379">
        <v>3868</v>
      </c>
      <c r="G42" s="380">
        <v>3404</v>
      </c>
      <c r="H42" s="381">
        <v>44</v>
      </c>
      <c r="I42" s="382">
        <v>43</v>
      </c>
      <c r="J42" s="381">
        <v>12357</v>
      </c>
      <c r="K42" s="383">
        <v>8165</v>
      </c>
      <c r="L42" s="381"/>
      <c r="M42" s="405"/>
      <c r="N42" s="381"/>
      <c r="O42" s="380"/>
      <c r="P42" s="405"/>
      <c r="Q42" s="405"/>
      <c r="R42" s="405"/>
      <c r="S42" s="405"/>
      <c r="T42" s="407"/>
      <c r="U42" s="407"/>
      <c r="V42" s="405"/>
      <c r="W42" s="405"/>
      <c r="X42" s="405"/>
      <c r="Y42" s="405"/>
    </row>
    <row r="43" spans="1:25" ht="15.75" customHeight="1">
      <c r="A43" s="226"/>
      <c r="B43" s="307"/>
      <c r="C43" s="280" t="s">
        <v>78</v>
      </c>
      <c r="D43" s="285"/>
      <c r="E43" s="286"/>
      <c r="F43" s="364">
        <v>1415</v>
      </c>
      <c r="G43" s="365">
        <v>1356</v>
      </c>
      <c r="H43" s="344">
        <v>44</v>
      </c>
      <c r="I43" s="346">
        <v>43</v>
      </c>
      <c r="J43" s="411">
        <v>11411</v>
      </c>
      <c r="K43" s="412">
        <v>7977</v>
      </c>
      <c r="L43" s="344"/>
      <c r="M43" s="345"/>
      <c r="N43" s="344"/>
      <c r="O43" s="365"/>
      <c r="P43" s="405"/>
      <c r="Q43" s="405"/>
      <c r="R43" s="407"/>
      <c r="S43" s="405"/>
      <c r="T43" s="407"/>
      <c r="U43" s="407"/>
      <c r="V43" s="405"/>
      <c r="W43" s="405"/>
      <c r="X43" s="407"/>
      <c r="Y43" s="407"/>
    </row>
    <row r="44" spans="1:25" ht="15.75" customHeight="1">
      <c r="A44" s="227"/>
      <c r="B44" s="370" t="s">
        <v>75</v>
      </c>
      <c r="C44" s="334"/>
      <c r="D44" s="334"/>
      <c r="E44" s="415" t="s">
        <v>166</v>
      </c>
      <c r="F44" s="372">
        <f aca="true" t="shared" si="5" ref="F44:O44">F40-F42</f>
        <v>-57</v>
      </c>
      <c r="G44" s="373">
        <f t="shared" si="5"/>
        <v>-44</v>
      </c>
      <c r="H44" s="372">
        <f t="shared" si="5"/>
        <v>0</v>
      </c>
      <c r="I44" s="373">
        <f t="shared" si="5"/>
        <v>0</v>
      </c>
      <c r="J44" s="372">
        <f t="shared" si="5"/>
        <v>-2713</v>
      </c>
      <c r="K44" s="373">
        <f t="shared" si="5"/>
        <v>1278</v>
      </c>
      <c r="L44" s="372">
        <f t="shared" si="5"/>
        <v>0</v>
      </c>
      <c r="M44" s="373">
        <f t="shared" si="5"/>
        <v>0</v>
      </c>
      <c r="N44" s="372">
        <f t="shared" si="5"/>
        <v>0</v>
      </c>
      <c r="O44" s="373">
        <f t="shared" si="5"/>
        <v>0</v>
      </c>
      <c r="P44" s="407"/>
      <c r="Q44" s="407"/>
      <c r="R44" s="405"/>
      <c r="S44" s="405"/>
      <c r="T44" s="407"/>
      <c r="U44" s="407"/>
      <c r="V44" s="405"/>
      <c r="W44" s="405"/>
      <c r="X44" s="405"/>
      <c r="Y44" s="405"/>
    </row>
    <row r="45" spans="1:25" ht="15.75" customHeight="1">
      <c r="A45" s="230" t="s">
        <v>87</v>
      </c>
      <c r="B45" s="323" t="s">
        <v>79</v>
      </c>
      <c r="C45" s="418"/>
      <c r="D45" s="418"/>
      <c r="E45" s="419" t="s">
        <v>167</v>
      </c>
      <c r="F45" s="420">
        <f aca="true" t="shared" si="6" ref="F45:O45">F39+F44</f>
        <v>27</v>
      </c>
      <c r="G45" s="421">
        <f t="shared" si="6"/>
        <v>-1</v>
      </c>
      <c r="H45" s="420">
        <f t="shared" si="6"/>
        <v>0</v>
      </c>
      <c r="I45" s="421">
        <f t="shared" si="6"/>
        <v>0</v>
      </c>
      <c r="J45" s="420">
        <f t="shared" si="6"/>
        <v>-20</v>
      </c>
      <c r="K45" s="421">
        <f t="shared" si="6"/>
        <v>1814</v>
      </c>
      <c r="L45" s="420">
        <f t="shared" si="6"/>
        <v>0</v>
      </c>
      <c r="M45" s="421">
        <f t="shared" si="6"/>
        <v>0</v>
      </c>
      <c r="N45" s="420">
        <f t="shared" si="6"/>
        <v>0</v>
      </c>
      <c r="O45" s="421">
        <f t="shared" si="6"/>
        <v>0</v>
      </c>
      <c r="P45" s="405"/>
      <c r="Q45" s="405"/>
      <c r="R45" s="405"/>
      <c r="S45" s="405"/>
      <c r="T45" s="405"/>
      <c r="U45" s="405"/>
      <c r="V45" s="405"/>
      <c r="W45" s="405"/>
      <c r="X45" s="405"/>
      <c r="Y45" s="405"/>
    </row>
    <row r="46" spans="1:25" ht="15.75" customHeight="1">
      <c r="A46" s="231"/>
      <c r="B46" s="284" t="s">
        <v>80</v>
      </c>
      <c r="C46" s="285"/>
      <c r="D46" s="285"/>
      <c r="E46" s="285"/>
      <c r="F46" s="416"/>
      <c r="G46" s="417"/>
      <c r="H46" s="411"/>
      <c r="I46" s="412"/>
      <c r="J46" s="411">
        <v>5</v>
      </c>
      <c r="K46" s="412">
        <v>2048</v>
      </c>
      <c r="L46" s="344"/>
      <c r="M46" s="345"/>
      <c r="N46" s="411"/>
      <c r="O46" s="369"/>
      <c r="P46" s="407"/>
      <c r="Q46" s="407"/>
      <c r="R46" s="407"/>
      <c r="S46" s="407"/>
      <c r="T46" s="407"/>
      <c r="U46" s="407"/>
      <c r="V46" s="407"/>
      <c r="W46" s="407"/>
      <c r="X46" s="407"/>
      <c r="Y46" s="407"/>
    </row>
    <row r="47" spans="1:25" ht="15.75" customHeight="1">
      <c r="A47" s="231"/>
      <c r="B47" s="284" t="s">
        <v>81</v>
      </c>
      <c r="C47" s="285"/>
      <c r="D47" s="285"/>
      <c r="E47" s="285"/>
      <c r="F47" s="344">
        <v>28</v>
      </c>
      <c r="G47" s="345">
        <v>1</v>
      </c>
      <c r="H47" s="344"/>
      <c r="I47" s="346"/>
      <c r="J47" s="344">
        <v>169</v>
      </c>
      <c r="K47" s="347">
        <v>194</v>
      </c>
      <c r="L47" s="344"/>
      <c r="M47" s="345"/>
      <c r="N47" s="344"/>
      <c r="O47" s="365"/>
      <c r="P47" s="405"/>
      <c r="Q47" s="405"/>
      <c r="R47" s="405"/>
      <c r="S47" s="405"/>
      <c r="T47" s="405"/>
      <c r="U47" s="405"/>
      <c r="V47" s="405"/>
      <c r="W47" s="405"/>
      <c r="X47" s="405"/>
      <c r="Y47" s="405"/>
    </row>
    <row r="48" spans="1:25" ht="15.75" customHeight="1">
      <c r="A48" s="232"/>
      <c r="B48" s="370" t="s">
        <v>82</v>
      </c>
      <c r="C48" s="334"/>
      <c r="D48" s="334"/>
      <c r="E48" s="334"/>
      <c r="F48" s="422"/>
      <c r="G48" s="423"/>
      <c r="H48" s="422"/>
      <c r="I48" s="424"/>
      <c r="J48" s="422">
        <v>132</v>
      </c>
      <c r="K48" s="425">
        <v>194</v>
      </c>
      <c r="L48" s="422"/>
      <c r="M48" s="423"/>
      <c r="N48" s="422"/>
      <c r="O48" s="399"/>
      <c r="P48" s="405"/>
      <c r="Q48" s="405"/>
      <c r="R48" s="405"/>
      <c r="S48" s="405"/>
      <c r="T48" s="405"/>
      <c r="U48" s="405"/>
      <c r="V48" s="405"/>
      <c r="W48" s="405"/>
      <c r="X48" s="405"/>
      <c r="Y48" s="405"/>
    </row>
    <row r="49" spans="1:15" ht="15.75" customHeight="1">
      <c r="A49" s="264" t="s">
        <v>168</v>
      </c>
      <c r="O49" s="426"/>
    </row>
    <row r="50" ht="15.75" customHeight="1">
      <c r="O50" s="330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="75" zoomScaleSheetLayoutView="75" zoomScalePageLayoutView="0" workbookViewId="0" topLeftCell="A1">
      <selection activeCell="D1" sqref="D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6" width="12.59765625" style="2" customWidth="1"/>
    <col min="17" max="16384" width="9" style="2" customWidth="1"/>
  </cols>
  <sheetData>
    <row r="1" spans="1:4" ht="33.75" customHeight="1">
      <c r="A1" s="163" t="s">
        <v>0</v>
      </c>
      <c r="B1" s="163"/>
      <c r="C1" s="170" t="s">
        <v>272</v>
      </c>
      <c r="D1" s="171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6" ht="15" customHeight="1">
      <c r="A5" s="172"/>
      <c r="B5" s="172" t="s">
        <v>247</v>
      </c>
      <c r="C5" s="172"/>
      <c r="D5" s="172"/>
      <c r="H5" s="37"/>
      <c r="L5" s="37"/>
      <c r="N5" s="37"/>
      <c r="P5" s="37" t="s">
        <v>170</v>
      </c>
    </row>
    <row r="6" spans="1:16" ht="15" customHeight="1">
      <c r="A6" s="173"/>
      <c r="B6" s="174"/>
      <c r="C6" s="174"/>
      <c r="D6" s="174"/>
      <c r="E6" s="261" t="s">
        <v>263</v>
      </c>
      <c r="F6" s="262"/>
      <c r="G6" s="261" t="s">
        <v>264</v>
      </c>
      <c r="H6" s="262"/>
      <c r="I6" s="261" t="s">
        <v>265</v>
      </c>
      <c r="J6" s="262"/>
      <c r="K6" s="263" t="s">
        <v>266</v>
      </c>
      <c r="L6" s="262"/>
      <c r="M6" s="261" t="s">
        <v>267</v>
      </c>
      <c r="N6" s="262"/>
      <c r="O6" s="257" t="s">
        <v>268</v>
      </c>
      <c r="P6" s="258"/>
    </row>
    <row r="7" spans="1:16" ht="15" customHeight="1">
      <c r="A7" s="59"/>
      <c r="B7" s="60"/>
      <c r="C7" s="60"/>
      <c r="D7" s="60"/>
      <c r="E7" s="175" t="s">
        <v>248</v>
      </c>
      <c r="F7" s="176" t="s">
        <v>2</v>
      </c>
      <c r="G7" s="175" t="s">
        <v>245</v>
      </c>
      <c r="H7" s="176" t="s">
        <v>2</v>
      </c>
      <c r="I7" s="175" t="s">
        <v>245</v>
      </c>
      <c r="J7" s="176" t="s">
        <v>2</v>
      </c>
      <c r="K7" s="175" t="s">
        <v>245</v>
      </c>
      <c r="L7" s="176" t="s">
        <v>2</v>
      </c>
      <c r="M7" s="175" t="s">
        <v>245</v>
      </c>
      <c r="N7" s="206" t="s">
        <v>2</v>
      </c>
      <c r="O7" s="175" t="s">
        <v>245</v>
      </c>
      <c r="P7" s="206" t="s">
        <v>2</v>
      </c>
    </row>
    <row r="8" spans="1:16" ht="18" customHeight="1">
      <c r="A8" s="208" t="s">
        <v>171</v>
      </c>
      <c r="B8" s="177" t="s">
        <v>172</v>
      </c>
      <c r="C8" s="178"/>
      <c r="D8" s="178"/>
      <c r="E8" s="179">
        <v>1</v>
      </c>
      <c r="F8" s="180">
        <v>1</v>
      </c>
      <c r="G8" s="179">
        <v>6</v>
      </c>
      <c r="H8" s="181">
        <v>6</v>
      </c>
      <c r="I8" s="179">
        <v>1</v>
      </c>
      <c r="J8" s="180">
        <v>1</v>
      </c>
      <c r="K8" s="179">
        <v>2</v>
      </c>
      <c r="L8" s="181">
        <v>2</v>
      </c>
      <c r="M8" s="179">
        <v>15</v>
      </c>
      <c r="N8" s="181">
        <v>15</v>
      </c>
      <c r="O8" s="179">
        <v>1</v>
      </c>
      <c r="P8" s="181">
        <v>1</v>
      </c>
    </row>
    <row r="9" spans="1:16" ht="18" customHeight="1">
      <c r="A9" s="209"/>
      <c r="B9" s="208" t="s">
        <v>173</v>
      </c>
      <c r="C9" s="166" t="s">
        <v>174</v>
      </c>
      <c r="D9" s="167"/>
      <c r="E9" s="182">
        <v>30</v>
      </c>
      <c r="F9" s="183">
        <v>30</v>
      </c>
      <c r="G9" s="182">
        <v>10</v>
      </c>
      <c r="H9" s="184">
        <v>10</v>
      </c>
      <c r="I9" s="182">
        <v>6325</v>
      </c>
      <c r="J9" s="183">
        <v>6325</v>
      </c>
      <c r="K9" s="182">
        <v>79455</v>
      </c>
      <c r="L9" s="184">
        <v>78955</v>
      </c>
      <c r="M9" s="182">
        <v>1000</v>
      </c>
      <c r="N9" s="184">
        <v>1000</v>
      </c>
      <c r="O9" s="182">
        <v>100</v>
      </c>
      <c r="P9" s="184">
        <v>100</v>
      </c>
    </row>
    <row r="10" spans="1:16" ht="18" customHeight="1">
      <c r="A10" s="209"/>
      <c r="B10" s="209"/>
      <c r="C10" s="44" t="s">
        <v>175</v>
      </c>
      <c r="D10" s="43"/>
      <c r="E10" s="185">
        <v>30</v>
      </c>
      <c r="F10" s="186">
        <v>30</v>
      </c>
      <c r="G10" s="185">
        <v>8</v>
      </c>
      <c r="H10" s="187">
        <v>8</v>
      </c>
      <c r="I10" s="185">
        <v>6325</v>
      </c>
      <c r="J10" s="186">
        <v>6325</v>
      </c>
      <c r="K10" s="185">
        <v>39727</v>
      </c>
      <c r="L10" s="187">
        <v>39477</v>
      </c>
      <c r="M10" s="185">
        <v>510</v>
      </c>
      <c r="N10" s="187">
        <v>510</v>
      </c>
      <c r="O10" s="185">
        <v>100</v>
      </c>
      <c r="P10" s="187">
        <v>100</v>
      </c>
    </row>
    <row r="11" spans="1:16" ht="18" customHeight="1">
      <c r="A11" s="209"/>
      <c r="B11" s="209"/>
      <c r="C11" s="44" t="s">
        <v>176</v>
      </c>
      <c r="D11" s="43"/>
      <c r="E11" s="185">
        <v>0</v>
      </c>
      <c r="F11" s="186">
        <v>0</v>
      </c>
      <c r="G11" s="185">
        <v>2</v>
      </c>
      <c r="H11" s="187">
        <v>2</v>
      </c>
      <c r="I11" s="185">
        <v>0</v>
      </c>
      <c r="J11" s="186">
        <v>0</v>
      </c>
      <c r="K11" s="185">
        <v>39727</v>
      </c>
      <c r="L11" s="187">
        <v>39477</v>
      </c>
      <c r="M11" s="185">
        <v>90</v>
      </c>
      <c r="N11" s="187">
        <v>90</v>
      </c>
      <c r="O11" s="185" t="s">
        <v>251</v>
      </c>
      <c r="P11" s="187">
        <v>0</v>
      </c>
    </row>
    <row r="12" spans="1:16" ht="18" customHeight="1">
      <c r="A12" s="209"/>
      <c r="B12" s="209"/>
      <c r="C12" s="44" t="s">
        <v>177</v>
      </c>
      <c r="D12" s="43"/>
      <c r="E12" s="185">
        <v>0</v>
      </c>
      <c r="F12" s="186">
        <v>0</v>
      </c>
      <c r="G12" s="185">
        <v>0</v>
      </c>
      <c r="H12" s="187">
        <v>0</v>
      </c>
      <c r="I12" s="185">
        <v>0</v>
      </c>
      <c r="J12" s="186">
        <v>0</v>
      </c>
      <c r="K12" s="185">
        <v>0</v>
      </c>
      <c r="L12" s="187">
        <v>0</v>
      </c>
      <c r="M12" s="185">
        <v>235</v>
      </c>
      <c r="N12" s="187">
        <v>235</v>
      </c>
      <c r="O12" s="185" t="s">
        <v>251</v>
      </c>
      <c r="P12" s="187">
        <v>0</v>
      </c>
    </row>
    <row r="13" spans="1:16" ht="18" customHeight="1">
      <c r="A13" s="209"/>
      <c r="B13" s="209"/>
      <c r="C13" s="44" t="s">
        <v>178</v>
      </c>
      <c r="D13" s="43"/>
      <c r="E13" s="185">
        <v>0</v>
      </c>
      <c r="F13" s="186">
        <v>0</v>
      </c>
      <c r="G13" s="185">
        <v>0</v>
      </c>
      <c r="H13" s="187">
        <v>0</v>
      </c>
      <c r="I13" s="185">
        <v>0</v>
      </c>
      <c r="J13" s="186">
        <v>0</v>
      </c>
      <c r="K13" s="185">
        <v>0</v>
      </c>
      <c r="L13" s="187">
        <v>0</v>
      </c>
      <c r="M13" s="185"/>
      <c r="N13" s="187">
        <v>0</v>
      </c>
      <c r="O13" s="185" t="s">
        <v>251</v>
      </c>
      <c r="P13" s="187">
        <v>0</v>
      </c>
    </row>
    <row r="14" spans="1:16" ht="18" customHeight="1">
      <c r="A14" s="210"/>
      <c r="B14" s="210"/>
      <c r="C14" s="47" t="s">
        <v>179</v>
      </c>
      <c r="D14" s="31"/>
      <c r="E14" s="188">
        <v>0</v>
      </c>
      <c r="F14" s="189">
        <v>0</v>
      </c>
      <c r="G14" s="188">
        <v>0</v>
      </c>
      <c r="H14" s="190">
        <v>0</v>
      </c>
      <c r="I14" s="188">
        <v>0</v>
      </c>
      <c r="J14" s="189">
        <v>0</v>
      </c>
      <c r="K14" s="188">
        <v>0</v>
      </c>
      <c r="L14" s="190">
        <v>0</v>
      </c>
      <c r="M14" s="188">
        <v>165</v>
      </c>
      <c r="N14" s="190">
        <v>165</v>
      </c>
      <c r="O14" s="188" t="s">
        <v>251</v>
      </c>
      <c r="P14" s="190">
        <v>0</v>
      </c>
    </row>
    <row r="15" spans="1:16" ht="18" customHeight="1">
      <c r="A15" s="250" t="s">
        <v>180</v>
      </c>
      <c r="B15" s="208" t="s">
        <v>181</v>
      </c>
      <c r="C15" s="166" t="s">
        <v>182</v>
      </c>
      <c r="D15" s="167"/>
      <c r="E15" s="191">
        <v>29334</v>
      </c>
      <c r="F15" s="192">
        <v>28070</v>
      </c>
      <c r="G15" s="191">
        <v>4870</v>
      </c>
      <c r="H15" s="157">
        <v>4402</v>
      </c>
      <c r="I15" s="191">
        <v>4263</v>
      </c>
      <c r="J15" s="192">
        <v>4184</v>
      </c>
      <c r="K15" s="191">
        <v>5403</v>
      </c>
      <c r="L15" s="157">
        <v>4305</v>
      </c>
      <c r="M15" s="191">
        <v>788</v>
      </c>
      <c r="N15" s="157">
        <v>1141</v>
      </c>
      <c r="O15" s="191">
        <v>309</v>
      </c>
      <c r="P15" s="157">
        <v>269</v>
      </c>
    </row>
    <row r="16" spans="1:16" ht="18" customHeight="1">
      <c r="A16" s="209"/>
      <c r="B16" s="209"/>
      <c r="C16" s="44" t="s">
        <v>183</v>
      </c>
      <c r="D16" s="43"/>
      <c r="E16" s="70">
        <v>74</v>
      </c>
      <c r="F16" s="117">
        <v>75</v>
      </c>
      <c r="G16" s="70">
        <v>16406</v>
      </c>
      <c r="H16" s="128">
        <v>16920</v>
      </c>
      <c r="I16" s="70">
        <v>19053</v>
      </c>
      <c r="J16" s="117">
        <v>19054</v>
      </c>
      <c r="K16" s="70">
        <v>369456</v>
      </c>
      <c r="L16" s="128">
        <v>367541</v>
      </c>
      <c r="M16" s="70">
        <v>1943</v>
      </c>
      <c r="N16" s="128">
        <v>1635</v>
      </c>
      <c r="O16" s="70">
        <v>23</v>
      </c>
      <c r="P16" s="128">
        <v>29</v>
      </c>
    </row>
    <row r="17" spans="1:16" ht="18" customHeight="1">
      <c r="A17" s="209"/>
      <c r="B17" s="209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>
        <v>0</v>
      </c>
      <c r="J17" s="117">
        <v>0</v>
      </c>
      <c r="K17" s="70">
        <v>213</v>
      </c>
      <c r="L17" s="128">
        <v>228</v>
      </c>
      <c r="M17" s="70"/>
      <c r="N17" s="128">
        <v>0</v>
      </c>
      <c r="O17" s="70" t="s">
        <v>251</v>
      </c>
      <c r="P17" s="128">
        <v>0</v>
      </c>
    </row>
    <row r="18" spans="1:16" ht="18" customHeight="1">
      <c r="A18" s="209"/>
      <c r="B18" s="210"/>
      <c r="C18" s="47" t="s">
        <v>185</v>
      </c>
      <c r="D18" s="31"/>
      <c r="E18" s="73">
        <v>29408</v>
      </c>
      <c r="F18" s="193">
        <v>28145</v>
      </c>
      <c r="G18" s="73">
        <v>21276</v>
      </c>
      <c r="H18" s="193">
        <v>21321</v>
      </c>
      <c r="I18" s="73">
        <v>23316</v>
      </c>
      <c r="J18" s="193">
        <v>23237</v>
      </c>
      <c r="K18" s="73">
        <v>375072</v>
      </c>
      <c r="L18" s="193">
        <v>372073</v>
      </c>
      <c r="M18" s="73">
        <v>2732</v>
      </c>
      <c r="N18" s="193">
        <v>2776</v>
      </c>
      <c r="O18" s="73">
        <v>332</v>
      </c>
      <c r="P18" s="193">
        <v>298</v>
      </c>
    </row>
    <row r="19" spans="1:16" ht="18" customHeight="1">
      <c r="A19" s="209"/>
      <c r="B19" s="208" t="s">
        <v>186</v>
      </c>
      <c r="C19" s="166" t="s">
        <v>187</v>
      </c>
      <c r="D19" s="167"/>
      <c r="E19" s="156">
        <v>9056</v>
      </c>
      <c r="F19" s="157">
        <v>8106</v>
      </c>
      <c r="G19" s="156">
        <v>5794</v>
      </c>
      <c r="H19" s="157">
        <v>6166</v>
      </c>
      <c r="I19" s="156">
        <v>760</v>
      </c>
      <c r="J19" s="157">
        <v>749</v>
      </c>
      <c r="K19" s="156">
        <v>18324</v>
      </c>
      <c r="L19" s="157">
        <v>17546</v>
      </c>
      <c r="M19" s="156">
        <v>482</v>
      </c>
      <c r="N19" s="157">
        <v>484</v>
      </c>
      <c r="O19" s="156">
        <v>105</v>
      </c>
      <c r="P19" s="157">
        <v>97</v>
      </c>
    </row>
    <row r="20" spans="1:16" ht="18" customHeight="1">
      <c r="A20" s="209"/>
      <c r="B20" s="209"/>
      <c r="C20" s="44" t="s">
        <v>188</v>
      </c>
      <c r="D20" s="43"/>
      <c r="E20" s="69">
        <v>201</v>
      </c>
      <c r="F20" s="128">
        <v>71</v>
      </c>
      <c r="G20" s="69">
        <v>6646</v>
      </c>
      <c r="H20" s="128">
        <v>6848</v>
      </c>
      <c r="I20" s="69">
        <v>783</v>
      </c>
      <c r="J20" s="128">
        <v>1429</v>
      </c>
      <c r="K20" s="69">
        <v>228139</v>
      </c>
      <c r="L20" s="128">
        <v>232030</v>
      </c>
      <c r="M20" s="69">
        <v>1049</v>
      </c>
      <c r="N20" s="128">
        <v>1130</v>
      </c>
      <c r="O20" s="69" t="s">
        <v>251</v>
      </c>
      <c r="P20" s="128">
        <v>0</v>
      </c>
    </row>
    <row r="21" spans="1:16" s="198" customFormat="1" ht="18" customHeight="1">
      <c r="A21" s="209"/>
      <c r="B21" s="209"/>
      <c r="C21" s="194" t="s">
        <v>189</v>
      </c>
      <c r="D21" s="195"/>
      <c r="E21" s="196">
        <v>0</v>
      </c>
      <c r="F21" s="197">
        <v>0</v>
      </c>
      <c r="G21" s="196">
        <v>0</v>
      </c>
      <c r="H21" s="197">
        <v>0</v>
      </c>
      <c r="I21" s="196">
        <v>15448</v>
      </c>
      <c r="J21" s="197">
        <v>14734</v>
      </c>
      <c r="K21" s="196">
        <v>49020</v>
      </c>
      <c r="L21" s="197">
        <v>43408</v>
      </c>
      <c r="M21" s="196"/>
      <c r="N21" s="197">
        <v>0</v>
      </c>
      <c r="O21" s="196" t="s">
        <v>251</v>
      </c>
      <c r="P21" s="197">
        <v>0</v>
      </c>
    </row>
    <row r="22" spans="1:16" ht="18" customHeight="1">
      <c r="A22" s="209"/>
      <c r="B22" s="210"/>
      <c r="C22" s="11" t="s">
        <v>190</v>
      </c>
      <c r="D22" s="12"/>
      <c r="E22" s="73">
        <v>9256</v>
      </c>
      <c r="F22" s="140">
        <v>8177</v>
      </c>
      <c r="G22" s="73">
        <v>12439</v>
      </c>
      <c r="H22" s="140">
        <v>13014</v>
      </c>
      <c r="I22" s="73">
        <v>16991</v>
      </c>
      <c r="J22" s="140">
        <v>16912</v>
      </c>
      <c r="K22" s="73">
        <v>295483</v>
      </c>
      <c r="L22" s="140">
        <v>292984</v>
      </c>
      <c r="M22" s="73">
        <v>1531</v>
      </c>
      <c r="N22" s="140">
        <v>1613</v>
      </c>
      <c r="O22" s="73">
        <v>105</v>
      </c>
      <c r="P22" s="140">
        <v>97</v>
      </c>
    </row>
    <row r="23" spans="1:16" ht="18" customHeight="1">
      <c r="A23" s="209"/>
      <c r="B23" s="208" t="s">
        <v>191</v>
      </c>
      <c r="C23" s="166" t="s">
        <v>192</v>
      </c>
      <c r="D23" s="167"/>
      <c r="E23" s="156">
        <v>30</v>
      </c>
      <c r="F23" s="157">
        <v>30</v>
      </c>
      <c r="G23" s="156">
        <v>10</v>
      </c>
      <c r="H23" s="157">
        <v>10</v>
      </c>
      <c r="I23" s="156">
        <v>6325</v>
      </c>
      <c r="J23" s="157">
        <v>6325</v>
      </c>
      <c r="K23" s="156">
        <v>79455</v>
      </c>
      <c r="L23" s="157">
        <v>78955</v>
      </c>
      <c r="M23" s="156">
        <v>1000</v>
      </c>
      <c r="N23" s="157">
        <v>1000</v>
      </c>
      <c r="O23" s="156">
        <v>50</v>
      </c>
      <c r="P23" s="157">
        <v>50</v>
      </c>
    </row>
    <row r="24" spans="1:16" ht="18" customHeight="1">
      <c r="A24" s="209"/>
      <c r="B24" s="209"/>
      <c r="C24" s="44" t="s">
        <v>193</v>
      </c>
      <c r="D24" s="43"/>
      <c r="E24" s="69">
        <v>20121</v>
      </c>
      <c r="F24" s="128">
        <v>19938</v>
      </c>
      <c r="G24" s="69">
        <v>8827</v>
      </c>
      <c r="H24" s="128">
        <v>8297</v>
      </c>
      <c r="I24" s="69">
        <v>0</v>
      </c>
      <c r="J24" s="128">
        <v>0</v>
      </c>
      <c r="K24" s="69">
        <v>134</v>
      </c>
      <c r="L24" s="128">
        <v>134</v>
      </c>
      <c r="M24" s="69">
        <v>200</v>
      </c>
      <c r="N24" s="128">
        <v>163</v>
      </c>
      <c r="O24" s="69">
        <v>177</v>
      </c>
      <c r="P24" s="128">
        <v>151</v>
      </c>
    </row>
    <row r="25" spans="1:16" ht="18" customHeight="1">
      <c r="A25" s="209"/>
      <c r="B25" s="209"/>
      <c r="C25" s="44" t="s">
        <v>194</v>
      </c>
      <c r="D25" s="43"/>
      <c r="E25" s="69">
        <v>0</v>
      </c>
      <c r="F25" s="128">
        <v>0</v>
      </c>
      <c r="G25" s="69">
        <v>0</v>
      </c>
      <c r="H25" s="128">
        <v>0</v>
      </c>
      <c r="I25" s="69">
        <v>0</v>
      </c>
      <c r="J25" s="128">
        <v>0</v>
      </c>
      <c r="K25" s="69">
        <v>0</v>
      </c>
      <c r="L25" s="128">
        <v>0</v>
      </c>
      <c r="M25" s="69"/>
      <c r="N25" s="128">
        <v>0</v>
      </c>
      <c r="O25" s="69" t="s">
        <v>251</v>
      </c>
      <c r="P25" s="128">
        <v>0</v>
      </c>
    </row>
    <row r="26" spans="1:16" ht="18" customHeight="1">
      <c r="A26" s="209"/>
      <c r="B26" s="210"/>
      <c r="C26" s="45" t="s">
        <v>195</v>
      </c>
      <c r="D26" s="46"/>
      <c r="E26" s="71">
        <v>20151</v>
      </c>
      <c r="F26" s="140">
        <v>19968</v>
      </c>
      <c r="G26" s="71">
        <v>8837</v>
      </c>
      <c r="H26" s="140">
        <v>8307</v>
      </c>
      <c r="I26" s="159">
        <v>6325</v>
      </c>
      <c r="J26" s="140">
        <v>6325</v>
      </c>
      <c r="K26" s="71">
        <v>79589</v>
      </c>
      <c r="L26" s="140">
        <v>79089</v>
      </c>
      <c r="M26" s="71">
        <v>1200</v>
      </c>
      <c r="N26" s="140">
        <v>1163</v>
      </c>
      <c r="O26" s="71">
        <v>227</v>
      </c>
      <c r="P26" s="140">
        <v>201</v>
      </c>
    </row>
    <row r="27" spans="1:16" ht="18" customHeight="1">
      <c r="A27" s="210"/>
      <c r="B27" s="47" t="s">
        <v>196</v>
      </c>
      <c r="C27" s="31"/>
      <c r="D27" s="31"/>
      <c r="E27" s="199">
        <v>29408</v>
      </c>
      <c r="F27" s="140">
        <v>28145</v>
      </c>
      <c r="G27" s="73">
        <v>21276</v>
      </c>
      <c r="H27" s="140">
        <v>21321</v>
      </c>
      <c r="I27" s="199">
        <v>23316</v>
      </c>
      <c r="J27" s="140">
        <v>23237</v>
      </c>
      <c r="K27" s="73">
        <v>375072</v>
      </c>
      <c r="L27" s="140">
        <v>372073</v>
      </c>
      <c r="M27" s="73">
        <v>2732</v>
      </c>
      <c r="N27" s="140">
        <v>2776</v>
      </c>
      <c r="O27" s="73">
        <v>332</v>
      </c>
      <c r="P27" s="140">
        <v>298</v>
      </c>
    </row>
    <row r="28" spans="1:16" ht="18" customHeight="1">
      <c r="A28" s="208" t="s">
        <v>197</v>
      </c>
      <c r="B28" s="208" t="s">
        <v>198</v>
      </c>
      <c r="C28" s="166" t="s">
        <v>199</v>
      </c>
      <c r="D28" s="200" t="s">
        <v>41</v>
      </c>
      <c r="E28" s="156">
        <v>239</v>
      </c>
      <c r="F28" s="157">
        <v>514</v>
      </c>
      <c r="G28" s="156">
        <v>2104</v>
      </c>
      <c r="H28" s="157">
        <v>1953</v>
      </c>
      <c r="I28" s="156">
        <v>1131.7</v>
      </c>
      <c r="J28" s="157">
        <v>1068</v>
      </c>
      <c r="K28" s="156">
        <v>11615</v>
      </c>
      <c r="L28" s="157">
        <v>10720</v>
      </c>
      <c r="M28" s="156">
        <v>1548</v>
      </c>
      <c r="N28" s="157">
        <v>1492</v>
      </c>
      <c r="O28" s="156">
        <v>264</v>
      </c>
      <c r="P28" s="157">
        <v>264</v>
      </c>
    </row>
    <row r="29" spans="1:16" ht="18" customHeight="1">
      <c r="A29" s="209"/>
      <c r="B29" s="209"/>
      <c r="C29" s="44" t="s">
        <v>200</v>
      </c>
      <c r="D29" s="201" t="s">
        <v>42</v>
      </c>
      <c r="E29" s="69">
        <v>217</v>
      </c>
      <c r="F29" s="128">
        <v>493</v>
      </c>
      <c r="G29" s="69">
        <v>1429</v>
      </c>
      <c r="H29" s="128">
        <v>1321</v>
      </c>
      <c r="I29" s="69">
        <v>357.9</v>
      </c>
      <c r="J29" s="128">
        <v>369</v>
      </c>
      <c r="K29" s="69">
        <v>3641</v>
      </c>
      <c r="L29" s="128">
        <v>3377</v>
      </c>
      <c r="M29" s="69">
        <v>1266</v>
      </c>
      <c r="N29" s="128">
        <v>1179</v>
      </c>
      <c r="O29" s="69">
        <v>0</v>
      </c>
      <c r="P29" s="128">
        <v>0</v>
      </c>
    </row>
    <row r="30" spans="1:16" ht="18" customHeight="1">
      <c r="A30" s="209"/>
      <c r="B30" s="209"/>
      <c r="C30" s="44" t="s">
        <v>201</v>
      </c>
      <c r="D30" s="201" t="s">
        <v>202</v>
      </c>
      <c r="E30" s="69">
        <v>68</v>
      </c>
      <c r="F30" s="128">
        <v>60</v>
      </c>
      <c r="G30" s="70">
        <v>149</v>
      </c>
      <c r="H30" s="128">
        <v>129</v>
      </c>
      <c r="I30" s="69">
        <v>122.9</v>
      </c>
      <c r="J30" s="128">
        <v>121</v>
      </c>
      <c r="K30" s="69">
        <v>405</v>
      </c>
      <c r="L30" s="128">
        <v>389</v>
      </c>
      <c r="M30" s="69">
        <v>184</v>
      </c>
      <c r="N30" s="128">
        <v>224</v>
      </c>
      <c r="O30" s="69">
        <v>226</v>
      </c>
      <c r="P30" s="128">
        <v>215</v>
      </c>
    </row>
    <row r="31" spans="1:16" ht="18" customHeight="1">
      <c r="A31" s="209"/>
      <c r="B31" s="209"/>
      <c r="C31" s="11" t="s">
        <v>203</v>
      </c>
      <c r="D31" s="202" t="s">
        <v>204</v>
      </c>
      <c r="E31" s="73">
        <f aca="true" t="shared" si="0" ref="E31:N31">E28-E29-E30</f>
        <v>-46</v>
      </c>
      <c r="F31" s="193">
        <f t="shared" si="0"/>
        <v>-39</v>
      </c>
      <c r="G31" s="73">
        <f t="shared" si="0"/>
        <v>526</v>
      </c>
      <c r="H31" s="193">
        <f t="shared" si="0"/>
        <v>503</v>
      </c>
      <c r="I31" s="73">
        <f t="shared" si="0"/>
        <v>650.9000000000001</v>
      </c>
      <c r="J31" s="203">
        <f t="shared" si="0"/>
        <v>578</v>
      </c>
      <c r="K31" s="73">
        <f t="shared" si="0"/>
        <v>7569</v>
      </c>
      <c r="L31" s="203">
        <f t="shared" si="0"/>
        <v>6954</v>
      </c>
      <c r="M31" s="73">
        <f t="shared" si="0"/>
        <v>98</v>
      </c>
      <c r="N31" s="193">
        <f t="shared" si="0"/>
        <v>89</v>
      </c>
      <c r="O31" s="73">
        <f>O28-O29-O30</f>
        <v>38</v>
      </c>
      <c r="P31" s="193">
        <f>P28-P29-P30</f>
        <v>49</v>
      </c>
    </row>
    <row r="32" spans="1:16" ht="18" customHeight="1">
      <c r="A32" s="209"/>
      <c r="B32" s="209"/>
      <c r="C32" s="166" t="s">
        <v>205</v>
      </c>
      <c r="D32" s="200" t="s">
        <v>206</v>
      </c>
      <c r="E32" s="156">
        <v>229</v>
      </c>
      <c r="F32" s="157">
        <v>243</v>
      </c>
      <c r="G32" s="156">
        <v>101</v>
      </c>
      <c r="H32" s="157">
        <v>69</v>
      </c>
      <c r="I32" s="156">
        <v>72.3</v>
      </c>
      <c r="J32" s="157">
        <v>42</v>
      </c>
      <c r="K32" s="156">
        <v>50</v>
      </c>
      <c r="L32" s="157">
        <v>64</v>
      </c>
      <c r="M32" s="156">
        <v>6</v>
      </c>
      <c r="N32" s="157">
        <v>11</v>
      </c>
      <c r="O32" s="156">
        <v>0</v>
      </c>
      <c r="P32" s="157">
        <v>0</v>
      </c>
    </row>
    <row r="33" spans="1:16" ht="18" customHeight="1">
      <c r="A33" s="209"/>
      <c r="B33" s="209"/>
      <c r="C33" s="44" t="s">
        <v>207</v>
      </c>
      <c r="D33" s="201" t="s">
        <v>208</v>
      </c>
      <c r="E33" s="69">
        <v>0</v>
      </c>
      <c r="F33" s="128">
        <v>0</v>
      </c>
      <c r="G33" s="69">
        <v>141</v>
      </c>
      <c r="H33" s="128">
        <v>140</v>
      </c>
      <c r="I33" s="69">
        <v>9.6</v>
      </c>
      <c r="J33" s="128">
        <v>12</v>
      </c>
      <c r="K33" s="69">
        <v>2007</v>
      </c>
      <c r="L33" s="128">
        <v>2104</v>
      </c>
      <c r="M33" s="69">
        <v>49</v>
      </c>
      <c r="N33" s="128">
        <v>66</v>
      </c>
      <c r="O33" s="69">
        <v>0</v>
      </c>
      <c r="P33" s="128">
        <v>0</v>
      </c>
    </row>
    <row r="34" spans="1:16" ht="18" customHeight="1">
      <c r="A34" s="209"/>
      <c r="B34" s="210"/>
      <c r="C34" s="11" t="s">
        <v>209</v>
      </c>
      <c r="D34" s="202" t="s">
        <v>210</v>
      </c>
      <c r="E34" s="73">
        <f aca="true" t="shared" si="1" ref="E34:N34">E31+E32-E33</f>
        <v>183</v>
      </c>
      <c r="F34" s="140">
        <f t="shared" si="1"/>
        <v>204</v>
      </c>
      <c r="G34" s="73">
        <f t="shared" si="1"/>
        <v>486</v>
      </c>
      <c r="H34" s="140">
        <f t="shared" si="1"/>
        <v>432</v>
      </c>
      <c r="I34" s="73">
        <f t="shared" si="1"/>
        <v>713.6</v>
      </c>
      <c r="J34" s="140">
        <f t="shared" si="1"/>
        <v>608</v>
      </c>
      <c r="K34" s="73">
        <f t="shared" si="1"/>
        <v>5612</v>
      </c>
      <c r="L34" s="140">
        <f t="shared" si="1"/>
        <v>4914</v>
      </c>
      <c r="M34" s="73">
        <f t="shared" si="1"/>
        <v>55</v>
      </c>
      <c r="N34" s="140">
        <f t="shared" si="1"/>
        <v>34</v>
      </c>
      <c r="O34" s="73">
        <f>O31+O32-O33</f>
        <v>38</v>
      </c>
      <c r="P34" s="140">
        <f>P31+P32-P33</f>
        <v>49</v>
      </c>
    </row>
    <row r="35" spans="1:16" ht="18" customHeight="1">
      <c r="A35" s="209"/>
      <c r="B35" s="208" t="s">
        <v>211</v>
      </c>
      <c r="C35" s="166" t="s">
        <v>212</v>
      </c>
      <c r="D35" s="200" t="s">
        <v>213</v>
      </c>
      <c r="E35" s="156">
        <v>0</v>
      </c>
      <c r="F35" s="157">
        <v>0</v>
      </c>
      <c r="G35" s="156">
        <v>135</v>
      </c>
      <c r="H35" s="157">
        <v>36</v>
      </c>
      <c r="I35" s="156">
        <v>0</v>
      </c>
      <c r="J35" s="157">
        <v>0</v>
      </c>
      <c r="K35" s="156">
        <v>0</v>
      </c>
      <c r="L35" s="157">
        <v>0</v>
      </c>
      <c r="M35" s="156">
        <v>0</v>
      </c>
      <c r="N35" s="157">
        <v>0</v>
      </c>
      <c r="O35" s="156">
        <v>0</v>
      </c>
      <c r="P35" s="157">
        <v>0</v>
      </c>
    </row>
    <row r="36" spans="1:16" ht="18" customHeight="1">
      <c r="A36" s="209"/>
      <c r="B36" s="209"/>
      <c r="C36" s="44" t="s">
        <v>214</v>
      </c>
      <c r="D36" s="201" t="s">
        <v>215</v>
      </c>
      <c r="E36" s="69">
        <v>0</v>
      </c>
      <c r="F36" s="128">
        <v>0</v>
      </c>
      <c r="G36" s="69">
        <v>93</v>
      </c>
      <c r="H36" s="128">
        <v>206</v>
      </c>
      <c r="I36" s="69">
        <v>0</v>
      </c>
      <c r="J36" s="128">
        <v>0</v>
      </c>
      <c r="K36" s="69">
        <v>0</v>
      </c>
      <c r="L36" s="128">
        <v>0</v>
      </c>
      <c r="M36" s="69">
        <v>0</v>
      </c>
      <c r="N36" s="128">
        <v>2</v>
      </c>
      <c r="O36" s="69">
        <v>0</v>
      </c>
      <c r="P36" s="128">
        <v>0</v>
      </c>
    </row>
    <row r="37" spans="1:16" ht="18" customHeight="1">
      <c r="A37" s="209"/>
      <c r="B37" s="209"/>
      <c r="C37" s="44" t="s">
        <v>216</v>
      </c>
      <c r="D37" s="201" t="s">
        <v>217</v>
      </c>
      <c r="E37" s="69">
        <f aca="true" t="shared" si="2" ref="E37:N37">E34+E35-E36</f>
        <v>183</v>
      </c>
      <c r="F37" s="128">
        <f t="shared" si="2"/>
        <v>204</v>
      </c>
      <c r="G37" s="69">
        <f t="shared" si="2"/>
        <v>528</v>
      </c>
      <c r="H37" s="128">
        <f t="shared" si="2"/>
        <v>262</v>
      </c>
      <c r="I37" s="69">
        <f t="shared" si="2"/>
        <v>713.6</v>
      </c>
      <c r="J37" s="128">
        <f t="shared" si="2"/>
        <v>608</v>
      </c>
      <c r="K37" s="69">
        <f t="shared" si="2"/>
        <v>5612</v>
      </c>
      <c r="L37" s="128">
        <f t="shared" si="2"/>
        <v>4914</v>
      </c>
      <c r="M37" s="69">
        <f t="shared" si="2"/>
        <v>55</v>
      </c>
      <c r="N37" s="128">
        <f t="shared" si="2"/>
        <v>32</v>
      </c>
      <c r="O37" s="69">
        <f>O34+O35-O36</f>
        <v>38</v>
      </c>
      <c r="P37" s="128">
        <f>P34+P35-P36</f>
        <v>49</v>
      </c>
    </row>
    <row r="38" spans="1:16" ht="18" customHeight="1">
      <c r="A38" s="209"/>
      <c r="B38" s="209"/>
      <c r="C38" s="44" t="s">
        <v>218</v>
      </c>
      <c r="D38" s="201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>
        <v>0</v>
      </c>
      <c r="L38" s="128">
        <v>0</v>
      </c>
      <c r="M38" s="69">
        <v>0</v>
      </c>
      <c r="N38" s="128">
        <v>0</v>
      </c>
      <c r="O38" s="69">
        <v>0</v>
      </c>
      <c r="P38" s="128">
        <v>0</v>
      </c>
    </row>
    <row r="39" spans="1:16" ht="18" customHeight="1">
      <c r="A39" s="209"/>
      <c r="B39" s="209"/>
      <c r="C39" s="44" t="s">
        <v>220</v>
      </c>
      <c r="D39" s="201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>
        <v>0</v>
      </c>
      <c r="L39" s="128">
        <v>0</v>
      </c>
      <c r="M39" s="69">
        <v>0</v>
      </c>
      <c r="N39" s="128">
        <v>0</v>
      </c>
      <c r="O39" s="69">
        <v>0</v>
      </c>
      <c r="P39" s="128">
        <v>0</v>
      </c>
    </row>
    <row r="40" spans="1:16" ht="18" customHeight="1">
      <c r="A40" s="209"/>
      <c r="B40" s="209"/>
      <c r="C40" s="44" t="s">
        <v>222</v>
      </c>
      <c r="D40" s="201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</v>
      </c>
      <c r="J40" s="128">
        <v>0</v>
      </c>
      <c r="K40" s="69">
        <v>0</v>
      </c>
      <c r="L40" s="128">
        <v>0</v>
      </c>
      <c r="M40" s="69">
        <v>18</v>
      </c>
      <c r="N40" s="128">
        <v>11</v>
      </c>
      <c r="O40" s="69">
        <v>12</v>
      </c>
      <c r="P40" s="128">
        <v>17</v>
      </c>
    </row>
    <row r="41" spans="1:16" ht="18" customHeight="1">
      <c r="A41" s="209"/>
      <c r="B41" s="209"/>
      <c r="C41" s="169" t="s">
        <v>224</v>
      </c>
      <c r="D41" s="201" t="s">
        <v>225</v>
      </c>
      <c r="E41" s="69">
        <f aca="true" t="shared" si="3" ref="E41:N41">E34+E35-E36-E40</f>
        <v>183</v>
      </c>
      <c r="F41" s="128">
        <f t="shared" si="3"/>
        <v>204</v>
      </c>
      <c r="G41" s="69">
        <f t="shared" si="3"/>
        <v>528</v>
      </c>
      <c r="H41" s="128">
        <f t="shared" si="3"/>
        <v>262</v>
      </c>
      <c r="I41" s="69">
        <f t="shared" si="3"/>
        <v>713.6</v>
      </c>
      <c r="J41" s="128">
        <f t="shared" si="3"/>
        <v>608</v>
      </c>
      <c r="K41" s="69">
        <f t="shared" si="3"/>
        <v>5612</v>
      </c>
      <c r="L41" s="128">
        <f t="shared" si="3"/>
        <v>4914</v>
      </c>
      <c r="M41" s="69">
        <f t="shared" si="3"/>
        <v>37</v>
      </c>
      <c r="N41" s="128">
        <f t="shared" si="3"/>
        <v>21</v>
      </c>
      <c r="O41" s="69">
        <f>O34+O35-O36-O40</f>
        <v>26</v>
      </c>
      <c r="P41" s="128">
        <f>P34+P35-P36-P40</f>
        <v>32</v>
      </c>
    </row>
    <row r="42" spans="1:16" ht="18" customHeight="1">
      <c r="A42" s="209"/>
      <c r="B42" s="209"/>
      <c r="C42" s="259" t="s">
        <v>226</v>
      </c>
      <c r="D42" s="260"/>
      <c r="E42" s="70">
        <v>0</v>
      </c>
      <c r="F42" s="116">
        <v>0</v>
      </c>
      <c r="G42" s="70">
        <f>G37+G38-G39-G40</f>
        <v>528</v>
      </c>
      <c r="H42" s="116">
        <f>H37+H38-H39-H40</f>
        <v>262</v>
      </c>
      <c r="I42" s="70">
        <v>0</v>
      </c>
      <c r="J42" s="116">
        <v>0</v>
      </c>
      <c r="K42" s="70">
        <v>0</v>
      </c>
      <c r="L42" s="116">
        <v>0</v>
      </c>
      <c r="M42" s="70">
        <v>0</v>
      </c>
      <c r="N42" s="128">
        <v>0</v>
      </c>
      <c r="O42" s="70">
        <f>O37+O38-O39-O40</f>
        <v>26</v>
      </c>
      <c r="P42" s="128">
        <f>P37+P38-P39-P40</f>
        <v>32</v>
      </c>
    </row>
    <row r="43" spans="1:16" ht="18" customHeight="1">
      <c r="A43" s="209"/>
      <c r="B43" s="209"/>
      <c r="C43" s="44" t="s">
        <v>227</v>
      </c>
      <c r="D43" s="201" t="s">
        <v>228</v>
      </c>
      <c r="E43" s="69">
        <v>0</v>
      </c>
      <c r="F43" s="128">
        <v>0</v>
      </c>
      <c r="G43" s="69">
        <v>0</v>
      </c>
      <c r="H43" s="128">
        <v>0</v>
      </c>
      <c r="I43" s="69">
        <v>0</v>
      </c>
      <c r="J43" s="128">
        <v>0</v>
      </c>
      <c r="K43" s="69">
        <v>0</v>
      </c>
      <c r="L43" s="128">
        <v>0</v>
      </c>
      <c r="M43" s="69">
        <v>0</v>
      </c>
      <c r="N43" s="128">
        <v>0</v>
      </c>
      <c r="O43" s="69">
        <v>0</v>
      </c>
      <c r="P43" s="128">
        <v>0</v>
      </c>
    </row>
    <row r="44" spans="1:16" ht="18" customHeight="1">
      <c r="A44" s="210"/>
      <c r="B44" s="210"/>
      <c r="C44" s="11" t="s">
        <v>229</v>
      </c>
      <c r="D44" s="98" t="s">
        <v>230</v>
      </c>
      <c r="E44" s="73">
        <f aca="true" t="shared" si="4" ref="E44:N44">E41+E43</f>
        <v>183</v>
      </c>
      <c r="F44" s="140">
        <f t="shared" si="4"/>
        <v>204</v>
      </c>
      <c r="G44" s="73">
        <f t="shared" si="4"/>
        <v>528</v>
      </c>
      <c r="H44" s="140">
        <f t="shared" si="4"/>
        <v>262</v>
      </c>
      <c r="I44" s="73">
        <f t="shared" si="4"/>
        <v>713.6</v>
      </c>
      <c r="J44" s="140">
        <f t="shared" si="4"/>
        <v>608</v>
      </c>
      <c r="K44" s="73">
        <f t="shared" si="4"/>
        <v>5612</v>
      </c>
      <c r="L44" s="140">
        <f t="shared" si="4"/>
        <v>4914</v>
      </c>
      <c r="M44" s="73">
        <f t="shared" si="4"/>
        <v>37</v>
      </c>
      <c r="N44" s="140">
        <f t="shared" si="4"/>
        <v>21</v>
      </c>
      <c r="O44" s="73">
        <f>O41+O43</f>
        <v>26</v>
      </c>
      <c r="P44" s="140">
        <f>P41+P43</f>
        <v>32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04"/>
    </row>
  </sheetData>
  <sheetProtection/>
  <mergeCells count="16">
    <mergeCell ref="G6:H6"/>
    <mergeCell ref="K6:L6"/>
    <mergeCell ref="M6:N6"/>
    <mergeCell ref="A8:A14"/>
    <mergeCell ref="B9:B14"/>
    <mergeCell ref="I6:J6"/>
    <mergeCell ref="O6:P6"/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0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2017-08-25T05:33:36Z</cp:lastPrinted>
  <dcterms:created xsi:type="dcterms:W3CDTF">1999-07-06T05:17:05Z</dcterms:created>
  <dcterms:modified xsi:type="dcterms:W3CDTF">2017-10-31T02:18:29Z</dcterms:modified>
  <cp:category/>
  <cp:version/>
  <cp:contentType/>
  <cp:contentStatus/>
</cp:coreProperties>
</file>