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<sst xmlns="http://schemas.openxmlformats.org/spreadsheetml/2006/main" count="438" uniqueCount="270">
  <si>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</si>
  <si>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</si>
  <si>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</si>
  <si>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</si>
  <si>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</si>
  <si>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</si>
  <si>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</si>
  <si>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</si>
  <si>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</si>
  <si>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</si>
  <si>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</si>
  <si>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</si>
  <si>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</si>
  <si>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</si>
  <si>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</si>
  <si>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</si>
  <si>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</si>
  <si>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</si>
  <si>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</si>
  <si>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</si>
  <si>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</si>
  <si>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</si>
  <si>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</si>
  <si>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</si>
  <si>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</si>
  <si>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</si>
  <si>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</si>
  <si>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</si>
  <si>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</si>
  <si>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</si>
  <si>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</si>
  <si>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</si>
  <si>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</si>
  <si>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</si>
  <si>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</si>
  <si>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</si>
  <si>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</si>
  <si>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</si>
  <si>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</si>
  <si>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</si>
  <si>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</si>
  <si>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</si>
  <si>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</si>
  <si>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</si>
  <si>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</si>
  <si>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</si>
  <si>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</si>
  <si>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</si>
  <si>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</si>
  <si>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</si>
  <si>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</si>
  <si>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</si>
  <si>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</si>
  <si>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</si>
  <si>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</si>
  <si>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</si>
  <si>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</si>
  <si>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</si>
  <si>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</si>
  <si>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</si>
  <si>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</si>
  <si>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</si>
  <si>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</si>
  <si>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</si>
  <si>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</si>
  <si>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</si>
  <si>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</si>
  <si>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</si>
  <si>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</si>
  <si>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</si>
  <si>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</si>
  <si>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</si>
  <si>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</si>
  <si>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</si>
  <si>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</si>
  <si>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</si>
  <si>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</si>
  <si>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</si>
  <si>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</si>
  <si>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</si>
  <si>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</si>
  <si>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</si>
  <si>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</si>
  <si>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</si>
  <si>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</si>
  <si>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</si>
  <si>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</si>
  <si>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</si>
  <si>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</si>
  <si>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</si>
  <si>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</si>
  <si>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</si>
  <si>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</si>
  <si>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</si>
  <si>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</si>
  <si>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</si>
  <si>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</si>
  <si>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</si>
  <si>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</si>
  <si>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</si>
  <si>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</si>
  <si>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</si>
  <si>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</si>
  <si>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</si>
  <si>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</si>
  <si>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</si>
  <si>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</si>
  <si>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</si>
  <si>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</si>
  <si>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</si>
  <si>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</si>
  <si>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</si>
  <si>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</si>
  <si>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</si>
  <si>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</si>
  <si>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</si>
  <si>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</si>
  <si>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</si>
  <si>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</si>
  <si>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</si>
  <si>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</si>
  <si>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</si>
  <si>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</si>
  <si>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</si>
  <si>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</si>
  <si>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</si>
  <si>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</si>
  <si>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</si>
  <si>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</si>
  <si>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</si>
  <si>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</si>
  <si>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</si>
  <si>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</si>
  <si>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</si>
  <si>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</si>
  <si>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</si>
  <si>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</si>
  <si>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</si>
  <si>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</si>
  <si>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</si>
  <si>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</si>
  <si>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</si>
  <si>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</si>
  <si>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</si>
  <si>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</si>
  <si>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</si>
  <si>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</si>
  <si>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</si>
  <si>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</si>
  <si>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</si>
  <si>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</si>
  <si>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</si>
  <si>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</si>
  <si>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</si>
  <si>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</si>
  <si>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</si>
  <si>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</si>
  <si>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</si>
  <si>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</si>
  <si>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</si>
  <si>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</si>
  <si>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</si>
  <si>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</si>
  <si>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</si>
  <si>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</si>
  <si>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</si>
  <si>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</si>
  <si>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</si>
  <si>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</si>
  <si>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</si>
  <si>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</si>
  <si>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</si>
  <si>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</si>
  <si>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</si>
  <si>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</si>
  <si>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</si>
  <si>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</si>
  <si>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</si>
  <si>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</si>
  <si>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</si>
  <si>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</si>
  <si>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</si>
  <si>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</si>
  <si>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</si>
  <si>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</si>
  <si>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</si>
  <si>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</si>
  <si>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</si>
  <si>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</si>
  <si>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</si>
  <si>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</si>
  <si>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</si>
  <si>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</si>
  <si>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</si>
  <si>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</si>
  <si>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</si>
  <si>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</si>
  <si>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</si>
  <si>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</si>
  <si>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</si>
  <si>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</si>
  <si>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</si>
  <si>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</si>
  <si>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</si>
  <si>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</si>
  <si>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</si>
  <si>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</si>
  <si>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</si>
  <si>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</si>
  <si>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</si>
  <si>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</si>
  <si>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</si>
  <si>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</si>
  <si>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</si>
  <si>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</si>
  <si>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</si>
  <si>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</si>
  <si>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</si>
  <si>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</si>
  <si>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</si>
  <si>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</si>
  <si>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</si>
  <si>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</si>
  <si>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</si>
  <si>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</si>
  <si>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</si>
  <si>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</si>
  <si>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</si>
  <si>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</si>
  <si>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</si>
  <si>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</si>
  <si>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</si>
  <si>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</si>
  <si>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</si>
  <si>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</si>
  <si>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</si>
  <si>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</si>
  <si>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</si>
  <si>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</si>
  <si>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</si>
  <si>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</si>
  <si>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</si>
  <si>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</si>
  <si>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</si>
  <si>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</si>
  <si>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</si>
  <si>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</si>
  <si>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</si>
  <si>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</si>
  <si>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</si>
  <si>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和歌山県</t>
  </si>
  <si>
    <t>和歌山県</t>
  </si>
  <si>
    <t>和歌山県土地開発公社</t>
  </si>
  <si>
    <t>和歌山県住宅供給公社</t>
  </si>
  <si>
    <t>工業用水道事業</t>
  </si>
  <si>
    <t>臨海土地造成事業</t>
  </si>
  <si>
    <t>宅地造成事業</t>
  </si>
  <si>
    <t>病院事業</t>
  </si>
  <si>
    <t>流域下水道事業</t>
  </si>
  <si>
    <t>港湾整備事業</t>
  </si>
  <si>
    <t>工業用水道事業</t>
  </si>
  <si>
    <t>臨海土地造成事業</t>
  </si>
  <si>
    <t>宅地造成事業</t>
  </si>
  <si>
    <t>病院事業</t>
  </si>
  <si>
    <t>流域下水道事業</t>
  </si>
  <si>
    <t>港湾整備事業</t>
  </si>
  <si>
    <t>29年度</t>
  </si>
  <si>
    <t>-</t>
  </si>
  <si>
    <t>29年度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</si>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</sst>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217" fontId="0" fillId="0" borderId="10" xfId="48" applyNumberFormat="1" applyFill="1" applyBorder="1" applyAlignment="1">
      <alignment horizontal="right" vertical="center"/>
    </xf>
    <xf numFmtId="218" fontId="0" fillId="0" borderId="11" xfId="48" applyNumberFormat="1" applyFill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7" fontId="0" fillId="0" borderId="12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15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19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19" xfId="48" applyNumberFormat="1" applyFont="1" applyFill="1" applyBorder="1" applyAlignment="1" quotePrefix="1">
      <alignment horizontal="right" vertical="center"/>
    </xf>
    <xf numFmtId="217" fontId="0" fillId="0" borderId="21" xfId="48" applyNumberFormat="1" applyFill="1" applyBorder="1" applyAlignment="1">
      <alignment vertical="center"/>
    </xf>
    <xf numFmtId="217" fontId="0" fillId="0" borderId="22" xfId="48" applyNumberFormat="1" applyFill="1" applyBorder="1" applyAlignment="1">
      <alignment vertical="center"/>
    </xf>
    <xf numFmtId="0" fontId="0" fillId="0" borderId="22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17" fontId="0" fillId="0" borderId="0" xfId="48" applyNumberFormat="1" applyFill="1" applyBorder="1" applyAlignment="1">
      <alignment vertical="center"/>
    </xf>
    <xf numFmtId="217" fontId="0" fillId="0" borderId="24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217" fontId="0" fillId="0" borderId="26" xfId="48" applyNumberFormat="1" applyFill="1" applyBorder="1" applyAlignment="1">
      <alignment vertical="center"/>
    </xf>
    <xf numFmtId="217" fontId="0" fillId="0" borderId="27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217" fontId="0" fillId="0" borderId="29" xfId="48" applyNumberFormat="1" applyFill="1" applyBorder="1" applyAlignment="1">
      <alignment vertical="center"/>
    </xf>
    <xf numFmtId="217" fontId="0" fillId="0" borderId="30" xfId="48" applyNumberFormat="1" applyFill="1" applyBorder="1" applyAlignment="1">
      <alignment vertical="center"/>
    </xf>
    <xf numFmtId="217" fontId="52" fillId="0" borderId="16" xfId="48" applyNumberFormat="1" applyFon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17" xfId="0" applyNumberFormat="1" applyFill="1" applyBorder="1" applyAlignment="1">
      <alignment vertical="center"/>
    </xf>
    <xf numFmtId="41" fontId="4" fillId="0" borderId="30" xfId="0" applyNumberFormat="1" applyFont="1" applyFill="1" applyBorder="1" applyAlignment="1">
      <alignment horizontal="centerContinuous" vertical="center"/>
    </xf>
    <xf numFmtId="0" fontId="4" fillId="0" borderId="30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31" xfId="0" applyNumberFormat="1" applyFon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horizontal="centerContinuous" vertical="center"/>
    </xf>
    <xf numFmtId="0" fontId="0" fillId="0" borderId="33" xfId="0" applyNumberFormat="1" applyFill="1" applyBorder="1" applyAlignment="1">
      <alignment horizontal="centerContinuous" vertical="center"/>
    </xf>
    <xf numFmtId="0" fontId="0" fillId="0" borderId="34" xfId="0" applyNumberFormat="1" applyFill="1" applyBorder="1" applyAlignment="1">
      <alignment horizontal="centerContinuous" vertical="center"/>
    </xf>
    <xf numFmtId="0" fontId="0" fillId="0" borderId="35" xfId="0" applyNumberFormat="1" applyFont="1" applyFill="1" applyBorder="1" applyAlignment="1">
      <alignment horizontal="centerContinuous" vertical="center" wrapText="1"/>
    </xf>
    <xf numFmtId="41" fontId="0" fillId="0" borderId="19" xfId="0" applyNumberFormat="1" applyFill="1" applyBorder="1" applyAlignment="1">
      <alignment horizontal="centerContinuous" vertical="center"/>
    </xf>
    <xf numFmtId="41" fontId="0" fillId="0" borderId="3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 textRotation="255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8" fontId="0" fillId="0" borderId="37" xfId="48" applyNumberFormat="1" applyFill="1" applyBorder="1" applyAlignment="1">
      <alignment vertical="center"/>
    </xf>
    <xf numFmtId="218" fontId="0" fillId="0" borderId="38" xfId="48" applyNumberForma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0" fontId="0" fillId="0" borderId="39" xfId="0" applyFill="1" applyBorder="1" applyAlignment="1">
      <alignment horizontal="center" vertical="center" textRotation="255"/>
    </xf>
    <xf numFmtId="41" fontId="0" fillId="0" borderId="20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horizontal="left" vertical="center"/>
    </xf>
    <xf numFmtId="41" fontId="0" fillId="0" borderId="24" xfId="0" applyNumberFormat="1" applyFill="1" applyBorder="1" applyAlignment="1">
      <alignment horizontal="left" vertical="center"/>
    </xf>
    <xf numFmtId="217" fontId="0" fillId="0" borderId="41" xfId="48" applyNumberFormat="1" applyFill="1" applyBorder="1" applyAlignment="1">
      <alignment vertical="center"/>
    </xf>
    <xf numFmtId="218" fontId="0" fillId="0" borderId="40" xfId="48" applyNumberFormat="1" applyFill="1" applyBorder="1" applyAlignment="1">
      <alignment vertical="center"/>
    </xf>
    <xf numFmtId="218" fontId="0" fillId="0" borderId="42" xfId="48" applyNumberFormat="1" applyFill="1" applyBorder="1" applyAlignment="1">
      <alignment vertical="center"/>
    </xf>
    <xf numFmtId="41" fontId="0" fillId="0" borderId="37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218" fontId="0" fillId="0" borderId="43" xfId="48" applyNumberFormat="1" applyFill="1" applyBorder="1" applyAlignment="1">
      <alignment vertical="center"/>
    </xf>
    <xf numFmtId="218" fontId="0" fillId="0" borderId="44" xfId="48" applyNumberFormat="1" applyFill="1" applyBorder="1" applyAlignment="1">
      <alignment vertical="center"/>
    </xf>
    <xf numFmtId="41" fontId="0" fillId="0" borderId="45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46" xfId="48" applyNumberForma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40" xfId="0" applyNumberForma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41" fontId="0" fillId="0" borderId="48" xfId="0" applyNumberFormat="1" applyFill="1" applyBorder="1" applyAlignment="1">
      <alignment horizontal="left" vertical="center"/>
    </xf>
    <xf numFmtId="41" fontId="0" fillId="0" borderId="49" xfId="0" applyNumberFormat="1" applyFill="1" applyBorder="1" applyAlignment="1">
      <alignment horizontal="left" vertical="center"/>
    </xf>
    <xf numFmtId="217" fontId="0" fillId="0" borderId="48" xfId="48" applyNumberFormat="1" applyFill="1" applyBorder="1" applyAlignment="1">
      <alignment vertical="center"/>
    </xf>
    <xf numFmtId="218" fontId="0" fillId="0" borderId="50" xfId="48" applyNumberFormat="1" applyFill="1" applyBorder="1" applyAlignment="1">
      <alignment vertical="center"/>
    </xf>
    <xf numFmtId="217" fontId="0" fillId="0" borderId="51" xfId="48" applyNumberFormat="1" applyFill="1" applyBorder="1" applyAlignment="1">
      <alignment vertical="center"/>
    </xf>
    <xf numFmtId="218" fontId="0" fillId="0" borderId="52" xfId="48" applyNumberFormat="1" applyFill="1" applyBorder="1" applyAlignment="1">
      <alignment vertical="center"/>
    </xf>
    <xf numFmtId="0" fontId="0" fillId="0" borderId="53" xfId="0" applyFill="1" applyBorder="1" applyAlignment="1">
      <alignment horizontal="center" vertical="center" textRotation="255"/>
    </xf>
    <xf numFmtId="41" fontId="0" fillId="0" borderId="19" xfId="0" applyNumberFormat="1" applyFill="1" applyBorder="1" applyAlignment="1">
      <alignment horizontal="left" vertical="center"/>
    </xf>
    <xf numFmtId="41" fontId="0" fillId="0" borderId="30" xfId="0" applyNumberFormat="1" applyFill="1" applyBorder="1" applyAlignment="1">
      <alignment horizontal="left" vertical="center"/>
    </xf>
    <xf numFmtId="218" fontId="0" fillId="0" borderId="23" xfId="48" applyNumberFormat="1" applyFill="1" applyBorder="1" applyAlignment="1">
      <alignment vertical="center"/>
    </xf>
    <xf numFmtId="218" fontId="0" fillId="0" borderId="54" xfId="48" applyNumberFormat="1" applyFill="1" applyBorder="1" applyAlignment="1">
      <alignment vertical="center"/>
    </xf>
    <xf numFmtId="218" fontId="0" fillId="0" borderId="28" xfId="48" applyNumberFormat="1" applyFill="1" applyBorder="1" applyAlignment="1">
      <alignment vertical="center"/>
    </xf>
    <xf numFmtId="41" fontId="0" fillId="0" borderId="43" xfId="0" applyNumberFormat="1" applyFill="1" applyBorder="1" applyAlignment="1">
      <alignment horizontal="left" vertical="center"/>
    </xf>
    <xf numFmtId="218" fontId="0" fillId="0" borderId="14" xfId="48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horizontal="left" vertical="center"/>
    </xf>
    <xf numFmtId="218" fontId="0" fillId="0" borderId="26" xfId="48" applyNumberForma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218" fontId="0" fillId="0" borderId="14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horizontal="left"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55" xfId="0" applyNumberFormat="1" applyFill="1" applyBorder="1" applyAlignment="1">
      <alignment horizontal="left" vertical="center"/>
    </xf>
    <xf numFmtId="41" fontId="0" fillId="0" borderId="30" xfId="0" applyNumberForma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1" fillId="0" borderId="3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3" fillId="0" borderId="31" xfId="60" applyNumberFormat="1" applyFont="1" applyFill="1" applyBorder="1" applyAlignment="1">
      <alignment horizontal="distributed" vertical="center"/>
      <protection/>
    </xf>
    <xf numFmtId="0" fontId="13" fillId="0" borderId="32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55" xfId="0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224" fontId="16" fillId="0" borderId="36" xfId="48" applyNumberFormat="1" applyFont="1" applyFill="1" applyBorder="1" applyAlignment="1">
      <alignment vertical="center" textRotation="255"/>
    </xf>
    <xf numFmtId="41" fontId="0" fillId="0" borderId="38" xfId="0" applyNumberFormat="1" applyFill="1" applyBorder="1" applyAlignment="1">
      <alignment horizontal="right" vertical="center"/>
    </xf>
    <xf numFmtId="217" fontId="0" fillId="0" borderId="34" xfId="48" applyNumberForma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57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52" fillId="0" borderId="34" xfId="48" applyNumberFormat="1" applyFon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6" fillId="0" borderId="39" xfId="48" applyNumberFormat="1" applyFont="1" applyFill="1" applyBorder="1" applyAlignment="1">
      <alignment vertical="center" textRotation="255"/>
    </xf>
    <xf numFmtId="41" fontId="0" fillId="0" borderId="44" xfId="0" applyNumberFormat="1" applyFill="1" applyBorder="1" applyAlignment="1">
      <alignment horizontal="right"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217" fontId="0" fillId="0" borderId="16" xfId="0" applyNumberFormat="1" applyFont="1" applyFill="1" applyBorder="1" applyAlignment="1" quotePrefix="1">
      <alignment horizontal="right" vertical="center"/>
    </xf>
    <xf numFmtId="217" fontId="0" fillId="0" borderId="13" xfId="0" applyNumberFormat="1" applyFill="1" applyBorder="1" applyAlignment="1" quotePrefix="1">
      <alignment horizontal="right"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58" xfId="0" applyNumberFormat="1" applyFill="1" applyBorder="1" applyAlignment="1">
      <alignment horizontal="right"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59" xfId="48" applyNumberFormat="1" applyFill="1" applyBorder="1" applyAlignment="1">
      <alignment vertical="center"/>
    </xf>
    <xf numFmtId="217" fontId="0" fillId="0" borderId="58" xfId="48" applyNumberFormat="1" applyFill="1" applyBorder="1" applyAlignment="1">
      <alignment vertical="center"/>
    </xf>
    <xf numFmtId="217" fontId="52" fillId="0" borderId="17" xfId="48" applyNumberFormat="1" applyFont="1" applyFill="1" applyBorder="1" applyAlignment="1">
      <alignment vertical="center"/>
    </xf>
    <xf numFmtId="41" fontId="0" fillId="0" borderId="42" xfId="0" applyNumberFormat="1" applyFill="1" applyBorder="1" applyAlignment="1">
      <alignment horizontal="right" vertical="center"/>
    </xf>
    <xf numFmtId="217" fontId="52" fillId="0" borderId="18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42" xfId="48" applyNumberFormat="1" applyFill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52" fillId="0" borderId="1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52" fillId="0" borderId="41" xfId="48" applyNumberFormat="1" applyFont="1" applyFill="1" applyBorder="1" applyAlignment="1">
      <alignment vertical="center"/>
    </xf>
    <xf numFmtId="0" fontId="0" fillId="0" borderId="44" xfId="0" applyNumberFormat="1" applyFill="1" applyBorder="1" applyAlignment="1">
      <alignment horizontal="center" vertical="center"/>
    </xf>
    <xf numFmtId="217" fontId="0" fillId="0" borderId="16" xfId="0" applyNumberFormat="1" applyFill="1" applyBorder="1" applyAlignment="1" quotePrefix="1">
      <alignment horizontal="right" vertical="center"/>
    </xf>
    <xf numFmtId="217" fontId="0" fillId="0" borderId="44" xfId="48" applyNumberFormat="1" applyFont="1" applyFill="1" applyBorder="1" applyAlignment="1" quotePrefix="1">
      <alignment horizontal="right" vertical="center"/>
    </xf>
    <xf numFmtId="224" fontId="16" fillId="0" borderId="53" xfId="48" applyNumberFormat="1" applyFont="1" applyFill="1" applyBorder="1" applyAlignment="1">
      <alignment vertical="center" textRotation="255"/>
    </xf>
    <xf numFmtId="0" fontId="0" fillId="0" borderId="55" xfId="0" applyNumberFormat="1" applyFill="1" applyBorder="1" applyAlignment="1">
      <alignment horizontal="center" vertical="center"/>
    </xf>
    <xf numFmtId="217" fontId="0" fillId="0" borderId="22" xfId="48" applyNumberFormat="1" applyFont="1" applyFill="1" applyBorder="1" applyAlignment="1" quotePrefix="1">
      <alignment horizontal="right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52" fillId="0" borderId="22" xfId="48" applyNumberFormat="1" applyFont="1" applyFill="1" applyBorder="1" applyAlignment="1" quotePrefix="1">
      <alignment horizontal="right" vertical="center"/>
    </xf>
    <xf numFmtId="217" fontId="0" fillId="0" borderId="22" xfId="48" applyNumberFormat="1" applyFont="1" applyFill="1" applyBorder="1" applyAlignment="1" quotePrefix="1">
      <alignment horizontal="right" vertical="center"/>
    </xf>
    <xf numFmtId="217" fontId="0" fillId="0" borderId="60" xfId="48" applyNumberFormat="1" applyFont="1" applyFill="1" applyBorder="1" applyAlignment="1" quotePrefix="1">
      <alignment horizontal="right" vertical="center"/>
    </xf>
    <xf numFmtId="41" fontId="0" fillId="0" borderId="46" xfId="0" applyNumberFormat="1" applyFill="1" applyBorder="1" applyAlignment="1">
      <alignment horizontal="right" vertical="center"/>
    </xf>
    <xf numFmtId="217" fontId="52" fillId="0" borderId="15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46" xfId="48" applyNumberFormat="1" applyFill="1" applyBorder="1" applyAlignment="1">
      <alignment vertical="center"/>
    </xf>
    <xf numFmtId="41" fontId="0" fillId="0" borderId="47" xfId="0" applyNumberFormat="1" applyFill="1" applyBorder="1" applyAlignment="1">
      <alignment horizontal="left" vertical="center"/>
    </xf>
    <xf numFmtId="217" fontId="0" fillId="0" borderId="47" xfId="48" applyNumberFormat="1" applyFill="1" applyBorder="1" applyAlignment="1">
      <alignment vertical="center"/>
    </xf>
    <xf numFmtId="41" fontId="0" fillId="0" borderId="41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right" vertical="center"/>
    </xf>
    <xf numFmtId="217" fontId="0" fillId="0" borderId="41" xfId="48" applyNumberFormat="1" applyFill="1" applyBorder="1" applyAlignment="1">
      <alignment vertical="center"/>
    </xf>
    <xf numFmtId="217" fontId="52" fillId="0" borderId="18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6" xfId="48" applyNumberFormat="1" applyFill="1" applyBorder="1" applyAlignment="1">
      <alignment vertical="center"/>
    </xf>
    <xf numFmtId="0" fontId="0" fillId="0" borderId="58" xfId="0" applyFill="1" applyBorder="1" applyAlignment="1">
      <alignment horizontal="right" vertical="center"/>
    </xf>
    <xf numFmtId="217" fontId="0" fillId="0" borderId="47" xfId="0" applyNumberFormat="1" applyFill="1" applyBorder="1" applyAlignment="1">
      <alignment vertical="center"/>
    </xf>
    <xf numFmtId="217" fontId="52" fillId="0" borderId="17" xfId="0" applyNumberFormat="1" applyFont="1" applyFill="1" applyBorder="1" applyAlignment="1">
      <alignment vertical="center"/>
    </xf>
    <xf numFmtId="217" fontId="0" fillId="0" borderId="17" xfId="0" applyNumberFormat="1" applyFont="1" applyFill="1" applyBorder="1" applyAlignment="1">
      <alignment vertical="center"/>
    </xf>
    <xf numFmtId="217" fontId="0" fillId="0" borderId="61" xfId="0" applyNumberFormat="1" applyFill="1" applyBorder="1" applyAlignment="1">
      <alignment vertical="center"/>
    </xf>
    <xf numFmtId="41" fontId="0" fillId="0" borderId="55" xfId="0" applyNumberFormat="1" applyFill="1" applyBorder="1" applyAlignment="1">
      <alignment horizontal="right" vertical="center"/>
    </xf>
    <xf numFmtId="217" fontId="52" fillId="0" borderId="19" xfId="48" applyNumberFormat="1" applyFont="1" applyFill="1" applyBorder="1" applyAlignment="1">
      <alignment vertical="center"/>
    </xf>
    <xf numFmtId="217" fontId="0" fillId="0" borderId="19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3" fillId="0" borderId="31" xfId="0" applyNumberFormat="1" applyFont="1" applyFill="1" applyBorder="1" applyAlignment="1">
      <alignment horizontal="distributed" vertical="center"/>
    </xf>
    <xf numFmtId="0" fontId="13" fillId="0" borderId="32" xfId="0" applyNumberFormat="1" applyFont="1" applyFill="1" applyBorder="1" applyAlignment="1">
      <alignment horizontal="distributed" vertical="center"/>
    </xf>
    <xf numFmtId="0" fontId="13" fillId="0" borderId="38" xfId="0" applyNumberFormat="1" applyFont="1" applyFill="1" applyBorder="1" applyAlignment="1">
      <alignment horizontal="distributed" vertical="center"/>
    </xf>
    <xf numFmtId="203" fontId="0" fillId="0" borderId="21" xfId="0" applyNumberFormat="1" applyFont="1" applyFill="1" applyBorder="1" applyAlignment="1">
      <alignment horizontal="center" vertical="center"/>
    </xf>
    <xf numFmtId="203" fontId="0" fillId="0" borderId="56" xfId="0" applyNumberFormat="1" applyFont="1" applyFill="1" applyBorder="1" applyAlignment="1">
      <alignment horizontal="center" vertical="center"/>
    </xf>
    <xf numFmtId="203" fontId="0" fillId="0" borderId="21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distributed" vertical="center"/>
    </xf>
    <xf numFmtId="0" fontId="13" fillId="0" borderId="30" xfId="0" applyNumberFormat="1" applyFont="1" applyFill="1" applyBorder="1" applyAlignment="1">
      <alignment horizontal="distributed" vertical="center"/>
    </xf>
    <xf numFmtId="0" fontId="13" fillId="0" borderId="55" xfId="0" applyNumberFormat="1" applyFont="1" applyFill="1" applyBorder="1" applyAlignment="1">
      <alignment horizontal="distributed" vertical="center"/>
    </xf>
    <xf numFmtId="203" fontId="0" fillId="0" borderId="55" xfId="0" applyNumberFormat="1" applyFont="1" applyFill="1" applyBorder="1" applyAlignment="1">
      <alignment horizontal="center" vertical="center"/>
    </xf>
    <xf numFmtId="203" fontId="0" fillId="0" borderId="27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35" xfId="48" applyNumberForma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39" xfId="61" applyFont="1" applyFill="1" applyBorder="1" applyAlignment="1">
      <alignment vertical="center" textRotation="255"/>
      <protection/>
    </xf>
    <xf numFmtId="41" fontId="0" fillId="0" borderId="24" xfId="0" applyNumberFormat="1" applyFill="1" applyBorder="1" applyAlignment="1">
      <alignment horizontal="right" vertical="center"/>
    </xf>
    <xf numFmtId="41" fontId="0" fillId="0" borderId="59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59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217" fontId="0" fillId="0" borderId="16" xfId="48" applyNumberFormat="1" applyFont="1" applyFill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61" xfId="48" applyNumberFormat="1" applyFill="1" applyBorder="1" applyAlignment="1">
      <alignment vertical="center"/>
    </xf>
    <xf numFmtId="0" fontId="14" fillId="0" borderId="53" xfId="61" applyFont="1" applyFill="1" applyBorder="1" applyAlignment="1">
      <alignment vertical="center" textRotation="255"/>
      <protection/>
    </xf>
    <xf numFmtId="41" fontId="0" fillId="0" borderId="30" xfId="0" applyNumberFormat="1" applyFill="1" applyBorder="1" applyAlignment="1">
      <alignment horizontal="right" vertical="center"/>
    </xf>
    <xf numFmtId="0" fontId="14" fillId="0" borderId="39" xfId="61" applyFont="1" applyFill="1" applyBorder="1" applyAlignment="1">
      <alignment vertical="center"/>
      <protection/>
    </xf>
    <xf numFmtId="0" fontId="14" fillId="0" borderId="53" xfId="61" applyFont="1" applyFill="1" applyBorder="1" applyAlignment="1">
      <alignment vertical="center"/>
      <protection/>
    </xf>
    <xf numFmtId="224" fontId="16" fillId="0" borderId="20" xfId="48" applyNumberFormat="1" applyFont="1" applyFill="1" applyBorder="1" applyAlignment="1">
      <alignment vertical="center" textRotation="255"/>
    </xf>
    <xf numFmtId="41" fontId="0" fillId="0" borderId="21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horizontal="right" vertical="center"/>
    </xf>
    <xf numFmtId="0" fontId="14" fillId="0" borderId="20" xfId="61" applyFont="1" applyFill="1" applyBorder="1" applyAlignment="1">
      <alignment vertical="center"/>
      <protection/>
    </xf>
    <xf numFmtId="0" fontId="14" fillId="0" borderId="19" xfId="61" applyFont="1" applyFill="1" applyBorder="1" applyAlignment="1">
      <alignment vertical="center"/>
      <protection/>
    </xf>
    <xf numFmtId="217" fontId="0" fillId="0" borderId="55" xfId="48" applyNumberFormat="1" applyFill="1" applyBorder="1" applyAlignment="1">
      <alignment vertical="center"/>
    </xf>
    <xf numFmtId="0" fontId="0" fillId="0" borderId="44" xfId="0" applyFill="1" applyBorder="1" applyAlignment="1">
      <alignment horizontal="left" vertical="center"/>
    </xf>
    <xf numFmtId="218" fontId="0" fillId="0" borderId="26" xfId="0" applyNumberFormat="1" applyFill="1" applyBorder="1" applyAlignment="1">
      <alignment vertical="center"/>
    </xf>
    <xf numFmtId="218" fontId="0" fillId="0" borderId="27" xfId="48" applyNumberForma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62" xfId="0" applyNumberFormat="1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0" fillId="0" borderId="64" xfId="0" applyFill="1" applyBorder="1" applyAlignment="1">
      <alignment horizontal="centerContinuous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 textRotation="255"/>
    </xf>
    <xf numFmtId="41" fontId="0" fillId="0" borderId="66" xfId="0" applyNumberFormat="1" applyFill="1" applyBorder="1" applyAlignment="1">
      <alignment horizontal="center" vertical="center" shrinkToFit="1"/>
    </xf>
    <xf numFmtId="41" fontId="0" fillId="0" borderId="66" xfId="0" applyNumberFormat="1" applyFill="1" applyBorder="1" applyAlignment="1">
      <alignment horizontal="center" vertical="center"/>
    </xf>
    <xf numFmtId="217" fontId="0" fillId="0" borderId="10" xfId="0" applyNumberFormat="1" applyFill="1" applyBorder="1" applyAlignment="1">
      <alignment vertical="center"/>
    </xf>
    <xf numFmtId="217" fontId="0" fillId="0" borderId="67" xfId="0" applyNumberFormat="1" applyFill="1" applyBorder="1" applyAlignment="1">
      <alignment vertical="center"/>
    </xf>
    <xf numFmtId="217" fontId="0" fillId="0" borderId="67" xfId="48" applyNumberFormat="1" applyFill="1" applyBorder="1" applyAlignment="1">
      <alignment horizontal="right" vertical="center"/>
    </xf>
    <xf numFmtId="217" fontId="0" fillId="0" borderId="68" xfId="0" applyNumberFormat="1" applyFill="1" applyBorder="1" applyAlignment="1">
      <alignment vertical="center"/>
    </xf>
    <xf numFmtId="217" fontId="0" fillId="0" borderId="68" xfId="48" applyNumberForma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217" fontId="0" fillId="0" borderId="11" xfId="0" applyNumberFormat="1" applyFill="1" applyBorder="1" applyAlignment="1">
      <alignment vertical="center"/>
    </xf>
    <xf numFmtId="217" fontId="0" fillId="0" borderId="11" xfId="48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left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56" xfId="0" applyNumberFormat="1" applyFill="1" applyBorder="1" applyAlignment="1">
      <alignment horizontal="right" vertical="center"/>
    </xf>
    <xf numFmtId="217" fontId="0" fillId="0" borderId="66" xfId="0" applyNumberFormat="1" applyFill="1" applyBorder="1" applyAlignment="1">
      <alignment vertical="center"/>
    </xf>
    <xf numFmtId="217" fontId="0" fillId="0" borderId="66" xfId="48" applyNumberFormat="1" applyFill="1" applyBorder="1" applyAlignment="1">
      <alignment horizontal="right" vertical="center"/>
    </xf>
    <xf numFmtId="225" fontId="0" fillId="0" borderId="67" xfId="0" applyNumberFormat="1" applyFill="1" applyBorder="1" applyAlignment="1">
      <alignment vertical="center"/>
    </xf>
    <xf numFmtId="41" fontId="0" fillId="0" borderId="48" xfId="0" applyNumberFormat="1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41" fontId="0" fillId="0" borderId="52" xfId="0" applyNumberFormat="1" applyFill="1" applyBorder="1" applyAlignment="1">
      <alignment horizontal="right" vertical="center"/>
    </xf>
    <xf numFmtId="41" fontId="0" fillId="0" borderId="25" xfId="0" applyNumberFormat="1" applyFill="1" applyBorder="1" applyAlignment="1">
      <alignment vertical="center"/>
    </xf>
    <xf numFmtId="41" fontId="0" fillId="0" borderId="58" xfId="0" applyNumberFormat="1" applyFill="1" applyBorder="1" applyAlignment="1">
      <alignment vertical="center"/>
    </xf>
    <xf numFmtId="217" fontId="0" fillId="0" borderId="1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vertical="center"/>
    </xf>
    <xf numFmtId="226" fontId="0" fillId="0" borderId="67" xfId="0" applyNumberFormat="1" applyFill="1" applyBorder="1" applyAlignment="1">
      <alignment vertical="center"/>
    </xf>
    <xf numFmtId="226" fontId="0" fillId="0" borderId="67" xfId="48" applyNumberFormat="1" applyFill="1" applyBorder="1" applyAlignment="1">
      <alignment vertical="center"/>
    </xf>
    <xf numFmtId="218" fontId="0" fillId="0" borderId="67" xfId="0" applyNumberFormat="1" applyFill="1" applyBorder="1" applyAlignment="1">
      <alignment vertical="center"/>
    </xf>
    <xf numFmtId="218" fontId="0" fillId="0" borderId="67" xfId="48" applyNumberFormat="1" applyFill="1" applyBorder="1" applyAlignment="1">
      <alignment vertical="center"/>
    </xf>
    <xf numFmtId="41" fontId="0" fillId="0" borderId="48" xfId="0" applyNumberFormat="1" applyFill="1" applyBorder="1" applyAlignment="1">
      <alignment vertical="center"/>
    </xf>
    <xf numFmtId="41" fontId="0" fillId="0" borderId="49" xfId="0" applyNumberFormat="1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218" fontId="0" fillId="0" borderId="11" xfId="0" applyNumberFormat="1" applyFill="1" applyBorder="1" applyAlignment="1">
      <alignment vertical="center"/>
    </xf>
    <xf numFmtId="41" fontId="0" fillId="0" borderId="56" xfId="0" applyNumberFormat="1" applyFill="1" applyBorder="1" applyAlignment="1">
      <alignment vertical="center"/>
    </xf>
    <xf numFmtId="218" fontId="0" fillId="0" borderId="66" xfId="0" applyNumberFormat="1" applyFill="1" applyBorder="1" applyAlignment="1">
      <alignment vertical="center"/>
    </xf>
    <xf numFmtId="218" fontId="0" fillId="0" borderId="66" xfId="48" applyNumberFormat="1" applyFill="1" applyBorder="1" applyAlignment="1">
      <alignment vertical="center"/>
    </xf>
    <xf numFmtId="218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217" fontId="0" fillId="0" borderId="32" xfId="48" applyNumberFormat="1" applyFill="1" applyBorder="1" applyAlignment="1">
      <alignment vertical="center"/>
    </xf>
    <xf numFmtId="217" fontId="0" fillId="0" borderId="43" xfId="0" applyNumberFormat="1" applyFill="1" applyBorder="1" applyAlignment="1" quotePrefix="1">
      <alignment horizontal="right" vertical="center"/>
    </xf>
    <xf numFmtId="217" fontId="0" fillId="0" borderId="14" xfId="0" applyNumberFormat="1" applyFill="1" applyBorder="1" applyAlignment="1" quotePrefix="1">
      <alignment horizontal="right" vertical="center"/>
    </xf>
    <xf numFmtId="217" fontId="0" fillId="0" borderId="37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30" xfId="0" applyNumberFormat="1" applyFont="1" applyFill="1" applyBorder="1" applyAlignment="1">
      <alignment horizontal="left" vertical="center"/>
    </xf>
    <xf numFmtId="41" fontId="0" fillId="0" borderId="31" xfId="0" applyNumberFormat="1" applyFill="1" applyBorder="1" applyAlignment="1">
      <alignment horizontal="centerContinuous" vertical="center"/>
    </xf>
    <xf numFmtId="41" fontId="0" fillId="0" borderId="32" xfId="0" applyNumberFormat="1" applyFill="1" applyBorder="1" applyAlignment="1">
      <alignment horizontal="centerContinuous"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56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Continuous" vertical="center"/>
    </xf>
    <xf numFmtId="41" fontId="0" fillId="0" borderId="33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37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 vertical="center"/>
    </xf>
    <xf numFmtId="41" fontId="0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217" fontId="0" fillId="0" borderId="69" xfId="48" applyNumberFormat="1" applyFill="1" applyBorder="1" applyAlignment="1">
      <alignment horizontal="center" vertical="center"/>
    </xf>
    <xf numFmtId="217" fontId="0" fillId="0" borderId="70" xfId="48" applyNumberFormat="1" applyFill="1" applyBorder="1" applyAlignment="1">
      <alignment horizontal="center" vertical="center"/>
    </xf>
    <xf numFmtId="217" fontId="0" fillId="0" borderId="54" xfId="48" applyNumberFormat="1" applyFill="1" applyBorder="1" applyAlignment="1">
      <alignment horizontal="center" vertical="center"/>
    </xf>
    <xf numFmtId="217" fontId="0" fillId="0" borderId="17" xfId="48" applyNumberFormat="1" applyFill="1" applyBorder="1" applyAlignment="1">
      <alignment horizontal="center" vertical="center"/>
    </xf>
    <xf numFmtId="217" fontId="0" fillId="0" borderId="59" xfId="48" applyNumberFormat="1" applyFill="1" applyBorder="1" applyAlignment="1">
      <alignment horizontal="center" vertical="center"/>
    </xf>
    <xf numFmtId="217" fontId="0" fillId="0" borderId="61" xfId="48" applyNumberFormat="1" applyFill="1" applyBorder="1" applyAlignment="1">
      <alignment horizontal="center" vertical="center"/>
    </xf>
    <xf numFmtId="217" fontId="0" fillId="0" borderId="16" xfId="48" applyNumberFormat="1" applyFill="1" applyBorder="1" applyAlignment="1">
      <alignment horizontal="center" vertical="center"/>
    </xf>
    <xf numFmtId="217" fontId="0" fillId="0" borderId="43" xfId="48" applyNumberFormat="1" applyFill="1" applyBorder="1" applyAlignment="1">
      <alignment horizontal="center" vertical="center"/>
    </xf>
    <xf numFmtId="217" fontId="0" fillId="0" borderId="14" xfId="48" applyNumberFormat="1" applyFill="1" applyBorder="1" applyAlignment="1">
      <alignment horizontal="center" vertical="center"/>
    </xf>
    <xf numFmtId="217" fontId="0" fillId="0" borderId="22" xfId="48" applyNumberFormat="1" applyFill="1" applyBorder="1" applyAlignment="1">
      <alignment horizontal="center" vertical="center"/>
    </xf>
    <xf numFmtId="217" fontId="0" fillId="0" borderId="23" xfId="48" applyNumberFormat="1" applyFill="1" applyBorder="1" applyAlignment="1">
      <alignment horizontal="center" vertical="center"/>
    </xf>
    <xf numFmtId="217" fontId="0" fillId="0" borderId="27" xfId="48" applyNumberFormat="1" applyFill="1" applyBorder="1" applyAlignment="1">
      <alignment horizontal="center" vertical="center"/>
    </xf>
    <xf numFmtId="217" fontId="0" fillId="0" borderId="71" xfId="48" applyNumberFormat="1" applyFill="1" applyBorder="1" applyAlignment="1">
      <alignment vertical="center"/>
    </xf>
    <xf numFmtId="217" fontId="0" fillId="0" borderId="72" xfId="48" applyNumberFormat="1" applyFill="1" applyBorder="1" applyAlignment="1">
      <alignment vertical="center"/>
    </xf>
    <xf numFmtId="217" fontId="0" fillId="0" borderId="60" xfId="48" applyNumberForma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217" fontId="0" fillId="0" borderId="62" xfId="48" applyNumberFormat="1" applyFill="1" applyBorder="1" applyAlignment="1">
      <alignment vertical="center"/>
    </xf>
    <xf numFmtId="41" fontId="0" fillId="0" borderId="33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30" xfId="0" applyNumberFormat="1" applyFill="1" applyBorder="1" applyAlignment="1" quotePrefix="1">
      <alignment horizontal="right" vertical="center"/>
    </xf>
    <xf numFmtId="217" fontId="0" fillId="0" borderId="50" xfId="48" applyNumberFormat="1" applyFill="1" applyBorder="1" applyAlignment="1">
      <alignment vertical="center"/>
    </xf>
    <xf numFmtId="41" fontId="17" fillId="0" borderId="12" xfId="0" applyNumberFormat="1" applyFont="1" applyFill="1" applyBorder="1" applyAlignment="1">
      <alignment horizontal="right" vertical="center"/>
    </xf>
    <xf numFmtId="41" fontId="17" fillId="0" borderId="4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" sqref="F3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35" t="s">
        <v>0</v>
      </c>
      <c r="B1" s="35"/>
      <c r="C1" s="35"/>
      <c r="D1" s="35"/>
      <c r="E1" s="36" t="s">
        <v>250</v>
      </c>
      <c r="F1" s="37"/>
    </row>
    <row r="3" ht="14.25">
      <c r="A3" s="38" t="s">
        <v>93</v>
      </c>
    </row>
    <row r="5" spans="1:5" ht="13.5">
      <c r="A5" s="39" t="s">
        <v>237</v>
      </c>
      <c r="B5" s="39"/>
      <c r="C5" s="39"/>
      <c r="D5" s="39"/>
      <c r="E5" s="39"/>
    </row>
    <row r="6" spans="1:9" ht="14.25">
      <c r="A6" s="40"/>
      <c r="H6" s="41"/>
      <c r="I6" s="42" t="s">
        <v>1</v>
      </c>
    </row>
    <row r="7" spans="1:9" ht="27" customHeight="1">
      <c r="A7" s="43"/>
      <c r="B7" s="44"/>
      <c r="C7" s="44"/>
      <c r="D7" s="44"/>
      <c r="E7" s="44"/>
      <c r="F7" s="45" t="s">
        <v>238</v>
      </c>
      <c r="G7" s="46"/>
      <c r="H7" s="47" t="s">
        <v>2</v>
      </c>
      <c r="I7" s="48" t="s">
        <v>22</v>
      </c>
    </row>
    <row r="8" spans="1:9" ht="16.5" customHeight="1">
      <c r="A8" s="49"/>
      <c r="B8" s="50"/>
      <c r="C8" s="50"/>
      <c r="D8" s="50"/>
      <c r="E8" s="50"/>
      <c r="F8" s="51" t="s">
        <v>91</v>
      </c>
      <c r="G8" s="52" t="s">
        <v>3</v>
      </c>
      <c r="H8" s="53"/>
      <c r="I8" s="54"/>
    </row>
    <row r="9" spans="1:11" ht="18" customHeight="1">
      <c r="A9" s="55" t="s">
        <v>88</v>
      </c>
      <c r="B9" s="55" t="s">
        <v>90</v>
      </c>
      <c r="C9" s="56" t="s">
        <v>4</v>
      </c>
      <c r="D9" s="57"/>
      <c r="E9" s="57"/>
      <c r="F9" s="14">
        <v>101895</v>
      </c>
      <c r="G9" s="58">
        <f>F9/$F$27*100</f>
        <v>18.416234553732316</v>
      </c>
      <c r="H9" s="9">
        <v>106700</v>
      </c>
      <c r="I9" s="59">
        <f>(F9/H9-1)*100</f>
        <v>-4.503280224929707</v>
      </c>
      <c r="K9" s="60"/>
    </row>
    <row r="10" spans="1:9" ht="18" customHeight="1">
      <c r="A10" s="61"/>
      <c r="B10" s="61"/>
      <c r="C10" s="62"/>
      <c r="D10" s="63" t="s">
        <v>23</v>
      </c>
      <c r="E10" s="64"/>
      <c r="F10" s="65">
        <v>33580</v>
      </c>
      <c r="G10" s="66">
        <f aca="true" t="shared" si="0" ref="G10:G27">F10/$F$27*100</f>
        <v>6.069160962896425</v>
      </c>
      <c r="H10" s="12">
        <v>35172</v>
      </c>
      <c r="I10" s="67">
        <f aca="true" t="shared" si="1" ref="I10:I27">(F10/H10-1)*100</f>
        <v>-4.526327760718751</v>
      </c>
    </row>
    <row r="11" spans="1:9" ht="18" customHeight="1">
      <c r="A11" s="61"/>
      <c r="B11" s="61"/>
      <c r="C11" s="62"/>
      <c r="D11" s="68"/>
      <c r="E11" s="69" t="s">
        <v>24</v>
      </c>
      <c r="F11" s="6">
        <v>30258</v>
      </c>
      <c r="G11" s="70">
        <f t="shared" si="0"/>
        <v>5.468751412010722</v>
      </c>
      <c r="H11" s="10">
        <v>31798</v>
      </c>
      <c r="I11" s="71">
        <f t="shared" si="1"/>
        <v>-4.8430718913139215</v>
      </c>
    </row>
    <row r="12" spans="1:9" ht="18" customHeight="1">
      <c r="A12" s="61"/>
      <c r="B12" s="61"/>
      <c r="C12" s="62"/>
      <c r="D12" s="68"/>
      <c r="E12" s="69" t="s">
        <v>25</v>
      </c>
      <c r="F12" s="6">
        <v>2887</v>
      </c>
      <c r="G12" s="70">
        <f t="shared" si="0"/>
        <v>0.5217887939214407</v>
      </c>
      <c r="H12" s="10">
        <v>2857</v>
      </c>
      <c r="I12" s="71">
        <f t="shared" si="1"/>
        <v>1.0500525026251317</v>
      </c>
    </row>
    <row r="13" spans="1:9" ht="18" customHeight="1">
      <c r="A13" s="61"/>
      <c r="B13" s="61"/>
      <c r="C13" s="62"/>
      <c r="D13" s="72"/>
      <c r="E13" s="69" t="s">
        <v>26</v>
      </c>
      <c r="F13" s="6">
        <v>435</v>
      </c>
      <c r="G13" s="70">
        <f t="shared" si="0"/>
        <v>0.07862075696426281</v>
      </c>
      <c r="H13" s="10">
        <v>517</v>
      </c>
      <c r="I13" s="71">
        <f t="shared" si="1"/>
        <v>-15.860735009671178</v>
      </c>
    </row>
    <row r="14" spans="1:9" ht="18" customHeight="1">
      <c r="A14" s="61"/>
      <c r="B14" s="61"/>
      <c r="C14" s="62"/>
      <c r="D14" s="73" t="s">
        <v>27</v>
      </c>
      <c r="E14" s="74"/>
      <c r="F14" s="14">
        <v>17065</v>
      </c>
      <c r="G14" s="58">
        <f t="shared" si="0"/>
        <v>3.084283258839413</v>
      </c>
      <c r="H14" s="9">
        <v>16466</v>
      </c>
      <c r="I14" s="75">
        <f t="shared" si="1"/>
        <v>3.637799101178185</v>
      </c>
    </row>
    <row r="15" spans="1:9" ht="18" customHeight="1">
      <c r="A15" s="61"/>
      <c r="B15" s="61"/>
      <c r="C15" s="62"/>
      <c r="D15" s="68"/>
      <c r="E15" s="69" t="s">
        <v>28</v>
      </c>
      <c r="F15" s="6">
        <v>982</v>
      </c>
      <c r="G15" s="70">
        <f t="shared" si="0"/>
        <v>0.17748409962966913</v>
      </c>
      <c r="H15" s="10">
        <v>1042</v>
      </c>
      <c r="I15" s="71">
        <f t="shared" si="1"/>
        <v>-5.758157389635321</v>
      </c>
    </row>
    <row r="16" spans="1:11" ht="18" customHeight="1">
      <c r="A16" s="61"/>
      <c r="B16" s="61"/>
      <c r="C16" s="62"/>
      <c r="D16" s="68"/>
      <c r="E16" s="76" t="s">
        <v>29</v>
      </c>
      <c r="F16" s="65">
        <v>10083</v>
      </c>
      <c r="G16" s="66">
        <f t="shared" si="0"/>
        <v>1.8223749252199124</v>
      </c>
      <c r="H16" s="12">
        <v>15424</v>
      </c>
      <c r="I16" s="67">
        <f t="shared" si="1"/>
        <v>-34.62785269709544</v>
      </c>
      <c r="K16" s="77"/>
    </row>
    <row r="17" spans="1:9" ht="18" customHeight="1">
      <c r="A17" s="61"/>
      <c r="B17" s="61"/>
      <c r="C17" s="62"/>
      <c r="D17" s="78" t="s">
        <v>30</v>
      </c>
      <c r="E17" s="79"/>
      <c r="F17" s="65">
        <v>30319</v>
      </c>
      <c r="G17" s="66">
        <f t="shared" si="0"/>
        <v>5.479776391722951</v>
      </c>
      <c r="H17" s="12">
        <v>33765</v>
      </c>
      <c r="I17" s="67">
        <f t="shared" si="1"/>
        <v>-10.205834443950835</v>
      </c>
    </row>
    <row r="18" spans="1:9" ht="18" customHeight="1">
      <c r="A18" s="61"/>
      <c r="B18" s="61"/>
      <c r="C18" s="62"/>
      <c r="D18" s="80" t="s">
        <v>94</v>
      </c>
      <c r="E18" s="81"/>
      <c r="F18" s="6">
        <v>1822</v>
      </c>
      <c r="G18" s="70">
        <f t="shared" si="0"/>
        <v>0.3293034923882456</v>
      </c>
      <c r="H18" s="10">
        <v>1872</v>
      </c>
      <c r="I18" s="71">
        <f t="shared" si="1"/>
        <v>-2.6709401709401726</v>
      </c>
    </row>
    <row r="19" spans="1:26" ht="18" customHeight="1">
      <c r="A19" s="61"/>
      <c r="B19" s="61"/>
      <c r="C19" s="82"/>
      <c r="D19" s="80" t="s">
        <v>95</v>
      </c>
      <c r="E19" s="81"/>
      <c r="F19" s="83">
        <v>0</v>
      </c>
      <c r="G19" s="70">
        <f t="shared" si="0"/>
        <v>0</v>
      </c>
      <c r="H19" s="10">
        <v>0</v>
      </c>
      <c r="I19" s="71" t="e">
        <f t="shared" si="1"/>
        <v>#DIV/0!</v>
      </c>
      <c r="Z19" s="8" t="s">
        <v>96</v>
      </c>
    </row>
    <row r="20" spans="1:9" ht="18" customHeight="1">
      <c r="A20" s="61"/>
      <c r="B20" s="61"/>
      <c r="C20" s="4" t="s">
        <v>5</v>
      </c>
      <c r="D20" s="5"/>
      <c r="E20" s="5"/>
      <c r="F20" s="6">
        <v>16283</v>
      </c>
      <c r="G20" s="70">
        <f t="shared" si="0"/>
        <v>2.9429466336760717</v>
      </c>
      <c r="H20" s="10">
        <v>15789</v>
      </c>
      <c r="I20" s="71">
        <f t="shared" si="1"/>
        <v>3.128760529482544</v>
      </c>
    </row>
    <row r="21" spans="1:9" ht="18" customHeight="1">
      <c r="A21" s="61"/>
      <c r="B21" s="61"/>
      <c r="C21" s="4" t="s">
        <v>6</v>
      </c>
      <c r="D21" s="5"/>
      <c r="E21" s="5"/>
      <c r="F21" s="6">
        <v>167700</v>
      </c>
      <c r="G21" s="70">
        <f t="shared" si="0"/>
        <v>30.309657340015793</v>
      </c>
      <c r="H21" s="10">
        <v>166100</v>
      </c>
      <c r="I21" s="71">
        <f t="shared" si="1"/>
        <v>0.9632751354605729</v>
      </c>
    </row>
    <row r="22" spans="1:9" ht="18" customHeight="1">
      <c r="A22" s="61"/>
      <c r="B22" s="61"/>
      <c r="C22" s="4" t="s">
        <v>31</v>
      </c>
      <c r="D22" s="5"/>
      <c r="E22" s="5"/>
      <c r="F22" s="6">
        <v>6542</v>
      </c>
      <c r="G22" s="70">
        <f t="shared" si="0"/>
        <v>1.18238388979358</v>
      </c>
      <c r="H22" s="10">
        <v>6652</v>
      </c>
      <c r="I22" s="71">
        <f t="shared" si="1"/>
        <v>-1.653638003607938</v>
      </c>
    </row>
    <row r="23" spans="1:9" ht="18" customHeight="1">
      <c r="A23" s="61"/>
      <c r="B23" s="61"/>
      <c r="C23" s="4" t="s">
        <v>7</v>
      </c>
      <c r="D23" s="5"/>
      <c r="E23" s="5"/>
      <c r="F23" s="6">
        <v>72656</v>
      </c>
      <c r="G23" s="70">
        <f t="shared" si="0"/>
        <v>13.131654524127537</v>
      </c>
      <c r="H23" s="10">
        <v>73296</v>
      </c>
      <c r="I23" s="71">
        <f t="shared" si="1"/>
        <v>-0.8731717965509755</v>
      </c>
    </row>
    <row r="24" spans="1:9" ht="18" customHeight="1">
      <c r="A24" s="61"/>
      <c r="B24" s="61"/>
      <c r="C24" s="4" t="s">
        <v>32</v>
      </c>
      <c r="D24" s="5"/>
      <c r="E24" s="5"/>
      <c r="F24" s="6">
        <v>1012</v>
      </c>
      <c r="G24" s="70">
        <f t="shared" si="0"/>
        <v>0.18290622079961827</v>
      </c>
      <c r="H24" s="10">
        <v>786</v>
      </c>
      <c r="I24" s="71">
        <f t="shared" si="1"/>
        <v>28.753180661577616</v>
      </c>
    </row>
    <row r="25" spans="1:9" ht="18" customHeight="1">
      <c r="A25" s="61"/>
      <c r="B25" s="61"/>
      <c r="C25" s="4" t="s">
        <v>8</v>
      </c>
      <c r="D25" s="5"/>
      <c r="E25" s="5"/>
      <c r="F25" s="6">
        <v>80017</v>
      </c>
      <c r="G25" s="70">
        <f t="shared" si="0"/>
        <v>14.462062321860728</v>
      </c>
      <c r="H25" s="10">
        <v>83342</v>
      </c>
      <c r="I25" s="71">
        <f t="shared" si="1"/>
        <v>-3.989585083151348</v>
      </c>
    </row>
    <row r="26" spans="1:9" ht="18" customHeight="1">
      <c r="A26" s="61"/>
      <c r="B26" s="61"/>
      <c r="C26" s="84" t="s">
        <v>9</v>
      </c>
      <c r="D26" s="85"/>
      <c r="E26" s="85"/>
      <c r="F26" s="86">
        <v>107184</v>
      </c>
      <c r="G26" s="87">
        <f t="shared" si="0"/>
        <v>19.372154515994353</v>
      </c>
      <c r="H26" s="88">
        <v>105425</v>
      </c>
      <c r="I26" s="89">
        <f t="shared" si="1"/>
        <v>1.6684847047664153</v>
      </c>
    </row>
    <row r="27" spans="1:9" ht="18" customHeight="1">
      <c r="A27" s="61"/>
      <c r="B27" s="90"/>
      <c r="C27" s="91" t="s">
        <v>10</v>
      </c>
      <c r="D27" s="92"/>
      <c r="E27" s="92"/>
      <c r="F27" s="13">
        <f>SUM(F9,F20:F26)</f>
        <v>553289</v>
      </c>
      <c r="G27" s="93">
        <f t="shared" si="0"/>
        <v>100</v>
      </c>
      <c r="H27" s="13">
        <f>SUM(H9,H20:H26)</f>
        <v>558090</v>
      </c>
      <c r="I27" s="94">
        <f t="shared" si="1"/>
        <v>-0.8602555143435664</v>
      </c>
    </row>
    <row r="28" spans="1:9" ht="18" customHeight="1">
      <c r="A28" s="61"/>
      <c r="B28" s="55" t="s">
        <v>89</v>
      </c>
      <c r="C28" s="56" t="s">
        <v>11</v>
      </c>
      <c r="D28" s="57"/>
      <c r="E28" s="57"/>
      <c r="F28" s="14">
        <v>234555</v>
      </c>
      <c r="G28" s="58">
        <f>F28/$F$45*100</f>
        <v>42.392854367247494</v>
      </c>
      <c r="H28" s="14">
        <v>230819</v>
      </c>
      <c r="I28" s="95">
        <f>(F28/H28-1)*100</f>
        <v>1.6185842586615484</v>
      </c>
    </row>
    <row r="29" spans="1:9" ht="18" customHeight="1">
      <c r="A29" s="61"/>
      <c r="B29" s="61"/>
      <c r="C29" s="62"/>
      <c r="D29" s="96" t="s">
        <v>12</v>
      </c>
      <c r="E29" s="5"/>
      <c r="F29" s="6">
        <v>140589</v>
      </c>
      <c r="G29" s="70">
        <f>F29/$F$45*100</f>
        <v>25.40968643873274</v>
      </c>
      <c r="H29" s="6">
        <v>142070</v>
      </c>
      <c r="I29" s="97">
        <f aca="true" t="shared" si="2" ref="I29:I45">(F29/H29-1)*100</f>
        <v>-1.0424438657000046</v>
      </c>
    </row>
    <row r="30" spans="1:9" ht="18" customHeight="1">
      <c r="A30" s="61"/>
      <c r="B30" s="61"/>
      <c r="C30" s="62"/>
      <c r="D30" s="96" t="s">
        <v>33</v>
      </c>
      <c r="E30" s="5"/>
      <c r="F30" s="6">
        <v>15770</v>
      </c>
      <c r="G30" s="70">
        <f aca="true" t="shared" si="3" ref="G30:G45">F30/$F$45*100</f>
        <v>2.850228361669941</v>
      </c>
      <c r="H30" s="6">
        <v>15539</v>
      </c>
      <c r="I30" s="97">
        <f t="shared" si="2"/>
        <v>1.4865821481433894</v>
      </c>
    </row>
    <row r="31" spans="1:9" ht="18" customHeight="1">
      <c r="A31" s="61"/>
      <c r="B31" s="61"/>
      <c r="C31" s="98"/>
      <c r="D31" s="96" t="s">
        <v>13</v>
      </c>
      <c r="E31" s="5"/>
      <c r="F31" s="6">
        <v>78196</v>
      </c>
      <c r="G31" s="70">
        <f t="shared" si="3"/>
        <v>14.132939566844813</v>
      </c>
      <c r="H31" s="6">
        <v>73210</v>
      </c>
      <c r="I31" s="97">
        <f t="shared" si="2"/>
        <v>6.810545007512636</v>
      </c>
    </row>
    <row r="32" spans="1:9" ht="18" customHeight="1">
      <c r="A32" s="61"/>
      <c r="B32" s="61"/>
      <c r="C32" s="99" t="s">
        <v>14</v>
      </c>
      <c r="D32" s="74"/>
      <c r="E32" s="74"/>
      <c r="F32" s="14">
        <v>211226</v>
      </c>
      <c r="G32" s="58">
        <f t="shared" si="3"/>
        <v>38.176432208122705</v>
      </c>
      <c r="H32" s="14">
        <v>210626</v>
      </c>
      <c r="I32" s="95">
        <f t="shared" si="2"/>
        <v>0.2848651163674054</v>
      </c>
    </row>
    <row r="33" spans="1:9" ht="18" customHeight="1">
      <c r="A33" s="61"/>
      <c r="B33" s="61"/>
      <c r="C33" s="62"/>
      <c r="D33" s="96" t="s">
        <v>15</v>
      </c>
      <c r="E33" s="5"/>
      <c r="F33" s="6">
        <v>14463</v>
      </c>
      <c r="G33" s="70">
        <f t="shared" si="3"/>
        <v>2.6140046160324895</v>
      </c>
      <c r="H33" s="6">
        <v>13983</v>
      </c>
      <c r="I33" s="97">
        <f t="shared" si="2"/>
        <v>3.432739755417291</v>
      </c>
    </row>
    <row r="34" spans="1:9" ht="18" customHeight="1">
      <c r="A34" s="61"/>
      <c r="B34" s="61"/>
      <c r="C34" s="62"/>
      <c r="D34" s="96" t="s">
        <v>34</v>
      </c>
      <c r="E34" s="5"/>
      <c r="F34" s="6">
        <v>3525</v>
      </c>
      <c r="G34" s="70">
        <f t="shared" si="3"/>
        <v>0.6370992374690261</v>
      </c>
      <c r="H34" s="6">
        <v>3387</v>
      </c>
      <c r="I34" s="97">
        <f t="shared" si="2"/>
        <v>4.074402125775012</v>
      </c>
    </row>
    <row r="35" spans="1:9" ht="18" customHeight="1">
      <c r="A35" s="61"/>
      <c r="B35" s="61"/>
      <c r="C35" s="62"/>
      <c r="D35" s="96" t="s">
        <v>35</v>
      </c>
      <c r="E35" s="5"/>
      <c r="F35" s="6">
        <v>99530</v>
      </c>
      <c r="G35" s="70">
        <f t="shared" si="3"/>
        <v>17.988790668167994</v>
      </c>
      <c r="H35" s="6">
        <v>102838</v>
      </c>
      <c r="I35" s="97">
        <f t="shared" si="2"/>
        <v>-3.2167097765417485</v>
      </c>
    </row>
    <row r="36" spans="1:9" ht="18" customHeight="1">
      <c r="A36" s="61"/>
      <c r="B36" s="61"/>
      <c r="C36" s="62"/>
      <c r="D36" s="96" t="s">
        <v>36</v>
      </c>
      <c r="E36" s="5"/>
      <c r="F36" s="6">
        <v>936</v>
      </c>
      <c r="G36" s="70">
        <f t="shared" si="3"/>
        <v>0.16917018050241375</v>
      </c>
      <c r="H36" s="6">
        <v>853</v>
      </c>
      <c r="I36" s="97">
        <f t="shared" si="2"/>
        <v>9.730363423212186</v>
      </c>
    </row>
    <row r="37" spans="1:9" ht="18" customHeight="1">
      <c r="A37" s="61"/>
      <c r="B37" s="61"/>
      <c r="C37" s="62"/>
      <c r="D37" s="96" t="s">
        <v>16</v>
      </c>
      <c r="E37" s="5"/>
      <c r="F37" s="6">
        <v>4539</v>
      </c>
      <c r="G37" s="70">
        <f t="shared" si="3"/>
        <v>0.8203669330133078</v>
      </c>
      <c r="H37" s="6">
        <v>3640</v>
      </c>
      <c r="I37" s="97">
        <f t="shared" si="2"/>
        <v>24.697802197802197</v>
      </c>
    </row>
    <row r="38" spans="1:9" ht="18" customHeight="1">
      <c r="A38" s="61"/>
      <c r="B38" s="61"/>
      <c r="C38" s="98"/>
      <c r="D38" s="96" t="s">
        <v>37</v>
      </c>
      <c r="E38" s="5"/>
      <c r="F38" s="6">
        <v>88963</v>
      </c>
      <c r="G38" s="70">
        <f t="shared" si="3"/>
        <v>16.078938854739565</v>
      </c>
      <c r="H38" s="6">
        <v>85725</v>
      </c>
      <c r="I38" s="97">
        <f t="shared" si="2"/>
        <v>3.7771945173519894</v>
      </c>
    </row>
    <row r="39" spans="1:9" ht="18" customHeight="1">
      <c r="A39" s="61"/>
      <c r="B39" s="61"/>
      <c r="C39" s="99" t="s">
        <v>17</v>
      </c>
      <c r="D39" s="74"/>
      <c r="E39" s="74"/>
      <c r="F39" s="14">
        <v>107508</v>
      </c>
      <c r="G39" s="58">
        <f t="shared" si="3"/>
        <v>19.430713424629804</v>
      </c>
      <c r="H39" s="14">
        <v>116645</v>
      </c>
      <c r="I39" s="95">
        <f t="shared" si="2"/>
        <v>-7.833169017103181</v>
      </c>
    </row>
    <row r="40" spans="1:9" ht="18" customHeight="1">
      <c r="A40" s="61"/>
      <c r="B40" s="61"/>
      <c r="C40" s="62"/>
      <c r="D40" s="63" t="s">
        <v>18</v>
      </c>
      <c r="E40" s="64"/>
      <c r="F40" s="65">
        <v>99649</v>
      </c>
      <c r="G40" s="66">
        <f t="shared" si="3"/>
        <v>18.010298415475457</v>
      </c>
      <c r="H40" s="65">
        <v>108631</v>
      </c>
      <c r="I40" s="100">
        <f t="shared" si="2"/>
        <v>-8.268358019349908</v>
      </c>
    </row>
    <row r="41" spans="1:9" ht="18" customHeight="1">
      <c r="A41" s="61"/>
      <c r="B41" s="61"/>
      <c r="C41" s="62"/>
      <c r="D41" s="68"/>
      <c r="E41" s="101" t="s">
        <v>92</v>
      </c>
      <c r="F41" s="6">
        <v>73811</v>
      </c>
      <c r="G41" s="70">
        <f t="shared" si="3"/>
        <v>13.340406189170578</v>
      </c>
      <c r="H41" s="6">
        <v>78132</v>
      </c>
      <c r="I41" s="102">
        <f t="shared" si="2"/>
        <v>-5.530384477550809</v>
      </c>
    </row>
    <row r="42" spans="1:9" ht="18" customHeight="1">
      <c r="A42" s="61"/>
      <c r="B42" s="61"/>
      <c r="C42" s="62"/>
      <c r="D42" s="72"/>
      <c r="E42" s="103" t="s">
        <v>38</v>
      </c>
      <c r="F42" s="6">
        <v>25838</v>
      </c>
      <c r="G42" s="70">
        <f t="shared" si="3"/>
        <v>4.669892226304879</v>
      </c>
      <c r="H42" s="6">
        <v>30499</v>
      </c>
      <c r="I42" s="102">
        <f t="shared" si="2"/>
        <v>-15.282468277648443</v>
      </c>
    </row>
    <row r="43" spans="1:9" ht="18" customHeight="1">
      <c r="A43" s="61"/>
      <c r="B43" s="61"/>
      <c r="C43" s="62"/>
      <c r="D43" s="96" t="s">
        <v>39</v>
      </c>
      <c r="E43" s="104"/>
      <c r="F43" s="6">
        <v>7859</v>
      </c>
      <c r="G43" s="70">
        <f t="shared" si="3"/>
        <v>1.420415009154348</v>
      </c>
      <c r="H43" s="6">
        <v>8015</v>
      </c>
      <c r="I43" s="102">
        <f t="shared" si="2"/>
        <v>-1.9463505926388014</v>
      </c>
    </row>
    <row r="44" spans="1:9" ht="18" customHeight="1">
      <c r="A44" s="61"/>
      <c r="B44" s="61"/>
      <c r="C44" s="105"/>
      <c r="D44" s="106" t="s">
        <v>40</v>
      </c>
      <c r="E44" s="107"/>
      <c r="F44" s="13">
        <v>0</v>
      </c>
      <c r="G44" s="93">
        <f t="shared" si="3"/>
        <v>0</v>
      </c>
      <c r="H44" s="88">
        <v>0</v>
      </c>
      <c r="I44" s="89" t="e">
        <f t="shared" si="2"/>
        <v>#DIV/0!</v>
      </c>
    </row>
    <row r="45" spans="1:9" ht="18" customHeight="1">
      <c r="A45" s="90"/>
      <c r="B45" s="90"/>
      <c r="C45" s="105" t="s">
        <v>19</v>
      </c>
      <c r="D45" s="108"/>
      <c r="E45" s="108"/>
      <c r="F45" s="18">
        <f>SUM(F28,F32,F39)</f>
        <v>553289</v>
      </c>
      <c r="G45" s="94">
        <f t="shared" si="3"/>
        <v>100</v>
      </c>
      <c r="H45" s="18">
        <f>SUM(H28,H32,H39)</f>
        <v>558090</v>
      </c>
      <c r="I45" s="94">
        <f t="shared" si="2"/>
        <v>-0.8602555143435664</v>
      </c>
    </row>
    <row r="46" ht="13.5">
      <c r="A46" s="109" t="s">
        <v>20</v>
      </c>
    </row>
    <row r="47" ht="13.5">
      <c r="A47" s="110" t="s">
        <v>21</v>
      </c>
    </row>
    <row r="48" ht="13.5">
      <c r="A48" s="110"/>
    </row>
    <row r="57" ht="13.5">
      <c r="I57" s="111"/>
    </row>
    <row r="58" ht="13.5">
      <c r="I58" s="111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3" sqref="K3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11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12" t="s">
        <v>0</v>
      </c>
      <c r="B1" s="113"/>
      <c r="C1" s="113"/>
      <c r="D1" s="114" t="s">
        <v>250</v>
      </c>
      <c r="E1" s="115"/>
      <c r="F1" s="115"/>
      <c r="G1" s="115"/>
    </row>
    <row r="2" ht="15" customHeight="1"/>
    <row r="3" spans="1:4" ht="15" customHeight="1">
      <c r="A3" s="116" t="s">
        <v>47</v>
      </c>
      <c r="B3" s="116"/>
      <c r="C3" s="116"/>
      <c r="D3" s="116"/>
    </row>
    <row r="4" spans="1:4" ht="15" customHeight="1">
      <c r="A4" s="116"/>
      <c r="B4" s="116"/>
      <c r="C4" s="116"/>
      <c r="D4" s="116"/>
    </row>
    <row r="5" spans="1:15" ht="15.75" customHeight="1">
      <c r="A5" s="92" t="s">
        <v>239</v>
      </c>
      <c r="B5" s="92"/>
      <c r="C5" s="92"/>
      <c r="D5" s="92"/>
      <c r="K5" s="117"/>
      <c r="O5" s="117" t="s">
        <v>48</v>
      </c>
    </row>
    <row r="6" spans="1:15" ht="15.75" customHeight="1">
      <c r="A6" s="118" t="s">
        <v>49</v>
      </c>
      <c r="B6" s="119"/>
      <c r="C6" s="119"/>
      <c r="D6" s="119"/>
      <c r="E6" s="120"/>
      <c r="F6" s="121" t="s">
        <v>260</v>
      </c>
      <c r="G6" s="122"/>
      <c r="H6" s="121" t="s">
        <v>261</v>
      </c>
      <c r="I6" s="122"/>
      <c r="J6" s="121" t="s">
        <v>262</v>
      </c>
      <c r="K6" s="122"/>
      <c r="L6" s="121" t="s">
        <v>263</v>
      </c>
      <c r="M6" s="122"/>
      <c r="N6" s="121"/>
      <c r="O6" s="122"/>
    </row>
    <row r="7" spans="1:15" ht="15.75" customHeight="1">
      <c r="A7" s="123"/>
      <c r="B7" s="124"/>
      <c r="C7" s="124"/>
      <c r="D7" s="124"/>
      <c r="E7" s="125"/>
      <c r="F7" s="19" t="s">
        <v>240</v>
      </c>
      <c r="G7" s="126" t="s">
        <v>2</v>
      </c>
      <c r="H7" s="127" t="s">
        <v>266</v>
      </c>
      <c r="I7" s="126" t="s">
        <v>2</v>
      </c>
      <c r="J7" s="127" t="s">
        <v>266</v>
      </c>
      <c r="K7" s="126" t="s">
        <v>2</v>
      </c>
      <c r="L7" s="127" t="s">
        <v>266</v>
      </c>
      <c r="M7" s="128" t="s">
        <v>2</v>
      </c>
      <c r="N7" s="19" t="s">
        <v>240</v>
      </c>
      <c r="O7" s="129" t="s">
        <v>2</v>
      </c>
    </row>
    <row r="8" spans="1:25" ht="15.75" customHeight="1">
      <c r="A8" s="130" t="s">
        <v>83</v>
      </c>
      <c r="B8" s="56" t="s">
        <v>50</v>
      </c>
      <c r="C8" s="57"/>
      <c r="D8" s="57"/>
      <c r="E8" s="131" t="s">
        <v>41</v>
      </c>
      <c r="F8" s="132">
        <v>1137</v>
      </c>
      <c r="G8" s="132">
        <v>1095</v>
      </c>
      <c r="H8" s="133">
        <v>486</v>
      </c>
      <c r="I8" s="134">
        <v>605</v>
      </c>
      <c r="J8" s="133">
        <v>101</v>
      </c>
      <c r="K8" s="135">
        <v>132</v>
      </c>
      <c r="L8" s="136">
        <v>2270</v>
      </c>
      <c r="M8" s="133">
        <v>2365</v>
      </c>
      <c r="N8" s="132"/>
      <c r="O8" s="135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15.75" customHeight="1">
      <c r="A9" s="138"/>
      <c r="B9" s="111"/>
      <c r="C9" s="96" t="s">
        <v>51</v>
      </c>
      <c r="D9" s="5"/>
      <c r="E9" s="139" t="s">
        <v>42</v>
      </c>
      <c r="F9" s="10">
        <v>1137</v>
      </c>
      <c r="G9" s="10">
        <v>1095</v>
      </c>
      <c r="H9" s="140">
        <v>486</v>
      </c>
      <c r="I9" s="141">
        <v>605</v>
      </c>
      <c r="J9" s="140">
        <v>101</v>
      </c>
      <c r="K9" s="142">
        <v>132</v>
      </c>
      <c r="L9" s="32">
        <v>2270</v>
      </c>
      <c r="M9" s="140">
        <v>2365</v>
      </c>
      <c r="N9" s="10"/>
      <c r="O9" s="142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5.75" customHeight="1">
      <c r="A10" s="138"/>
      <c r="B10" s="82"/>
      <c r="C10" s="96" t="s">
        <v>52</v>
      </c>
      <c r="D10" s="5"/>
      <c r="E10" s="139" t="s">
        <v>43</v>
      </c>
      <c r="F10" s="10">
        <v>0</v>
      </c>
      <c r="G10" s="10">
        <v>0</v>
      </c>
      <c r="H10" s="140">
        <v>0</v>
      </c>
      <c r="I10" s="141">
        <v>0</v>
      </c>
      <c r="J10" s="143">
        <v>0</v>
      </c>
      <c r="K10" s="144">
        <v>0</v>
      </c>
      <c r="L10" s="32">
        <v>0</v>
      </c>
      <c r="M10" s="140">
        <v>0</v>
      </c>
      <c r="N10" s="10"/>
      <c r="O10" s="142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ht="15.75" customHeight="1">
      <c r="A11" s="138"/>
      <c r="B11" s="99" t="s">
        <v>53</v>
      </c>
      <c r="C11" s="145"/>
      <c r="D11" s="145"/>
      <c r="E11" s="146" t="s">
        <v>44</v>
      </c>
      <c r="F11" s="11">
        <v>1193</v>
      </c>
      <c r="G11" s="11">
        <v>1042</v>
      </c>
      <c r="H11" s="147">
        <v>289</v>
      </c>
      <c r="I11" s="148">
        <v>426</v>
      </c>
      <c r="J11" s="147">
        <v>55</v>
      </c>
      <c r="K11" s="149">
        <v>83</v>
      </c>
      <c r="L11" s="150">
        <v>2182</v>
      </c>
      <c r="M11" s="147">
        <v>2336</v>
      </c>
      <c r="N11" s="11"/>
      <c r="O11" s="149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ht="15.75" customHeight="1">
      <c r="A12" s="138"/>
      <c r="B12" s="62"/>
      <c r="C12" s="96" t="s">
        <v>54</v>
      </c>
      <c r="D12" s="5"/>
      <c r="E12" s="139" t="s">
        <v>45</v>
      </c>
      <c r="F12" s="10">
        <v>1193</v>
      </c>
      <c r="G12" s="10">
        <v>1042</v>
      </c>
      <c r="H12" s="147">
        <v>289</v>
      </c>
      <c r="I12" s="141">
        <v>426</v>
      </c>
      <c r="J12" s="147">
        <v>55</v>
      </c>
      <c r="K12" s="142">
        <v>83</v>
      </c>
      <c r="L12" s="32">
        <v>2182</v>
      </c>
      <c r="M12" s="140">
        <v>2336</v>
      </c>
      <c r="N12" s="10"/>
      <c r="O12" s="142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ht="15.75" customHeight="1">
      <c r="A13" s="138"/>
      <c r="B13" s="111"/>
      <c r="C13" s="63" t="s">
        <v>55</v>
      </c>
      <c r="D13" s="64"/>
      <c r="E13" s="151" t="s">
        <v>46</v>
      </c>
      <c r="F13" s="65">
        <v>0</v>
      </c>
      <c r="G13" s="65">
        <v>0</v>
      </c>
      <c r="H13" s="143">
        <v>0</v>
      </c>
      <c r="I13" s="144">
        <v>0</v>
      </c>
      <c r="J13" s="143">
        <v>0</v>
      </c>
      <c r="K13" s="144">
        <v>0</v>
      </c>
      <c r="L13" s="152">
        <v>0</v>
      </c>
      <c r="M13" s="153">
        <v>0</v>
      </c>
      <c r="N13" s="12"/>
      <c r="O13" s="154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ht="15.75" customHeight="1">
      <c r="A14" s="138"/>
      <c r="B14" s="4" t="s">
        <v>56</v>
      </c>
      <c r="C14" s="5"/>
      <c r="D14" s="5"/>
      <c r="E14" s="139" t="s">
        <v>97</v>
      </c>
      <c r="F14" s="6">
        <v>-56</v>
      </c>
      <c r="G14" s="6">
        <f aca="true" t="shared" si="0" ref="G14:L15">G9-G12</f>
        <v>53</v>
      </c>
      <c r="H14" s="155">
        <f t="shared" si="0"/>
        <v>197</v>
      </c>
      <c r="I14" s="7">
        <f t="shared" si="0"/>
        <v>179</v>
      </c>
      <c r="J14" s="155">
        <f t="shared" si="0"/>
        <v>46</v>
      </c>
      <c r="K14" s="7">
        <f t="shared" si="0"/>
        <v>49</v>
      </c>
      <c r="L14" s="156">
        <f t="shared" si="0"/>
        <v>88</v>
      </c>
      <c r="M14" s="155">
        <f aca="true" t="shared" si="1" ref="M14:O15">M9-M12</f>
        <v>29</v>
      </c>
      <c r="N14" s="6">
        <f t="shared" si="1"/>
        <v>0</v>
      </c>
      <c r="O14" s="7">
        <f t="shared" si="1"/>
        <v>0</v>
      </c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15.75" customHeight="1">
      <c r="A15" s="138"/>
      <c r="B15" s="4" t="s">
        <v>57</v>
      </c>
      <c r="C15" s="5"/>
      <c r="D15" s="5"/>
      <c r="E15" s="139" t="s">
        <v>98</v>
      </c>
      <c r="F15" s="6">
        <v>0</v>
      </c>
      <c r="G15" s="6">
        <f t="shared" si="0"/>
        <v>0</v>
      </c>
      <c r="H15" s="155">
        <f t="shared" si="0"/>
        <v>0</v>
      </c>
      <c r="I15" s="7">
        <f t="shared" si="0"/>
        <v>0</v>
      </c>
      <c r="J15" s="155">
        <f t="shared" si="0"/>
        <v>0</v>
      </c>
      <c r="K15" s="7">
        <f t="shared" si="0"/>
        <v>0</v>
      </c>
      <c r="L15" s="156">
        <f t="shared" si="0"/>
        <v>0</v>
      </c>
      <c r="M15" s="155">
        <f t="shared" si="1"/>
        <v>0</v>
      </c>
      <c r="N15" s="6">
        <f t="shared" si="1"/>
        <v>0</v>
      </c>
      <c r="O15" s="7">
        <f t="shared" si="1"/>
        <v>0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15.75" customHeight="1">
      <c r="A16" s="138"/>
      <c r="B16" s="4" t="s">
        <v>58</v>
      </c>
      <c r="C16" s="5"/>
      <c r="D16" s="5"/>
      <c r="E16" s="139" t="s">
        <v>99</v>
      </c>
      <c r="F16" s="65">
        <v>-56</v>
      </c>
      <c r="G16" s="65">
        <f aca="true" t="shared" si="2" ref="G16:L16">G8-G11</f>
        <v>53</v>
      </c>
      <c r="H16" s="157">
        <f t="shared" si="2"/>
        <v>197</v>
      </c>
      <c r="I16" s="25">
        <f t="shared" si="2"/>
        <v>179</v>
      </c>
      <c r="J16" s="157">
        <f t="shared" si="2"/>
        <v>46</v>
      </c>
      <c r="K16" s="25">
        <f t="shared" si="2"/>
        <v>49</v>
      </c>
      <c r="L16" s="158">
        <f t="shared" si="2"/>
        <v>88</v>
      </c>
      <c r="M16" s="157">
        <f>M8-M11</f>
        <v>29</v>
      </c>
      <c r="N16" s="65">
        <f>N8-N11</f>
        <v>0</v>
      </c>
      <c r="O16" s="25">
        <f>O8-O11</f>
        <v>0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15.75" customHeight="1">
      <c r="A17" s="138"/>
      <c r="B17" s="4" t="s">
        <v>59</v>
      </c>
      <c r="C17" s="5"/>
      <c r="D17" s="5"/>
      <c r="E17" s="159"/>
      <c r="F17" s="6">
        <v>0</v>
      </c>
      <c r="G17" s="6">
        <v>0</v>
      </c>
      <c r="H17" s="143">
        <v>6765</v>
      </c>
      <c r="I17" s="144">
        <v>6603</v>
      </c>
      <c r="J17" s="140">
        <v>6254</v>
      </c>
      <c r="K17" s="142">
        <v>6467</v>
      </c>
      <c r="L17" s="32">
        <v>1517</v>
      </c>
      <c r="M17" s="140">
        <v>1610</v>
      </c>
      <c r="N17" s="160"/>
      <c r="O17" s="161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5" ht="15.75" customHeight="1">
      <c r="A18" s="162"/>
      <c r="B18" s="91" t="s">
        <v>60</v>
      </c>
      <c r="C18" s="92"/>
      <c r="D18" s="92"/>
      <c r="E18" s="163"/>
      <c r="F18" s="16">
        <v>0</v>
      </c>
      <c r="G18" s="16">
        <v>0</v>
      </c>
      <c r="H18" s="164">
        <v>0</v>
      </c>
      <c r="I18" s="165">
        <v>0</v>
      </c>
      <c r="J18" s="164">
        <v>0</v>
      </c>
      <c r="K18" s="165">
        <v>0</v>
      </c>
      <c r="L18" s="166" t="s">
        <v>269</v>
      </c>
      <c r="M18" s="164" t="s">
        <v>267</v>
      </c>
      <c r="N18" s="167"/>
      <c r="O18" s="168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5.75" customHeight="1">
      <c r="A19" s="138" t="s">
        <v>84</v>
      </c>
      <c r="B19" s="99" t="s">
        <v>61</v>
      </c>
      <c r="C19" s="74"/>
      <c r="D19" s="74"/>
      <c r="E19" s="169"/>
      <c r="F19" s="14">
        <v>0</v>
      </c>
      <c r="G19" s="14">
        <v>0</v>
      </c>
      <c r="H19" s="9">
        <v>1089</v>
      </c>
      <c r="I19" s="9">
        <v>1157</v>
      </c>
      <c r="J19" s="9">
        <v>827</v>
      </c>
      <c r="K19" s="9">
        <v>0</v>
      </c>
      <c r="L19" s="170">
        <v>414</v>
      </c>
      <c r="M19" s="171">
        <v>270</v>
      </c>
      <c r="N19" s="9"/>
      <c r="O19" s="172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5.75" customHeight="1">
      <c r="A20" s="138"/>
      <c r="B20" s="98"/>
      <c r="C20" s="96" t="s">
        <v>62</v>
      </c>
      <c r="D20" s="5"/>
      <c r="E20" s="139"/>
      <c r="F20" s="6">
        <v>0</v>
      </c>
      <c r="G20" s="6">
        <v>0</v>
      </c>
      <c r="H20" s="10">
        <v>1089</v>
      </c>
      <c r="I20" s="10">
        <v>1157</v>
      </c>
      <c r="J20" s="10">
        <v>827</v>
      </c>
      <c r="K20" s="10">
        <v>0</v>
      </c>
      <c r="L20" s="32">
        <v>120</v>
      </c>
      <c r="M20" s="140">
        <v>29</v>
      </c>
      <c r="N20" s="10"/>
      <c r="O20" s="142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5.75" customHeight="1">
      <c r="A21" s="138"/>
      <c r="B21" s="173" t="s">
        <v>63</v>
      </c>
      <c r="C21" s="145"/>
      <c r="D21" s="145"/>
      <c r="E21" s="146" t="s">
        <v>100</v>
      </c>
      <c r="F21" s="174">
        <v>0</v>
      </c>
      <c r="G21" s="174">
        <v>0</v>
      </c>
      <c r="H21" s="11">
        <v>1089</v>
      </c>
      <c r="I21" s="11">
        <v>1157</v>
      </c>
      <c r="J21" s="11">
        <v>827</v>
      </c>
      <c r="K21" s="11">
        <v>0</v>
      </c>
      <c r="L21" s="150">
        <v>414</v>
      </c>
      <c r="M21" s="147">
        <v>270</v>
      </c>
      <c r="N21" s="11"/>
      <c r="O21" s="149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5.75" customHeight="1">
      <c r="A22" s="138"/>
      <c r="B22" s="99" t="s">
        <v>64</v>
      </c>
      <c r="C22" s="74"/>
      <c r="D22" s="74"/>
      <c r="E22" s="169" t="s">
        <v>101</v>
      </c>
      <c r="F22" s="14">
        <v>846</v>
      </c>
      <c r="G22" s="14">
        <v>609</v>
      </c>
      <c r="H22" s="9">
        <v>1504</v>
      </c>
      <c r="I22" s="9">
        <v>1765</v>
      </c>
      <c r="J22" s="9">
        <v>898</v>
      </c>
      <c r="K22" s="9">
        <v>163</v>
      </c>
      <c r="L22" s="170">
        <v>446</v>
      </c>
      <c r="M22" s="171">
        <v>332</v>
      </c>
      <c r="N22" s="9"/>
      <c r="O22" s="172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15.75" customHeight="1">
      <c r="A23" s="138"/>
      <c r="B23" s="62" t="s">
        <v>65</v>
      </c>
      <c r="C23" s="63" t="s">
        <v>66</v>
      </c>
      <c r="D23" s="64"/>
      <c r="E23" s="151"/>
      <c r="F23" s="65">
        <v>0</v>
      </c>
      <c r="G23" s="65">
        <v>0</v>
      </c>
      <c r="H23" s="12">
        <v>1459</v>
      </c>
      <c r="I23" s="12">
        <v>1707</v>
      </c>
      <c r="J23" s="12">
        <v>877</v>
      </c>
      <c r="K23" s="12">
        <v>110</v>
      </c>
      <c r="L23" s="152">
        <v>314</v>
      </c>
      <c r="M23" s="153">
        <v>299</v>
      </c>
      <c r="N23" s="12"/>
      <c r="O23" s="154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5.75" customHeight="1">
      <c r="A24" s="138"/>
      <c r="B24" s="4" t="s">
        <v>102</v>
      </c>
      <c r="C24" s="5"/>
      <c r="D24" s="5"/>
      <c r="E24" s="139" t="s">
        <v>103</v>
      </c>
      <c r="F24" s="6">
        <f aca="true" t="shared" si="3" ref="F24:L24">F21-F22</f>
        <v>-846</v>
      </c>
      <c r="G24" s="6">
        <f t="shared" si="3"/>
        <v>-609</v>
      </c>
      <c r="H24" s="6">
        <f t="shared" si="3"/>
        <v>-415</v>
      </c>
      <c r="I24" s="6">
        <f t="shared" si="3"/>
        <v>-608</v>
      </c>
      <c r="J24" s="6">
        <f t="shared" si="3"/>
        <v>-71</v>
      </c>
      <c r="K24" s="6">
        <f t="shared" si="3"/>
        <v>-163</v>
      </c>
      <c r="L24" s="156">
        <f t="shared" si="3"/>
        <v>-32</v>
      </c>
      <c r="M24" s="155">
        <f>M21-M22</f>
        <v>-62</v>
      </c>
      <c r="N24" s="6">
        <f>N21-N22</f>
        <v>0</v>
      </c>
      <c r="O24" s="7">
        <f>O21-O22</f>
        <v>0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5.75" customHeight="1">
      <c r="A25" s="138"/>
      <c r="B25" s="175" t="s">
        <v>67</v>
      </c>
      <c r="C25" s="64"/>
      <c r="D25" s="64"/>
      <c r="E25" s="176" t="s">
        <v>104</v>
      </c>
      <c r="F25" s="177">
        <v>846</v>
      </c>
      <c r="G25" s="177">
        <v>609</v>
      </c>
      <c r="H25" s="33">
        <v>415</v>
      </c>
      <c r="I25" s="33">
        <v>608</v>
      </c>
      <c r="J25" s="33">
        <v>71</v>
      </c>
      <c r="K25" s="33">
        <v>163</v>
      </c>
      <c r="L25" s="178">
        <v>32</v>
      </c>
      <c r="M25" s="179">
        <v>62</v>
      </c>
      <c r="N25" s="33"/>
      <c r="O25" s="180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5.75" customHeight="1">
      <c r="A26" s="138"/>
      <c r="B26" s="173" t="s">
        <v>68</v>
      </c>
      <c r="C26" s="145"/>
      <c r="D26" s="145"/>
      <c r="E26" s="181"/>
      <c r="F26" s="182"/>
      <c r="G26" s="182"/>
      <c r="H26" s="34"/>
      <c r="I26" s="34"/>
      <c r="J26" s="34"/>
      <c r="K26" s="34"/>
      <c r="L26" s="183"/>
      <c r="M26" s="184"/>
      <c r="N26" s="34"/>
      <c r="O26" s="185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ht="15.75" customHeight="1">
      <c r="A27" s="162"/>
      <c r="B27" s="91" t="s">
        <v>105</v>
      </c>
      <c r="C27" s="92"/>
      <c r="D27" s="92"/>
      <c r="E27" s="186" t="s">
        <v>106</v>
      </c>
      <c r="F27" s="13">
        <f aca="true" t="shared" si="4" ref="F27:L27">F24+F25</f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87">
        <f t="shared" si="4"/>
        <v>0</v>
      </c>
      <c r="M27" s="188">
        <f>M24+M25</f>
        <v>0</v>
      </c>
      <c r="N27" s="13">
        <f>N24+N25</f>
        <v>0</v>
      </c>
      <c r="O27" s="26">
        <f>O24+O25</f>
        <v>0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15.75" customHeight="1">
      <c r="A28" s="189"/>
      <c r="F28" s="137"/>
      <c r="G28" s="137"/>
      <c r="H28" s="137"/>
      <c r="I28" s="137"/>
      <c r="J28" s="137"/>
      <c r="K28" s="137"/>
      <c r="L28" s="190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15.75" customHeight="1">
      <c r="A29" s="92"/>
      <c r="F29" s="137"/>
      <c r="G29" s="137"/>
      <c r="H29" s="137"/>
      <c r="I29" s="137"/>
      <c r="J29" s="191"/>
      <c r="K29" s="191"/>
      <c r="L29" s="190"/>
      <c r="M29" s="137"/>
      <c r="N29" s="137"/>
      <c r="O29" s="191" t="s">
        <v>107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91"/>
    </row>
    <row r="30" spans="1:25" ht="15.75" customHeight="1">
      <c r="A30" s="192" t="s">
        <v>69</v>
      </c>
      <c r="B30" s="193"/>
      <c r="C30" s="193"/>
      <c r="D30" s="193"/>
      <c r="E30" s="194"/>
      <c r="F30" s="195" t="s">
        <v>264</v>
      </c>
      <c r="G30" s="196"/>
      <c r="H30" s="195" t="s">
        <v>265</v>
      </c>
      <c r="I30" s="196"/>
      <c r="J30" s="197"/>
      <c r="K30" s="196"/>
      <c r="L30" s="197"/>
      <c r="M30" s="196"/>
      <c r="N30" s="197"/>
      <c r="O30" s="196"/>
      <c r="P30" s="198"/>
      <c r="Q30" s="190"/>
      <c r="R30" s="198"/>
      <c r="S30" s="190"/>
      <c r="T30" s="198"/>
      <c r="U30" s="190"/>
      <c r="V30" s="198"/>
      <c r="W30" s="190"/>
      <c r="X30" s="198"/>
      <c r="Y30" s="190"/>
    </row>
    <row r="31" spans="1:25" ht="15.75" customHeight="1">
      <c r="A31" s="199"/>
      <c r="B31" s="200"/>
      <c r="C31" s="200"/>
      <c r="D31" s="200"/>
      <c r="E31" s="201"/>
      <c r="F31" s="19" t="s">
        <v>266</v>
      </c>
      <c r="G31" s="20" t="s">
        <v>2</v>
      </c>
      <c r="H31" s="19" t="s">
        <v>268</v>
      </c>
      <c r="I31" s="20" t="s">
        <v>2</v>
      </c>
      <c r="J31" s="19" t="s">
        <v>240</v>
      </c>
      <c r="K31" s="202" t="s">
        <v>2</v>
      </c>
      <c r="L31" s="19" t="s">
        <v>240</v>
      </c>
      <c r="M31" s="20" t="s">
        <v>2</v>
      </c>
      <c r="N31" s="19" t="s">
        <v>240</v>
      </c>
      <c r="O31" s="203" t="s">
        <v>2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</row>
    <row r="32" spans="1:25" ht="15.75" customHeight="1">
      <c r="A32" s="130" t="s">
        <v>85</v>
      </c>
      <c r="B32" s="56" t="s">
        <v>50</v>
      </c>
      <c r="C32" s="57"/>
      <c r="D32" s="57"/>
      <c r="E32" s="205" t="s">
        <v>41</v>
      </c>
      <c r="F32" s="9">
        <v>1195</v>
      </c>
      <c r="G32" s="21">
        <v>1104</v>
      </c>
      <c r="H32" s="9">
        <f>SUM(H33,H35)</f>
        <v>566</v>
      </c>
      <c r="I32" s="9">
        <v>615</v>
      </c>
      <c r="J32" s="132"/>
      <c r="K32" s="135"/>
      <c r="L32" s="9"/>
      <c r="M32" s="21"/>
      <c r="N32" s="132"/>
      <c r="O32" s="206"/>
      <c r="P32" s="21"/>
      <c r="Q32" s="21"/>
      <c r="R32" s="21"/>
      <c r="S32" s="21"/>
      <c r="T32" s="207"/>
      <c r="U32" s="207"/>
      <c r="V32" s="21"/>
      <c r="W32" s="21"/>
      <c r="X32" s="207"/>
      <c r="Y32" s="207"/>
    </row>
    <row r="33" spans="1:25" ht="15.75" customHeight="1">
      <c r="A33" s="208"/>
      <c r="B33" s="111"/>
      <c r="C33" s="63" t="s">
        <v>70</v>
      </c>
      <c r="D33" s="64"/>
      <c r="E33" s="209"/>
      <c r="F33" s="12">
        <v>788</v>
      </c>
      <c r="G33" s="22">
        <v>788</v>
      </c>
      <c r="H33" s="12">
        <v>491</v>
      </c>
      <c r="I33" s="12">
        <v>614</v>
      </c>
      <c r="J33" s="12"/>
      <c r="K33" s="154"/>
      <c r="L33" s="12"/>
      <c r="M33" s="22"/>
      <c r="N33" s="12"/>
      <c r="O33" s="25"/>
      <c r="P33" s="21"/>
      <c r="Q33" s="21"/>
      <c r="R33" s="21"/>
      <c r="S33" s="21"/>
      <c r="T33" s="207"/>
      <c r="U33" s="207"/>
      <c r="V33" s="21"/>
      <c r="W33" s="21"/>
      <c r="X33" s="207"/>
      <c r="Y33" s="207"/>
    </row>
    <row r="34" spans="1:25" ht="15.75" customHeight="1">
      <c r="A34" s="208"/>
      <c r="B34" s="111"/>
      <c r="C34" s="210"/>
      <c r="D34" s="96" t="s">
        <v>71</v>
      </c>
      <c r="E34" s="211"/>
      <c r="F34" s="10">
        <v>0</v>
      </c>
      <c r="G34" s="23">
        <v>0</v>
      </c>
      <c r="H34" s="10">
        <v>488</v>
      </c>
      <c r="I34" s="10">
        <v>488</v>
      </c>
      <c r="J34" s="10"/>
      <c r="K34" s="142"/>
      <c r="L34" s="10"/>
      <c r="M34" s="23"/>
      <c r="N34" s="10"/>
      <c r="O34" s="7"/>
      <c r="P34" s="21"/>
      <c r="Q34" s="21"/>
      <c r="R34" s="21"/>
      <c r="S34" s="21"/>
      <c r="T34" s="207"/>
      <c r="U34" s="207"/>
      <c r="V34" s="21"/>
      <c r="W34" s="21"/>
      <c r="X34" s="207"/>
      <c r="Y34" s="207"/>
    </row>
    <row r="35" spans="1:25" ht="15.75" customHeight="1">
      <c r="A35" s="208"/>
      <c r="B35" s="82"/>
      <c r="C35" s="212" t="s">
        <v>72</v>
      </c>
      <c r="D35" s="145"/>
      <c r="E35" s="213"/>
      <c r="F35" s="11">
        <v>407</v>
      </c>
      <c r="G35" s="24">
        <v>317</v>
      </c>
      <c r="H35" s="11">
        <v>75</v>
      </c>
      <c r="I35" s="11">
        <v>2</v>
      </c>
      <c r="J35" s="214"/>
      <c r="K35" s="215"/>
      <c r="L35" s="11"/>
      <c r="M35" s="24"/>
      <c r="N35" s="11"/>
      <c r="O35" s="216"/>
      <c r="P35" s="21"/>
      <c r="Q35" s="21"/>
      <c r="R35" s="21"/>
      <c r="S35" s="21"/>
      <c r="T35" s="207"/>
      <c r="U35" s="207"/>
      <c r="V35" s="21"/>
      <c r="W35" s="21"/>
      <c r="X35" s="207"/>
      <c r="Y35" s="207"/>
    </row>
    <row r="36" spans="1:25" ht="15.75" customHeight="1">
      <c r="A36" s="208"/>
      <c r="B36" s="99" t="s">
        <v>53</v>
      </c>
      <c r="C36" s="74"/>
      <c r="D36" s="74"/>
      <c r="E36" s="205" t="s">
        <v>42</v>
      </c>
      <c r="F36" s="14">
        <v>1099</v>
      </c>
      <c r="G36" s="25">
        <v>1104</v>
      </c>
      <c r="H36" s="14">
        <f>SUM(H37:H38)</f>
        <v>243</v>
      </c>
      <c r="I36" s="14">
        <v>237</v>
      </c>
      <c r="J36" s="9"/>
      <c r="K36" s="172"/>
      <c r="L36" s="9"/>
      <c r="M36" s="21"/>
      <c r="N36" s="9"/>
      <c r="O36" s="27"/>
      <c r="P36" s="21"/>
      <c r="Q36" s="21"/>
      <c r="R36" s="21"/>
      <c r="S36" s="21"/>
      <c r="T36" s="21"/>
      <c r="U36" s="21"/>
      <c r="V36" s="21"/>
      <c r="W36" s="21"/>
      <c r="X36" s="207"/>
      <c r="Y36" s="207"/>
    </row>
    <row r="37" spans="1:25" ht="15.75" customHeight="1">
      <c r="A37" s="208"/>
      <c r="B37" s="111"/>
      <c r="C37" s="96" t="s">
        <v>73</v>
      </c>
      <c r="D37" s="5"/>
      <c r="E37" s="211"/>
      <c r="F37" s="6">
        <v>804</v>
      </c>
      <c r="G37" s="7">
        <v>805</v>
      </c>
      <c r="H37" s="6">
        <v>222</v>
      </c>
      <c r="I37" s="6">
        <v>209</v>
      </c>
      <c r="J37" s="10"/>
      <c r="K37" s="142"/>
      <c r="L37" s="10"/>
      <c r="M37" s="23"/>
      <c r="N37" s="10"/>
      <c r="O37" s="7"/>
      <c r="P37" s="21"/>
      <c r="Q37" s="21"/>
      <c r="R37" s="21"/>
      <c r="S37" s="21"/>
      <c r="T37" s="21"/>
      <c r="U37" s="21"/>
      <c r="V37" s="21"/>
      <c r="W37" s="21"/>
      <c r="X37" s="207"/>
      <c r="Y37" s="207"/>
    </row>
    <row r="38" spans="1:25" ht="15.75" customHeight="1">
      <c r="A38" s="208"/>
      <c r="B38" s="82"/>
      <c r="C38" s="96" t="s">
        <v>74</v>
      </c>
      <c r="D38" s="5"/>
      <c r="E38" s="211"/>
      <c r="F38" s="6">
        <v>294</v>
      </c>
      <c r="G38" s="7">
        <v>299</v>
      </c>
      <c r="H38" s="6">
        <v>21</v>
      </c>
      <c r="I38" s="6">
        <v>28</v>
      </c>
      <c r="J38" s="10"/>
      <c r="K38" s="215"/>
      <c r="L38" s="10"/>
      <c r="M38" s="23"/>
      <c r="N38" s="10"/>
      <c r="O38" s="7"/>
      <c r="P38" s="21"/>
      <c r="Q38" s="21"/>
      <c r="R38" s="207"/>
      <c r="S38" s="207"/>
      <c r="T38" s="21"/>
      <c r="U38" s="21"/>
      <c r="V38" s="21"/>
      <c r="W38" s="21"/>
      <c r="X38" s="207"/>
      <c r="Y38" s="207"/>
    </row>
    <row r="39" spans="1:25" ht="15.75" customHeight="1">
      <c r="A39" s="217"/>
      <c r="B39" s="105" t="s">
        <v>75</v>
      </c>
      <c r="C39" s="108"/>
      <c r="D39" s="108"/>
      <c r="E39" s="218" t="s">
        <v>108</v>
      </c>
      <c r="F39" s="13">
        <f>F32-F36</f>
        <v>96</v>
      </c>
      <c r="G39" s="26">
        <v>0</v>
      </c>
      <c r="H39" s="13">
        <f>H32-H36</f>
        <v>323</v>
      </c>
      <c r="I39" s="13">
        <f>I32-I36</f>
        <v>378</v>
      </c>
      <c r="J39" s="13">
        <f aca="true" t="shared" si="5" ref="J39:O39">J32-J36</f>
        <v>0</v>
      </c>
      <c r="K39" s="26">
        <f t="shared" si="5"/>
        <v>0</v>
      </c>
      <c r="L39" s="13">
        <f t="shared" si="5"/>
        <v>0</v>
      </c>
      <c r="M39" s="26">
        <f t="shared" si="5"/>
        <v>0</v>
      </c>
      <c r="N39" s="13">
        <f t="shared" si="5"/>
        <v>0</v>
      </c>
      <c r="O39" s="26">
        <f t="shared" si="5"/>
        <v>0</v>
      </c>
      <c r="P39" s="21"/>
      <c r="Q39" s="21"/>
      <c r="R39" s="21"/>
      <c r="S39" s="21"/>
      <c r="T39" s="21"/>
      <c r="U39" s="21"/>
      <c r="V39" s="21"/>
      <c r="W39" s="21"/>
      <c r="X39" s="207"/>
      <c r="Y39" s="207"/>
    </row>
    <row r="40" spans="1:25" ht="15.75" customHeight="1">
      <c r="A40" s="130" t="s">
        <v>86</v>
      </c>
      <c r="B40" s="99" t="s">
        <v>76</v>
      </c>
      <c r="C40" s="74"/>
      <c r="D40" s="74"/>
      <c r="E40" s="205" t="s">
        <v>44</v>
      </c>
      <c r="F40" s="14">
        <v>1407</v>
      </c>
      <c r="G40" s="27">
        <v>1501</v>
      </c>
      <c r="H40" s="14">
        <v>31</v>
      </c>
      <c r="I40" s="14">
        <v>49</v>
      </c>
      <c r="J40" s="9"/>
      <c r="K40" s="172"/>
      <c r="L40" s="9"/>
      <c r="M40" s="21"/>
      <c r="N40" s="9"/>
      <c r="O40" s="27"/>
      <c r="P40" s="21"/>
      <c r="Q40" s="21"/>
      <c r="R40" s="21"/>
      <c r="S40" s="21"/>
      <c r="T40" s="207"/>
      <c r="U40" s="207"/>
      <c r="V40" s="207"/>
      <c r="W40" s="207"/>
      <c r="X40" s="21"/>
      <c r="Y40" s="21"/>
    </row>
    <row r="41" spans="1:25" ht="15.75" customHeight="1">
      <c r="A41" s="219"/>
      <c r="B41" s="82"/>
      <c r="C41" s="96" t="s">
        <v>77</v>
      </c>
      <c r="D41" s="5"/>
      <c r="E41" s="211"/>
      <c r="F41" s="15">
        <v>198</v>
      </c>
      <c r="G41" s="28">
        <v>191</v>
      </c>
      <c r="H41" s="15"/>
      <c r="I41" s="15"/>
      <c r="J41" s="10"/>
      <c r="K41" s="142"/>
      <c r="L41" s="10"/>
      <c r="M41" s="23"/>
      <c r="N41" s="10"/>
      <c r="O41" s="7"/>
      <c r="P41" s="207"/>
      <c r="Q41" s="207"/>
      <c r="R41" s="207"/>
      <c r="S41" s="207"/>
      <c r="T41" s="207"/>
      <c r="U41" s="207"/>
      <c r="V41" s="207"/>
      <c r="W41" s="207"/>
      <c r="X41" s="21"/>
      <c r="Y41" s="21"/>
    </row>
    <row r="42" spans="1:25" ht="15.75" customHeight="1">
      <c r="A42" s="219"/>
      <c r="B42" s="99" t="s">
        <v>64</v>
      </c>
      <c r="C42" s="74"/>
      <c r="D42" s="74"/>
      <c r="E42" s="205" t="s">
        <v>45</v>
      </c>
      <c r="F42" s="14">
        <v>1418</v>
      </c>
      <c r="G42" s="27">
        <v>1545</v>
      </c>
      <c r="H42" s="14">
        <v>402</v>
      </c>
      <c r="I42" s="14">
        <v>402</v>
      </c>
      <c r="J42" s="9"/>
      <c r="K42" s="172"/>
      <c r="L42" s="9"/>
      <c r="M42" s="21"/>
      <c r="N42" s="9"/>
      <c r="O42" s="27"/>
      <c r="P42" s="21"/>
      <c r="Q42" s="21"/>
      <c r="R42" s="21"/>
      <c r="S42" s="21"/>
      <c r="T42" s="207"/>
      <c r="U42" s="207"/>
      <c r="V42" s="21"/>
      <c r="W42" s="21"/>
      <c r="X42" s="21"/>
      <c r="Y42" s="21"/>
    </row>
    <row r="43" spans="1:25" ht="15.75" customHeight="1">
      <c r="A43" s="219"/>
      <c r="B43" s="82"/>
      <c r="C43" s="96" t="s">
        <v>78</v>
      </c>
      <c r="D43" s="5"/>
      <c r="E43" s="211"/>
      <c r="F43" s="6">
        <v>533</v>
      </c>
      <c r="G43" s="7">
        <v>513</v>
      </c>
      <c r="H43" s="6">
        <v>402</v>
      </c>
      <c r="I43" s="6">
        <v>402</v>
      </c>
      <c r="J43" s="214"/>
      <c r="K43" s="215"/>
      <c r="L43" s="10"/>
      <c r="M43" s="23"/>
      <c r="N43" s="10"/>
      <c r="O43" s="7"/>
      <c r="P43" s="21"/>
      <c r="Q43" s="21"/>
      <c r="R43" s="207"/>
      <c r="S43" s="21"/>
      <c r="T43" s="207"/>
      <c r="U43" s="207"/>
      <c r="V43" s="21"/>
      <c r="W43" s="21"/>
      <c r="X43" s="207"/>
      <c r="Y43" s="207"/>
    </row>
    <row r="44" spans="1:25" ht="15.75" customHeight="1">
      <c r="A44" s="220"/>
      <c r="B44" s="91" t="s">
        <v>75</v>
      </c>
      <c r="C44" s="92"/>
      <c r="D44" s="92"/>
      <c r="E44" s="218" t="s">
        <v>109</v>
      </c>
      <c r="F44" s="16">
        <f>F40-F42</f>
        <v>-11</v>
      </c>
      <c r="G44" s="29">
        <v>-44</v>
      </c>
      <c r="H44" s="16">
        <f>H40-H42</f>
        <v>-371</v>
      </c>
      <c r="I44" s="16">
        <f>I40-I42</f>
        <v>-353</v>
      </c>
      <c r="J44" s="16">
        <f aca="true" t="shared" si="6" ref="J44:O44">J40-J42</f>
        <v>0</v>
      </c>
      <c r="K44" s="29">
        <f t="shared" si="6"/>
        <v>0</v>
      </c>
      <c r="L44" s="16">
        <f t="shared" si="6"/>
        <v>0</v>
      </c>
      <c r="M44" s="29">
        <f t="shared" si="6"/>
        <v>0</v>
      </c>
      <c r="N44" s="16">
        <f t="shared" si="6"/>
        <v>0</v>
      </c>
      <c r="O44" s="29">
        <f t="shared" si="6"/>
        <v>0</v>
      </c>
      <c r="P44" s="207"/>
      <c r="Q44" s="207"/>
      <c r="R44" s="21"/>
      <c r="S44" s="21"/>
      <c r="T44" s="207"/>
      <c r="U44" s="207"/>
      <c r="V44" s="21"/>
      <c r="W44" s="21"/>
      <c r="X44" s="21"/>
      <c r="Y44" s="21"/>
    </row>
    <row r="45" spans="1:25" ht="15.75" customHeight="1">
      <c r="A45" s="221" t="s">
        <v>87</v>
      </c>
      <c r="B45" s="222" t="s">
        <v>79</v>
      </c>
      <c r="C45" s="223"/>
      <c r="D45" s="223"/>
      <c r="E45" s="224" t="s">
        <v>110</v>
      </c>
      <c r="F45" s="17">
        <f>F39+F44</f>
        <v>85</v>
      </c>
      <c r="G45" s="30">
        <v>-44</v>
      </c>
      <c r="H45" s="17">
        <f>H39+H44</f>
        <v>-48</v>
      </c>
      <c r="I45" s="17">
        <f>I39+I44</f>
        <v>25</v>
      </c>
      <c r="J45" s="17">
        <f aca="true" t="shared" si="7" ref="J45:O45">J39+J44</f>
        <v>0</v>
      </c>
      <c r="K45" s="30">
        <f t="shared" si="7"/>
        <v>0</v>
      </c>
      <c r="L45" s="17">
        <f t="shared" si="7"/>
        <v>0</v>
      </c>
      <c r="M45" s="30">
        <f t="shared" si="7"/>
        <v>0</v>
      </c>
      <c r="N45" s="17">
        <f t="shared" si="7"/>
        <v>0</v>
      </c>
      <c r="O45" s="30">
        <f t="shared" si="7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>
      <c r="A46" s="225"/>
      <c r="B46" s="4" t="s">
        <v>80</v>
      </c>
      <c r="C46" s="5"/>
      <c r="D46" s="5"/>
      <c r="E46" s="5"/>
      <c r="F46" s="15">
        <v>0</v>
      </c>
      <c r="G46" s="28">
        <v>0</v>
      </c>
      <c r="H46" s="15">
        <v>1</v>
      </c>
      <c r="I46" s="15">
        <v>1</v>
      </c>
      <c r="J46" s="214"/>
      <c r="K46" s="215"/>
      <c r="L46" s="10"/>
      <c r="M46" s="23"/>
      <c r="N46" s="214"/>
      <c r="O46" s="161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7" spans="1:25" ht="15.75" customHeight="1">
      <c r="A47" s="225"/>
      <c r="B47" s="4" t="s">
        <v>81</v>
      </c>
      <c r="C47" s="5"/>
      <c r="D47" s="5"/>
      <c r="E47" s="5"/>
      <c r="F47" s="6">
        <v>0</v>
      </c>
      <c r="G47" s="7">
        <v>0</v>
      </c>
      <c r="H47" s="6">
        <v>0</v>
      </c>
      <c r="I47" s="6">
        <v>0</v>
      </c>
      <c r="J47" s="10"/>
      <c r="K47" s="142"/>
      <c r="L47" s="10"/>
      <c r="M47" s="23"/>
      <c r="N47" s="10"/>
      <c r="O47" s="7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>
      <c r="A48" s="226"/>
      <c r="B48" s="91" t="s">
        <v>82</v>
      </c>
      <c r="C48" s="92"/>
      <c r="D48" s="92"/>
      <c r="E48" s="92"/>
      <c r="F48" s="18">
        <v>0</v>
      </c>
      <c r="G48" s="31">
        <v>0</v>
      </c>
      <c r="H48" s="18">
        <v>0</v>
      </c>
      <c r="I48" s="18">
        <v>0</v>
      </c>
      <c r="J48" s="18"/>
      <c r="K48" s="227"/>
      <c r="L48" s="18"/>
      <c r="M48" s="31"/>
      <c r="N48" s="18"/>
      <c r="O48" s="26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6" ht="15.75" customHeight="1">
      <c r="A49" s="189" t="s">
        <v>111</v>
      </c>
      <c r="O49" s="111"/>
      <c r="P49" s="111"/>
    </row>
    <row r="50" spans="1:16" ht="15.75" customHeight="1">
      <c r="A50" s="189"/>
      <c r="O50" s="111"/>
      <c r="P50" s="111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12" sqref="L12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35" t="s">
        <v>0</v>
      </c>
      <c r="B1" s="35"/>
      <c r="C1" s="35"/>
      <c r="D1" s="35"/>
      <c r="E1" s="36" t="s">
        <v>251</v>
      </c>
      <c r="F1" s="37"/>
    </row>
    <row r="3" ht="14.25">
      <c r="A3" s="38" t="s">
        <v>112</v>
      </c>
    </row>
    <row r="5" spans="1:5" ht="13.5">
      <c r="A5" s="39" t="s">
        <v>241</v>
      </c>
      <c r="B5" s="39"/>
      <c r="C5" s="39"/>
      <c r="D5" s="39"/>
      <c r="E5" s="39"/>
    </row>
    <row r="6" spans="1:9" ht="14.25">
      <c r="A6" s="40"/>
      <c r="H6" s="41"/>
      <c r="I6" s="42" t="s">
        <v>1</v>
      </c>
    </row>
    <row r="7" spans="1:9" ht="27" customHeight="1">
      <c r="A7" s="43"/>
      <c r="B7" s="44"/>
      <c r="C7" s="44"/>
      <c r="D7" s="44"/>
      <c r="E7" s="44"/>
      <c r="F7" s="45" t="s">
        <v>242</v>
      </c>
      <c r="G7" s="46"/>
      <c r="H7" s="47" t="s">
        <v>2</v>
      </c>
      <c r="I7" s="48" t="s">
        <v>22</v>
      </c>
    </row>
    <row r="8" spans="1:9" ht="16.5" customHeight="1">
      <c r="A8" s="49"/>
      <c r="B8" s="50"/>
      <c r="C8" s="50"/>
      <c r="D8" s="50"/>
      <c r="E8" s="50"/>
      <c r="F8" s="51" t="s">
        <v>113</v>
      </c>
      <c r="G8" s="52" t="s">
        <v>3</v>
      </c>
      <c r="H8" s="53"/>
      <c r="I8" s="54"/>
    </row>
    <row r="9" spans="1:9" ht="18" customHeight="1">
      <c r="A9" s="55" t="s">
        <v>88</v>
      </c>
      <c r="B9" s="55" t="s">
        <v>90</v>
      </c>
      <c r="C9" s="56" t="s">
        <v>4</v>
      </c>
      <c r="D9" s="57"/>
      <c r="E9" s="57"/>
      <c r="F9" s="14">
        <v>107188</v>
      </c>
      <c r="G9" s="58">
        <f>F9/$F$27*100</f>
        <v>19.039769507734885</v>
      </c>
      <c r="H9" s="9">
        <v>92988</v>
      </c>
      <c r="I9" s="59">
        <f aca="true" t="shared" si="0" ref="I9:I45">(F9/H9-1)*100</f>
        <v>15.270787628511195</v>
      </c>
    </row>
    <row r="10" spans="1:9" ht="18" customHeight="1">
      <c r="A10" s="61"/>
      <c r="B10" s="61"/>
      <c r="C10" s="62"/>
      <c r="D10" s="63" t="s">
        <v>23</v>
      </c>
      <c r="E10" s="64"/>
      <c r="F10" s="65">
        <v>34736</v>
      </c>
      <c r="G10" s="66">
        <f aca="true" t="shared" si="1" ref="G10:G27">F10/$F$27*100</f>
        <v>6.170144359636144</v>
      </c>
      <c r="H10" s="12">
        <v>35630</v>
      </c>
      <c r="I10" s="67">
        <f t="shared" si="0"/>
        <v>-2.5091215268032596</v>
      </c>
    </row>
    <row r="11" spans="1:9" ht="18" customHeight="1">
      <c r="A11" s="61"/>
      <c r="B11" s="61"/>
      <c r="C11" s="62"/>
      <c r="D11" s="68"/>
      <c r="E11" s="69" t="s">
        <v>24</v>
      </c>
      <c r="F11" s="6">
        <v>26737</v>
      </c>
      <c r="G11" s="70">
        <f t="shared" si="1"/>
        <v>4.749284596487551</v>
      </c>
      <c r="H11" s="10">
        <v>26556</v>
      </c>
      <c r="I11" s="71">
        <f t="shared" si="0"/>
        <v>0.6815785509865835</v>
      </c>
    </row>
    <row r="12" spans="1:9" ht="18" customHeight="1">
      <c r="A12" s="61"/>
      <c r="B12" s="61"/>
      <c r="C12" s="62"/>
      <c r="D12" s="68"/>
      <c r="E12" s="69" t="s">
        <v>25</v>
      </c>
      <c r="F12" s="6">
        <v>2320</v>
      </c>
      <c r="G12" s="70">
        <f t="shared" si="1"/>
        <v>0.4121008439185817</v>
      </c>
      <c r="H12" s="10">
        <v>2969</v>
      </c>
      <c r="I12" s="71">
        <f t="shared" si="0"/>
        <v>-21.859211855843718</v>
      </c>
    </row>
    <row r="13" spans="1:9" ht="18" customHeight="1">
      <c r="A13" s="61"/>
      <c r="B13" s="61"/>
      <c r="C13" s="62"/>
      <c r="D13" s="72"/>
      <c r="E13" s="69" t="s">
        <v>26</v>
      </c>
      <c r="F13" s="6">
        <v>598</v>
      </c>
      <c r="G13" s="70">
        <f t="shared" si="1"/>
        <v>0.10622254511349649</v>
      </c>
      <c r="H13" s="10">
        <v>725</v>
      </c>
      <c r="I13" s="71">
        <f t="shared" si="0"/>
        <v>-17.517241379310345</v>
      </c>
    </row>
    <row r="14" spans="1:9" ht="18" customHeight="1">
      <c r="A14" s="61"/>
      <c r="B14" s="61"/>
      <c r="C14" s="62"/>
      <c r="D14" s="73" t="s">
        <v>27</v>
      </c>
      <c r="E14" s="74"/>
      <c r="F14" s="14">
        <v>15685</v>
      </c>
      <c r="G14" s="58">
        <f t="shared" si="1"/>
        <v>2.786121438302997</v>
      </c>
      <c r="H14" s="9">
        <v>14142</v>
      </c>
      <c r="I14" s="75">
        <f t="shared" si="0"/>
        <v>10.910762268420315</v>
      </c>
    </row>
    <row r="15" spans="1:9" ht="18" customHeight="1">
      <c r="A15" s="61"/>
      <c r="B15" s="61"/>
      <c r="C15" s="62"/>
      <c r="D15" s="68"/>
      <c r="E15" s="69" t="s">
        <v>28</v>
      </c>
      <c r="F15" s="6">
        <v>1037</v>
      </c>
      <c r="G15" s="70">
        <f t="shared" si="1"/>
        <v>0.1842019720446419</v>
      </c>
      <c r="H15" s="10">
        <v>957</v>
      </c>
      <c r="I15" s="71">
        <f t="shared" si="0"/>
        <v>8.359456635318697</v>
      </c>
    </row>
    <row r="16" spans="1:9" ht="18" customHeight="1">
      <c r="A16" s="61"/>
      <c r="B16" s="61"/>
      <c r="C16" s="62"/>
      <c r="D16" s="68"/>
      <c r="E16" s="76" t="s">
        <v>29</v>
      </c>
      <c r="F16" s="65">
        <v>14649</v>
      </c>
      <c r="G16" s="66">
        <f t="shared" si="1"/>
        <v>2.602097095932458</v>
      </c>
      <c r="H16" s="12">
        <v>13184</v>
      </c>
      <c r="I16" s="67">
        <f t="shared" si="0"/>
        <v>11.11195388349515</v>
      </c>
    </row>
    <row r="17" spans="1:9" ht="18" customHeight="1">
      <c r="A17" s="61"/>
      <c r="B17" s="61"/>
      <c r="C17" s="62"/>
      <c r="D17" s="80" t="s">
        <v>30</v>
      </c>
      <c r="E17" s="228"/>
      <c r="F17" s="65">
        <v>34824</v>
      </c>
      <c r="G17" s="66">
        <f t="shared" si="1"/>
        <v>6.185775770957193</v>
      </c>
      <c r="H17" s="12">
        <v>20998</v>
      </c>
      <c r="I17" s="67">
        <f t="shared" si="0"/>
        <v>65.84436613010763</v>
      </c>
    </row>
    <row r="18" spans="1:9" ht="18" customHeight="1">
      <c r="A18" s="61"/>
      <c r="B18" s="61"/>
      <c r="C18" s="62"/>
      <c r="D18" s="80" t="s">
        <v>94</v>
      </c>
      <c r="E18" s="81"/>
      <c r="F18" s="6">
        <v>2178</v>
      </c>
      <c r="G18" s="70">
        <f t="shared" si="1"/>
        <v>0.3868774301959788</v>
      </c>
      <c r="H18" s="10">
        <v>2037</v>
      </c>
      <c r="I18" s="71">
        <f t="shared" si="0"/>
        <v>6.921944035346095</v>
      </c>
    </row>
    <row r="19" spans="1:9" ht="18" customHeight="1">
      <c r="A19" s="61"/>
      <c r="B19" s="61"/>
      <c r="C19" s="82"/>
      <c r="D19" s="80" t="s">
        <v>95</v>
      </c>
      <c r="E19" s="81"/>
      <c r="F19" s="6">
        <v>0</v>
      </c>
      <c r="G19" s="70">
        <f t="shared" si="1"/>
        <v>0</v>
      </c>
      <c r="H19" s="10">
        <v>0</v>
      </c>
      <c r="I19" s="71" t="e">
        <f t="shared" si="0"/>
        <v>#DIV/0!</v>
      </c>
    </row>
    <row r="20" spans="1:9" ht="18" customHeight="1">
      <c r="A20" s="61"/>
      <c r="B20" s="61"/>
      <c r="C20" s="4" t="s">
        <v>5</v>
      </c>
      <c r="D20" s="5"/>
      <c r="E20" s="5"/>
      <c r="F20" s="6">
        <v>17563</v>
      </c>
      <c r="G20" s="70">
        <f t="shared" si="1"/>
        <v>3.119709966268125</v>
      </c>
      <c r="H20" s="10">
        <v>19074</v>
      </c>
      <c r="I20" s="71">
        <f t="shared" si="0"/>
        <v>-7.921778337003249</v>
      </c>
    </row>
    <row r="21" spans="1:9" ht="18" customHeight="1">
      <c r="A21" s="61"/>
      <c r="B21" s="61"/>
      <c r="C21" s="4" t="s">
        <v>6</v>
      </c>
      <c r="D21" s="5"/>
      <c r="E21" s="5"/>
      <c r="F21" s="6">
        <v>167641</v>
      </c>
      <c r="G21" s="70">
        <f t="shared" si="1"/>
        <v>29.778016196273683</v>
      </c>
      <c r="H21" s="10">
        <v>164988</v>
      </c>
      <c r="I21" s="71">
        <f t="shared" si="0"/>
        <v>1.6079957330230155</v>
      </c>
    </row>
    <row r="22" spans="1:9" ht="18" customHeight="1">
      <c r="A22" s="61"/>
      <c r="B22" s="61"/>
      <c r="C22" s="4" t="s">
        <v>31</v>
      </c>
      <c r="D22" s="5"/>
      <c r="E22" s="5"/>
      <c r="F22" s="6">
        <v>5736</v>
      </c>
      <c r="G22" s="70">
        <f t="shared" si="1"/>
        <v>1.0188838106538727</v>
      </c>
      <c r="H22" s="10">
        <v>4942</v>
      </c>
      <c r="I22" s="71">
        <f t="shared" si="0"/>
        <v>16.06636989073249</v>
      </c>
    </row>
    <row r="23" spans="1:9" ht="18" customHeight="1">
      <c r="A23" s="61"/>
      <c r="B23" s="61"/>
      <c r="C23" s="4" t="s">
        <v>7</v>
      </c>
      <c r="D23" s="5"/>
      <c r="E23" s="5"/>
      <c r="F23" s="6">
        <v>72305</v>
      </c>
      <c r="G23" s="70">
        <f t="shared" si="1"/>
        <v>12.843513586005622</v>
      </c>
      <c r="H23" s="10">
        <v>84175</v>
      </c>
      <c r="I23" s="71">
        <f t="shared" si="0"/>
        <v>-14.1015741015741</v>
      </c>
    </row>
    <row r="24" spans="1:9" ht="18" customHeight="1">
      <c r="A24" s="61"/>
      <c r="B24" s="61"/>
      <c r="C24" s="4" t="s">
        <v>32</v>
      </c>
      <c r="D24" s="5"/>
      <c r="E24" s="5"/>
      <c r="F24" s="6">
        <v>719</v>
      </c>
      <c r="G24" s="70">
        <f t="shared" si="1"/>
        <v>0.12771573567993974</v>
      </c>
      <c r="H24" s="10">
        <v>1146</v>
      </c>
      <c r="I24" s="71">
        <f t="shared" si="0"/>
        <v>-37.26003490401396</v>
      </c>
    </row>
    <row r="25" spans="1:9" ht="18" customHeight="1">
      <c r="A25" s="61"/>
      <c r="B25" s="61"/>
      <c r="C25" s="4" t="s">
        <v>8</v>
      </c>
      <c r="D25" s="5"/>
      <c r="E25" s="5"/>
      <c r="F25" s="6">
        <v>79893</v>
      </c>
      <c r="G25" s="70">
        <f t="shared" si="1"/>
        <v>14.19136755309795</v>
      </c>
      <c r="H25" s="10">
        <v>77641</v>
      </c>
      <c r="I25" s="71">
        <f t="shared" si="0"/>
        <v>2.9005293594879022</v>
      </c>
    </row>
    <row r="26" spans="1:9" ht="18" customHeight="1">
      <c r="A26" s="61"/>
      <c r="B26" s="61"/>
      <c r="C26" s="84" t="s">
        <v>9</v>
      </c>
      <c r="D26" s="85"/>
      <c r="E26" s="85"/>
      <c r="F26" s="86">
        <v>111924</v>
      </c>
      <c r="G26" s="87">
        <f t="shared" si="1"/>
        <v>19.881023644285918</v>
      </c>
      <c r="H26" s="88">
        <v>115814</v>
      </c>
      <c r="I26" s="89">
        <f t="shared" si="0"/>
        <v>-3.35883399243615</v>
      </c>
    </row>
    <row r="27" spans="1:9" ht="18" customHeight="1">
      <c r="A27" s="61"/>
      <c r="B27" s="90"/>
      <c r="C27" s="91" t="s">
        <v>10</v>
      </c>
      <c r="D27" s="92"/>
      <c r="E27" s="92"/>
      <c r="F27" s="13">
        <f>SUM(F9,F20:F26)</f>
        <v>562969</v>
      </c>
      <c r="G27" s="93">
        <f t="shared" si="1"/>
        <v>100</v>
      </c>
      <c r="H27" s="13">
        <f>SUM(H9,H20:H26)</f>
        <v>560768</v>
      </c>
      <c r="I27" s="94">
        <f t="shared" si="0"/>
        <v>0.3924974320931307</v>
      </c>
    </row>
    <row r="28" spans="1:9" ht="18" customHeight="1">
      <c r="A28" s="61"/>
      <c r="B28" s="55" t="s">
        <v>89</v>
      </c>
      <c r="C28" s="56" t="s">
        <v>11</v>
      </c>
      <c r="D28" s="57"/>
      <c r="E28" s="57"/>
      <c r="F28" s="14">
        <v>229017</v>
      </c>
      <c r="G28" s="58">
        <f aca="true" t="shared" si="2" ref="G28:G45">F28/$F$45*100</f>
        <v>41.593323768184376</v>
      </c>
      <c r="H28" s="14">
        <v>226704</v>
      </c>
      <c r="I28" s="95">
        <f t="shared" si="0"/>
        <v>1.0202731314842284</v>
      </c>
    </row>
    <row r="29" spans="1:9" ht="18" customHeight="1">
      <c r="A29" s="61"/>
      <c r="B29" s="61"/>
      <c r="C29" s="62"/>
      <c r="D29" s="96" t="s">
        <v>12</v>
      </c>
      <c r="E29" s="5"/>
      <c r="F29" s="6">
        <v>140224</v>
      </c>
      <c r="G29" s="70">
        <f t="shared" si="2"/>
        <v>25.46702747861463</v>
      </c>
      <c r="H29" s="6">
        <v>141358</v>
      </c>
      <c r="I29" s="97">
        <f t="shared" si="0"/>
        <v>-0.8022184807368493</v>
      </c>
    </row>
    <row r="30" spans="1:9" ht="18" customHeight="1">
      <c r="A30" s="61"/>
      <c r="B30" s="61"/>
      <c r="C30" s="62"/>
      <c r="D30" s="96" t="s">
        <v>33</v>
      </c>
      <c r="E30" s="5"/>
      <c r="F30" s="6">
        <v>11044</v>
      </c>
      <c r="G30" s="70">
        <f t="shared" si="2"/>
        <v>2.00577541272407</v>
      </c>
      <c r="H30" s="6">
        <v>10713</v>
      </c>
      <c r="I30" s="97">
        <f t="shared" si="0"/>
        <v>3.0897040978250745</v>
      </c>
    </row>
    <row r="31" spans="1:9" ht="18" customHeight="1">
      <c r="A31" s="61"/>
      <c r="B31" s="61"/>
      <c r="C31" s="98"/>
      <c r="D31" s="96" t="s">
        <v>13</v>
      </c>
      <c r="E31" s="5"/>
      <c r="F31" s="6">
        <v>77748</v>
      </c>
      <c r="G31" s="70">
        <f t="shared" si="2"/>
        <v>14.12033926009335</v>
      </c>
      <c r="H31" s="6">
        <v>74633</v>
      </c>
      <c r="I31" s="97">
        <f t="shared" si="0"/>
        <v>4.173756917181404</v>
      </c>
    </row>
    <row r="32" spans="1:9" ht="18" customHeight="1">
      <c r="A32" s="61"/>
      <c r="B32" s="61"/>
      <c r="C32" s="99" t="s">
        <v>14</v>
      </c>
      <c r="D32" s="74"/>
      <c r="E32" s="74"/>
      <c r="F32" s="14">
        <v>205900</v>
      </c>
      <c r="G32" s="58">
        <f t="shared" si="2"/>
        <v>37.394889304589455</v>
      </c>
      <c r="H32" s="14">
        <v>186397</v>
      </c>
      <c r="I32" s="95">
        <f t="shared" si="0"/>
        <v>10.463151230974743</v>
      </c>
    </row>
    <row r="33" spans="1:9" ht="18" customHeight="1">
      <c r="A33" s="61"/>
      <c r="B33" s="61"/>
      <c r="C33" s="62"/>
      <c r="D33" s="96" t="s">
        <v>15</v>
      </c>
      <c r="E33" s="5"/>
      <c r="F33" s="6">
        <v>14057</v>
      </c>
      <c r="G33" s="70">
        <f t="shared" si="2"/>
        <v>2.5529866874920546</v>
      </c>
      <c r="H33" s="6">
        <v>13036</v>
      </c>
      <c r="I33" s="97">
        <f t="shared" si="0"/>
        <v>7.832157103405946</v>
      </c>
    </row>
    <row r="34" spans="1:9" ht="18" customHeight="1">
      <c r="A34" s="61"/>
      <c r="B34" s="61"/>
      <c r="C34" s="62"/>
      <c r="D34" s="96" t="s">
        <v>34</v>
      </c>
      <c r="E34" s="5"/>
      <c r="F34" s="6">
        <v>3408</v>
      </c>
      <c r="G34" s="70">
        <f t="shared" si="2"/>
        <v>0.6189498919380323</v>
      </c>
      <c r="H34" s="6">
        <v>3341</v>
      </c>
      <c r="I34" s="97">
        <f t="shared" si="0"/>
        <v>2.005387608500442</v>
      </c>
    </row>
    <row r="35" spans="1:9" ht="18" customHeight="1">
      <c r="A35" s="61"/>
      <c r="B35" s="61"/>
      <c r="C35" s="62"/>
      <c r="D35" s="96" t="s">
        <v>35</v>
      </c>
      <c r="E35" s="5"/>
      <c r="F35" s="6">
        <v>111730</v>
      </c>
      <c r="G35" s="70">
        <f t="shared" si="2"/>
        <v>20.29203973774541</v>
      </c>
      <c r="H35" s="6">
        <v>95161</v>
      </c>
      <c r="I35" s="97">
        <f t="shared" si="0"/>
        <v>17.411544645390453</v>
      </c>
    </row>
    <row r="36" spans="1:9" ht="18" customHeight="1">
      <c r="A36" s="61"/>
      <c r="B36" s="61"/>
      <c r="C36" s="62"/>
      <c r="D36" s="96" t="s">
        <v>36</v>
      </c>
      <c r="E36" s="5"/>
      <c r="F36" s="6">
        <v>1082</v>
      </c>
      <c r="G36" s="70">
        <f t="shared" si="2"/>
        <v>0.19650932602023208</v>
      </c>
      <c r="H36" s="6">
        <v>1247</v>
      </c>
      <c r="I36" s="97">
        <f t="shared" si="0"/>
        <v>-13.231756214915801</v>
      </c>
    </row>
    <row r="37" spans="1:9" ht="18" customHeight="1">
      <c r="A37" s="61"/>
      <c r="B37" s="61"/>
      <c r="C37" s="62"/>
      <c r="D37" s="96" t="s">
        <v>16</v>
      </c>
      <c r="E37" s="5"/>
      <c r="F37" s="6">
        <v>7042</v>
      </c>
      <c r="G37" s="70">
        <f t="shared" si="2"/>
        <v>1.2789451699024719</v>
      </c>
      <c r="H37" s="6">
        <v>3326</v>
      </c>
      <c r="I37" s="97">
        <f t="shared" si="0"/>
        <v>111.7257967528563</v>
      </c>
    </row>
    <row r="38" spans="1:9" ht="18" customHeight="1">
      <c r="A38" s="61"/>
      <c r="B38" s="61"/>
      <c r="C38" s="98"/>
      <c r="D38" s="96" t="s">
        <v>37</v>
      </c>
      <c r="E38" s="5"/>
      <c r="F38" s="6">
        <v>68581</v>
      </c>
      <c r="G38" s="70">
        <f t="shared" si="2"/>
        <v>12.455458491491257</v>
      </c>
      <c r="H38" s="6">
        <v>70286</v>
      </c>
      <c r="I38" s="97">
        <f t="shared" si="0"/>
        <v>-2.4258031471416808</v>
      </c>
    </row>
    <row r="39" spans="1:9" ht="18" customHeight="1">
      <c r="A39" s="61"/>
      <c r="B39" s="61"/>
      <c r="C39" s="99" t="s">
        <v>17</v>
      </c>
      <c r="D39" s="74"/>
      <c r="E39" s="74"/>
      <c r="F39" s="14">
        <v>115693</v>
      </c>
      <c r="G39" s="58">
        <f t="shared" si="2"/>
        <v>21.01178692722617</v>
      </c>
      <c r="H39" s="14">
        <v>128419</v>
      </c>
      <c r="I39" s="95">
        <f t="shared" si="0"/>
        <v>-9.909748557456455</v>
      </c>
    </row>
    <row r="40" spans="1:9" ht="18" customHeight="1">
      <c r="A40" s="61"/>
      <c r="B40" s="61"/>
      <c r="C40" s="62"/>
      <c r="D40" s="63" t="s">
        <v>18</v>
      </c>
      <c r="E40" s="64"/>
      <c r="F40" s="65">
        <v>109047</v>
      </c>
      <c r="G40" s="66">
        <f t="shared" si="2"/>
        <v>19.80476199124607</v>
      </c>
      <c r="H40" s="65">
        <v>118380</v>
      </c>
      <c r="I40" s="100">
        <f t="shared" si="0"/>
        <v>-7.883933096806894</v>
      </c>
    </row>
    <row r="41" spans="1:9" ht="18" customHeight="1">
      <c r="A41" s="61"/>
      <c r="B41" s="61"/>
      <c r="C41" s="62"/>
      <c r="D41" s="68"/>
      <c r="E41" s="101" t="s">
        <v>92</v>
      </c>
      <c r="F41" s="6">
        <v>83151</v>
      </c>
      <c r="G41" s="70">
        <f t="shared" si="2"/>
        <v>15.101614572928208</v>
      </c>
      <c r="H41" s="6">
        <v>91763</v>
      </c>
      <c r="I41" s="102">
        <f t="shared" si="0"/>
        <v>-9.38504626047536</v>
      </c>
    </row>
    <row r="42" spans="1:9" ht="18" customHeight="1">
      <c r="A42" s="61"/>
      <c r="B42" s="61"/>
      <c r="C42" s="62"/>
      <c r="D42" s="72"/>
      <c r="E42" s="103" t="s">
        <v>38</v>
      </c>
      <c r="F42" s="6">
        <v>25896</v>
      </c>
      <c r="G42" s="70">
        <f t="shared" si="2"/>
        <v>4.703147418317865</v>
      </c>
      <c r="H42" s="6">
        <v>26617</v>
      </c>
      <c r="I42" s="102">
        <f t="shared" si="0"/>
        <v>-2.708795130931363</v>
      </c>
    </row>
    <row r="43" spans="1:9" ht="18" customHeight="1">
      <c r="A43" s="61"/>
      <c r="B43" s="61"/>
      <c r="C43" s="62"/>
      <c r="D43" s="96" t="s">
        <v>39</v>
      </c>
      <c r="E43" s="104"/>
      <c r="F43" s="6">
        <v>6646</v>
      </c>
      <c r="G43" s="70">
        <f t="shared" si="2"/>
        <v>1.2070249359800949</v>
      </c>
      <c r="H43" s="65">
        <v>10039</v>
      </c>
      <c r="I43" s="229">
        <f t="shared" si="0"/>
        <v>-33.79818707042534</v>
      </c>
    </row>
    <row r="44" spans="1:9" ht="18" customHeight="1">
      <c r="A44" s="61"/>
      <c r="B44" s="61"/>
      <c r="C44" s="105"/>
      <c r="D44" s="106" t="s">
        <v>40</v>
      </c>
      <c r="E44" s="107"/>
      <c r="F44" s="13">
        <v>0</v>
      </c>
      <c r="G44" s="93">
        <f t="shared" si="2"/>
        <v>0</v>
      </c>
      <c r="H44" s="88">
        <v>0</v>
      </c>
      <c r="I44" s="89" t="e">
        <f t="shared" si="0"/>
        <v>#DIV/0!</v>
      </c>
    </row>
    <row r="45" spans="1:9" ht="18" customHeight="1">
      <c r="A45" s="90"/>
      <c r="B45" s="90"/>
      <c r="C45" s="105" t="s">
        <v>19</v>
      </c>
      <c r="D45" s="108"/>
      <c r="E45" s="108"/>
      <c r="F45" s="18">
        <f>SUM(F28,F32,F39)</f>
        <v>550610</v>
      </c>
      <c r="G45" s="93">
        <f t="shared" si="2"/>
        <v>100</v>
      </c>
      <c r="H45" s="18">
        <f>SUM(H28,H32,H39)</f>
        <v>541520</v>
      </c>
      <c r="I45" s="230">
        <f t="shared" si="0"/>
        <v>1.6786083616487035</v>
      </c>
    </row>
    <row r="46" ht="13.5">
      <c r="A46" s="109" t="s">
        <v>20</v>
      </c>
    </row>
    <row r="47" ht="13.5">
      <c r="A47" s="110" t="s">
        <v>21</v>
      </c>
    </row>
    <row r="57" ht="13.5">
      <c r="I57" s="111"/>
    </row>
    <row r="58" ht="13.5">
      <c r="I58" s="111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16" sqref="L16"/>
    </sheetView>
  </sheetViews>
  <sheetFormatPr defaultColWidth="8.796875" defaultRowHeight="14.25"/>
  <cols>
    <col min="1" max="1" width="5.3984375" style="8" customWidth="1"/>
    <col min="2" max="2" width="3.09765625" style="8" customWidth="1"/>
    <col min="3" max="3" width="34.69921875" style="8" customWidth="1"/>
    <col min="4" max="9" width="11.8984375" style="8" customWidth="1"/>
    <col min="10" max="16384" width="9" style="8" customWidth="1"/>
  </cols>
  <sheetData>
    <row r="1" spans="1:5" ht="33.75" customHeight="1">
      <c r="A1" s="231" t="s">
        <v>0</v>
      </c>
      <c r="B1" s="231"/>
      <c r="C1" s="36" t="s">
        <v>251</v>
      </c>
      <c r="D1" s="232"/>
      <c r="E1" s="232"/>
    </row>
    <row r="4" ht="13.5">
      <c r="A4" s="233" t="s">
        <v>114</v>
      </c>
    </row>
    <row r="5" ht="13.5">
      <c r="I5" s="42" t="s">
        <v>115</v>
      </c>
    </row>
    <row r="6" spans="1:9" s="238" customFormat="1" ht="29.25" customHeight="1">
      <c r="A6" s="234" t="s">
        <v>116</v>
      </c>
      <c r="B6" s="235"/>
      <c r="C6" s="235"/>
      <c r="D6" s="236"/>
      <c r="E6" s="237" t="s">
        <v>233</v>
      </c>
      <c r="F6" s="237" t="s">
        <v>234</v>
      </c>
      <c r="G6" s="237" t="s">
        <v>235</v>
      </c>
      <c r="H6" s="237" t="s">
        <v>236</v>
      </c>
      <c r="I6" s="237" t="s">
        <v>248</v>
      </c>
    </row>
    <row r="7" spans="1:9" ht="27" customHeight="1">
      <c r="A7" s="239" t="s">
        <v>117</v>
      </c>
      <c r="B7" s="56" t="s">
        <v>118</v>
      </c>
      <c r="C7" s="57"/>
      <c r="D7" s="131" t="s">
        <v>119</v>
      </c>
      <c r="E7" s="240">
        <v>557361</v>
      </c>
      <c r="F7" s="241">
        <v>582594</v>
      </c>
      <c r="G7" s="241">
        <v>597882</v>
      </c>
      <c r="H7" s="241">
        <v>560768</v>
      </c>
      <c r="I7" s="241">
        <v>562969</v>
      </c>
    </row>
    <row r="8" spans="1:9" ht="27" customHeight="1">
      <c r="A8" s="61"/>
      <c r="B8" s="173"/>
      <c r="C8" s="96" t="s">
        <v>120</v>
      </c>
      <c r="D8" s="139" t="s">
        <v>42</v>
      </c>
      <c r="E8" s="242">
        <v>333048</v>
      </c>
      <c r="F8" s="242">
        <v>321060</v>
      </c>
      <c r="G8" s="242">
        <v>343936</v>
      </c>
      <c r="H8" s="242">
        <v>334626</v>
      </c>
      <c r="I8" s="1">
        <v>336334</v>
      </c>
    </row>
    <row r="9" spans="1:9" ht="27" customHeight="1">
      <c r="A9" s="61"/>
      <c r="B9" s="4" t="s">
        <v>121</v>
      </c>
      <c r="C9" s="5"/>
      <c r="D9" s="211"/>
      <c r="E9" s="243">
        <v>545821</v>
      </c>
      <c r="F9" s="243">
        <v>570009</v>
      </c>
      <c r="G9" s="243">
        <v>583271</v>
      </c>
      <c r="H9" s="243">
        <v>541520</v>
      </c>
      <c r="I9" s="244">
        <v>550610</v>
      </c>
    </row>
    <row r="10" spans="1:9" ht="27" customHeight="1">
      <c r="A10" s="61"/>
      <c r="B10" s="4" t="s">
        <v>122</v>
      </c>
      <c r="C10" s="5"/>
      <c r="D10" s="211"/>
      <c r="E10" s="243">
        <v>11540</v>
      </c>
      <c r="F10" s="243">
        <v>12585</v>
      </c>
      <c r="G10" s="243">
        <v>14611</v>
      </c>
      <c r="H10" s="243">
        <v>19248</v>
      </c>
      <c r="I10" s="244">
        <v>12360</v>
      </c>
    </row>
    <row r="11" spans="1:9" ht="27" customHeight="1">
      <c r="A11" s="61"/>
      <c r="B11" s="4" t="s">
        <v>123</v>
      </c>
      <c r="C11" s="5"/>
      <c r="D11" s="211"/>
      <c r="E11" s="243">
        <v>7269</v>
      </c>
      <c r="F11" s="243">
        <v>8664</v>
      </c>
      <c r="G11" s="243">
        <v>9122</v>
      </c>
      <c r="H11" s="243">
        <v>14440</v>
      </c>
      <c r="I11" s="244">
        <v>8703</v>
      </c>
    </row>
    <row r="12" spans="1:9" ht="27" customHeight="1">
      <c r="A12" s="61"/>
      <c r="B12" s="4" t="s">
        <v>124</v>
      </c>
      <c r="C12" s="5"/>
      <c r="D12" s="211"/>
      <c r="E12" s="243">
        <v>4271</v>
      </c>
      <c r="F12" s="243">
        <v>3921</v>
      </c>
      <c r="G12" s="243">
        <v>5489</v>
      </c>
      <c r="H12" s="243">
        <v>4808</v>
      </c>
      <c r="I12" s="244">
        <v>3657</v>
      </c>
    </row>
    <row r="13" spans="1:9" ht="27" customHeight="1">
      <c r="A13" s="61"/>
      <c r="B13" s="4" t="s">
        <v>125</v>
      </c>
      <c r="C13" s="5"/>
      <c r="D13" s="209"/>
      <c r="E13" s="245">
        <v>-184</v>
      </c>
      <c r="F13" s="245">
        <v>-351</v>
      </c>
      <c r="G13" s="245">
        <v>1568</v>
      </c>
      <c r="H13" s="245">
        <v>-680</v>
      </c>
      <c r="I13" s="246">
        <v>-1152</v>
      </c>
    </row>
    <row r="14" spans="1:9" ht="27" customHeight="1">
      <c r="A14" s="61"/>
      <c r="B14" s="175" t="s">
        <v>126</v>
      </c>
      <c r="C14" s="64"/>
      <c r="D14" s="209"/>
      <c r="E14" s="245">
        <v>2236</v>
      </c>
      <c r="F14" s="245">
        <v>2190</v>
      </c>
      <c r="G14" s="245">
        <v>2606</v>
      </c>
      <c r="H14" s="245">
        <v>2742</v>
      </c>
      <c r="I14" s="246">
        <v>3402</v>
      </c>
    </row>
    <row r="15" spans="1:9" ht="27" customHeight="1">
      <c r="A15" s="61"/>
      <c r="B15" s="84" t="s">
        <v>127</v>
      </c>
      <c r="C15" s="85"/>
      <c r="D15" s="247"/>
      <c r="E15" s="248">
        <v>2065</v>
      </c>
      <c r="F15" s="248">
        <v>1853</v>
      </c>
      <c r="G15" s="248">
        <v>4185</v>
      </c>
      <c r="H15" s="248">
        <v>2070</v>
      </c>
      <c r="I15" s="249">
        <v>2257</v>
      </c>
    </row>
    <row r="16" spans="1:9" ht="27" customHeight="1">
      <c r="A16" s="61"/>
      <c r="B16" s="250" t="s">
        <v>128</v>
      </c>
      <c r="C16" s="251"/>
      <c r="D16" s="252" t="s">
        <v>43</v>
      </c>
      <c r="E16" s="253">
        <v>70101</v>
      </c>
      <c r="F16" s="253">
        <v>69009</v>
      </c>
      <c r="G16" s="253">
        <v>77693</v>
      </c>
      <c r="H16" s="253">
        <v>61645</v>
      </c>
      <c r="I16" s="254">
        <v>54955</v>
      </c>
    </row>
    <row r="17" spans="1:9" ht="27" customHeight="1">
      <c r="A17" s="61"/>
      <c r="B17" s="4" t="s">
        <v>129</v>
      </c>
      <c r="C17" s="5"/>
      <c r="D17" s="139" t="s">
        <v>44</v>
      </c>
      <c r="E17" s="243">
        <v>20998</v>
      </c>
      <c r="F17" s="243">
        <v>75094</v>
      </c>
      <c r="G17" s="243">
        <v>83720</v>
      </c>
      <c r="H17" s="243">
        <v>74259</v>
      </c>
      <c r="I17" s="244">
        <v>89048</v>
      </c>
    </row>
    <row r="18" spans="1:9" ht="27" customHeight="1">
      <c r="A18" s="61"/>
      <c r="B18" s="4" t="s">
        <v>130</v>
      </c>
      <c r="C18" s="5"/>
      <c r="D18" s="139" t="s">
        <v>45</v>
      </c>
      <c r="E18" s="243">
        <v>909317</v>
      </c>
      <c r="F18" s="243">
        <v>948430</v>
      </c>
      <c r="G18" s="243">
        <v>977205</v>
      </c>
      <c r="H18" s="243">
        <v>992336</v>
      </c>
      <c r="I18" s="244">
        <v>1005794</v>
      </c>
    </row>
    <row r="19" spans="1:9" ht="27" customHeight="1">
      <c r="A19" s="61"/>
      <c r="B19" s="4" t="s">
        <v>131</v>
      </c>
      <c r="C19" s="5"/>
      <c r="D19" s="139" t="s">
        <v>132</v>
      </c>
      <c r="E19" s="243">
        <f>E17+E18-E16</f>
        <v>860214</v>
      </c>
      <c r="F19" s="243">
        <f>F17+F18-F16</f>
        <v>954515</v>
      </c>
      <c r="G19" s="243">
        <f>G17+G18-G16</f>
        <v>983232</v>
      </c>
      <c r="H19" s="243">
        <f>H17+H18-H16</f>
        <v>1004950</v>
      </c>
      <c r="I19" s="243">
        <f>I17+I18-I16</f>
        <v>1039887</v>
      </c>
    </row>
    <row r="20" spans="1:9" ht="27" customHeight="1">
      <c r="A20" s="61"/>
      <c r="B20" s="4" t="s">
        <v>133</v>
      </c>
      <c r="C20" s="5"/>
      <c r="D20" s="211" t="s">
        <v>134</v>
      </c>
      <c r="E20" s="255">
        <f>E18/E8</f>
        <v>2.7302881266364007</v>
      </c>
      <c r="F20" s="255">
        <f>F18/F8</f>
        <v>2.954058431445836</v>
      </c>
      <c r="G20" s="255">
        <f>G18/G8</f>
        <v>2.8412408122441386</v>
      </c>
      <c r="H20" s="255">
        <f>H18/H8</f>
        <v>2.9655077609032174</v>
      </c>
      <c r="I20" s="255">
        <f>I18/I8</f>
        <v>2.9904618623154366</v>
      </c>
    </row>
    <row r="21" spans="1:9" ht="27" customHeight="1">
      <c r="A21" s="61"/>
      <c r="B21" s="4" t="s">
        <v>135</v>
      </c>
      <c r="C21" s="5"/>
      <c r="D21" s="211" t="s">
        <v>136</v>
      </c>
      <c r="E21" s="255">
        <f>E19/E8</f>
        <v>2.582852922101319</v>
      </c>
      <c r="F21" s="255">
        <f>F19/F8</f>
        <v>2.973011275151062</v>
      </c>
      <c r="G21" s="255">
        <f>G19/G8</f>
        <v>2.8587644212876815</v>
      </c>
      <c r="H21" s="255">
        <f>H19/H8</f>
        <v>3.0032035765302156</v>
      </c>
      <c r="I21" s="255">
        <f>I19/I8</f>
        <v>3.091828361093437</v>
      </c>
    </row>
    <row r="22" spans="1:9" ht="27" customHeight="1">
      <c r="A22" s="61"/>
      <c r="B22" s="4" t="s">
        <v>137</v>
      </c>
      <c r="C22" s="5"/>
      <c r="D22" s="211" t="s">
        <v>138</v>
      </c>
      <c r="E22" s="243">
        <f>E18/E24*1000000</f>
        <v>877745.3765508428</v>
      </c>
      <c r="F22" s="243">
        <f>F18/F24*1000000</f>
        <v>915500.3672889825</v>
      </c>
      <c r="G22" s="243">
        <f>G18/G24*1000000</f>
        <v>943276.2949470496</v>
      </c>
      <c r="H22" s="243">
        <f>H18/H24*1000000</f>
        <v>957881.9443438945</v>
      </c>
      <c r="I22" s="243">
        <f>I18/I24*1000000</f>
        <v>1043810.626840145</v>
      </c>
    </row>
    <row r="23" spans="1:9" ht="27" customHeight="1">
      <c r="A23" s="61"/>
      <c r="B23" s="4" t="s">
        <v>139</v>
      </c>
      <c r="C23" s="5"/>
      <c r="D23" s="211" t="s">
        <v>140</v>
      </c>
      <c r="E23" s="243">
        <f>E19/E24*1000000</f>
        <v>830347.2401201194</v>
      </c>
      <c r="F23" s="243">
        <f>F19/F24*1000000</f>
        <v>921374.0951708015</v>
      </c>
      <c r="G23" s="243">
        <f>G19/G24*1000000</f>
        <v>949094.0365976201</v>
      </c>
      <c r="H23" s="243">
        <f>H19/H24*1000000</f>
        <v>970057.9843605359</v>
      </c>
      <c r="I23" s="243">
        <f>I19/I24*1000000</f>
        <v>1079192.2613506522</v>
      </c>
    </row>
    <row r="24" spans="1:9" ht="27" customHeight="1">
      <c r="A24" s="61"/>
      <c r="B24" s="256" t="s">
        <v>141</v>
      </c>
      <c r="C24" s="257"/>
      <c r="D24" s="258" t="s">
        <v>142</v>
      </c>
      <c r="E24" s="248">
        <v>1035969</v>
      </c>
      <c r="F24" s="248">
        <v>1035969</v>
      </c>
      <c r="G24" s="248">
        <v>1035969</v>
      </c>
      <c r="H24" s="249">
        <v>1035969</v>
      </c>
      <c r="I24" s="249">
        <v>963579</v>
      </c>
    </row>
    <row r="25" spans="1:9" ht="27" customHeight="1">
      <c r="A25" s="61"/>
      <c r="B25" s="82" t="s">
        <v>143</v>
      </c>
      <c r="C25" s="259"/>
      <c r="D25" s="260"/>
      <c r="E25" s="242">
        <v>287190</v>
      </c>
      <c r="F25" s="242">
        <v>289819</v>
      </c>
      <c r="G25" s="242">
        <v>287395</v>
      </c>
      <c r="H25" s="242">
        <v>289624</v>
      </c>
      <c r="I25" s="261">
        <v>297991</v>
      </c>
    </row>
    <row r="26" spans="1:9" ht="27" customHeight="1">
      <c r="A26" s="61"/>
      <c r="B26" s="262" t="s">
        <v>144</v>
      </c>
      <c r="C26" s="263"/>
      <c r="D26" s="264"/>
      <c r="E26" s="265">
        <v>0.315</v>
      </c>
      <c r="F26" s="265">
        <v>0.297</v>
      </c>
      <c r="G26" s="265">
        <v>0.29912</v>
      </c>
      <c r="H26" s="265">
        <v>0.30657</v>
      </c>
      <c r="I26" s="266">
        <v>0.32</v>
      </c>
    </row>
    <row r="27" spans="1:9" ht="27" customHeight="1">
      <c r="A27" s="61"/>
      <c r="B27" s="262" t="s">
        <v>145</v>
      </c>
      <c r="C27" s="263"/>
      <c r="D27" s="264"/>
      <c r="E27" s="267">
        <v>1.5</v>
      </c>
      <c r="F27" s="267">
        <v>1.4</v>
      </c>
      <c r="G27" s="267">
        <v>1.9</v>
      </c>
      <c r="H27" s="267">
        <v>1.7</v>
      </c>
      <c r="I27" s="268">
        <v>1.2</v>
      </c>
    </row>
    <row r="28" spans="1:9" ht="27" customHeight="1">
      <c r="A28" s="61"/>
      <c r="B28" s="262" t="s">
        <v>146</v>
      </c>
      <c r="C28" s="263"/>
      <c r="D28" s="264"/>
      <c r="E28" s="267">
        <v>92.6</v>
      </c>
      <c r="F28" s="267">
        <v>91.2</v>
      </c>
      <c r="G28" s="267">
        <v>90.5</v>
      </c>
      <c r="H28" s="267">
        <v>92.2</v>
      </c>
      <c r="I28" s="268">
        <v>92.3</v>
      </c>
    </row>
    <row r="29" spans="1:9" ht="27" customHeight="1">
      <c r="A29" s="61"/>
      <c r="B29" s="269" t="s">
        <v>147</v>
      </c>
      <c r="C29" s="270"/>
      <c r="D29" s="271"/>
      <c r="E29" s="272">
        <v>38.2</v>
      </c>
      <c r="F29" s="272">
        <v>35.4</v>
      </c>
      <c r="G29" s="272">
        <v>35.8</v>
      </c>
      <c r="H29" s="272">
        <v>38.2</v>
      </c>
      <c r="I29" s="2">
        <v>40</v>
      </c>
    </row>
    <row r="30" spans="1:9" ht="27" customHeight="1">
      <c r="A30" s="61"/>
      <c r="B30" s="239" t="s">
        <v>148</v>
      </c>
      <c r="C30" s="222" t="s">
        <v>149</v>
      </c>
      <c r="D30" s="273"/>
      <c r="E30" s="274">
        <v>0</v>
      </c>
      <c r="F30" s="274">
        <v>0</v>
      </c>
      <c r="G30" s="274">
        <v>0</v>
      </c>
      <c r="H30" s="274">
        <v>0</v>
      </c>
      <c r="I30" s="275">
        <v>0</v>
      </c>
    </row>
    <row r="31" spans="1:9" ht="27" customHeight="1">
      <c r="A31" s="61"/>
      <c r="B31" s="61"/>
      <c r="C31" s="262" t="s">
        <v>150</v>
      </c>
      <c r="D31" s="264"/>
      <c r="E31" s="267">
        <v>0</v>
      </c>
      <c r="F31" s="267">
        <v>0</v>
      </c>
      <c r="G31" s="267">
        <v>0</v>
      </c>
      <c r="H31" s="267">
        <v>0</v>
      </c>
      <c r="I31" s="268">
        <v>0</v>
      </c>
    </row>
    <row r="32" spans="1:9" ht="27" customHeight="1">
      <c r="A32" s="61"/>
      <c r="B32" s="61"/>
      <c r="C32" s="262" t="s">
        <v>151</v>
      </c>
      <c r="D32" s="264"/>
      <c r="E32" s="267">
        <v>12.4</v>
      </c>
      <c r="F32" s="267">
        <v>12.3</v>
      </c>
      <c r="G32" s="267">
        <v>12.1</v>
      </c>
      <c r="H32" s="267">
        <v>11.3</v>
      </c>
      <c r="I32" s="268">
        <v>10.6</v>
      </c>
    </row>
    <row r="33" spans="1:9" ht="27" customHeight="1">
      <c r="A33" s="90"/>
      <c r="B33" s="90"/>
      <c r="C33" s="269" t="s">
        <v>152</v>
      </c>
      <c r="D33" s="271"/>
      <c r="E33" s="272">
        <v>189.3</v>
      </c>
      <c r="F33" s="272">
        <v>186.7</v>
      </c>
      <c r="G33" s="272">
        <v>189.5</v>
      </c>
      <c r="H33" s="272">
        <v>188.3</v>
      </c>
      <c r="I33" s="2">
        <v>187.9</v>
      </c>
    </row>
    <row r="34" spans="1:9" ht="27" customHeight="1">
      <c r="A34" s="8" t="s">
        <v>249</v>
      </c>
      <c r="B34" s="111"/>
      <c r="C34" s="111"/>
      <c r="D34" s="111"/>
      <c r="E34" s="276"/>
      <c r="F34" s="276"/>
      <c r="G34" s="276"/>
      <c r="H34" s="276"/>
      <c r="I34" s="3"/>
    </row>
    <row r="35" ht="27" customHeight="1">
      <c r="A35" s="189" t="s">
        <v>111</v>
      </c>
    </row>
    <row r="36" ht="13.5">
      <c r="A36" s="27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N24" sqref="N2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11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12" t="s">
        <v>0</v>
      </c>
      <c r="B1" s="113"/>
      <c r="C1" s="113"/>
      <c r="D1" s="114" t="s">
        <v>251</v>
      </c>
      <c r="E1" s="115"/>
      <c r="F1" s="115"/>
      <c r="G1" s="115"/>
    </row>
    <row r="2" ht="15" customHeight="1"/>
    <row r="3" spans="1:4" ht="15" customHeight="1">
      <c r="A3" s="116" t="s">
        <v>153</v>
      </c>
      <c r="B3" s="116"/>
      <c r="C3" s="116"/>
      <c r="D3" s="116"/>
    </row>
    <row r="4" spans="1:4" ht="15" customHeight="1">
      <c r="A4" s="116"/>
      <c r="B4" s="116"/>
      <c r="C4" s="116"/>
      <c r="D4" s="116"/>
    </row>
    <row r="5" spans="1:15" ht="15.75" customHeight="1">
      <c r="A5" s="92" t="s">
        <v>243</v>
      </c>
      <c r="B5" s="92"/>
      <c r="C5" s="92"/>
      <c r="D5" s="92"/>
      <c r="K5" s="117"/>
      <c r="O5" s="117" t="s">
        <v>48</v>
      </c>
    </row>
    <row r="6" spans="1:15" ht="15.75" customHeight="1">
      <c r="A6" s="118" t="s">
        <v>49</v>
      </c>
      <c r="B6" s="119"/>
      <c r="C6" s="119"/>
      <c r="D6" s="119"/>
      <c r="E6" s="120"/>
      <c r="F6" s="121" t="s">
        <v>254</v>
      </c>
      <c r="G6" s="122"/>
      <c r="H6" s="121" t="s">
        <v>255</v>
      </c>
      <c r="I6" s="122"/>
      <c r="J6" s="121" t="s">
        <v>256</v>
      </c>
      <c r="K6" s="122"/>
      <c r="L6" s="121" t="s">
        <v>257</v>
      </c>
      <c r="M6" s="122"/>
      <c r="N6" s="121"/>
      <c r="O6" s="122"/>
    </row>
    <row r="7" spans="1:15" ht="15.75" customHeight="1">
      <c r="A7" s="123"/>
      <c r="B7" s="124"/>
      <c r="C7" s="124"/>
      <c r="D7" s="124"/>
      <c r="E7" s="125"/>
      <c r="F7" s="19" t="s">
        <v>245</v>
      </c>
      <c r="G7" s="126" t="s">
        <v>2</v>
      </c>
      <c r="H7" s="19" t="s">
        <v>244</v>
      </c>
      <c r="I7" s="126" t="s">
        <v>2</v>
      </c>
      <c r="J7" s="19" t="s">
        <v>244</v>
      </c>
      <c r="K7" s="126" t="s">
        <v>2</v>
      </c>
      <c r="L7" s="19" t="s">
        <v>244</v>
      </c>
      <c r="M7" s="126" t="s">
        <v>2</v>
      </c>
      <c r="N7" s="19" t="s">
        <v>244</v>
      </c>
      <c r="O7" s="129" t="s">
        <v>2</v>
      </c>
    </row>
    <row r="8" spans="1:25" ht="15.75" customHeight="1">
      <c r="A8" s="130" t="s">
        <v>83</v>
      </c>
      <c r="B8" s="56" t="s">
        <v>50</v>
      </c>
      <c r="C8" s="57"/>
      <c r="D8" s="57"/>
      <c r="E8" s="131" t="s">
        <v>41</v>
      </c>
      <c r="F8" s="132">
        <v>841</v>
      </c>
      <c r="G8" s="278">
        <v>902</v>
      </c>
      <c r="H8" s="132">
        <v>426</v>
      </c>
      <c r="I8" s="134">
        <v>779</v>
      </c>
      <c r="J8" s="132">
        <v>93</v>
      </c>
      <c r="K8" s="135">
        <v>146</v>
      </c>
      <c r="L8" s="132">
        <v>2326</v>
      </c>
      <c r="M8" s="132">
        <v>2383</v>
      </c>
      <c r="N8" s="132"/>
      <c r="O8" s="135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15.75" customHeight="1">
      <c r="A9" s="138"/>
      <c r="B9" s="111"/>
      <c r="C9" s="96" t="s">
        <v>51</v>
      </c>
      <c r="D9" s="5"/>
      <c r="E9" s="139" t="s">
        <v>42</v>
      </c>
      <c r="F9" s="10">
        <v>841</v>
      </c>
      <c r="G9" s="23">
        <v>695</v>
      </c>
      <c r="H9" s="10">
        <v>426</v>
      </c>
      <c r="I9" s="141">
        <v>779</v>
      </c>
      <c r="J9" s="10">
        <v>93</v>
      </c>
      <c r="K9" s="142">
        <v>146</v>
      </c>
      <c r="L9" s="10">
        <v>2326</v>
      </c>
      <c r="M9" s="10">
        <v>2383</v>
      </c>
      <c r="N9" s="10"/>
      <c r="O9" s="142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5.75" customHeight="1">
      <c r="A10" s="138"/>
      <c r="B10" s="82"/>
      <c r="C10" s="96" t="s">
        <v>52</v>
      </c>
      <c r="D10" s="5"/>
      <c r="E10" s="139" t="s">
        <v>43</v>
      </c>
      <c r="F10" s="10">
        <v>0</v>
      </c>
      <c r="G10" s="23">
        <v>207</v>
      </c>
      <c r="H10" s="10">
        <v>0</v>
      </c>
      <c r="I10" s="141">
        <v>0</v>
      </c>
      <c r="J10" s="160">
        <v>0</v>
      </c>
      <c r="K10" s="144">
        <v>0</v>
      </c>
      <c r="L10" s="10">
        <v>0</v>
      </c>
      <c r="M10" s="10">
        <v>0</v>
      </c>
      <c r="N10" s="10"/>
      <c r="O10" s="142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ht="15.75" customHeight="1">
      <c r="A11" s="138"/>
      <c r="B11" s="99" t="s">
        <v>53</v>
      </c>
      <c r="C11" s="145"/>
      <c r="D11" s="145"/>
      <c r="E11" s="146" t="s">
        <v>44</v>
      </c>
      <c r="F11" s="11">
        <v>691</v>
      </c>
      <c r="G11" s="24">
        <v>543</v>
      </c>
      <c r="H11" s="11">
        <v>490</v>
      </c>
      <c r="I11" s="148">
        <v>921</v>
      </c>
      <c r="J11" s="11">
        <v>116</v>
      </c>
      <c r="K11" s="149">
        <v>58</v>
      </c>
      <c r="L11" s="11">
        <v>2272</v>
      </c>
      <c r="M11" s="11">
        <v>2413</v>
      </c>
      <c r="N11" s="11"/>
      <c r="O11" s="149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ht="15.75" customHeight="1">
      <c r="A12" s="138"/>
      <c r="B12" s="62"/>
      <c r="C12" s="96" t="s">
        <v>54</v>
      </c>
      <c r="D12" s="5"/>
      <c r="E12" s="139" t="s">
        <v>45</v>
      </c>
      <c r="F12" s="10">
        <v>691</v>
      </c>
      <c r="G12" s="23">
        <v>531</v>
      </c>
      <c r="H12" s="11">
        <v>490</v>
      </c>
      <c r="I12" s="141">
        <v>898</v>
      </c>
      <c r="J12" s="11">
        <v>116</v>
      </c>
      <c r="K12" s="142">
        <v>40</v>
      </c>
      <c r="L12" s="10">
        <v>2272</v>
      </c>
      <c r="M12" s="10">
        <v>2333</v>
      </c>
      <c r="N12" s="10"/>
      <c r="O12" s="142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ht="15.75" customHeight="1">
      <c r="A13" s="138"/>
      <c r="B13" s="111"/>
      <c r="C13" s="63" t="s">
        <v>55</v>
      </c>
      <c r="D13" s="64"/>
      <c r="E13" s="151" t="s">
        <v>46</v>
      </c>
      <c r="F13" s="12">
        <v>0</v>
      </c>
      <c r="G13" s="22">
        <v>12</v>
      </c>
      <c r="H13" s="160">
        <v>0</v>
      </c>
      <c r="I13" s="144">
        <v>23</v>
      </c>
      <c r="J13" s="160">
        <v>0</v>
      </c>
      <c r="K13" s="144">
        <v>18</v>
      </c>
      <c r="L13" s="12">
        <v>0</v>
      </c>
      <c r="M13" s="12">
        <v>80</v>
      </c>
      <c r="N13" s="12"/>
      <c r="O13" s="154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ht="15.75" customHeight="1">
      <c r="A14" s="138"/>
      <c r="B14" s="4" t="s">
        <v>56</v>
      </c>
      <c r="C14" s="5"/>
      <c r="D14" s="5"/>
      <c r="E14" s="139" t="s">
        <v>154</v>
      </c>
      <c r="F14" s="6">
        <f aca="true" t="shared" si="0" ref="F14:M15">F9-F12</f>
        <v>150</v>
      </c>
      <c r="G14" s="7">
        <f t="shared" si="0"/>
        <v>164</v>
      </c>
      <c r="H14" s="6">
        <f t="shared" si="0"/>
        <v>-64</v>
      </c>
      <c r="I14" s="7">
        <f t="shared" si="0"/>
        <v>-119</v>
      </c>
      <c r="J14" s="6">
        <f t="shared" si="0"/>
        <v>-23</v>
      </c>
      <c r="K14" s="7">
        <f t="shared" si="0"/>
        <v>106</v>
      </c>
      <c r="L14" s="6">
        <f t="shared" si="0"/>
        <v>54</v>
      </c>
      <c r="M14" s="6">
        <f t="shared" si="0"/>
        <v>50</v>
      </c>
      <c r="N14" s="6">
        <f>N9-N12</f>
        <v>0</v>
      </c>
      <c r="O14" s="7">
        <f>O9-O12</f>
        <v>0</v>
      </c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15.75" customHeight="1">
      <c r="A15" s="138"/>
      <c r="B15" s="4" t="s">
        <v>57</v>
      </c>
      <c r="C15" s="5"/>
      <c r="D15" s="5"/>
      <c r="E15" s="139" t="s">
        <v>155</v>
      </c>
      <c r="F15" s="6">
        <f t="shared" si="0"/>
        <v>0</v>
      </c>
      <c r="G15" s="7">
        <f t="shared" si="0"/>
        <v>195</v>
      </c>
      <c r="H15" s="6">
        <f t="shared" si="0"/>
        <v>0</v>
      </c>
      <c r="I15" s="7">
        <f t="shared" si="0"/>
        <v>-23</v>
      </c>
      <c r="J15" s="6">
        <f t="shared" si="0"/>
        <v>0</v>
      </c>
      <c r="K15" s="7">
        <f t="shared" si="0"/>
        <v>-18</v>
      </c>
      <c r="L15" s="6">
        <f t="shared" si="0"/>
        <v>0</v>
      </c>
      <c r="M15" s="6">
        <f t="shared" si="0"/>
        <v>-80</v>
      </c>
      <c r="N15" s="6">
        <f>N10-N13</f>
        <v>0</v>
      </c>
      <c r="O15" s="7">
        <f>O10-O13</f>
        <v>0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15.75" customHeight="1">
      <c r="A16" s="138"/>
      <c r="B16" s="4" t="s">
        <v>58</v>
      </c>
      <c r="C16" s="5"/>
      <c r="D16" s="5"/>
      <c r="E16" s="139" t="s">
        <v>156</v>
      </c>
      <c r="F16" s="6">
        <f aca="true" t="shared" si="1" ref="F16:M16">F8-F11</f>
        <v>150</v>
      </c>
      <c r="G16" s="7">
        <f t="shared" si="1"/>
        <v>359</v>
      </c>
      <c r="H16" s="6">
        <f t="shared" si="1"/>
        <v>-64</v>
      </c>
      <c r="I16" s="7">
        <f t="shared" si="1"/>
        <v>-142</v>
      </c>
      <c r="J16" s="6">
        <f t="shared" si="1"/>
        <v>-23</v>
      </c>
      <c r="K16" s="7">
        <f t="shared" si="1"/>
        <v>88</v>
      </c>
      <c r="L16" s="6">
        <f t="shared" si="1"/>
        <v>54</v>
      </c>
      <c r="M16" s="6">
        <f t="shared" si="1"/>
        <v>-30</v>
      </c>
      <c r="N16" s="6">
        <f>N8-N11</f>
        <v>0</v>
      </c>
      <c r="O16" s="7">
        <f>O8-O11</f>
        <v>0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15.75" customHeight="1">
      <c r="A17" s="138"/>
      <c r="B17" s="4" t="s">
        <v>59</v>
      </c>
      <c r="C17" s="5"/>
      <c r="D17" s="5"/>
      <c r="E17" s="159"/>
      <c r="F17" s="279">
        <v>0</v>
      </c>
      <c r="G17" s="280">
        <v>0</v>
      </c>
      <c r="H17" s="160">
        <v>6782</v>
      </c>
      <c r="I17" s="144">
        <v>6718</v>
      </c>
      <c r="J17" s="10">
        <v>6516</v>
      </c>
      <c r="K17" s="142">
        <v>6493</v>
      </c>
      <c r="L17" s="10">
        <v>1281</v>
      </c>
      <c r="M17" s="10">
        <v>1334</v>
      </c>
      <c r="N17" s="160"/>
      <c r="O17" s="161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5" ht="15.75" customHeight="1">
      <c r="A18" s="162"/>
      <c r="B18" s="91" t="s">
        <v>60</v>
      </c>
      <c r="C18" s="92"/>
      <c r="D18" s="92"/>
      <c r="E18" s="163"/>
      <c r="F18" s="16">
        <v>0</v>
      </c>
      <c r="G18" s="29">
        <v>0</v>
      </c>
      <c r="H18" s="167">
        <v>0</v>
      </c>
      <c r="I18" s="165">
        <v>0</v>
      </c>
      <c r="J18" s="167">
        <v>0</v>
      </c>
      <c r="K18" s="165">
        <v>0</v>
      </c>
      <c r="L18" s="167">
        <v>0</v>
      </c>
      <c r="M18" s="167">
        <v>0</v>
      </c>
      <c r="N18" s="167"/>
      <c r="O18" s="168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5.75" customHeight="1">
      <c r="A19" s="138" t="s">
        <v>84</v>
      </c>
      <c r="B19" s="99" t="s">
        <v>61</v>
      </c>
      <c r="C19" s="74"/>
      <c r="D19" s="74"/>
      <c r="E19" s="169"/>
      <c r="F19" s="14">
        <v>0</v>
      </c>
      <c r="G19" s="27">
        <v>0</v>
      </c>
      <c r="H19" s="9">
        <v>0</v>
      </c>
      <c r="I19" s="281">
        <v>1567</v>
      </c>
      <c r="J19" s="9">
        <v>0</v>
      </c>
      <c r="K19" s="172">
        <v>0</v>
      </c>
      <c r="L19" s="9">
        <v>333</v>
      </c>
      <c r="M19" s="9">
        <v>25</v>
      </c>
      <c r="N19" s="9"/>
      <c r="O19" s="172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5.75" customHeight="1">
      <c r="A20" s="138"/>
      <c r="B20" s="98"/>
      <c r="C20" s="96" t="s">
        <v>62</v>
      </c>
      <c r="D20" s="5"/>
      <c r="E20" s="139"/>
      <c r="F20" s="6">
        <v>0</v>
      </c>
      <c r="G20" s="7">
        <v>0</v>
      </c>
      <c r="H20" s="10">
        <v>0</v>
      </c>
      <c r="I20" s="141">
        <v>1567</v>
      </c>
      <c r="J20" s="10">
        <v>0</v>
      </c>
      <c r="K20" s="144">
        <v>0</v>
      </c>
      <c r="L20" s="10">
        <v>40</v>
      </c>
      <c r="M20" s="10">
        <v>25</v>
      </c>
      <c r="N20" s="10"/>
      <c r="O20" s="142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5.75" customHeight="1">
      <c r="A21" s="138"/>
      <c r="B21" s="173" t="s">
        <v>63</v>
      </c>
      <c r="C21" s="145"/>
      <c r="D21" s="145"/>
      <c r="E21" s="146" t="s">
        <v>157</v>
      </c>
      <c r="F21" s="174">
        <v>0</v>
      </c>
      <c r="G21" s="216">
        <v>0</v>
      </c>
      <c r="H21" s="11">
        <v>0</v>
      </c>
      <c r="I21" s="148">
        <v>1567</v>
      </c>
      <c r="J21" s="11">
        <v>0</v>
      </c>
      <c r="K21" s="149">
        <v>0</v>
      </c>
      <c r="L21" s="11">
        <v>333</v>
      </c>
      <c r="M21" s="11">
        <v>25</v>
      </c>
      <c r="N21" s="11"/>
      <c r="O21" s="149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5.75" customHeight="1">
      <c r="A22" s="138"/>
      <c r="B22" s="99" t="s">
        <v>64</v>
      </c>
      <c r="C22" s="74"/>
      <c r="D22" s="74"/>
      <c r="E22" s="169" t="s">
        <v>158</v>
      </c>
      <c r="F22" s="14">
        <v>172</v>
      </c>
      <c r="G22" s="27">
        <v>75</v>
      </c>
      <c r="H22" s="9">
        <v>702</v>
      </c>
      <c r="I22" s="281">
        <v>2086</v>
      </c>
      <c r="J22" s="9">
        <v>0</v>
      </c>
      <c r="K22" s="172">
        <v>300</v>
      </c>
      <c r="L22" s="9">
        <v>334</v>
      </c>
      <c r="M22" s="9">
        <v>306</v>
      </c>
      <c r="N22" s="9"/>
      <c r="O22" s="172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15.75" customHeight="1">
      <c r="A23" s="138"/>
      <c r="B23" s="62" t="s">
        <v>65</v>
      </c>
      <c r="C23" s="63" t="s">
        <v>66</v>
      </c>
      <c r="D23" s="64"/>
      <c r="E23" s="151"/>
      <c r="F23" s="65">
        <v>0</v>
      </c>
      <c r="G23" s="25">
        <v>0</v>
      </c>
      <c r="H23" s="12">
        <v>702</v>
      </c>
      <c r="I23" s="282">
        <v>2067</v>
      </c>
      <c r="J23" s="12">
        <v>0</v>
      </c>
      <c r="K23" s="154">
        <v>300</v>
      </c>
      <c r="L23" s="12">
        <v>289</v>
      </c>
      <c r="M23" s="12">
        <v>278</v>
      </c>
      <c r="N23" s="12"/>
      <c r="O23" s="154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5.75" customHeight="1">
      <c r="A24" s="138"/>
      <c r="B24" s="4" t="s">
        <v>159</v>
      </c>
      <c r="C24" s="5"/>
      <c r="D24" s="5"/>
      <c r="E24" s="139" t="s">
        <v>160</v>
      </c>
      <c r="F24" s="6">
        <f aca="true" t="shared" si="2" ref="F24:M24">F21-F22</f>
        <v>-172</v>
      </c>
      <c r="G24" s="7">
        <f t="shared" si="2"/>
        <v>-75</v>
      </c>
      <c r="H24" s="6">
        <f t="shared" si="2"/>
        <v>-702</v>
      </c>
      <c r="I24" s="7">
        <f t="shared" si="2"/>
        <v>-519</v>
      </c>
      <c r="J24" s="6">
        <f t="shared" si="2"/>
        <v>0</v>
      </c>
      <c r="K24" s="7">
        <f t="shared" si="2"/>
        <v>-300</v>
      </c>
      <c r="L24" s="6">
        <f t="shared" si="2"/>
        <v>-1</v>
      </c>
      <c r="M24" s="6">
        <f t="shared" si="2"/>
        <v>-281</v>
      </c>
      <c r="N24" s="6">
        <f>N21-N22</f>
        <v>0</v>
      </c>
      <c r="O24" s="7">
        <f>O21-O22</f>
        <v>0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5.75" customHeight="1">
      <c r="A25" s="138"/>
      <c r="B25" s="175" t="s">
        <v>67</v>
      </c>
      <c r="C25" s="64"/>
      <c r="D25" s="64"/>
      <c r="E25" s="176" t="s">
        <v>161</v>
      </c>
      <c r="F25" s="177">
        <v>172</v>
      </c>
      <c r="G25" s="180">
        <v>75</v>
      </c>
      <c r="H25" s="33">
        <v>702</v>
      </c>
      <c r="I25" s="180">
        <v>519</v>
      </c>
      <c r="J25" s="33">
        <v>0</v>
      </c>
      <c r="K25" s="180">
        <v>300</v>
      </c>
      <c r="L25" s="33">
        <v>1</v>
      </c>
      <c r="M25" s="33">
        <v>11</v>
      </c>
      <c r="N25" s="33"/>
      <c r="O25" s="180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5.75" customHeight="1">
      <c r="A26" s="138"/>
      <c r="B26" s="173" t="s">
        <v>68</v>
      </c>
      <c r="C26" s="145"/>
      <c r="D26" s="145"/>
      <c r="E26" s="181"/>
      <c r="F26" s="182"/>
      <c r="G26" s="185"/>
      <c r="H26" s="34"/>
      <c r="I26" s="185"/>
      <c r="J26" s="34"/>
      <c r="K26" s="185"/>
      <c r="L26" s="34"/>
      <c r="M26" s="34"/>
      <c r="N26" s="34"/>
      <c r="O26" s="185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ht="15.75" customHeight="1">
      <c r="A27" s="162"/>
      <c r="B27" s="91" t="s">
        <v>162</v>
      </c>
      <c r="C27" s="92"/>
      <c r="D27" s="92"/>
      <c r="E27" s="186" t="s">
        <v>163</v>
      </c>
      <c r="F27" s="13">
        <f aca="true" t="shared" si="3" ref="F27:M27">F24+F25</f>
        <v>0</v>
      </c>
      <c r="G27" s="26">
        <f t="shared" si="3"/>
        <v>0</v>
      </c>
      <c r="H27" s="13">
        <f t="shared" si="3"/>
        <v>0</v>
      </c>
      <c r="I27" s="26">
        <f t="shared" si="3"/>
        <v>0</v>
      </c>
      <c r="J27" s="13">
        <f t="shared" si="3"/>
        <v>0</v>
      </c>
      <c r="K27" s="26">
        <f t="shared" si="3"/>
        <v>0</v>
      </c>
      <c r="L27" s="13">
        <f t="shared" si="3"/>
        <v>0</v>
      </c>
      <c r="M27" s="13">
        <f t="shared" si="3"/>
        <v>-270</v>
      </c>
      <c r="N27" s="13">
        <f>N24+N25</f>
        <v>0</v>
      </c>
      <c r="O27" s="26">
        <f>O24+O25</f>
        <v>0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15.75" customHeight="1">
      <c r="A28" s="189"/>
      <c r="F28" s="137"/>
      <c r="G28" s="137"/>
      <c r="H28" s="137"/>
      <c r="I28" s="137"/>
      <c r="J28" s="137"/>
      <c r="K28" s="137"/>
      <c r="L28" s="190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15.75" customHeight="1">
      <c r="A29" s="92"/>
      <c r="F29" s="137"/>
      <c r="G29" s="137"/>
      <c r="H29" s="137"/>
      <c r="I29" s="137"/>
      <c r="J29" s="191"/>
      <c r="K29" s="191"/>
      <c r="L29" s="190"/>
      <c r="M29" s="137"/>
      <c r="N29" s="137"/>
      <c r="O29" s="191" t="s">
        <v>164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91"/>
    </row>
    <row r="30" spans="1:25" ht="15.75" customHeight="1">
      <c r="A30" s="192" t="s">
        <v>69</v>
      </c>
      <c r="B30" s="193"/>
      <c r="C30" s="193"/>
      <c r="D30" s="193"/>
      <c r="E30" s="194"/>
      <c r="F30" s="197" t="s">
        <v>258</v>
      </c>
      <c r="G30" s="196"/>
      <c r="H30" s="197" t="s">
        <v>259</v>
      </c>
      <c r="I30" s="196"/>
      <c r="J30" s="197"/>
      <c r="K30" s="196"/>
      <c r="L30" s="197"/>
      <c r="M30" s="196"/>
      <c r="N30" s="197"/>
      <c r="O30" s="196"/>
      <c r="P30" s="198"/>
      <c r="Q30" s="190"/>
      <c r="R30" s="198"/>
      <c r="S30" s="190"/>
      <c r="T30" s="198"/>
      <c r="U30" s="190"/>
      <c r="V30" s="198"/>
      <c r="W30" s="190"/>
      <c r="X30" s="198"/>
      <c r="Y30" s="190"/>
    </row>
    <row r="31" spans="1:25" ht="15.75" customHeight="1">
      <c r="A31" s="199"/>
      <c r="B31" s="200"/>
      <c r="C31" s="200"/>
      <c r="D31" s="200"/>
      <c r="E31" s="201"/>
      <c r="F31" s="19" t="s">
        <v>244</v>
      </c>
      <c r="G31" s="126" t="s">
        <v>2</v>
      </c>
      <c r="H31" s="19" t="s">
        <v>244</v>
      </c>
      <c r="I31" s="126" t="s">
        <v>2</v>
      </c>
      <c r="J31" s="19" t="s">
        <v>244</v>
      </c>
      <c r="K31" s="126" t="s">
        <v>2</v>
      </c>
      <c r="L31" s="19" t="s">
        <v>244</v>
      </c>
      <c r="M31" s="126" t="s">
        <v>2</v>
      </c>
      <c r="N31" s="19" t="s">
        <v>244</v>
      </c>
      <c r="O31" s="283" t="s">
        <v>2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</row>
    <row r="32" spans="1:25" ht="15.75" customHeight="1">
      <c r="A32" s="130" t="s">
        <v>85</v>
      </c>
      <c r="B32" s="56" t="s">
        <v>50</v>
      </c>
      <c r="C32" s="57"/>
      <c r="D32" s="57"/>
      <c r="E32" s="205" t="s">
        <v>41</v>
      </c>
      <c r="F32" s="9">
        <v>1048</v>
      </c>
      <c r="G32" s="9">
        <v>1014</v>
      </c>
      <c r="H32" s="132">
        <v>570</v>
      </c>
      <c r="I32" s="132">
        <v>595</v>
      </c>
      <c r="J32" s="132"/>
      <c r="K32" s="135"/>
      <c r="L32" s="9"/>
      <c r="M32" s="21"/>
      <c r="N32" s="132"/>
      <c r="O32" s="206"/>
      <c r="P32" s="21"/>
      <c r="Q32" s="21"/>
      <c r="R32" s="21"/>
      <c r="S32" s="21"/>
      <c r="T32" s="207"/>
      <c r="U32" s="207"/>
      <c r="V32" s="21"/>
      <c r="W32" s="21"/>
      <c r="X32" s="207"/>
      <c r="Y32" s="207"/>
    </row>
    <row r="33" spans="1:25" ht="15.75" customHeight="1">
      <c r="A33" s="208"/>
      <c r="B33" s="111"/>
      <c r="C33" s="63" t="s">
        <v>70</v>
      </c>
      <c r="D33" s="64"/>
      <c r="E33" s="209"/>
      <c r="F33" s="12">
        <v>666</v>
      </c>
      <c r="G33" s="12">
        <v>639</v>
      </c>
      <c r="H33" s="12">
        <v>507</v>
      </c>
      <c r="I33" s="12">
        <v>507</v>
      </c>
      <c r="J33" s="12"/>
      <c r="K33" s="154"/>
      <c r="L33" s="12"/>
      <c r="M33" s="22"/>
      <c r="N33" s="12"/>
      <c r="O33" s="25"/>
      <c r="P33" s="21"/>
      <c r="Q33" s="21"/>
      <c r="R33" s="21"/>
      <c r="S33" s="21"/>
      <c r="T33" s="207"/>
      <c r="U33" s="207"/>
      <c r="V33" s="21"/>
      <c r="W33" s="21"/>
      <c r="X33" s="207"/>
      <c r="Y33" s="207"/>
    </row>
    <row r="34" spans="1:25" ht="15.75" customHeight="1">
      <c r="A34" s="208"/>
      <c r="B34" s="111"/>
      <c r="C34" s="210"/>
      <c r="D34" s="96" t="s">
        <v>71</v>
      </c>
      <c r="E34" s="211"/>
      <c r="F34" s="10">
        <v>0</v>
      </c>
      <c r="G34" s="10">
        <v>0</v>
      </c>
      <c r="H34" s="10">
        <v>506</v>
      </c>
      <c r="I34" s="10">
        <v>505</v>
      </c>
      <c r="J34" s="10"/>
      <c r="K34" s="142"/>
      <c r="L34" s="10"/>
      <c r="M34" s="23"/>
      <c r="N34" s="10"/>
      <c r="O34" s="7"/>
      <c r="P34" s="21"/>
      <c r="Q34" s="21"/>
      <c r="R34" s="21"/>
      <c r="S34" s="21"/>
      <c r="T34" s="207"/>
      <c r="U34" s="207"/>
      <c r="V34" s="21"/>
      <c r="W34" s="21"/>
      <c r="X34" s="207"/>
      <c r="Y34" s="207"/>
    </row>
    <row r="35" spans="1:25" ht="15.75" customHeight="1">
      <c r="A35" s="208"/>
      <c r="B35" s="82"/>
      <c r="C35" s="212" t="s">
        <v>72</v>
      </c>
      <c r="D35" s="145"/>
      <c r="E35" s="213"/>
      <c r="F35" s="11">
        <v>382</v>
      </c>
      <c r="G35" s="11">
        <v>375</v>
      </c>
      <c r="H35" s="11">
        <v>62</v>
      </c>
      <c r="I35" s="11">
        <v>87</v>
      </c>
      <c r="J35" s="214"/>
      <c r="K35" s="215"/>
      <c r="L35" s="11"/>
      <c r="M35" s="24"/>
      <c r="N35" s="11"/>
      <c r="O35" s="216"/>
      <c r="P35" s="21"/>
      <c r="Q35" s="21"/>
      <c r="R35" s="21"/>
      <c r="S35" s="21"/>
      <c r="T35" s="207"/>
      <c r="U35" s="207"/>
      <c r="V35" s="21"/>
      <c r="W35" s="21"/>
      <c r="X35" s="207"/>
      <c r="Y35" s="207"/>
    </row>
    <row r="36" spans="1:25" ht="15.75" customHeight="1">
      <c r="A36" s="208"/>
      <c r="B36" s="99" t="s">
        <v>53</v>
      </c>
      <c r="C36" s="74"/>
      <c r="D36" s="74"/>
      <c r="E36" s="205" t="s">
        <v>42</v>
      </c>
      <c r="F36" s="9">
        <v>952</v>
      </c>
      <c r="G36" s="9">
        <v>950</v>
      </c>
      <c r="H36" s="9">
        <v>225</v>
      </c>
      <c r="I36" s="9">
        <v>248</v>
      </c>
      <c r="J36" s="9"/>
      <c r="K36" s="172"/>
      <c r="L36" s="9"/>
      <c r="M36" s="21"/>
      <c r="N36" s="9"/>
      <c r="O36" s="27"/>
      <c r="P36" s="21"/>
      <c r="Q36" s="21"/>
      <c r="R36" s="21"/>
      <c r="S36" s="21"/>
      <c r="T36" s="21"/>
      <c r="U36" s="21"/>
      <c r="V36" s="21"/>
      <c r="W36" s="21"/>
      <c r="X36" s="207"/>
      <c r="Y36" s="207"/>
    </row>
    <row r="37" spans="1:25" ht="15.75" customHeight="1">
      <c r="A37" s="208"/>
      <c r="B37" s="111"/>
      <c r="C37" s="96" t="s">
        <v>73</v>
      </c>
      <c r="D37" s="5"/>
      <c r="E37" s="211"/>
      <c r="F37" s="10">
        <v>643</v>
      </c>
      <c r="G37" s="10">
        <v>635</v>
      </c>
      <c r="H37" s="10">
        <v>189</v>
      </c>
      <c r="I37" s="10">
        <v>202</v>
      </c>
      <c r="J37" s="10"/>
      <c r="K37" s="142"/>
      <c r="L37" s="10"/>
      <c r="M37" s="23"/>
      <c r="N37" s="10"/>
      <c r="O37" s="7"/>
      <c r="P37" s="21"/>
      <c r="Q37" s="21"/>
      <c r="R37" s="21"/>
      <c r="S37" s="21"/>
      <c r="T37" s="21"/>
      <c r="U37" s="21"/>
      <c r="V37" s="21"/>
      <c r="W37" s="21"/>
      <c r="X37" s="207"/>
      <c r="Y37" s="207"/>
    </row>
    <row r="38" spans="1:25" ht="15.75" customHeight="1">
      <c r="A38" s="208"/>
      <c r="B38" s="82"/>
      <c r="C38" s="96" t="s">
        <v>74</v>
      </c>
      <c r="D38" s="5"/>
      <c r="E38" s="211"/>
      <c r="F38" s="6">
        <v>309</v>
      </c>
      <c r="G38" s="6">
        <v>315</v>
      </c>
      <c r="H38" s="10">
        <v>37</v>
      </c>
      <c r="I38" s="10">
        <v>46</v>
      </c>
      <c r="J38" s="10"/>
      <c r="K38" s="215"/>
      <c r="L38" s="10"/>
      <c r="M38" s="23"/>
      <c r="N38" s="10"/>
      <c r="O38" s="7"/>
      <c r="P38" s="21"/>
      <c r="Q38" s="21"/>
      <c r="R38" s="207"/>
      <c r="S38" s="207"/>
      <c r="T38" s="21"/>
      <c r="U38" s="21"/>
      <c r="V38" s="21"/>
      <c r="W38" s="21"/>
      <c r="X38" s="207"/>
      <c r="Y38" s="207"/>
    </row>
    <row r="39" spans="1:25" ht="15.75" customHeight="1">
      <c r="A39" s="217"/>
      <c r="B39" s="105" t="s">
        <v>75</v>
      </c>
      <c r="C39" s="108"/>
      <c r="D39" s="108"/>
      <c r="E39" s="218" t="s">
        <v>165</v>
      </c>
      <c r="F39" s="13">
        <f>F32-F36</f>
        <v>96</v>
      </c>
      <c r="G39" s="13">
        <f>G32-G36</f>
        <v>64</v>
      </c>
      <c r="H39" s="13">
        <f>H32-H36</f>
        <v>345</v>
      </c>
      <c r="I39" s="13">
        <f>I32-I36</f>
        <v>347</v>
      </c>
      <c r="J39" s="13">
        <f aca="true" t="shared" si="4" ref="J39:O39">J32-J36</f>
        <v>0</v>
      </c>
      <c r="K39" s="26">
        <f t="shared" si="4"/>
        <v>0</v>
      </c>
      <c r="L39" s="13">
        <f t="shared" si="4"/>
        <v>0</v>
      </c>
      <c r="M39" s="26">
        <f t="shared" si="4"/>
        <v>0</v>
      </c>
      <c r="N39" s="13">
        <f t="shared" si="4"/>
        <v>0</v>
      </c>
      <c r="O39" s="26">
        <f t="shared" si="4"/>
        <v>0</v>
      </c>
      <c r="P39" s="21"/>
      <c r="Q39" s="21"/>
      <c r="R39" s="21"/>
      <c r="S39" s="21"/>
      <c r="T39" s="21"/>
      <c r="U39" s="21"/>
      <c r="V39" s="21"/>
      <c r="W39" s="21"/>
      <c r="X39" s="207"/>
      <c r="Y39" s="207"/>
    </row>
    <row r="40" spans="1:25" ht="15.75" customHeight="1">
      <c r="A40" s="130" t="s">
        <v>86</v>
      </c>
      <c r="B40" s="99" t="s">
        <v>76</v>
      </c>
      <c r="C40" s="74"/>
      <c r="D40" s="74"/>
      <c r="E40" s="205" t="s">
        <v>44</v>
      </c>
      <c r="F40" s="14">
        <v>1244</v>
      </c>
      <c r="G40" s="14">
        <v>1450</v>
      </c>
      <c r="H40" s="9">
        <v>100</v>
      </c>
      <c r="I40" s="9">
        <v>132</v>
      </c>
      <c r="J40" s="9"/>
      <c r="K40" s="172"/>
      <c r="L40" s="9"/>
      <c r="M40" s="21"/>
      <c r="N40" s="9"/>
      <c r="O40" s="27"/>
      <c r="P40" s="21"/>
      <c r="Q40" s="21"/>
      <c r="R40" s="21"/>
      <c r="S40" s="21"/>
      <c r="T40" s="207"/>
      <c r="U40" s="207"/>
      <c r="V40" s="207"/>
      <c r="W40" s="207"/>
      <c r="X40" s="21"/>
      <c r="Y40" s="21"/>
    </row>
    <row r="41" spans="1:25" ht="15.75" customHeight="1">
      <c r="A41" s="219"/>
      <c r="B41" s="82"/>
      <c r="C41" s="96" t="s">
        <v>77</v>
      </c>
      <c r="D41" s="5"/>
      <c r="E41" s="211"/>
      <c r="F41" s="15">
        <v>162</v>
      </c>
      <c r="G41" s="15">
        <v>245</v>
      </c>
      <c r="H41" s="214">
        <v>0</v>
      </c>
      <c r="I41" s="214">
        <v>0</v>
      </c>
      <c r="J41" s="10"/>
      <c r="K41" s="142"/>
      <c r="L41" s="10"/>
      <c r="M41" s="23"/>
      <c r="N41" s="10"/>
      <c r="O41" s="7"/>
      <c r="P41" s="207"/>
      <c r="Q41" s="207"/>
      <c r="R41" s="207"/>
      <c r="S41" s="207"/>
      <c r="T41" s="207"/>
      <c r="U41" s="207"/>
      <c r="V41" s="207"/>
      <c r="W41" s="207"/>
      <c r="X41" s="21"/>
      <c r="Y41" s="21"/>
    </row>
    <row r="42" spans="1:25" ht="15.75" customHeight="1">
      <c r="A42" s="219"/>
      <c r="B42" s="99" t="s">
        <v>64</v>
      </c>
      <c r="C42" s="74"/>
      <c r="D42" s="74"/>
      <c r="E42" s="205" t="s">
        <v>45</v>
      </c>
      <c r="F42" s="14">
        <v>1221</v>
      </c>
      <c r="G42" s="14">
        <v>1499</v>
      </c>
      <c r="H42" s="9">
        <v>442</v>
      </c>
      <c r="I42" s="9">
        <v>463</v>
      </c>
      <c r="J42" s="9"/>
      <c r="K42" s="172"/>
      <c r="L42" s="9"/>
      <c r="M42" s="21"/>
      <c r="N42" s="9"/>
      <c r="O42" s="27"/>
      <c r="P42" s="21"/>
      <c r="Q42" s="21"/>
      <c r="R42" s="21"/>
      <c r="S42" s="21"/>
      <c r="T42" s="207"/>
      <c r="U42" s="207"/>
      <c r="V42" s="21"/>
      <c r="W42" s="21"/>
      <c r="X42" s="21"/>
      <c r="Y42" s="21"/>
    </row>
    <row r="43" spans="1:25" ht="15.75" customHeight="1">
      <c r="A43" s="219"/>
      <c r="B43" s="82"/>
      <c r="C43" s="96" t="s">
        <v>78</v>
      </c>
      <c r="D43" s="5"/>
      <c r="E43" s="211"/>
      <c r="F43" s="6">
        <v>495</v>
      </c>
      <c r="G43" s="6">
        <v>467</v>
      </c>
      <c r="H43" s="10">
        <v>440</v>
      </c>
      <c r="I43" s="10">
        <v>458</v>
      </c>
      <c r="J43" s="214"/>
      <c r="K43" s="215"/>
      <c r="L43" s="10"/>
      <c r="M43" s="23"/>
      <c r="N43" s="10"/>
      <c r="O43" s="7"/>
      <c r="P43" s="21"/>
      <c r="Q43" s="21"/>
      <c r="R43" s="207"/>
      <c r="S43" s="21"/>
      <c r="T43" s="207"/>
      <c r="U43" s="207"/>
      <c r="V43" s="21"/>
      <c r="W43" s="21"/>
      <c r="X43" s="207"/>
      <c r="Y43" s="207"/>
    </row>
    <row r="44" spans="1:25" ht="15.75" customHeight="1">
      <c r="A44" s="220"/>
      <c r="B44" s="91" t="s">
        <v>75</v>
      </c>
      <c r="C44" s="92"/>
      <c r="D44" s="92"/>
      <c r="E44" s="218" t="s">
        <v>166</v>
      </c>
      <c r="F44" s="16">
        <f>F40-F42</f>
        <v>23</v>
      </c>
      <c r="G44" s="16">
        <f>G40-G42</f>
        <v>-49</v>
      </c>
      <c r="H44" s="16">
        <f>H40-H42</f>
        <v>-342</v>
      </c>
      <c r="I44" s="16">
        <f>I40-I42</f>
        <v>-331</v>
      </c>
      <c r="J44" s="16">
        <f aca="true" t="shared" si="5" ref="J44:O44">J40-J42</f>
        <v>0</v>
      </c>
      <c r="K44" s="29">
        <f t="shared" si="5"/>
        <v>0</v>
      </c>
      <c r="L44" s="16">
        <f t="shared" si="5"/>
        <v>0</v>
      </c>
      <c r="M44" s="29">
        <f t="shared" si="5"/>
        <v>0</v>
      </c>
      <c r="N44" s="16">
        <f t="shared" si="5"/>
        <v>0</v>
      </c>
      <c r="O44" s="29">
        <f t="shared" si="5"/>
        <v>0</v>
      </c>
      <c r="P44" s="207"/>
      <c r="Q44" s="207"/>
      <c r="R44" s="21"/>
      <c r="S44" s="21"/>
      <c r="T44" s="207"/>
      <c r="U44" s="207"/>
      <c r="V44" s="21"/>
      <c r="W44" s="21"/>
      <c r="X44" s="21"/>
      <c r="Y44" s="21"/>
    </row>
    <row r="45" spans="1:25" ht="15.75" customHeight="1">
      <c r="A45" s="221" t="s">
        <v>87</v>
      </c>
      <c r="B45" s="222" t="s">
        <v>79</v>
      </c>
      <c r="C45" s="223"/>
      <c r="D45" s="223"/>
      <c r="E45" s="224" t="s">
        <v>167</v>
      </c>
      <c r="F45" s="17">
        <f>F39+F44</f>
        <v>119</v>
      </c>
      <c r="G45" s="17">
        <f>G39+G44</f>
        <v>15</v>
      </c>
      <c r="H45" s="17">
        <f>H39+H44</f>
        <v>3</v>
      </c>
      <c r="I45" s="17">
        <f>I39+I44</f>
        <v>16</v>
      </c>
      <c r="J45" s="17">
        <f aca="true" t="shared" si="6" ref="J45:O45">J39+J44</f>
        <v>0</v>
      </c>
      <c r="K45" s="30">
        <f t="shared" si="6"/>
        <v>0</v>
      </c>
      <c r="L45" s="17">
        <f t="shared" si="6"/>
        <v>0</v>
      </c>
      <c r="M45" s="30">
        <f t="shared" si="6"/>
        <v>0</v>
      </c>
      <c r="N45" s="17">
        <f t="shared" si="6"/>
        <v>0</v>
      </c>
      <c r="O45" s="30">
        <f t="shared" si="6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>
      <c r="A46" s="225"/>
      <c r="B46" s="4" t="s">
        <v>80</v>
      </c>
      <c r="C46" s="5"/>
      <c r="D46" s="5"/>
      <c r="E46" s="5"/>
      <c r="F46" s="15">
        <v>0</v>
      </c>
      <c r="G46" s="15">
        <v>0</v>
      </c>
      <c r="H46" s="214">
        <v>0</v>
      </c>
      <c r="I46" s="214">
        <v>0</v>
      </c>
      <c r="J46" s="214"/>
      <c r="K46" s="215"/>
      <c r="L46" s="10"/>
      <c r="M46" s="23"/>
      <c r="N46" s="214"/>
      <c r="O46" s="161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7" spans="1:25" ht="15.75" customHeight="1">
      <c r="A47" s="225"/>
      <c r="B47" s="4" t="s">
        <v>81</v>
      </c>
      <c r="C47" s="5"/>
      <c r="D47" s="5"/>
      <c r="E47" s="5"/>
      <c r="F47" s="10">
        <v>139</v>
      </c>
      <c r="G47" s="10">
        <v>85</v>
      </c>
      <c r="H47" s="10">
        <v>47</v>
      </c>
      <c r="I47" s="10">
        <v>35</v>
      </c>
      <c r="J47" s="10"/>
      <c r="K47" s="142"/>
      <c r="L47" s="10"/>
      <c r="M47" s="23"/>
      <c r="N47" s="10"/>
      <c r="O47" s="7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>
      <c r="A48" s="226"/>
      <c r="B48" s="91" t="s">
        <v>82</v>
      </c>
      <c r="C48" s="92"/>
      <c r="D48" s="92"/>
      <c r="E48" s="92"/>
      <c r="F48" s="18">
        <v>95</v>
      </c>
      <c r="G48" s="18">
        <v>64</v>
      </c>
      <c r="H48" s="18">
        <v>47</v>
      </c>
      <c r="I48" s="18">
        <v>35</v>
      </c>
      <c r="J48" s="18"/>
      <c r="K48" s="227"/>
      <c r="L48" s="18"/>
      <c r="M48" s="31"/>
      <c r="N48" s="18"/>
      <c r="O48" s="26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5.75" customHeight="1">
      <c r="A49" s="189" t="s">
        <v>168</v>
      </c>
      <c r="O49" s="44"/>
    </row>
    <row r="50" spans="1:15" ht="15.75" customHeight="1">
      <c r="A50" s="189"/>
      <c r="O50" s="111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P18" sqref="P18"/>
    </sheetView>
  </sheetViews>
  <sheetFormatPr defaultColWidth="8.796875" defaultRowHeight="14.25"/>
  <cols>
    <col min="1" max="2" width="3.59765625" style="8" customWidth="1"/>
    <col min="3" max="3" width="21.3984375" style="8" customWidth="1"/>
    <col min="4" max="4" width="20" style="8" customWidth="1"/>
    <col min="5" max="14" width="12.59765625" style="8" customWidth="1"/>
    <col min="15" max="16384" width="9" style="8" customWidth="1"/>
  </cols>
  <sheetData>
    <row r="1" spans="1:4" ht="33.75" customHeight="1">
      <c r="A1" s="231" t="s">
        <v>0</v>
      </c>
      <c r="B1" s="231"/>
      <c r="C1" s="284" t="s">
        <v>251</v>
      </c>
      <c r="D1" s="285"/>
    </row>
    <row r="3" spans="1:10" ht="15" customHeight="1">
      <c r="A3" s="116" t="s">
        <v>169</v>
      </c>
      <c r="B3" s="116"/>
      <c r="C3" s="116"/>
      <c r="D3" s="116"/>
      <c r="E3" s="116"/>
      <c r="F3" s="116"/>
      <c r="I3" s="116"/>
      <c r="J3" s="116"/>
    </row>
    <row r="4" spans="1:10" ht="15" customHeight="1">
      <c r="A4" s="116"/>
      <c r="B4" s="116"/>
      <c r="C4" s="116"/>
      <c r="D4" s="116"/>
      <c r="E4" s="116"/>
      <c r="F4" s="116"/>
      <c r="I4" s="116"/>
      <c r="J4" s="116"/>
    </row>
    <row r="5" spans="1:14" ht="15" customHeight="1">
      <c r="A5" s="286"/>
      <c r="B5" s="286" t="s">
        <v>246</v>
      </c>
      <c r="C5" s="286"/>
      <c r="D5" s="286"/>
      <c r="H5" s="117"/>
      <c r="L5" s="117"/>
      <c r="N5" s="117" t="s">
        <v>170</v>
      </c>
    </row>
    <row r="6" spans="1:14" ht="15" customHeight="1">
      <c r="A6" s="287"/>
      <c r="B6" s="288"/>
      <c r="C6" s="288"/>
      <c r="D6" s="288"/>
      <c r="E6" s="289" t="s">
        <v>252</v>
      </c>
      <c r="F6" s="290"/>
      <c r="G6" s="289" t="s">
        <v>253</v>
      </c>
      <c r="H6" s="290"/>
      <c r="I6" s="291"/>
      <c r="J6" s="292"/>
      <c r="K6" s="289"/>
      <c r="L6" s="290"/>
      <c r="M6" s="289"/>
      <c r="N6" s="290"/>
    </row>
    <row r="7" spans="1:14" ht="15" customHeight="1">
      <c r="A7" s="49"/>
      <c r="B7" s="50"/>
      <c r="C7" s="50"/>
      <c r="D7" s="50"/>
      <c r="E7" s="293" t="s">
        <v>247</v>
      </c>
      <c r="F7" s="294" t="s">
        <v>2</v>
      </c>
      <c r="G7" s="293" t="s">
        <v>244</v>
      </c>
      <c r="H7" s="294" t="s">
        <v>2</v>
      </c>
      <c r="I7" s="293" t="s">
        <v>244</v>
      </c>
      <c r="J7" s="294" t="s">
        <v>2</v>
      </c>
      <c r="K7" s="293" t="s">
        <v>244</v>
      </c>
      <c r="L7" s="294" t="s">
        <v>2</v>
      </c>
      <c r="M7" s="293" t="s">
        <v>244</v>
      </c>
      <c r="N7" s="295" t="s">
        <v>2</v>
      </c>
    </row>
    <row r="8" spans="1:14" ht="18" customHeight="1">
      <c r="A8" s="55" t="s">
        <v>171</v>
      </c>
      <c r="B8" s="296" t="s">
        <v>172</v>
      </c>
      <c r="C8" s="297"/>
      <c r="D8" s="297"/>
      <c r="E8" s="298">
        <v>1</v>
      </c>
      <c r="F8" s="299">
        <v>1</v>
      </c>
      <c r="G8" s="298">
        <v>1</v>
      </c>
      <c r="H8" s="300">
        <v>1</v>
      </c>
      <c r="I8" s="298"/>
      <c r="J8" s="299"/>
      <c r="K8" s="298"/>
      <c r="L8" s="300"/>
      <c r="M8" s="298"/>
      <c r="N8" s="300"/>
    </row>
    <row r="9" spans="1:14" ht="18" customHeight="1">
      <c r="A9" s="61"/>
      <c r="B9" s="55" t="s">
        <v>173</v>
      </c>
      <c r="C9" s="250" t="s">
        <v>174</v>
      </c>
      <c r="D9" s="251"/>
      <c r="E9" s="301">
        <v>50</v>
      </c>
      <c r="F9" s="302">
        <v>50</v>
      </c>
      <c r="G9" s="301">
        <v>5</v>
      </c>
      <c r="H9" s="303">
        <v>5</v>
      </c>
      <c r="I9" s="301"/>
      <c r="J9" s="302"/>
      <c r="K9" s="301"/>
      <c r="L9" s="303"/>
      <c r="M9" s="301"/>
      <c r="N9" s="303"/>
    </row>
    <row r="10" spans="1:14" ht="18" customHeight="1">
      <c r="A10" s="61"/>
      <c r="B10" s="61"/>
      <c r="C10" s="4" t="s">
        <v>175</v>
      </c>
      <c r="D10" s="5"/>
      <c r="E10" s="304">
        <v>50</v>
      </c>
      <c r="F10" s="305">
        <v>50</v>
      </c>
      <c r="G10" s="304">
        <v>5</v>
      </c>
      <c r="H10" s="306">
        <v>5</v>
      </c>
      <c r="I10" s="304"/>
      <c r="J10" s="305"/>
      <c r="K10" s="304"/>
      <c r="L10" s="306"/>
      <c r="M10" s="304"/>
      <c r="N10" s="306"/>
    </row>
    <row r="11" spans="1:14" ht="18" customHeight="1">
      <c r="A11" s="61"/>
      <c r="B11" s="61"/>
      <c r="C11" s="4" t="s">
        <v>176</v>
      </c>
      <c r="D11" s="5"/>
      <c r="E11" s="304">
        <v>0</v>
      </c>
      <c r="F11" s="305">
        <v>0</v>
      </c>
      <c r="G11" s="304">
        <v>0</v>
      </c>
      <c r="H11" s="306">
        <v>0</v>
      </c>
      <c r="I11" s="304"/>
      <c r="J11" s="305"/>
      <c r="K11" s="304"/>
      <c r="L11" s="306"/>
      <c r="M11" s="304"/>
      <c r="N11" s="306"/>
    </row>
    <row r="12" spans="1:14" ht="18" customHeight="1">
      <c r="A12" s="61"/>
      <c r="B12" s="61"/>
      <c r="C12" s="4" t="s">
        <v>177</v>
      </c>
      <c r="D12" s="5"/>
      <c r="E12" s="304">
        <v>0</v>
      </c>
      <c r="F12" s="305">
        <v>0</v>
      </c>
      <c r="G12" s="304">
        <v>0</v>
      </c>
      <c r="H12" s="306">
        <v>0</v>
      </c>
      <c r="I12" s="304"/>
      <c r="J12" s="305"/>
      <c r="K12" s="304"/>
      <c r="L12" s="306"/>
      <c r="M12" s="304"/>
      <c r="N12" s="306"/>
    </row>
    <row r="13" spans="1:14" ht="18" customHeight="1">
      <c r="A13" s="61"/>
      <c r="B13" s="61"/>
      <c r="C13" s="4" t="s">
        <v>178</v>
      </c>
      <c r="D13" s="5"/>
      <c r="E13" s="304">
        <v>0</v>
      </c>
      <c r="F13" s="305">
        <v>0</v>
      </c>
      <c r="G13" s="304">
        <v>0</v>
      </c>
      <c r="H13" s="306">
        <v>0</v>
      </c>
      <c r="I13" s="304"/>
      <c r="J13" s="305"/>
      <c r="K13" s="304"/>
      <c r="L13" s="306"/>
      <c r="M13" s="304"/>
      <c r="N13" s="306"/>
    </row>
    <row r="14" spans="1:14" ht="18" customHeight="1">
      <c r="A14" s="90"/>
      <c r="B14" s="90"/>
      <c r="C14" s="91" t="s">
        <v>179</v>
      </c>
      <c r="D14" s="92"/>
      <c r="E14" s="307">
        <v>0</v>
      </c>
      <c r="F14" s="308">
        <v>0</v>
      </c>
      <c r="G14" s="307">
        <v>0</v>
      </c>
      <c r="H14" s="309">
        <v>0</v>
      </c>
      <c r="I14" s="307"/>
      <c r="J14" s="308"/>
      <c r="K14" s="307"/>
      <c r="L14" s="309"/>
      <c r="M14" s="307"/>
      <c r="N14" s="309"/>
    </row>
    <row r="15" spans="1:14" ht="18" customHeight="1">
      <c r="A15" s="239" t="s">
        <v>180</v>
      </c>
      <c r="B15" s="55" t="s">
        <v>181</v>
      </c>
      <c r="C15" s="250" t="s">
        <v>182</v>
      </c>
      <c r="D15" s="251"/>
      <c r="E15" s="310">
        <v>4935</v>
      </c>
      <c r="F15" s="311">
        <v>5037</v>
      </c>
      <c r="G15" s="310">
        <v>179</v>
      </c>
      <c r="H15" s="30">
        <v>179</v>
      </c>
      <c r="I15" s="310"/>
      <c r="J15" s="311"/>
      <c r="K15" s="310"/>
      <c r="L15" s="30"/>
      <c r="M15" s="310"/>
      <c r="N15" s="30"/>
    </row>
    <row r="16" spans="1:14" ht="18" customHeight="1">
      <c r="A16" s="61"/>
      <c r="B16" s="61"/>
      <c r="C16" s="4" t="s">
        <v>183</v>
      </c>
      <c r="D16" s="5"/>
      <c r="E16" s="10">
        <v>25037</v>
      </c>
      <c r="F16" s="141">
        <v>25054</v>
      </c>
      <c r="G16" s="10">
        <v>21</v>
      </c>
      <c r="H16" s="7">
        <v>25</v>
      </c>
      <c r="I16" s="10"/>
      <c r="J16" s="141"/>
      <c r="K16" s="10"/>
      <c r="L16" s="7"/>
      <c r="M16" s="10"/>
      <c r="N16" s="7"/>
    </row>
    <row r="17" spans="1:14" ht="18" customHeight="1">
      <c r="A17" s="61"/>
      <c r="B17" s="61"/>
      <c r="C17" s="4" t="s">
        <v>184</v>
      </c>
      <c r="D17" s="5"/>
      <c r="E17" s="10">
        <v>0</v>
      </c>
      <c r="F17" s="141">
        <v>0</v>
      </c>
      <c r="G17" s="10">
        <v>0</v>
      </c>
      <c r="H17" s="7">
        <v>0</v>
      </c>
      <c r="I17" s="10"/>
      <c r="J17" s="141"/>
      <c r="K17" s="10"/>
      <c r="L17" s="7"/>
      <c r="M17" s="10"/>
      <c r="N17" s="7"/>
    </row>
    <row r="18" spans="1:14" ht="18" customHeight="1">
      <c r="A18" s="61"/>
      <c r="B18" s="90"/>
      <c r="C18" s="91" t="s">
        <v>185</v>
      </c>
      <c r="D18" s="92"/>
      <c r="E18" s="13">
        <v>29972</v>
      </c>
      <c r="F18" s="312">
        <v>30091</v>
      </c>
      <c r="G18" s="13">
        <v>200</v>
      </c>
      <c r="H18" s="312">
        <v>204</v>
      </c>
      <c r="I18" s="13"/>
      <c r="J18" s="312"/>
      <c r="K18" s="13"/>
      <c r="L18" s="312"/>
      <c r="M18" s="13"/>
      <c r="N18" s="312"/>
    </row>
    <row r="19" spans="1:14" ht="18" customHeight="1">
      <c r="A19" s="61"/>
      <c r="B19" s="55" t="s">
        <v>186</v>
      </c>
      <c r="C19" s="250" t="s">
        <v>187</v>
      </c>
      <c r="D19" s="251"/>
      <c r="E19" s="17">
        <v>312</v>
      </c>
      <c r="F19" s="30">
        <v>334</v>
      </c>
      <c r="G19" s="17">
        <v>42</v>
      </c>
      <c r="H19" s="30">
        <v>17</v>
      </c>
      <c r="I19" s="17"/>
      <c r="J19" s="30"/>
      <c r="K19" s="17"/>
      <c r="L19" s="30"/>
      <c r="M19" s="17"/>
      <c r="N19" s="30"/>
    </row>
    <row r="20" spans="1:14" ht="18" customHeight="1">
      <c r="A20" s="61"/>
      <c r="B20" s="61"/>
      <c r="C20" s="4" t="s">
        <v>188</v>
      </c>
      <c r="D20" s="5"/>
      <c r="E20" s="6">
        <v>49007</v>
      </c>
      <c r="F20" s="7">
        <v>49426</v>
      </c>
      <c r="G20" s="6">
        <v>507</v>
      </c>
      <c r="H20" s="7">
        <v>535</v>
      </c>
      <c r="I20" s="6"/>
      <c r="J20" s="7"/>
      <c r="K20" s="6"/>
      <c r="L20" s="7"/>
      <c r="M20" s="6"/>
      <c r="N20" s="7"/>
    </row>
    <row r="21" spans="1:14" ht="18" customHeight="1">
      <c r="A21" s="61"/>
      <c r="B21" s="61"/>
      <c r="C21" s="4" t="s">
        <v>189</v>
      </c>
      <c r="D21" s="5"/>
      <c r="E21" s="6">
        <v>0</v>
      </c>
      <c r="F21" s="7">
        <v>0</v>
      </c>
      <c r="G21" s="6">
        <v>0</v>
      </c>
      <c r="H21" s="7">
        <v>0</v>
      </c>
      <c r="I21" s="6"/>
      <c r="J21" s="7"/>
      <c r="K21" s="6"/>
      <c r="L21" s="7"/>
      <c r="M21" s="6"/>
      <c r="N21" s="7"/>
    </row>
    <row r="22" spans="1:14" ht="18" customHeight="1">
      <c r="A22" s="61"/>
      <c r="B22" s="90"/>
      <c r="C22" s="105" t="s">
        <v>190</v>
      </c>
      <c r="D22" s="108"/>
      <c r="E22" s="13">
        <v>49319</v>
      </c>
      <c r="F22" s="26">
        <v>49760</v>
      </c>
      <c r="G22" s="13">
        <v>549</v>
      </c>
      <c r="H22" s="26">
        <v>553</v>
      </c>
      <c r="I22" s="13"/>
      <c r="J22" s="26"/>
      <c r="K22" s="13"/>
      <c r="L22" s="26"/>
      <c r="M22" s="13"/>
      <c r="N22" s="26"/>
    </row>
    <row r="23" spans="1:14" ht="18" customHeight="1">
      <c r="A23" s="61"/>
      <c r="B23" s="55" t="s">
        <v>191</v>
      </c>
      <c r="C23" s="250" t="s">
        <v>192</v>
      </c>
      <c r="D23" s="251"/>
      <c r="E23" s="17">
        <v>50</v>
      </c>
      <c r="F23" s="30">
        <v>50</v>
      </c>
      <c r="G23" s="17">
        <v>5</v>
      </c>
      <c r="H23" s="30">
        <v>5</v>
      </c>
      <c r="I23" s="17"/>
      <c r="J23" s="30"/>
      <c r="K23" s="17"/>
      <c r="L23" s="30"/>
      <c r="M23" s="17"/>
      <c r="N23" s="30"/>
    </row>
    <row r="24" spans="1:14" ht="18" customHeight="1">
      <c r="A24" s="61"/>
      <c r="B24" s="61"/>
      <c r="C24" s="4" t="s">
        <v>193</v>
      </c>
      <c r="D24" s="5"/>
      <c r="E24" s="6">
        <v>-19398</v>
      </c>
      <c r="F24" s="7">
        <v>-19719</v>
      </c>
      <c r="G24" s="6">
        <v>-354</v>
      </c>
      <c r="H24" s="7">
        <v>-353</v>
      </c>
      <c r="I24" s="6"/>
      <c r="J24" s="7"/>
      <c r="K24" s="6"/>
      <c r="L24" s="7"/>
      <c r="M24" s="6"/>
      <c r="N24" s="7"/>
    </row>
    <row r="25" spans="1:14" ht="18" customHeight="1">
      <c r="A25" s="61"/>
      <c r="B25" s="61"/>
      <c r="C25" s="4" t="s">
        <v>194</v>
      </c>
      <c r="D25" s="5"/>
      <c r="E25" s="6">
        <v>0</v>
      </c>
      <c r="F25" s="7">
        <v>0</v>
      </c>
      <c r="G25" s="6">
        <v>0</v>
      </c>
      <c r="H25" s="7">
        <v>0</v>
      </c>
      <c r="I25" s="6"/>
      <c r="J25" s="7"/>
      <c r="K25" s="6"/>
      <c r="L25" s="7"/>
      <c r="M25" s="6"/>
      <c r="N25" s="7"/>
    </row>
    <row r="26" spans="1:14" ht="18" customHeight="1">
      <c r="A26" s="61"/>
      <c r="B26" s="90"/>
      <c r="C26" s="84" t="s">
        <v>195</v>
      </c>
      <c r="D26" s="85"/>
      <c r="E26" s="86">
        <v>-19348</v>
      </c>
      <c r="F26" s="26">
        <v>-19669</v>
      </c>
      <c r="G26" s="86">
        <v>-349</v>
      </c>
      <c r="H26" s="26">
        <v>-348</v>
      </c>
      <c r="I26" s="313"/>
      <c r="J26" s="26"/>
      <c r="K26" s="86"/>
      <c r="L26" s="26"/>
      <c r="M26" s="86"/>
      <c r="N26" s="26"/>
    </row>
    <row r="27" spans="1:14" ht="18" customHeight="1">
      <c r="A27" s="90"/>
      <c r="B27" s="91" t="s">
        <v>196</v>
      </c>
      <c r="C27" s="92"/>
      <c r="D27" s="92"/>
      <c r="E27" s="314">
        <v>29972</v>
      </c>
      <c r="F27" s="26">
        <v>30091</v>
      </c>
      <c r="G27" s="13">
        <v>200</v>
      </c>
      <c r="H27" s="26">
        <v>204</v>
      </c>
      <c r="I27" s="314"/>
      <c r="J27" s="26"/>
      <c r="K27" s="13"/>
      <c r="L27" s="26"/>
      <c r="M27" s="13"/>
      <c r="N27" s="26"/>
    </row>
    <row r="28" spans="1:14" ht="18" customHeight="1">
      <c r="A28" s="55" t="s">
        <v>197</v>
      </c>
      <c r="B28" s="55" t="s">
        <v>198</v>
      </c>
      <c r="C28" s="250" t="s">
        <v>199</v>
      </c>
      <c r="D28" s="315" t="s">
        <v>41</v>
      </c>
      <c r="E28" s="17">
        <v>839</v>
      </c>
      <c r="F28" s="30">
        <v>1387</v>
      </c>
      <c r="G28" s="17">
        <v>310</v>
      </c>
      <c r="H28" s="30">
        <v>259</v>
      </c>
      <c r="I28" s="17"/>
      <c r="J28" s="30"/>
      <c r="K28" s="17"/>
      <c r="L28" s="30"/>
      <c r="M28" s="17"/>
      <c r="N28" s="30"/>
    </row>
    <row r="29" spans="1:14" ht="18" customHeight="1">
      <c r="A29" s="61"/>
      <c r="B29" s="61"/>
      <c r="C29" s="4" t="s">
        <v>200</v>
      </c>
      <c r="D29" s="316" t="s">
        <v>42</v>
      </c>
      <c r="E29" s="6">
        <v>196</v>
      </c>
      <c r="F29" s="7">
        <v>1128</v>
      </c>
      <c r="G29" s="6">
        <v>291</v>
      </c>
      <c r="H29" s="7">
        <v>245</v>
      </c>
      <c r="I29" s="6"/>
      <c r="J29" s="7"/>
      <c r="K29" s="6"/>
      <c r="L29" s="7"/>
      <c r="M29" s="6"/>
      <c r="N29" s="7"/>
    </row>
    <row r="30" spans="1:14" ht="18" customHeight="1">
      <c r="A30" s="61"/>
      <c r="B30" s="61"/>
      <c r="C30" s="4" t="s">
        <v>201</v>
      </c>
      <c r="D30" s="316" t="s">
        <v>202</v>
      </c>
      <c r="E30" s="6">
        <v>93</v>
      </c>
      <c r="F30" s="7">
        <v>88</v>
      </c>
      <c r="G30" s="10">
        <v>18</v>
      </c>
      <c r="H30" s="7">
        <v>19</v>
      </c>
      <c r="I30" s="6"/>
      <c r="J30" s="7"/>
      <c r="K30" s="6"/>
      <c r="L30" s="7"/>
      <c r="M30" s="6"/>
      <c r="N30" s="7"/>
    </row>
    <row r="31" spans="1:15" ht="18" customHeight="1">
      <c r="A31" s="61"/>
      <c r="B31" s="61"/>
      <c r="C31" s="105" t="s">
        <v>203</v>
      </c>
      <c r="D31" s="317" t="s">
        <v>204</v>
      </c>
      <c r="E31" s="13">
        <f aca="true" t="shared" si="0" ref="E31:N31">E28-E29-E30</f>
        <v>550</v>
      </c>
      <c r="F31" s="312">
        <f t="shared" si="0"/>
        <v>171</v>
      </c>
      <c r="G31" s="13">
        <f t="shared" si="0"/>
        <v>1</v>
      </c>
      <c r="H31" s="312">
        <f t="shared" si="0"/>
        <v>-5</v>
      </c>
      <c r="I31" s="13">
        <f t="shared" si="0"/>
        <v>0</v>
      </c>
      <c r="J31" s="318">
        <f t="shared" si="0"/>
        <v>0</v>
      </c>
      <c r="K31" s="13">
        <f t="shared" si="0"/>
        <v>0</v>
      </c>
      <c r="L31" s="318">
        <f t="shared" si="0"/>
        <v>0</v>
      </c>
      <c r="M31" s="13">
        <f t="shared" si="0"/>
        <v>0</v>
      </c>
      <c r="N31" s="312">
        <f t="shared" si="0"/>
        <v>0</v>
      </c>
      <c r="O31" s="62"/>
    </row>
    <row r="32" spans="1:14" ht="18" customHeight="1">
      <c r="A32" s="61"/>
      <c r="B32" s="61"/>
      <c r="C32" s="250" t="s">
        <v>205</v>
      </c>
      <c r="D32" s="315" t="s">
        <v>206</v>
      </c>
      <c r="E32" s="17">
        <v>1</v>
      </c>
      <c r="F32" s="30">
        <v>2</v>
      </c>
      <c r="G32" s="17">
        <v>3</v>
      </c>
      <c r="H32" s="30">
        <v>1</v>
      </c>
      <c r="I32" s="17"/>
      <c r="J32" s="30"/>
      <c r="K32" s="17"/>
      <c r="L32" s="30"/>
      <c r="M32" s="17"/>
      <c r="N32" s="30"/>
    </row>
    <row r="33" spans="1:14" ht="18" customHeight="1">
      <c r="A33" s="61"/>
      <c r="B33" s="61"/>
      <c r="C33" s="4" t="s">
        <v>207</v>
      </c>
      <c r="D33" s="316" t="s">
        <v>208</v>
      </c>
      <c r="E33" s="6">
        <v>230</v>
      </c>
      <c r="F33" s="7">
        <v>233</v>
      </c>
      <c r="G33" s="6">
        <v>5</v>
      </c>
      <c r="H33" s="7">
        <v>0</v>
      </c>
      <c r="I33" s="6"/>
      <c r="J33" s="7"/>
      <c r="K33" s="6"/>
      <c r="L33" s="7"/>
      <c r="M33" s="6"/>
      <c r="N33" s="7"/>
    </row>
    <row r="34" spans="1:14" ht="18" customHeight="1">
      <c r="A34" s="61"/>
      <c r="B34" s="90"/>
      <c r="C34" s="105" t="s">
        <v>209</v>
      </c>
      <c r="D34" s="317" t="s">
        <v>210</v>
      </c>
      <c r="E34" s="13">
        <f aca="true" t="shared" si="1" ref="E34:N34">E31+E32-E33</f>
        <v>321</v>
      </c>
      <c r="F34" s="26">
        <f t="shared" si="1"/>
        <v>-60</v>
      </c>
      <c r="G34" s="13">
        <f t="shared" si="1"/>
        <v>-1</v>
      </c>
      <c r="H34" s="26">
        <f t="shared" si="1"/>
        <v>-4</v>
      </c>
      <c r="I34" s="13">
        <f t="shared" si="1"/>
        <v>0</v>
      </c>
      <c r="J34" s="26">
        <f t="shared" si="1"/>
        <v>0</v>
      </c>
      <c r="K34" s="13">
        <f t="shared" si="1"/>
        <v>0</v>
      </c>
      <c r="L34" s="26">
        <f t="shared" si="1"/>
        <v>0</v>
      </c>
      <c r="M34" s="13">
        <f t="shared" si="1"/>
        <v>0</v>
      </c>
      <c r="N34" s="26">
        <f t="shared" si="1"/>
        <v>0</v>
      </c>
    </row>
    <row r="35" spans="1:14" ht="18" customHeight="1">
      <c r="A35" s="61"/>
      <c r="B35" s="55" t="s">
        <v>211</v>
      </c>
      <c r="C35" s="250" t="s">
        <v>212</v>
      </c>
      <c r="D35" s="315" t="s">
        <v>213</v>
      </c>
      <c r="E35" s="17">
        <v>0</v>
      </c>
      <c r="F35" s="30">
        <v>0</v>
      </c>
      <c r="G35" s="17">
        <v>0</v>
      </c>
      <c r="H35" s="30">
        <v>0</v>
      </c>
      <c r="I35" s="17"/>
      <c r="J35" s="30"/>
      <c r="K35" s="17"/>
      <c r="L35" s="30"/>
      <c r="M35" s="17"/>
      <c r="N35" s="30"/>
    </row>
    <row r="36" spans="1:14" ht="18" customHeight="1">
      <c r="A36" s="61"/>
      <c r="B36" s="61"/>
      <c r="C36" s="4" t="s">
        <v>214</v>
      </c>
      <c r="D36" s="316" t="s">
        <v>215</v>
      </c>
      <c r="E36" s="6">
        <v>0</v>
      </c>
      <c r="F36" s="7">
        <v>0</v>
      </c>
      <c r="G36" s="6">
        <v>0</v>
      </c>
      <c r="H36" s="7">
        <v>0</v>
      </c>
      <c r="I36" s="6"/>
      <c r="J36" s="7"/>
      <c r="K36" s="6"/>
      <c r="L36" s="7"/>
      <c r="M36" s="6"/>
      <c r="N36" s="7"/>
    </row>
    <row r="37" spans="1:14" ht="18" customHeight="1">
      <c r="A37" s="61"/>
      <c r="B37" s="61"/>
      <c r="C37" s="4" t="s">
        <v>216</v>
      </c>
      <c r="D37" s="316" t="s">
        <v>217</v>
      </c>
      <c r="E37" s="6">
        <f aca="true" t="shared" si="2" ref="E37:N37">E34+E35-E36</f>
        <v>321</v>
      </c>
      <c r="F37" s="7">
        <f t="shared" si="2"/>
        <v>-60</v>
      </c>
      <c r="G37" s="6">
        <f t="shared" si="2"/>
        <v>-1</v>
      </c>
      <c r="H37" s="7">
        <f t="shared" si="2"/>
        <v>-4</v>
      </c>
      <c r="I37" s="6">
        <f t="shared" si="2"/>
        <v>0</v>
      </c>
      <c r="J37" s="7">
        <f t="shared" si="2"/>
        <v>0</v>
      </c>
      <c r="K37" s="6">
        <f t="shared" si="2"/>
        <v>0</v>
      </c>
      <c r="L37" s="7">
        <f t="shared" si="2"/>
        <v>0</v>
      </c>
      <c r="M37" s="6">
        <f t="shared" si="2"/>
        <v>0</v>
      </c>
      <c r="N37" s="7">
        <f t="shared" si="2"/>
        <v>0</v>
      </c>
    </row>
    <row r="38" spans="1:14" ht="18" customHeight="1">
      <c r="A38" s="61"/>
      <c r="B38" s="61"/>
      <c r="C38" s="4" t="s">
        <v>218</v>
      </c>
      <c r="D38" s="316" t="s">
        <v>219</v>
      </c>
      <c r="E38" s="6">
        <v>0</v>
      </c>
      <c r="F38" s="7">
        <v>0</v>
      </c>
      <c r="G38" s="6">
        <v>0</v>
      </c>
      <c r="H38" s="7">
        <v>0</v>
      </c>
      <c r="I38" s="6"/>
      <c r="J38" s="7"/>
      <c r="K38" s="6"/>
      <c r="L38" s="7"/>
      <c r="M38" s="6"/>
      <c r="N38" s="7"/>
    </row>
    <row r="39" spans="1:14" ht="18" customHeight="1">
      <c r="A39" s="61"/>
      <c r="B39" s="61"/>
      <c r="C39" s="4" t="s">
        <v>220</v>
      </c>
      <c r="D39" s="316" t="s">
        <v>221</v>
      </c>
      <c r="E39" s="6">
        <v>0</v>
      </c>
      <c r="F39" s="7">
        <v>0</v>
      </c>
      <c r="G39" s="6">
        <v>0</v>
      </c>
      <c r="H39" s="7">
        <v>0</v>
      </c>
      <c r="I39" s="6"/>
      <c r="J39" s="7"/>
      <c r="K39" s="6"/>
      <c r="L39" s="7"/>
      <c r="M39" s="6"/>
      <c r="N39" s="7"/>
    </row>
    <row r="40" spans="1:14" ht="18" customHeight="1">
      <c r="A40" s="61"/>
      <c r="B40" s="61"/>
      <c r="C40" s="4" t="s">
        <v>222</v>
      </c>
      <c r="D40" s="316" t="s">
        <v>223</v>
      </c>
      <c r="E40" s="6">
        <v>0</v>
      </c>
      <c r="F40" s="7">
        <v>0</v>
      </c>
      <c r="G40" s="6">
        <v>0</v>
      </c>
      <c r="H40" s="7">
        <v>0</v>
      </c>
      <c r="I40" s="6"/>
      <c r="J40" s="7"/>
      <c r="K40" s="6"/>
      <c r="L40" s="7"/>
      <c r="M40" s="6"/>
      <c r="N40" s="7"/>
    </row>
    <row r="41" spans="1:14" ht="18" customHeight="1">
      <c r="A41" s="61"/>
      <c r="B41" s="61"/>
      <c r="C41" s="262" t="s">
        <v>224</v>
      </c>
      <c r="D41" s="316" t="s">
        <v>225</v>
      </c>
      <c r="E41" s="6">
        <f aca="true" t="shared" si="3" ref="E41:N41">E34+E35-E36-E40</f>
        <v>321</v>
      </c>
      <c r="F41" s="7">
        <f t="shared" si="3"/>
        <v>-60</v>
      </c>
      <c r="G41" s="6">
        <f t="shared" si="3"/>
        <v>-1</v>
      </c>
      <c r="H41" s="7">
        <f t="shared" si="3"/>
        <v>-4</v>
      </c>
      <c r="I41" s="6">
        <f t="shared" si="3"/>
        <v>0</v>
      </c>
      <c r="J41" s="7">
        <f t="shared" si="3"/>
        <v>0</v>
      </c>
      <c r="K41" s="6">
        <f t="shared" si="3"/>
        <v>0</v>
      </c>
      <c r="L41" s="7">
        <f t="shared" si="3"/>
        <v>0</v>
      </c>
      <c r="M41" s="6">
        <f t="shared" si="3"/>
        <v>0</v>
      </c>
      <c r="N41" s="7">
        <f t="shared" si="3"/>
        <v>0</v>
      </c>
    </row>
    <row r="42" spans="1:14" ht="18" customHeight="1">
      <c r="A42" s="61"/>
      <c r="B42" s="61"/>
      <c r="C42" s="319" t="s">
        <v>226</v>
      </c>
      <c r="D42" s="320"/>
      <c r="E42" s="10">
        <f aca="true" t="shared" si="4" ref="E42:N42">E37+E38-E39-E40</f>
        <v>321</v>
      </c>
      <c r="F42" s="23">
        <f t="shared" si="4"/>
        <v>-60</v>
      </c>
      <c r="G42" s="10">
        <f t="shared" si="4"/>
        <v>-1</v>
      </c>
      <c r="H42" s="23">
        <f t="shared" si="4"/>
        <v>-4</v>
      </c>
      <c r="I42" s="10">
        <f t="shared" si="4"/>
        <v>0</v>
      </c>
      <c r="J42" s="23">
        <f t="shared" si="4"/>
        <v>0</v>
      </c>
      <c r="K42" s="10">
        <f t="shared" si="4"/>
        <v>0</v>
      </c>
      <c r="L42" s="23">
        <f t="shared" si="4"/>
        <v>0</v>
      </c>
      <c r="M42" s="10">
        <f t="shared" si="4"/>
        <v>0</v>
      </c>
      <c r="N42" s="7">
        <f t="shared" si="4"/>
        <v>0</v>
      </c>
    </row>
    <row r="43" spans="1:14" ht="18" customHeight="1">
      <c r="A43" s="61"/>
      <c r="B43" s="61"/>
      <c r="C43" s="4" t="s">
        <v>227</v>
      </c>
      <c r="D43" s="316" t="s">
        <v>228</v>
      </c>
      <c r="E43" s="6">
        <v>0</v>
      </c>
      <c r="F43" s="7">
        <v>0</v>
      </c>
      <c r="G43" s="6">
        <v>0</v>
      </c>
      <c r="H43" s="7">
        <v>0</v>
      </c>
      <c r="I43" s="6"/>
      <c r="J43" s="7"/>
      <c r="K43" s="6"/>
      <c r="L43" s="7"/>
      <c r="M43" s="6"/>
      <c r="N43" s="7"/>
    </row>
    <row r="44" spans="1:14" ht="18" customHeight="1">
      <c r="A44" s="90"/>
      <c r="B44" s="90"/>
      <c r="C44" s="105" t="s">
        <v>229</v>
      </c>
      <c r="D44" s="218" t="s">
        <v>230</v>
      </c>
      <c r="E44" s="13">
        <f aca="true" t="shared" si="5" ref="E44:N44">E41+E43</f>
        <v>321</v>
      </c>
      <c r="F44" s="26">
        <f t="shared" si="5"/>
        <v>-60</v>
      </c>
      <c r="G44" s="13">
        <f t="shared" si="5"/>
        <v>-1</v>
      </c>
      <c r="H44" s="26">
        <f t="shared" si="5"/>
        <v>-4</v>
      </c>
      <c r="I44" s="13">
        <f t="shared" si="5"/>
        <v>0</v>
      </c>
      <c r="J44" s="26">
        <f t="shared" si="5"/>
        <v>0</v>
      </c>
      <c r="K44" s="13">
        <f t="shared" si="5"/>
        <v>0</v>
      </c>
      <c r="L44" s="26">
        <f t="shared" si="5"/>
        <v>0</v>
      </c>
      <c r="M44" s="13">
        <f t="shared" si="5"/>
        <v>0</v>
      </c>
      <c r="N44" s="26">
        <f t="shared" si="5"/>
        <v>0</v>
      </c>
    </row>
    <row r="45" ht="13.5" customHeight="1">
      <c r="A45" s="189" t="s">
        <v>231</v>
      </c>
    </row>
    <row r="46" ht="13.5" customHeight="1">
      <c r="A46" s="189" t="s">
        <v>232</v>
      </c>
    </row>
    <row r="47" ht="13.5">
      <c r="A47" s="32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2017-07-19T09:39:14Z</cp:lastPrinted>
  <dcterms:created xsi:type="dcterms:W3CDTF">1999-07-06T05:17:05Z</dcterms:created>
  <dcterms:modified xsi:type="dcterms:W3CDTF">2017-10-31T01:51:54Z</dcterms:modified>
  <cp:category/>
  <cp:version/>
  <cp:contentType/>
  <cp:contentStatus/>
</cp:coreProperties>
</file>