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'2.公営企業会計予算'!$A$1:$S$49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<sst xmlns="http://schemas.openxmlformats.org/spreadsheetml/2006/main" count="438" uniqueCount="268">
  <si>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</si>
  <si>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</si>
  <si>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</si>
  <si>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</si>
  <si>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</si>
  <si>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</si>
  <si>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</si>
  <si>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</si>
  <si>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</si>
  <si>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</si>
  <si>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</si>
  <si>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</si>
  <si>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</si>
  <si>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</si>
  <si>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</si>
  <si>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</si>
  <si>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</si>
  <si>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</si>
  <si>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</si>
  <si>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</si>
  <si>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</si>
  <si>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</si>
  <si>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</si>
  <si>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</si>
  <si>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</si>
  <si>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</si>
  <si>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</si>
  <si>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</si>
  <si>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</si>
  <si>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</si>
  <si>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</si>
  <si>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</si>
  <si>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</si>
  <si>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</si>
  <si>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</si>
  <si>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</si>
  <si>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</si>
  <si>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</si>
  <si>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</si>
  <si>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</si>
  <si>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</si>
  <si>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</si>
  <si>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</si>
  <si>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</si>
  <si>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</si>
  <si>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</si>
  <si>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</si>
  <si>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</si>
  <si>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</si>
  <si>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</si>
  <si>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</si>
  <si>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</si>
  <si>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</si>
  <si>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</si>
  <si>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</si>
  <si>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</si>
  <si>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</si>
  <si>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</si>
  <si>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</si>
  <si>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</si>
  <si>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</si>
  <si>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</si>
  <si>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</si>
  <si>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</si>
  <si>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</si>
  <si>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</si>
  <si>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</si>
  <si>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</si>
  <si>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</si>
  <si>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</si>
  <si>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</si>
  <si>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</si>
  <si>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</si>
  <si>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</si>
  <si>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</si>
  <si>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</si>
  <si>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</si>
  <si>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</si>
  <si>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</si>
  <si>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</si>
  <si>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</si>
  <si>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</si>
  <si>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</si>
  <si>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</si>
  <si>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</si>
  <si>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</si>
  <si>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</si>
  <si>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</si>
  <si>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</si>
  <si>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</si>
  <si>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</si>
  <si>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</si>
  <si>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</si>
  <si>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</si>
  <si>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</si>
  <si>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</si>
  <si>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</si>
  <si>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</si>
  <si>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</si>
  <si>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</si>
  <si>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</si>
  <si>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</si>
  <si>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</si>
  <si>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</si>
  <si>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</si>
  <si>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</si>
  <si>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</si>
  <si>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</si>
  <si>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</si>
  <si>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</si>
  <si>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</si>
  <si>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</si>
  <si>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</si>
  <si>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</si>
  <si>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</si>
  <si>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</si>
  <si>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</si>
  <si>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</si>
  <si>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</si>
  <si>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</si>
  <si>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</si>
  <si>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</si>
  <si>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</si>
  <si>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</si>
  <si>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</si>
  <si>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</si>
  <si>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</si>
  <si>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</si>
  <si>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</si>
  <si>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</si>
  <si>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</si>
  <si>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</si>
  <si>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</si>
  <si>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</si>
  <si>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</si>
  <si>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</si>
  <si>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</si>
  <si>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</si>
  <si>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</si>
  <si>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</si>
  <si>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</si>
  <si>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</si>
  <si>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</si>
  <si>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</si>
  <si>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</si>
  <si>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</si>
  <si>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</si>
  <si>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</si>
  <si>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</si>
  <si>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</si>
  <si>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</si>
  <si>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</si>
  <si>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</si>
  <si>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</si>
  <si>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</si>
  <si>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</si>
  <si>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</si>
  <si>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</si>
  <si>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</si>
  <si>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</si>
  <si>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</si>
  <si>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</si>
  <si>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</si>
  <si>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</si>
  <si>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</si>
  <si>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</si>
  <si>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</si>
  <si>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</si>
  <si>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</si>
  <si>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</si>
  <si>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</si>
  <si>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</si>
  <si>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</si>
  <si>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</si>
  <si>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</si>
  <si>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</si>
  <si>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</si>
  <si>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</si>
  <si>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</si>
  <si>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</si>
  <si>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</si>
  <si>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</si>
  <si>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</si>
  <si>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</si>
  <si>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</si>
  <si>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</si>
  <si>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</si>
  <si>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</si>
  <si>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</si>
  <si>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</si>
  <si>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</si>
  <si>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</si>
  <si>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</si>
  <si>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</si>
  <si>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</si>
  <si>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</si>
  <si>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</si>
  <si>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</si>
  <si>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</si>
  <si>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</si>
  <si>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</si>
  <si>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</si>
  <si>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</si>
  <si>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</si>
  <si>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</si>
  <si>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</si>
  <si>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</si>
  <si>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</si>
  <si>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</si>
  <si>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</si>
  <si>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</si>
  <si>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</si>
  <si>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</si>
  <si>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</si>
  <si>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</si>
  <si>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</si>
  <si>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</si>
  <si>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</si>
  <si>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</si>
  <si>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</si>
  <si>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</si>
  <si>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</si>
  <si>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</si>
  <si>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</si>
  <si>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</si>
  <si>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</si>
  <si>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</si>
  <si>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</si>
  <si>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</si>
  <si>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</si>
  <si>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</si>
  <si>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</si>
  <si>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</si>
  <si>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</si>
  <si>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</si>
  <si>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</si>
  <si>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</si>
  <si>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</si>
  <si>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</si>
  <si>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</si>
  <si>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</si>
  <si>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</si>
  <si>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</si>
  <si>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</si>
  <si>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</si>
  <si>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</si>
  <si>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</si>
  <si>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</si>
  <si>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</si>
  <si>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</si>
  <si>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兵庫県</t>
  </si>
  <si>
    <t>兵庫県</t>
  </si>
  <si>
    <t>兵庫県道路公社</t>
  </si>
  <si>
    <t>兵庫県住宅供給公社</t>
  </si>
  <si>
    <t>土地開発公社</t>
  </si>
  <si>
    <t>㈱夢舞台</t>
  </si>
  <si>
    <t>㈱ひょうご粒子線ﾒﾃﾞｨｶﾙｻﾎﾟｰﾄ</t>
  </si>
  <si>
    <t>水道用水供給事業</t>
  </si>
  <si>
    <t>工業用水道事業</t>
  </si>
  <si>
    <t>水源開発事業</t>
  </si>
  <si>
    <t>地域整備事業</t>
  </si>
  <si>
    <t>企業資産運用事業</t>
  </si>
  <si>
    <t>病院事業</t>
  </si>
  <si>
    <t>港湾事業</t>
  </si>
  <si>
    <t>流域下水道事業</t>
  </si>
  <si>
    <t>港湾事業</t>
  </si>
  <si>
    <t>流域下水道事業</t>
  </si>
  <si>
    <t>地域創生整備事業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</si>
</sst>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217" fontId="0" fillId="0" borderId="10" xfId="48" applyNumberFormat="1" applyFont="1" applyFill="1" applyBorder="1" applyAlignment="1">
      <alignment horizontal="right" vertical="center"/>
    </xf>
    <xf numFmtId="218" fontId="0" fillId="0" borderId="11" xfId="48" applyNumberFormat="1" applyFont="1" applyFill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13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Continuous" vertical="center" wrapText="1"/>
    </xf>
    <xf numFmtId="217" fontId="0" fillId="0" borderId="20" xfId="48" applyNumberFormat="1" applyFont="1" applyFill="1" applyBorder="1" applyAlignment="1">
      <alignment vertical="center"/>
    </xf>
    <xf numFmtId="218" fontId="0" fillId="0" borderId="21" xfId="48" applyNumberFormat="1" applyFont="1" applyFill="1" applyBorder="1" applyAlignment="1">
      <alignment vertical="center"/>
    </xf>
    <xf numFmtId="217" fontId="0" fillId="0" borderId="22" xfId="48" applyNumberFormat="1" applyFont="1" applyFill="1" applyBorder="1" applyAlignment="1">
      <alignment vertical="center"/>
    </xf>
    <xf numFmtId="218" fontId="0" fillId="0" borderId="23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8" fontId="0" fillId="0" borderId="25" xfId="48" applyNumberFormat="1" applyFont="1" applyFill="1" applyBorder="1" applyAlignment="1">
      <alignment vertical="center"/>
    </xf>
    <xf numFmtId="217" fontId="0" fillId="0" borderId="26" xfId="48" applyNumberFormat="1" applyFont="1" applyFill="1" applyBorder="1" applyAlignment="1">
      <alignment vertical="center"/>
    </xf>
    <xf numFmtId="218" fontId="0" fillId="0" borderId="27" xfId="48" applyNumberFormat="1" applyFont="1" applyFill="1" applyBorder="1" applyAlignment="1">
      <alignment vertical="center"/>
    </xf>
    <xf numFmtId="218" fontId="0" fillId="0" borderId="28" xfId="48" applyNumberFormat="1" applyFont="1" applyFill="1" applyBorder="1" applyAlignment="1">
      <alignment vertical="center"/>
    </xf>
    <xf numFmtId="218" fontId="0" fillId="0" borderId="29" xfId="48" applyNumberFormat="1" applyFont="1" applyFill="1" applyBorder="1" applyAlignment="1">
      <alignment vertical="center"/>
    </xf>
    <xf numFmtId="218" fontId="0" fillId="0" borderId="30" xfId="48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218" fontId="0" fillId="0" borderId="31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8" fontId="0" fillId="0" borderId="33" xfId="48" applyNumberFormat="1" applyFont="1" applyFill="1" applyBorder="1" applyAlignment="1">
      <alignment vertical="center"/>
    </xf>
    <xf numFmtId="218" fontId="0" fillId="0" borderId="34" xfId="48" applyNumberFormat="1" applyFont="1" applyFill="1" applyBorder="1" applyAlignment="1">
      <alignment vertical="center"/>
    </xf>
    <xf numFmtId="218" fontId="0" fillId="0" borderId="35" xfId="48" applyNumberFormat="1" applyFont="1" applyFill="1" applyBorder="1" applyAlignment="1">
      <alignment vertical="center"/>
    </xf>
    <xf numFmtId="218" fontId="0" fillId="0" borderId="36" xfId="48" applyNumberFormat="1" applyFont="1" applyFill="1" applyBorder="1" applyAlignment="1">
      <alignment vertical="center"/>
    </xf>
    <xf numFmtId="218" fontId="0" fillId="0" borderId="13" xfId="48" applyNumberFormat="1" applyFont="1" applyFill="1" applyBorder="1" applyAlignment="1">
      <alignment vertical="center"/>
    </xf>
    <xf numFmtId="218" fontId="0" fillId="0" borderId="37" xfId="48" applyNumberFormat="1" applyFont="1" applyFill="1" applyBorder="1" applyAlignment="1">
      <alignment vertical="center"/>
    </xf>
    <xf numFmtId="41" fontId="11" fillId="0" borderId="13" xfId="0" applyNumberFormat="1" applyFon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217" fontId="0" fillId="0" borderId="10" xfId="48" applyNumberFormat="1" applyFont="1" applyFill="1" applyBorder="1" applyAlignment="1">
      <alignment vertical="center"/>
    </xf>
    <xf numFmtId="226" fontId="0" fillId="0" borderId="39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>
      <alignment horizontal="right" vertical="center"/>
    </xf>
    <xf numFmtId="217" fontId="0" fillId="0" borderId="40" xfId="48" applyNumberFormat="1" applyFont="1" applyFill="1" applyBorder="1" applyAlignment="1">
      <alignment horizontal="right" vertical="center"/>
    </xf>
    <xf numFmtId="217" fontId="0" fillId="0" borderId="11" xfId="48" applyNumberFormat="1" applyFont="1" applyFill="1" applyBorder="1" applyAlignment="1">
      <alignment horizontal="right" vertical="center"/>
    </xf>
    <xf numFmtId="217" fontId="0" fillId="0" borderId="41" xfId="48" applyNumberFormat="1" applyFont="1" applyFill="1" applyBorder="1" applyAlignment="1">
      <alignment horizontal="right" vertical="center"/>
    </xf>
    <xf numFmtId="218" fontId="0" fillId="0" borderId="39" xfId="48" applyNumberFormat="1" applyFont="1" applyFill="1" applyBorder="1" applyAlignment="1">
      <alignment vertical="center"/>
    </xf>
    <xf numFmtId="218" fontId="0" fillId="0" borderId="41" xfId="48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0" fillId="0" borderId="16" xfId="0" applyNumberFormat="1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 quotePrefix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43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horizontal="centerContinuous" vertical="center"/>
    </xf>
    <xf numFmtId="0" fontId="0" fillId="0" borderId="45" xfId="0" applyNumberFormat="1" applyFont="1" applyFill="1" applyBorder="1" applyAlignment="1">
      <alignment horizontal="centerContinuous" vertical="center"/>
    </xf>
    <xf numFmtId="0" fontId="0" fillId="0" borderId="46" xfId="0" applyNumberFormat="1" applyFont="1" applyFill="1" applyBorder="1" applyAlignment="1">
      <alignment horizontal="centerContinuous" vertical="center"/>
    </xf>
    <xf numFmtId="41" fontId="0" fillId="0" borderId="15" xfId="0" applyNumberFormat="1" applyFont="1" applyFill="1" applyBorder="1" applyAlignment="1">
      <alignment horizontal="centerContinuous" vertical="center"/>
    </xf>
    <xf numFmtId="41" fontId="0" fillId="0" borderId="17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horizontal="left" vertical="center"/>
    </xf>
    <xf numFmtId="41" fontId="0" fillId="0" borderId="43" xfId="0" applyNumberFormat="1" applyFont="1" applyFill="1" applyBorder="1" applyAlignment="1">
      <alignment horizontal="left" vertical="center"/>
    </xf>
    <xf numFmtId="221" fontId="0" fillId="0" borderId="0" xfId="0" applyNumberFormat="1" applyFont="1" applyFill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horizontal="left" vertical="center"/>
    </xf>
    <xf numFmtId="41" fontId="0" fillId="0" borderId="48" xfId="0" applyNumberFormat="1" applyFont="1" applyFill="1" applyBorder="1" applyAlignment="1">
      <alignment horizontal="left"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49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horizontal="left" vertical="center"/>
    </xf>
    <xf numFmtId="41" fontId="0" fillId="0" borderId="5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left" vertical="center"/>
    </xf>
    <xf numFmtId="41" fontId="0" fillId="0" borderId="51" xfId="0" applyNumberFormat="1" applyFont="1" applyFill="1" applyBorder="1" applyAlignment="1">
      <alignment horizontal="left" vertical="center"/>
    </xf>
    <xf numFmtId="41" fontId="0" fillId="0" borderId="42" xfId="0" applyNumberFormat="1" applyFont="1" applyFill="1" applyBorder="1" applyAlignment="1">
      <alignment horizontal="left" vertical="center"/>
    </xf>
    <xf numFmtId="41" fontId="0" fillId="0" borderId="15" xfId="0" applyNumberFormat="1" applyFont="1" applyFill="1" applyBorder="1" applyAlignment="1">
      <alignment horizontal="left" vertical="center"/>
    </xf>
    <xf numFmtId="41" fontId="0" fillId="0" borderId="17" xfId="0" applyNumberFormat="1" applyFont="1" applyFill="1" applyBorder="1" applyAlignment="1">
      <alignment horizontal="left" vertical="center"/>
    </xf>
    <xf numFmtId="41" fontId="0" fillId="0" borderId="52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horizontal="left" vertical="center"/>
    </xf>
    <xf numFmtId="218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horizontal="left"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left" vertical="center"/>
    </xf>
    <xf numFmtId="41" fontId="0" fillId="0" borderId="53" xfId="0" applyNumberFormat="1" applyFont="1" applyFill="1" applyBorder="1" applyAlignment="1">
      <alignment horizontal="left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218" fontId="0" fillId="0" borderId="47" xfId="48" applyNumberFormat="1" applyFont="1" applyFill="1" applyBorder="1" applyAlignment="1">
      <alignment vertical="center"/>
    </xf>
    <xf numFmtId="218" fontId="0" fillId="0" borderId="37" xfId="0" applyNumberFormat="1" applyFont="1" applyFill="1" applyBorder="1" applyAlignment="1">
      <alignment vertical="center"/>
    </xf>
    <xf numFmtId="41" fontId="0" fillId="0" borderId="54" xfId="0" applyNumberFormat="1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horizontal="centerContinuous" vertical="center"/>
    </xf>
    <xf numFmtId="41" fontId="0" fillId="0" borderId="5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41" xfId="0" applyNumberFormat="1" applyFont="1" applyFill="1" applyBorder="1" applyAlignment="1">
      <alignment horizontal="center" vertical="center" shrinkToFit="1"/>
    </xf>
    <xf numFmtId="41" fontId="0" fillId="0" borderId="41" xfId="0" applyNumberFormat="1" applyFont="1" applyFill="1" applyBorder="1" applyAlignment="1">
      <alignment horizontal="center" vertical="center"/>
    </xf>
    <xf numFmtId="41" fontId="0" fillId="0" borderId="50" xfId="0" applyNumberFormat="1" applyFont="1" applyFill="1" applyBorder="1" applyAlignment="1">
      <alignment horizontal="left" vertical="center"/>
    </xf>
    <xf numFmtId="41" fontId="0" fillId="0" borderId="29" xfId="0" applyNumberFormat="1" applyFont="1" applyFill="1" applyBorder="1" applyAlignment="1">
      <alignment horizontal="right" vertical="center"/>
    </xf>
    <xf numFmtId="217" fontId="0" fillId="0" borderId="10" xfId="0" applyNumberFormat="1" applyFont="1" applyFill="1" applyBorder="1" applyAlignment="1">
      <alignment vertical="center"/>
    </xf>
    <xf numFmtId="41" fontId="0" fillId="0" borderId="51" xfId="0" applyNumberFormat="1" applyFont="1" applyFill="1" applyBorder="1" applyAlignment="1">
      <alignment horizontal="right" vertical="center"/>
    </xf>
    <xf numFmtId="217" fontId="0" fillId="0" borderId="39" xfId="0" applyNumberFormat="1" applyFont="1" applyFill="1" applyBorder="1" applyAlignment="1">
      <alignment vertical="center"/>
    </xf>
    <xf numFmtId="41" fontId="0" fillId="0" borderId="48" xfId="0" applyNumberFormat="1" applyFont="1" applyFill="1" applyBorder="1" applyAlignment="1">
      <alignment horizontal="right" vertical="center"/>
    </xf>
    <xf numFmtId="217" fontId="0" fillId="0" borderId="40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left" vertical="center"/>
    </xf>
    <xf numFmtId="41" fontId="0" fillId="0" borderId="42" xfId="0" applyNumberFormat="1" applyFont="1" applyFill="1" applyBorder="1" applyAlignment="1">
      <alignment horizontal="right" vertical="center"/>
    </xf>
    <xf numFmtId="217" fontId="0" fillId="0" borderId="11" xfId="0" applyNumberFormat="1" applyFont="1" applyFill="1" applyBorder="1" applyAlignment="1">
      <alignment vertical="center"/>
    </xf>
    <xf numFmtId="41" fontId="0" fillId="0" borderId="44" xfId="0" applyNumberFormat="1" applyFont="1" applyFill="1" applyBorder="1" applyAlignment="1">
      <alignment horizontal="left" vertical="center"/>
    </xf>
    <xf numFmtId="41" fontId="0" fillId="0" borderId="45" xfId="0" applyNumberFormat="1" applyFont="1" applyFill="1" applyBorder="1" applyAlignment="1">
      <alignment horizontal="left" vertical="center"/>
    </xf>
    <xf numFmtId="41" fontId="0" fillId="0" borderId="58" xfId="0" applyNumberFormat="1" applyFont="1" applyFill="1" applyBorder="1" applyAlignment="1">
      <alignment horizontal="right" vertical="center"/>
    </xf>
    <xf numFmtId="217" fontId="0" fillId="0" borderId="41" xfId="0" applyNumberFormat="1" applyFont="1" applyFill="1" applyBorder="1" applyAlignment="1">
      <alignment vertical="center"/>
    </xf>
    <xf numFmtId="225" fontId="0" fillId="0" borderId="39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59" xfId="0" applyNumberFormat="1" applyFont="1" applyFill="1" applyBorder="1" applyAlignment="1">
      <alignment vertical="center"/>
    </xf>
    <xf numFmtId="41" fontId="0" fillId="0" borderId="6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51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226" fontId="0" fillId="0" borderId="39" xfId="0" applyNumberFormat="1" applyFont="1" applyFill="1" applyBorder="1" applyAlignment="1">
      <alignment vertical="center"/>
    </xf>
    <xf numFmtId="218" fontId="0" fillId="0" borderId="39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218" fontId="0" fillId="0" borderId="11" xfId="0" applyNumberFormat="1" applyFont="1" applyFill="1" applyBorder="1" applyAlignment="1">
      <alignment vertical="center"/>
    </xf>
    <xf numFmtId="41" fontId="0" fillId="0" borderId="44" xfId="0" applyNumberFormat="1" applyFont="1" applyFill="1" applyBorder="1" applyAlignment="1">
      <alignment vertical="center"/>
    </xf>
    <xf numFmtId="41" fontId="0" fillId="0" borderId="58" xfId="0" applyNumberFormat="1" applyFont="1" applyFill="1" applyBorder="1" applyAlignment="1">
      <alignment vertical="center"/>
    </xf>
    <xf numFmtId="218" fontId="0" fillId="0" borderId="41" xfId="0" applyNumberFormat="1" applyFont="1" applyFill="1" applyBorder="1" applyAlignment="1">
      <alignment vertical="center"/>
    </xf>
    <xf numFmtId="218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 quotePrefix="1">
      <alignment horizontal="right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217" fontId="0" fillId="0" borderId="46" xfId="48" applyNumberFormat="1" applyFont="1" applyFill="1" applyBorder="1" applyAlignment="1">
      <alignment vertical="center"/>
    </xf>
    <xf numFmtId="217" fontId="0" fillId="0" borderId="19" xfId="48" applyNumberFormat="1" applyFont="1" applyFill="1" applyBorder="1" applyAlignment="1">
      <alignment vertical="center"/>
    </xf>
    <xf numFmtId="217" fontId="0" fillId="0" borderId="13" xfId="0" applyNumberFormat="1" applyFont="1" applyFill="1" applyBorder="1" applyAlignment="1" quotePrefix="1">
      <alignment horizontal="right"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62" xfId="48" applyNumberFormat="1" applyFont="1" applyFill="1" applyBorder="1" applyAlignment="1">
      <alignment vertical="center"/>
    </xf>
    <xf numFmtId="217" fontId="0" fillId="0" borderId="37" xfId="48" applyNumberFormat="1" applyFont="1" applyFill="1" applyBorder="1" applyAlignment="1">
      <alignment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217" fontId="0" fillId="0" borderId="38" xfId="48" applyNumberFormat="1" applyFont="1" applyFill="1" applyBorder="1" applyAlignment="1" quotePrefix="1">
      <alignment horizontal="right" vertical="center"/>
    </xf>
    <xf numFmtId="217" fontId="0" fillId="0" borderId="47" xfId="48" applyNumberFormat="1" applyFont="1" applyFill="1" applyBorder="1" applyAlignment="1" quotePrefix="1">
      <alignment horizontal="right" vertical="center"/>
    </xf>
    <xf numFmtId="217" fontId="0" fillId="0" borderId="61" xfId="48" applyNumberFormat="1" applyFont="1" applyFill="1" applyBorder="1" applyAlignment="1" quotePrefix="1">
      <alignment horizontal="right" vertical="center"/>
    </xf>
    <xf numFmtId="217" fontId="0" fillId="0" borderId="36" xfId="48" applyNumberFormat="1" applyFont="1" applyFill="1" applyBorder="1" applyAlignment="1">
      <alignment vertical="center"/>
    </xf>
    <xf numFmtId="217" fontId="0" fillId="0" borderId="47" xfId="48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Alignment="1" quotePrefix="1">
      <alignment horizontal="right" vertical="center"/>
    </xf>
    <xf numFmtId="203" fontId="0" fillId="0" borderId="0" xfId="0" applyNumberFormat="1" applyFont="1" applyFill="1" applyBorder="1" applyAlignment="1" quotePrefix="1">
      <alignment horizontal="right" vertical="center"/>
    </xf>
    <xf numFmtId="203" fontId="0" fillId="0" borderId="0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203" fontId="0" fillId="0" borderId="4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17" fontId="0" fillId="0" borderId="0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15" xfId="48" applyNumberFormat="1" applyFont="1" applyFill="1" applyBorder="1" applyAlignment="1" quotePrefix="1">
      <alignment horizontal="right" vertical="center"/>
    </xf>
    <xf numFmtId="217" fontId="0" fillId="0" borderId="44" xfId="48" applyNumberFormat="1" applyFont="1" applyFill="1" applyBorder="1" applyAlignment="1">
      <alignment vertical="center"/>
    </xf>
    <xf numFmtId="217" fontId="0" fillId="0" borderId="63" xfId="48" applyNumberFormat="1" applyFont="1" applyFill="1" applyBorder="1" applyAlignment="1">
      <alignment vertical="center"/>
    </xf>
    <xf numFmtId="203" fontId="0" fillId="0" borderId="34" xfId="0" applyNumberFormat="1" applyFont="1" applyFill="1" applyBorder="1" applyAlignment="1">
      <alignment horizontal="center" vertical="center"/>
    </xf>
    <xf numFmtId="217" fontId="0" fillId="0" borderId="48" xfId="48" applyNumberFormat="1" applyFont="1" applyFill="1" applyBorder="1" applyAlignment="1">
      <alignment vertical="center"/>
    </xf>
    <xf numFmtId="217" fontId="0" fillId="0" borderId="51" xfId="48" applyNumberFormat="1" applyFont="1" applyFill="1" applyBorder="1" applyAlignment="1">
      <alignment vertical="center"/>
    </xf>
    <xf numFmtId="217" fontId="0" fillId="0" borderId="59" xfId="48" applyNumberFormat="1" applyFont="1" applyFill="1" applyBorder="1" applyAlignment="1">
      <alignment vertical="center"/>
    </xf>
    <xf numFmtId="217" fontId="0" fillId="0" borderId="12" xfId="48" applyNumberFormat="1" applyFont="1" applyFill="1" applyBorder="1" applyAlignment="1" quotePrefix="1">
      <alignment horizontal="right"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 quotePrefix="1">
      <alignment horizontal="right" vertical="center"/>
    </xf>
    <xf numFmtId="0" fontId="0" fillId="0" borderId="47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 vertical="center"/>
    </xf>
    <xf numFmtId="217" fontId="0" fillId="0" borderId="64" xfId="48" applyNumberFormat="1" applyFont="1" applyFill="1" applyBorder="1" applyAlignment="1">
      <alignment horizontal="center" vertical="center"/>
    </xf>
    <xf numFmtId="217" fontId="0" fillId="0" borderId="35" xfId="48" applyNumberFormat="1" applyFont="1" applyFill="1" applyBorder="1" applyAlignment="1">
      <alignment horizontal="center" vertical="center"/>
    </xf>
    <xf numFmtId="217" fontId="0" fillId="0" borderId="65" xfId="48" applyNumberFormat="1" applyFont="1" applyFill="1" applyBorder="1" applyAlignment="1">
      <alignment horizontal="center" vertical="center"/>
    </xf>
    <xf numFmtId="217" fontId="0" fillId="0" borderId="62" xfId="48" applyNumberFormat="1" applyFont="1" applyFill="1" applyBorder="1" applyAlignment="1">
      <alignment horizontal="center" vertical="center"/>
    </xf>
    <xf numFmtId="217" fontId="0" fillId="0" borderId="28" xfId="48" applyNumberFormat="1" applyFont="1" applyFill="1" applyBorder="1" applyAlignment="1">
      <alignment horizontal="center" vertical="center"/>
    </xf>
    <xf numFmtId="217" fontId="0" fillId="0" borderId="13" xfId="48" applyNumberFormat="1" applyFont="1" applyFill="1" applyBorder="1" applyAlignment="1">
      <alignment horizontal="center" vertical="center"/>
    </xf>
    <xf numFmtId="217" fontId="0" fillId="0" borderId="34" xfId="48" applyNumberFormat="1" applyFont="1" applyFill="1" applyBorder="1" applyAlignment="1">
      <alignment horizontal="center" vertical="center"/>
    </xf>
    <xf numFmtId="217" fontId="0" fillId="0" borderId="47" xfId="48" applyNumberFormat="1" applyFont="1" applyFill="1" applyBorder="1" applyAlignment="1">
      <alignment horizontal="center" vertical="center"/>
    </xf>
    <xf numFmtId="217" fontId="0" fillId="0" borderId="66" xfId="48" applyNumberFormat="1" applyFont="1" applyFill="1" applyBorder="1" applyAlignment="1">
      <alignment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61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41" fontId="0" fillId="0" borderId="44" xfId="0" applyNumberFormat="1" applyFont="1" applyFill="1" applyBorder="1" applyAlignment="1">
      <alignment horizontal="centerContinuous" vertical="center"/>
    </xf>
    <xf numFmtId="41" fontId="0" fillId="0" borderId="45" xfId="0" applyNumberFormat="1" applyFont="1" applyFill="1" applyBorder="1" applyAlignment="1">
      <alignment horizontal="centerContinuous" vertical="center"/>
    </xf>
    <xf numFmtId="41" fontId="0" fillId="0" borderId="22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217" fontId="0" fillId="0" borderId="67" xfId="48" applyNumberFormat="1" applyFont="1" applyFill="1" applyBorder="1" applyAlignment="1">
      <alignment horizontal="center" vertical="center"/>
    </xf>
    <xf numFmtId="217" fontId="0" fillId="0" borderId="52" xfId="48" applyNumberFormat="1" applyFont="1" applyFill="1" applyBorder="1" applyAlignment="1">
      <alignment horizontal="center" vertical="center"/>
    </xf>
    <xf numFmtId="217" fontId="0" fillId="0" borderId="14" xfId="48" applyNumberFormat="1" applyFont="1" applyFill="1" applyBorder="1" applyAlignment="1">
      <alignment horizontal="center" vertical="center"/>
    </xf>
    <xf numFmtId="217" fontId="0" fillId="0" borderId="38" xfId="48" applyNumberFormat="1" applyFont="1" applyFill="1" applyBorder="1" applyAlignment="1">
      <alignment horizontal="center" vertical="center"/>
    </xf>
    <xf numFmtId="217" fontId="0" fillId="0" borderId="68" xfId="48" applyNumberFormat="1" applyFont="1" applyFill="1" applyBorder="1" applyAlignment="1">
      <alignment vertical="center"/>
    </xf>
    <xf numFmtId="217" fontId="0" fillId="0" borderId="54" xfId="48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17" xfId="0" applyNumberFormat="1" applyFont="1" applyFill="1" applyBorder="1" applyAlignment="1">
      <alignment horizontal="left" vertical="center"/>
    </xf>
    <xf numFmtId="41" fontId="0" fillId="0" borderId="18" xfId="0" applyNumberFormat="1" applyFont="1" applyFill="1" applyBorder="1" applyAlignment="1">
      <alignment horizontal="centerContinuous" vertical="center"/>
    </xf>
    <xf numFmtId="41" fontId="0" fillId="0" borderId="43" xfId="0" applyNumberFormat="1" applyFont="1" applyFill="1" applyBorder="1" applyAlignment="1">
      <alignment horizontal="centerContinuous"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horizontal="distributed" vertical="center"/>
    </xf>
    <xf numFmtId="41" fontId="0" fillId="0" borderId="45" xfId="0" applyNumberFormat="1" applyFont="1" applyFill="1" applyBorder="1" applyAlignment="1" quotePrefix="1">
      <alignment horizontal="right" vertical="center"/>
    </xf>
    <xf numFmtId="41" fontId="0" fillId="0" borderId="51" xfId="0" applyNumberFormat="1" applyFont="1" applyFill="1" applyBorder="1" applyAlignment="1" quotePrefix="1">
      <alignment horizontal="right" vertical="center"/>
    </xf>
    <xf numFmtId="41" fontId="0" fillId="0" borderId="17" xfId="0" applyNumberFormat="1" applyFont="1" applyFill="1" applyBorder="1" applyAlignment="1" quotePrefix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0" fillId="0" borderId="43" xfId="0" applyNumberFormat="1" applyFont="1" applyFill="1" applyBorder="1" applyAlignment="1">
      <alignment horizontal="right" vertical="center"/>
    </xf>
    <xf numFmtId="41" fontId="0" fillId="0" borderId="59" xfId="0" applyNumberFormat="1" applyFont="1" applyFill="1" applyBorder="1" applyAlignment="1">
      <alignment horizontal="left" vertical="center"/>
    </xf>
    <xf numFmtId="41" fontId="0" fillId="0" borderId="59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65" xfId="0" applyNumberFormat="1" applyFont="1" applyFill="1" applyBorder="1" applyAlignment="1">
      <alignment vertical="center"/>
    </xf>
    <xf numFmtId="41" fontId="0" fillId="0" borderId="65" xfId="0" applyNumberFormat="1" applyFont="1" applyFill="1" applyBorder="1" applyAlignment="1">
      <alignment horizontal="left" vertical="center"/>
    </xf>
    <xf numFmtId="41" fontId="0" fillId="0" borderId="45" xfId="0" applyNumberFormat="1" applyFont="1" applyFill="1" applyBorder="1" applyAlignment="1">
      <alignment vertical="center"/>
    </xf>
    <xf numFmtId="41" fontId="0" fillId="0" borderId="45" xfId="0" applyNumberFormat="1" applyFont="1" applyFill="1" applyBorder="1" applyAlignment="1">
      <alignment horizontal="right" vertical="center"/>
    </xf>
    <xf numFmtId="41" fontId="0" fillId="0" borderId="60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53" xfId="0" applyNumberFormat="1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textRotation="255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71" xfId="0" applyFont="1" applyFill="1" applyBorder="1" applyAlignment="1">
      <alignment horizontal="center" vertical="center" textRotation="255"/>
    </xf>
    <xf numFmtId="41" fontId="0" fillId="0" borderId="25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41" fontId="0" fillId="0" borderId="28" xfId="0" applyNumberFormat="1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217" fontId="0" fillId="0" borderId="26" xfId="48" applyNumberFormat="1" applyFont="1" applyFill="1" applyBorder="1" applyAlignment="1">
      <alignment vertical="center"/>
    </xf>
    <xf numFmtId="217" fontId="0" fillId="0" borderId="52" xfId="0" applyNumberFormat="1" applyFont="1" applyFill="1" applyBorder="1" applyAlignment="1">
      <alignment vertical="center"/>
    </xf>
    <xf numFmtId="217" fontId="0" fillId="0" borderId="37" xfId="48" applyNumberFormat="1" applyFont="1" applyFill="1" applyBorder="1" applyAlignment="1">
      <alignment vertical="center"/>
    </xf>
    <xf numFmtId="217" fontId="0" fillId="0" borderId="62" xfId="0" applyNumberFormat="1" applyFont="1" applyFill="1" applyBorder="1" applyAlignment="1">
      <alignment vertical="center"/>
    </xf>
    <xf numFmtId="203" fontId="0" fillId="0" borderId="44" xfId="0" applyNumberFormat="1" applyFont="1" applyFill="1" applyBorder="1" applyAlignment="1">
      <alignment horizontal="center" vertical="center"/>
    </xf>
    <xf numFmtId="203" fontId="0" fillId="0" borderId="58" xfId="0" applyNumberFormat="1" applyFont="1" applyFill="1" applyBorder="1" applyAlignment="1">
      <alignment horizontal="center" vertical="center"/>
    </xf>
    <xf numFmtId="224" fontId="16" fillId="0" borderId="69" xfId="48" applyNumberFormat="1" applyFont="1" applyFill="1" applyBorder="1" applyAlignment="1">
      <alignment vertical="center" textRotation="255"/>
    </xf>
    <xf numFmtId="0" fontId="14" fillId="0" borderId="70" xfId="61" applyFont="1" applyFill="1" applyBorder="1" applyAlignment="1">
      <alignment vertical="center" textRotation="255"/>
      <protection/>
    </xf>
    <xf numFmtId="0" fontId="14" fillId="0" borderId="71" xfId="61" applyFont="1" applyFill="1" applyBorder="1" applyAlignment="1">
      <alignment vertical="center" textRotation="255"/>
      <protection/>
    </xf>
    <xf numFmtId="0" fontId="14" fillId="0" borderId="70" xfId="61" applyFont="1" applyFill="1" applyBorder="1" applyAlignment="1">
      <alignment vertical="center"/>
      <protection/>
    </xf>
    <xf numFmtId="0" fontId="14" fillId="0" borderId="71" xfId="61" applyFont="1" applyFill="1" applyBorder="1" applyAlignment="1">
      <alignment vertical="center"/>
      <protection/>
    </xf>
    <xf numFmtId="224" fontId="16" fillId="0" borderId="20" xfId="48" applyNumberFormat="1" applyFont="1" applyFill="1" applyBorder="1" applyAlignment="1">
      <alignment vertical="center" textRotation="255"/>
    </xf>
    <xf numFmtId="0" fontId="14" fillId="0" borderId="20" xfId="61" applyFont="1" applyFill="1" applyBorder="1" applyAlignment="1">
      <alignment vertical="center"/>
      <protection/>
    </xf>
    <xf numFmtId="0" fontId="14" fillId="0" borderId="15" xfId="61" applyFont="1" applyFill="1" applyBorder="1" applyAlignment="1">
      <alignment vertical="center"/>
      <protection/>
    </xf>
    <xf numFmtId="0" fontId="13" fillId="0" borderId="18" xfId="60" applyNumberFormat="1" applyFont="1" applyFill="1" applyBorder="1" applyAlignment="1">
      <alignment horizontal="distributed" vertical="center"/>
      <protection/>
    </xf>
    <xf numFmtId="0" fontId="13" fillId="0" borderId="43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horizontal="distributed" vertical="center"/>
    </xf>
    <xf numFmtId="0" fontId="13" fillId="0" borderId="18" xfId="0" applyNumberFormat="1" applyFont="1" applyFill="1" applyBorder="1" applyAlignment="1">
      <alignment horizontal="distributed" vertical="center"/>
    </xf>
    <xf numFmtId="0" fontId="13" fillId="0" borderId="43" xfId="0" applyNumberFormat="1" applyFont="1" applyFill="1" applyBorder="1" applyAlignment="1">
      <alignment horizontal="distributed" vertical="center"/>
    </xf>
    <xf numFmtId="0" fontId="13" fillId="0" borderId="23" xfId="0" applyNumberFormat="1" applyFont="1" applyFill="1" applyBorder="1" applyAlignment="1">
      <alignment horizontal="distributed" vertical="center"/>
    </xf>
    <xf numFmtId="0" fontId="13" fillId="0" borderId="15" xfId="0" applyNumberFormat="1" applyFont="1" applyFill="1" applyBorder="1" applyAlignment="1">
      <alignment horizontal="distributed" vertical="center"/>
    </xf>
    <xf numFmtId="0" fontId="13" fillId="0" borderId="17" xfId="0" applyNumberFormat="1" applyFont="1" applyFill="1" applyBorder="1" applyAlignment="1">
      <alignment horizontal="distributed" vertical="center"/>
    </xf>
    <xf numFmtId="0" fontId="13" fillId="0" borderId="53" xfId="0" applyNumberFormat="1" applyFont="1" applyFill="1" applyBorder="1" applyAlignment="1">
      <alignment horizontal="distributed" vertical="center"/>
    </xf>
    <xf numFmtId="224" fontId="16" fillId="0" borderId="70" xfId="48" applyNumberFormat="1" applyFont="1" applyFill="1" applyBorder="1" applyAlignment="1">
      <alignment vertical="center" textRotation="255"/>
    </xf>
    <xf numFmtId="224" fontId="16" fillId="0" borderId="71" xfId="48" applyNumberFormat="1" applyFont="1" applyFill="1" applyBorder="1" applyAlignment="1">
      <alignment vertical="center" textRotation="255"/>
    </xf>
    <xf numFmtId="41" fontId="0" fillId="0" borderId="27" xfId="0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69" xfId="0" applyNumberFormat="1" applyFont="1" applyFill="1" applyBorder="1" applyAlignment="1">
      <alignment horizontal="center" vertical="center" textRotation="255"/>
    </xf>
    <xf numFmtId="41" fontId="0" fillId="0" borderId="48" xfId="0" applyNumberFormat="1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41" fontId="17" fillId="0" borderId="12" xfId="0" applyNumberFormat="1" applyFont="1" applyFill="1" applyBorder="1" applyAlignment="1">
      <alignment horizontal="right" vertical="center"/>
    </xf>
    <xf numFmtId="41" fontId="17" fillId="0" borderId="29" xfId="0" applyNumberFormat="1" applyFont="1" applyFill="1" applyBorder="1" applyAlignment="1">
      <alignment horizontal="right" vertical="center"/>
    </xf>
    <xf numFmtId="41" fontId="0" fillId="0" borderId="44" xfId="0" applyNumberFormat="1" applyFont="1" applyFill="1" applyBorder="1" applyAlignment="1">
      <alignment horizontal="center" vertical="center"/>
    </xf>
    <xf numFmtId="41" fontId="0" fillId="0" borderId="58" xfId="0" applyNumberFormat="1" applyFont="1" applyFill="1" applyBorder="1" applyAlignment="1">
      <alignment horizontal="center" vertical="center"/>
    </xf>
    <xf numFmtId="41" fontId="0" fillId="0" borderId="44" xfId="0" applyNumberFormat="1" applyFont="1" applyFill="1" applyBorder="1" applyAlignment="1">
      <alignment horizontal="center" vertical="center" shrinkToFit="1"/>
    </xf>
    <xf numFmtId="41" fontId="0" fillId="0" borderId="5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E5" sqref="E5"/>
    </sheetView>
  </sheetViews>
  <sheetFormatPr defaultColWidth="8.796875" defaultRowHeight="14.25"/>
  <cols>
    <col min="1" max="2" width="3.59765625" style="54" customWidth="1"/>
    <col min="3" max="4" width="1.59765625" style="54" customWidth="1"/>
    <col min="5" max="5" width="32.59765625" style="54" customWidth="1"/>
    <col min="6" max="6" width="15.59765625" style="54" customWidth="1"/>
    <col min="7" max="7" width="10.59765625" style="54" customWidth="1"/>
    <col min="8" max="8" width="15.59765625" style="54" customWidth="1"/>
    <col min="9" max="9" width="10.59765625" style="54" customWidth="1"/>
    <col min="10" max="11" width="9" style="54" customWidth="1"/>
    <col min="12" max="12" width="9.8984375" style="54" customWidth="1"/>
    <col min="13" max="16384" width="9" style="54" customWidth="1"/>
  </cols>
  <sheetData>
    <row r="1" spans="1:6" ht="33.75" customHeight="1">
      <c r="A1" s="9" t="s">
        <v>0</v>
      </c>
      <c r="B1" s="9"/>
      <c r="C1" s="9"/>
      <c r="D1" s="9"/>
      <c r="E1" s="10" t="s">
        <v>251</v>
      </c>
      <c r="F1" s="11"/>
    </row>
    <row r="3" ht="14.25">
      <c r="A3" s="12" t="s">
        <v>93</v>
      </c>
    </row>
    <row r="5" spans="1:5" ht="13.5">
      <c r="A5" s="13" t="s">
        <v>236</v>
      </c>
      <c r="B5" s="13"/>
      <c r="C5" s="13"/>
      <c r="D5" s="13"/>
      <c r="E5" s="13"/>
    </row>
    <row r="6" spans="1:9" ht="14.25">
      <c r="A6" s="14"/>
      <c r="H6" s="56"/>
      <c r="I6" s="57" t="s">
        <v>1</v>
      </c>
    </row>
    <row r="7" spans="1:9" ht="27" customHeight="1">
      <c r="A7" s="15"/>
      <c r="B7" s="58"/>
      <c r="C7" s="58"/>
      <c r="D7" s="58"/>
      <c r="E7" s="58"/>
      <c r="F7" s="59" t="s">
        <v>237</v>
      </c>
      <c r="G7" s="60"/>
      <c r="H7" s="61" t="s">
        <v>2</v>
      </c>
      <c r="I7" s="16" t="s">
        <v>22</v>
      </c>
    </row>
    <row r="8" spans="1:9" ht="16.5" customHeight="1">
      <c r="A8" s="62"/>
      <c r="B8" s="63"/>
      <c r="C8" s="63"/>
      <c r="D8" s="63"/>
      <c r="E8" s="63"/>
      <c r="F8" s="64" t="s">
        <v>91</v>
      </c>
      <c r="G8" s="65" t="s">
        <v>3</v>
      </c>
      <c r="H8" s="66"/>
      <c r="I8" s="67"/>
    </row>
    <row r="9" spans="1:11" ht="18" customHeight="1">
      <c r="A9" s="230" t="s">
        <v>88</v>
      </c>
      <c r="B9" s="230" t="s">
        <v>90</v>
      </c>
      <c r="C9" s="68" t="s">
        <v>4</v>
      </c>
      <c r="D9" s="69"/>
      <c r="E9" s="69"/>
      <c r="F9" s="17">
        <v>720500</v>
      </c>
      <c r="G9" s="18">
        <f>F9/$F$27*100</f>
        <v>37.04126412246392</v>
      </c>
      <c r="H9" s="19">
        <v>734600</v>
      </c>
      <c r="I9" s="20">
        <f>(F9/H9-1)*100</f>
        <v>-1.9194119248570618</v>
      </c>
      <c r="K9" s="70"/>
    </row>
    <row r="10" spans="1:9" ht="18" customHeight="1">
      <c r="A10" s="231"/>
      <c r="B10" s="231"/>
      <c r="C10" s="71"/>
      <c r="D10" s="72" t="s">
        <v>23</v>
      </c>
      <c r="E10" s="73"/>
      <c r="F10" s="21">
        <v>260241</v>
      </c>
      <c r="G10" s="22">
        <f aca="true" t="shared" si="0" ref="G10:G27">F10/$F$27*100</f>
        <v>13.379119523239602</v>
      </c>
      <c r="H10" s="23">
        <v>261469</v>
      </c>
      <c r="I10" s="24">
        <f aca="true" t="shared" si="1" ref="I10:I27">(F10/H10-1)*100</f>
        <v>-0.46965414638063807</v>
      </c>
    </row>
    <row r="11" spans="1:9" ht="18" customHeight="1">
      <c r="A11" s="231"/>
      <c r="B11" s="231"/>
      <c r="C11" s="71"/>
      <c r="D11" s="74"/>
      <c r="E11" s="75" t="s">
        <v>24</v>
      </c>
      <c r="F11" s="4">
        <v>216754</v>
      </c>
      <c r="G11" s="25">
        <f t="shared" si="0"/>
        <v>11.143431177793955</v>
      </c>
      <c r="H11" s="6">
        <v>211967</v>
      </c>
      <c r="I11" s="26">
        <f t="shared" si="1"/>
        <v>2.2583704067142607</v>
      </c>
    </row>
    <row r="12" spans="1:9" ht="18" customHeight="1">
      <c r="A12" s="231"/>
      <c r="B12" s="231"/>
      <c r="C12" s="71"/>
      <c r="D12" s="74"/>
      <c r="E12" s="75" t="s">
        <v>25</v>
      </c>
      <c r="F12" s="4">
        <v>23839</v>
      </c>
      <c r="G12" s="25">
        <f t="shared" si="0"/>
        <v>1.225574872193501</v>
      </c>
      <c r="H12" s="6">
        <v>20600</v>
      </c>
      <c r="I12" s="26">
        <f t="shared" si="1"/>
        <v>15.723300970873776</v>
      </c>
    </row>
    <row r="13" spans="1:9" ht="18" customHeight="1">
      <c r="A13" s="231"/>
      <c r="B13" s="231"/>
      <c r="C13" s="71"/>
      <c r="D13" s="76"/>
      <c r="E13" s="75" t="s">
        <v>26</v>
      </c>
      <c r="F13" s="4">
        <v>1956</v>
      </c>
      <c r="G13" s="25">
        <f t="shared" si="0"/>
        <v>0.10055893493898602</v>
      </c>
      <c r="H13" s="6">
        <v>3566</v>
      </c>
      <c r="I13" s="26">
        <f t="shared" si="1"/>
        <v>-45.14862591138531</v>
      </c>
    </row>
    <row r="14" spans="1:9" ht="18" customHeight="1">
      <c r="A14" s="231"/>
      <c r="B14" s="231"/>
      <c r="C14" s="71"/>
      <c r="D14" s="77" t="s">
        <v>27</v>
      </c>
      <c r="E14" s="78"/>
      <c r="F14" s="17">
        <v>149449</v>
      </c>
      <c r="G14" s="18">
        <f t="shared" si="0"/>
        <v>7.683247580621943</v>
      </c>
      <c r="H14" s="19">
        <v>147331</v>
      </c>
      <c r="I14" s="27">
        <f t="shared" si="1"/>
        <v>1.4375793281794058</v>
      </c>
    </row>
    <row r="15" spans="1:9" ht="18" customHeight="1">
      <c r="A15" s="231"/>
      <c r="B15" s="231"/>
      <c r="C15" s="71"/>
      <c r="D15" s="74"/>
      <c r="E15" s="75" t="s">
        <v>28</v>
      </c>
      <c r="F15" s="4">
        <v>7069</v>
      </c>
      <c r="G15" s="25">
        <f t="shared" si="0"/>
        <v>0.36342081343747046</v>
      </c>
      <c r="H15" s="6">
        <v>6932</v>
      </c>
      <c r="I15" s="26">
        <f t="shared" si="1"/>
        <v>1.9763416041546522</v>
      </c>
    </row>
    <row r="16" spans="1:11" ht="18" customHeight="1">
      <c r="A16" s="231"/>
      <c r="B16" s="231"/>
      <c r="C16" s="71"/>
      <c r="D16" s="74"/>
      <c r="E16" s="79" t="s">
        <v>29</v>
      </c>
      <c r="F16" s="21">
        <v>142380</v>
      </c>
      <c r="G16" s="22">
        <f t="shared" si="0"/>
        <v>7.319826767184473</v>
      </c>
      <c r="H16" s="23">
        <v>140399</v>
      </c>
      <c r="I16" s="24">
        <f t="shared" si="1"/>
        <v>1.4109787106745708</v>
      </c>
      <c r="K16" s="28"/>
    </row>
    <row r="17" spans="1:9" ht="18" customHeight="1">
      <c r="A17" s="231"/>
      <c r="B17" s="231"/>
      <c r="C17" s="71"/>
      <c r="D17" s="233" t="s">
        <v>30</v>
      </c>
      <c r="E17" s="234"/>
      <c r="F17" s="21">
        <v>181263</v>
      </c>
      <c r="G17" s="22">
        <f t="shared" si="0"/>
        <v>9.318821177835083</v>
      </c>
      <c r="H17" s="23">
        <v>197685</v>
      </c>
      <c r="I17" s="24">
        <f t="shared" si="1"/>
        <v>-8.307155322862126</v>
      </c>
    </row>
    <row r="18" spans="1:9" ht="18" customHeight="1">
      <c r="A18" s="231"/>
      <c r="B18" s="231"/>
      <c r="C18" s="71"/>
      <c r="D18" s="235" t="s">
        <v>94</v>
      </c>
      <c r="E18" s="236"/>
      <c r="F18" s="4">
        <v>16778</v>
      </c>
      <c r="G18" s="25">
        <f t="shared" si="0"/>
        <v>0.862565342743511</v>
      </c>
      <c r="H18" s="6">
        <v>15293</v>
      </c>
      <c r="I18" s="26">
        <f t="shared" si="1"/>
        <v>9.71032498528739</v>
      </c>
    </row>
    <row r="19" spans="1:26" ht="18" customHeight="1">
      <c r="A19" s="231"/>
      <c r="B19" s="231"/>
      <c r="C19" s="81"/>
      <c r="D19" s="235" t="s">
        <v>95</v>
      </c>
      <c r="E19" s="236"/>
      <c r="F19" s="4">
        <v>0</v>
      </c>
      <c r="G19" s="25">
        <f t="shared" si="0"/>
        <v>0</v>
      </c>
      <c r="H19" s="6">
        <v>0</v>
      </c>
      <c r="I19" s="26">
        <v>0</v>
      </c>
      <c r="Z19" s="54" t="s">
        <v>96</v>
      </c>
    </row>
    <row r="20" spans="1:9" ht="18" customHeight="1">
      <c r="A20" s="231"/>
      <c r="B20" s="231"/>
      <c r="C20" s="82" t="s">
        <v>5</v>
      </c>
      <c r="D20" s="83"/>
      <c r="E20" s="83"/>
      <c r="F20" s="4">
        <v>83248</v>
      </c>
      <c r="G20" s="25">
        <f t="shared" si="0"/>
        <v>4.279821173722243</v>
      </c>
      <c r="H20" s="6">
        <v>81848</v>
      </c>
      <c r="I20" s="26">
        <f t="shared" si="1"/>
        <v>1.7104877333594004</v>
      </c>
    </row>
    <row r="21" spans="1:9" ht="18" customHeight="1">
      <c r="A21" s="231"/>
      <c r="B21" s="231"/>
      <c r="C21" s="82" t="s">
        <v>6</v>
      </c>
      <c r="D21" s="83"/>
      <c r="E21" s="83"/>
      <c r="F21" s="4">
        <v>295200</v>
      </c>
      <c r="G21" s="25">
        <f t="shared" si="0"/>
        <v>15.176379138031018</v>
      </c>
      <c r="H21" s="6">
        <v>305909</v>
      </c>
      <c r="I21" s="26">
        <f t="shared" si="1"/>
        <v>-3.5007142646996336</v>
      </c>
    </row>
    <row r="22" spans="1:9" ht="18" customHeight="1">
      <c r="A22" s="231"/>
      <c r="B22" s="231"/>
      <c r="C22" s="82" t="s">
        <v>31</v>
      </c>
      <c r="D22" s="83"/>
      <c r="E22" s="83"/>
      <c r="F22" s="4">
        <v>34977</v>
      </c>
      <c r="G22" s="25">
        <f t="shared" si="0"/>
        <v>1.7981850037632485</v>
      </c>
      <c r="H22" s="6">
        <v>34481</v>
      </c>
      <c r="I22" s="26">
        <f t="shared" si="1"/>
        <v>1.438473362141468</v>
      </c>
    </row>
    <row r="23" spans="1:9" ht="18" customHeight="1">
      <c r="A23" s="231"/>
      <c r="B23" s="231"/>
      <c r="C23" s="82" t="s">
        <v>7</v>
      </c>
      <c r="D23" s="83"/>
      <c r="E23" s="83"/>
      <c r="F23" s="4">
        <v>168350</v>
      </c>
      <c r="G23" s="25">
        <f t="shared" si="0"/>
        <v>8.654957411543096</v>
      </c>
      <c r="H23" s="6">
        <v>182007</v>
      </c>
      <c r="I23" s="26">
        <f t="shared" si="1"/>
        <v>-7.5035575554786345</v>
      </c>
    </row>
    <row r="24" spans="1:9" ht="18" customHeight="1">
      <c r="A24" s="231"/>
      <c r="B24" s="231"/>
      <c r="C24" s="82" t="s">
        <v>32</v>
      </c>
      <c r="D24" s="83"/>
      <c r="E24" s="83"/>
      <c r="F24" s="4">
        <v>6722</v>
      </c>
      <c r="G24" s="25">
        <f t="shared" si="0"/>
        <v>0.3455813704805031</v>
      </c>
      <c r="H24" s="6">
        <v>6469</v>
      </c>
      <c r="I24" s="26">
        <f t="shared" si="1"/>
        <v>3.9109599628999847</v>
      </c>
    </row>
    <row r="25" spans="1:9" ht="18" customHeight="1">
      <c r="A25" s="231"/>
      <c r="B25" s="231"/>
      <c r="C25" s="82" t="s">
        <v>8</v>
      </c>
      <c r="D25" s="83"/>
      <c r="E25" s="83"/>
      <c r="F25" s="4">
        <v>234339</v>
      </c>
      <c r="G25" s="25">
        <f t="shared" si="0"/>
        <v>12.047484792774563</v>
      </c>
      <c r="H25" s="6">
        <v>236872</v>
      </c>
      <c r="I25" s="26">
        <f t="shared" si="1"/>
        <v>-1.0693539126616858</v>
      </c>
    </row>
    <row r="26" spans="1:9" ht="18" customHeight="1">
      <c r="A26" s="231"/>
      <c r="B26" s="231"/>
      <c r="C26" s="52" t="s">
        <v>9</v>
      </c>
      <c r="D26" s="84"/>
      <c r="E26" s="84"/>
      <c r="F26" s="8">
        <v>401792</v>
      </c>
      <c r="G26" s="29">
        <f t="shared" si="0"/>
        <v>20.65632698722141</v>
      </c>
      <c r="H26" s="30">
        <v>408043</v>
      </c>
      <c r="I26" s="31">
        <f t="shared" si="1"/>
        <v>-1.5319463880032247</v>
      </c>
    </row>
    <row r="27" spans="1:9" ht="18" customHeight="1">
      <c r="A27" s="231"/>
      <c r="B27" s="232"/>
      <c r="C27" s="85" t="s">
        <v>10</v>
      </c>
      <c r="D27" s="86"/>
      <c r="E27" s="86"/>
      <c r="F27" s="7">
        <f>SUM(F9,F20:F26)</f>
        <v>1945128</v>
      </c>
      <c r="G27" s="32">
        <f t="shared" si="0"/>
        <v>100</v>
      </c>
      <c r="H27" s="7">
        <f>SUM(H9,H20:H26)</f>
        <v>1990229</v>
      </c>
      <c r="I27" s="33">
        <f t="shared" si="1"/>
        <v>-2.266121134804089</v>
      </c>
    </row>
    <row r="28" spans="1:9" ht="18" customHeight="1">
      <c r="A28" s="231"/>
      <c r="B28" s="230" t="s">
        <v>89</v>
      </c>
      <c r="C28" s="68" t="s">
        <v>11</v>
      </c>
      <c r="D28" s="69"/>
      <c r="E28" s="69"/>
      <c r="F28" s="17">
        <v>792875</v>
      </c>
      <c r="G28" s="18">
        <f>F28/$F$45*100</f>
        <v>40.762098946701705</v>
      </c>
      <c r="H28" s="17">
        <v>863490</v>
      </c>
      <c r="I28" s="34">
        <f>(F28/H28-1)*100</f>
        <v>-8.177859616208638</v>
      </c>
    </row>
    <row r="29" spans="1:9" ht="18" customHeight="1">
      <c r="A29" s="231"/>
      <c r="B29" s="231"/>
      <c r="C29" s="71"/>
      <c r="D29" s="80" t="s">
        <v>12</v>
      </c>
      <c r="E29" s="83"/>
      <c r="F29" s="4">
        <v>464735</v>
      </c>
      <c r="G29" s="25">
        <f aca="true" t="shared" si="2" ref="G29:G45">F29/$F$45*100</f>
        <v>23.89225799021967</v>
      </c>
      <c r="H29" s="4">
        <v>530693</v>
      </c>
      <c r="I29" s="35">
        <f aca="true" t="shared" si="3" ref="I29:I45">(F29/H29-1)*100</f>
        <v>-12.428654608219814</v>
      </c>
    </row>
    <row r="30" spans="1:9" ht="18" customHeight="1">
      <c r="A30" s="231"/>
      <c r="B30" s="231"/>
      <c r="C30" s="71"/>
      <c r="D30" s="80" t="s">
        <v>33</v>
      </c>
      <c r="E30" s="83"/>
      <c r="F30" s="4">
        <v>30436</v>
      </c>
      <c r="G30" s="25">
        <f t="shared" si="2"/>
        <v>1.5647299303696212</v>
      </c>
      <c r="H30" s="4">
        <v>30216</v>
      </c>
      <c r="I30" s="35">
        <f t="shared" si="3"/>
        <v>0.7280910775747884</v>
      </c>
    </row>
    <row r="31" spans="1:9" ht="18" customHeight="1">
      <c r="A31" s="231"/>
      <c r="B31" s="231"/>
      <c r="C31" s="87"/>
      <c r="D31" s="80" t="s">
        <v>13</v>
      </c>
      <c r="E31" s="83"/>
      <c r="F31" s="4">
        <v>297704</v>
      </c>
      <c r="G31" s="25">
        <f t="shared" si="2"/>
        <v>15.305111026112419</v>
      </c>
      <c r="H31" s="4">
        <v>302581</v>
      </c>
      <c r="I31" s="35">
        <f t="shared" si="3"/>
        <v>-1.6117998155865676</v>
      </c>
    </row>
    <row r="32" spans="1:9" ht="18" customHeight="1">
      <c r="A32" s="231"/>
      <c r="B32" s="231"/>
      <c r="C32" s="88" t="s">
        <v>14</v>
      </c>
      <c r="D32" s="78"/>
      <c r="E32" s="78"/>
      <c r="F32" s="17">
        <v>953707</v>
      </c>
      <c r="G32" s="18">
        <f t="shared" si="2"/>
        <v>49.03055223100999</v>
      </c>
      <c r="H32" s="17">
        <v>925645</v>
      </c>
      <c r="I32" s="34">
        <f t="shared" si="3"/>
        <v>3.031615792231368</v>
      </c>
    </row>
    <row r="33" spans="1:9" ht="18" customHeight="1">
      <c r="A33" s="231"/>
      <c r="B33" s="231"/>
      <c r="C33" s="71"/>
      <c r="D33" s="80" t="s">
        <v>15</v>
      </c>
      <c r="E33" s="83"/>
      <c r="F33" s="4">
        <v>16177</v>
      </c>
      <c r="G33" s="25">
        <f t="shared" si="2"/>
        <v>0.8316676331840374</v>
      </c>
      <c r="H33" s="4">
        <v>16369</v>
      </c>
      <c r="I33" s="35">
        <f t="shared" si="3"/>
        <v>-1.1729488667603372</v>
      </c>
    </row>
    <row r="34" spans="1:9" ht="18" customHeight="1">
      <c r="A34" s="231"/>
      <c r="B34" s="231"/>
      <c r="C34" s="71"/>
      <c r="D34" s="80" t="s">
        <v>34</v>
      </c>
      <c r="E34" s="83"/>
      <c r="F34" s="4">
        <v>11967</v>
      </c>
      <c r="G34" s="25">
        <f t="shared" si="2"/>
        <v>0.615229434772416</v>
      </c>
      <c r="H34" s="4">
        <v>12048</v>
      </c>
      <c r="I34" s="35">
        <f t="shared" si="3"/>
        <v>-0.6723107569721165</v>
      </c>
    </row>
    <row r="35" spans="1:9" ht="18" customHeight="1">
      <c r="A35" s="231"/>
      <c r="B35" s="231"/>
      <c r="C35" s="71"/>
      <c r="D35" s="80" t="s">
        <v>35</v>
      </c>
      <c r="E35" s="83"/>
      <c r="F35" s="4">
        <v>572909</v>
      </c>
      <c r="G35" s="25">
        <f t="shared" si="2"/>
        <v>29.453537247934324</v>
      </c>
      <c r="H35" s="4">
        <v>546194</v>
      </c>
      <c r="I35" s="35">
        <f t="shared" si="3"/>
        <v>4.891119272639388</v>
      </c>
    </row>
    <row r="36" spans="1:9" ht="18" customHeight="1">
      <c r="A36" s="231"/>
      <c r="B36" s="231"/>
      <c r="C36" s="71"/>
      <c r="D36" s="80" t="s">
        <v>36</v>
      </c>
      <c r="E36" s="83"/>
      <c r="F36" s="4">
        <v>6844</v>
      </c>
      <c r="G36" s="25">
        <f t="shared" si="2"/>
        <v>0.35185345128958095</v>
      </c>
      <c r="H36" s="4">
        <v>7439</v>
      </c>
      <c r="I36" s="35">
        <f t="shared" si="3"/>
        <v>-7.998386879956987</v>
      </c>
    </row>
    <row r="37" spans="1:9" ht="18" customHeight="1">
      <c r="A37" s="231"/>
      <c r="B37" s="231"/>
      <c r="C37" s="71"/>
      <c r="D37" s="80" t="s">
        <v>16</v>
      </c>
      <c r="E37" s="83"/>
      <c r="F37" s="4">
        <v>23862</v>
      </c>
      <c r="G37" s="25">
        <f t="shared" si="2"/>
        <v>1.2267573136575074</v>
      </c>
      <c r="H37" s="4">
        <v>20194</v>
      </c>
      <c r="I37" s="35">
        <f t="shared" si="3"/>
        <v>18.163811032980103</v>
      </c>
    </row>
    <row r="38" spans="1:9" ht="18" customHeight="1">
      <c r="A38" s="231"/>
      <c r="B38" s="231"/>
      <c r="C38" s="87"/>
      <c r="D38" s="80" t="s">
        <v>37</v>
      </c>
      <c r="E38" s="83"/>
      <c r="F38" s="4">
        <v>321448</v>
      </c>
      <c r="G38" s="25">
        <f t="shared" si="2"/>
        <v>16.52580190095459</v>
      </c>
      <c r="H38" s="4">
        <v>322901</v>
      </c>
      <c r="I38" s="35">
        <f t="shared" si="3"/>
        <v>-0.4499831217617767</v>
      </c>
    </row>
    <row r="39" spans="1:9" ht="18" customHeight="1">
      <c r="A39" s="231"/>
      <c r="B39" s="231"/>
      <c r="C39" s="88" t="s">
        <v>17</v>
      </c>
      <c r="D39" s="78"/>
      <c r="E39" s="78"/>
      <c r="F39" s="17">
        <v>198546</v>
      </c>
      <c r="G39" s="18">
        <f t="shared" si="2"/>
        <v>10.207348822288303</v>
      </c>
      <c r="H39" s="17">
        <v>201094</v>
      </c>
      <c r="I39" s="34">
        <f t="shared" si="3"/>
        <v>-1.267069131848786</v>
      </c>
    </row>
    <row r="40" spans="1:9" ht="18" customHeight="1">
      <c r="A40" s="231"/>
      <c r="B40" s="231"/>
      <c r="C40" s="71"/>
      <c r="D40" s="72" t="s">
        <v>18</v>
      </c>
      <c r="E40" s="73"/>
      <c r="F40" s="21">
        <v>188433</v>
      </c>
      <c r="G40" s="22">
        <f t="shared" si="2"/>
        <v>9.687434451614495</v>
      </c>
      <c r="H40" s="21">
        <v>190253</v>
      </c>
      <c r="I40" s="36">
        <f t="shared" si="3"/>
        <v>-0.9566209205636667</v>
      </c>
    </row>
    <row r="41" spans="1:9" ht="18" customHeight="1">
      <c r="A41" s="231"/>
      <c r="B41" s="231"/>
      <c r="C41" s="71"/>
      <c r="D41" s="74"/>
      <c r="E41" s="37" t="s">
        <v>92</v>
      </c>
      <c r="F41" s="4">
        <v>110811</v>
      </c>
      <c r="G41" s="25">
        <f t="shared" si="2"/>
        <v>5.696848742087925</v>
      </c>
      <c r="H41" s="4">
        <v>113607</v>
      </c>
      <c r="I41" s="89">
        <f t="shared" si="3"/>
        <v>-2.461115952362092</v>
      </c>
    </row>
    <row r="42" spans="1:9" ht="18" customHeight="1">
      <c r="A42" s="231"/>
      <c r="B42" s="231"/>
      <c r="C42" s="71"/>
      <c r="D42" s="76"/>
      <c r="E42" s="90" t="s">
        <v>38</v>
      </c>
      <c r="F42" s="4">
        <v>77622</v>
      </c>
      <c r="G42" s="25">
        <f t="shared" si="2"/>
        <v>3.9905857095265707</v>
      </c>
      <c r="H42" s="4">
        <v>76646</v>
      </c>
      <c r="I42" s="89">
        <f t="shared" si="3"/>
        <v>1.2733867390340103</v>
      </c>
    </row>
    <row r="43" spans="1:9" ht="18" customHeight="1">
      <c r="A43" s="231"/>
      <c r="B43" s="231"/>
      <c r="C43" s="71"/>
      <c r="D43" s="80" t="s">
        <v>39</v>
      </c>
      <c r="E43" s="91"/>
      <c r="F43" s="4">
        <v>10113</v>
      </c>
      <c r="G43" s="25">
        <f t="shared" si="2"/>
        <v>0.5199143706738065</v>
      </c>
      <c r="H43" s="4">
        <v>10841</v>
      </c>
      <c r="I43" s="89">
        <f t="shared" si="3"/>
        <v>-6.715247670879066</v>
      </c>
    </row>
    <row r="44" spans="1:9" ht="18" customHeight="1">
      <c r="A44" s="231"/>
      <c r="B44" s="231"/>
      <c r="C44" s="92"/>
      <c r="D44" s="93" t="s">
        <v>40</v>
      </c>
      <c r="E44" s="94"/>
      <c r="F44" s="7">
        <v>0</v>
      </c>
      <c r="G44" s="32">
        <f t="shared" si="2"/>
        <v>0</v>
      </c>
      <c r="H44" s="30">
        <v>0</v>
      </c>
      <c r="I44" s="31">
        <v>0</v>
      </c>
    </row>
    <row r="45" spans="1:9" ht="18" customHeight="1">
      <c r="A45" s="232"/>
      <c r="B45" s="232"/>
      <c r="C45" s="92" t="s">
        <v>19</v>
      </c>
      <c r="D45" s="95"/>
      <c r="E45" s="95"/>
      <c r="F45" s="38">
        <f>SUM(F28,F32,F39)</f>
        <v>1945128</v>
      </c>
      <c r="G45" s="33">
        <f t="shared" si="2"/>
        <v>100</v>
      </c>
      <c r="H45" s="38">
        <f>SUM(H28,H32,H39)</f>
        <v>1990229</v>
      </c>
      <c r="I45" s="33">
        <f t="shared" si="3"/>
        <v>-2.266121134804089</v>
      </c>
    </row>
    <row r="46" ht="13.5">
      <c r="A46" s="39" t="s">
        <v>20</v>
      </c>
    </row>
    <row r="47" ht="13.5">
      <c r="A47" s="40" t="s">
        <v>21</v>
      </c>
    </row>
    <row r="48" ht="13.5">
      <c r="A48" s="40"/>
    </row>
    <row r="57" ht="13.5">
      <c r="I57" s="96"/>
    </row>
    <row r="58" ht="13.5">
      <c r="I58" s="96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blackAndWhite="1" firstPageNumber="1" useFirstPageNumber="1" horizontalDpi="600" verticalDpi="600" orientation="portrait" paperSize="9" r:id="rId1"/>
  <headerFooter alignWithMargins="0">
    <oddHeader>&amp;R&amp;"明朝,斜体"&amp;9都道府県－&amp;P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4" sqref="D24"/>
    </sheetView>
  </sheetViews>
  <sheetFormatPr defaultColWidth="8.796875" defaultRowHeight="14.25"/>
  <cols>
    <col min="1" max="1" width="3.59765625" style="54" customWidth="1"/>
    <col min="2" max="3" width="1.59765625" style="54" customWidth="1"/>
    <col min="4" max="4" width="22.59765625" style="54" customWidth="1"/>
    <col min="5" max="5" width="10.59765625" style="54" customWidth="1"/>
    <col min="6" max="11" width="13.59765625" style="54" customWidth="1"/>
    <col min="12" max="12" width="13.59765625" style="96" customWidth="1"/>
    <col min="13" max="15" width="13.59765625" style="54" customWidth="1"/>
    <col min="16" max="16" width="13.59765625" style="96" customWidth="1"/>
    <col min="17" max="25" width="13.59765625" style="54" customWidth="1"/>
    <col min="26" max="29" width="12" style="54" customWidth="1"/>
    <col min="30" max="16384" width="9" style="54" customWidth="1"/>
  </cols>
  <sheetData>
    <row r="1" spans="1:7" ht="33.75" customHeight="1">
      <c r="A1" s="211" t="s">
        <v>0</v>
      </c>
      <c r="B1" s="212"/>
      <c r="C1" s="212"/>
      <c r="D1" s="10" t="s">
        <v>250</v>
      </c>
      <c r="E1" s="213"/>
      <c r="F1" s="213"/>
      <c r="G1" s="213"/>
    </row>
    <row r="2" ht="15" customHeight="1"/>
    <row r="3" spans="1:4" ht="15" customHeight="1">
      <c r="A3" s="176" t="s">
        <v>47</v>
      </c>
      <c r="B3" s="176"/>
      <c r="C3" s="176"/>
      <c r="D3" s="176"/>
    </row>
    <row r="4" spans="1:4" ht="15" customHeight="1">
      <c r="A4" s="176"/>
      <c r="B4" s="176"/>
      <c r="C4" s="176"/>
      <c r="D4" s="176"/>
    </row>
    <row r="5" spans="1:19" ht="15.75" customHeight="1">
      <c r="A5" s="86" t="s">
        <v>238</v>
      </c>
      <c r="B5" s="86"/>
      <c r="C5" s="86"/>
      <c r="D5" s="86"/>
      <c r="K5" s="138"/>
      <c r="O5" s="138"/>
      <c r="S5" s="138" t="s">
        <v>48</v>
      </c>
    </row>
    <row r="6" spans="1:19" ht="15.75" customHeight="1">
      <c r="A6" s="254" t="s">
        <v>49</v>
      </c>
      <c r="B6" s="255"/>
      <c r="C6" s="255"/>
      <c r="D6" s="255"/>
      <c r="E6" s="256"/>
      <c r="F6" s="238" t="s">
        <v>262</v>
      </c>
      <c r="G6" s="239"/>
      <c r="H6" s="238" t="s">
        <v>257</v>
      </c>
      <c r="I6" s="239"/>
      <c r="J6" s="238" t="s">
        <v>258</v>
      </c>
      <c r="K6" s="239"/>
      <c r="L6" s="238" t="s">
        <v>259</v>
      </c>
      <c r="M6" s="239"/>
      <c r="N6" s="238" t="s">
        <v>260</v>
      </c>
      <c r="O6" s="239"/>
      <c r="P6" s="238" t="s">
        <v>261</v>
      </c>
      <c r="Q6" s="239"/>
      <c r="R6" s="238" t="s">
        <v>267</v>
      </c>
      <c r="S6" s="239"/>
    </row>
    <row r="7" spans="1:19" ht="15.75" customHeight="1">
      <c r="A7" s="257"/>
      <c r="B7" s="258"/>
      <c r="C7" s="258"/>
      <c r="D7" s="258"/>
      <c r="E7" s="259"/>
      <c r="F7" s="139" t="s">
        <v>240</v>
      </c>
      <c r="G7" s="140" t="s">
        <v>2</v>
      </c>
      <c r="H7" s="139" t="s">
        <v>239</v>
      </c>
      <c r="I7" s="140" t="s">
        <v>2</v>
      </c>
      <c r="J7" s="139" t="s">
        <v>239</v>
      </c>
      <c r="K7" s="140" t="s">
        <v>2</v>
      </c>
      <c r="L7" s="139" t="s">
        <v>239</v>
      </c>
      <c r="M7" s="140" t="s">
        <v>2</v>
      </c>
      <c r="N7" s="139" t="s">
        <v>239</v>
      </c>
      <c r="O7" s="140" t="s">
        <v>2</v>
      </c>
      <c r="P7" s="139" t="s">
        <v>239</v>
      </c>
      <c r="Q7" s="140" t="s">
        <v>2</v>
      </c>
      <c r="R7" s="139" t="s">
        <v>239</v>
      </c>
      <c r="S7" s="140" t="s">
        <v>2</v>
      </c>
    </row>
    <row r="8" spans="1:29" ht="15.75" customHeight="1">
      <c r="A8" s="246" t="s">
        <v>83</v>
      </c>
      <c r="B8" s="68" t="s">
        <v>50</v>
      </c>
      <c r="C8" s="69"/>
      <c r="D8" s="69"/>
      <c r="E8" s="104" t="s">
        <v>41</v>
      </c>
      <c r="F8" s="141">
        <v>131241</v>
      </c>
      <c r="G8" s="142">
        <v>121666</v>
      </c>
      <c r="H8" s="141">
        <v>16183</v>
      </c>
      <c r="I8" s="142">
        <v>16010</v>
      </c>
      <c r="J8" s="141">
        <v>3999</v>
      </c>
      <c r="K8" s="142">
        <v>4014</v>
      </c>
      <c r="L8" s="141">
        <v>0</v>
      </c>
      <c r="M8" s="142">
        <v>0</v>
      </c>
      <c r="N8" s="141">
        <v>4657</v>
      </c>
      <c r="O8" s="142">
        <v>5600</v>
      </c>
      <c r="P8" s="141">
        <v>1354</v>
      </c>
      <c r="Q8" s="142">
        <v>1378</v>
      </c>
      <c r="R8" s="141">
        <v>0</v>
      </c>
      <c r="S8" s="142">
        <v>0</v>
      </c>
      <c r="T8" s="153"/>
      <c r="U8" s="153"/>
      <c r="V8" s="153"/>
      <c r="W8" s="153"/>
      <c r="X8" s="153"/>
      <c r="Y8" s="153"/>
      <c r="Z8" s="153"/>
      <c r="AA8" s="153"/>
      <c r="AB8" s="153"/>
      <c r="AC8" s="153"/>
    </row>
    <row r="9" spans="1:29" ht="15.75" customHeight="1">
      <c r="A9" s="266"/>
      <c r="B9" s="96"/>
      <c r="C9" s="80" t="s">
        <v>51</v>
      </c>
      <c r="D9" s="83"/>
      <c r="E9" s="108" t="s">
        <v>42</v>
      </c>
      <c r="F9" s="6">
        <v>131219</v>
      </c>
      <c r="G9" s="5">
        <v>121631</v>
      </c>
      <c r="H9" s="6">
        <v>16183</v>
      </c>
      <c r="I9" s="5">
        <v>16010</v>
      </c>
      <c r="J9" s="6">
        <v>3999</v>
      </c>
      <c r="K9" s="5">
        <v>4014</v>
      </c>
      <c r="L9" s="6">
        <v>0</v>
      </c>
      <c r="M9" s="5">
        <v>0</v>
      </c>
      <c r="N9" s="6">
        <v>4657</v>
      </c>
      <c r="O9" s="5">
        <v>5600</v>
      </c>
      <c r="P9" s="6">
        <v>1354</v>
      </c>
      <c r="Q9" s="5">
        <v>1378</v>
      </c>
      <c r="R9" s="6">
        <v>0</v>
      </c>
      <c r="S9" s="5">
        <v>0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</row>
    <row r="10" spans="1:29" ht="15.75" customHeight="1">
      <c r="A10" s="266"/>
      <c r="B10" s="81"/>
      <c r="C10" s="80" t="s">
        <v>52</v>
      </c>
      <c r="D10" s="83"/>
      <c r="E10" s="108" t="s">
        <v>43</v>
      </c>
      <c r="F10" s="6">
        <v>22</v>
      </c>
      <c r="G10" s="5">
        <v>35</v>
      </c>
      <c r="H10" s="6">
        <v>0</v>
      </c>
      <c r="I10" s="5">
        <v>0</v>
      </c>
      <c r="J10" s="6">
        <v>0</v>
      </c>
      <c r="K10" s="143">
        <v>0</v>
      </c>
      <c r="L10" s="6">
        <v>0</v>
      </c>
      <c r="M10" s="5">
        <v>0</v>
      </c>
      <c r="N10" s="6">
        <v>0</v>
      </c>
      <c r="O10" s="143">
        <v>0</v>
      </c>
      <c r="P10" s="6">
        <v>0</v>
      </c>
      <c r="Q10" s="5">
        <v>0</v>
      </c>
      <c r="R10" s="6">
        <v>0</v>
      </c>
      <c r="S10" s="5">
        <v>0</v>
      </c>
      <c r="T10" s="153"/>
      <c r="U10" s="153"/>
      <c r="V10" s="153"/>
      <c r="W10" s="153"/>
      <c r="X10" s="153"/>
      <c r="Y10" s="153"/>
      <c r="Z10" s="153"/>
      <c r="AA10" s="153"/>
      <c r="AB10" s="153"/>
      <c r="AC10" s="153"/>
    </row>
    <row r="11" spans="1:29" ht="15.75" customHeight="1">
      <c r="A11" s="266"/>
      <c r="B11" s="88" t="s">
        <v>53</v>
      </c>
      <c r="C11" s="215"/>
      <c r="D11" s="215"/>
      <c r="E11" s="224" t="s">
        <v>44</v>
      </c>
      <c r="F11" s="144">
        <v>131145</v>
      </c>
      <c r="G11" s="145">
        <v>126192</v>
      </c>
      <c r="H11" s="144">
        <v>14788</v>
      </c>
      <c r="I11" s="145">
        <v>14737</v>
      </c>
      <c r="J11" s="144">
        <v>3279</v>
      </c>
      <c r="K11" s="145">
        <v>3355</v>
      </c>
      <c r="L11" s="144">
        <v>0</v>
      </c>
      <c r="M11" s="145">
        <v>0</v>
      </c>
      <c r="N11" s="144">
        <v>4503</v>
      </c>
      <c r="O11" s="145">
        <v>5314</v>
      </c>
      <c r="P11" s="144">
        <v>1268</v>
      </c>
      <c r="Q11" s="145">
        <v>1232</v>
      </c>
      <c r="R11" s="144">
        <v>0</v>
      </c>
      <c r="S11" s="145">
        <v>0</v>
      </c>
      <c r="T11" s="153"/>
      <c r="U11" s="153"/>
      <c r="V11" s="153"/>
      <c r="W11" s="153"/>
      <c r="X11" s="153"/>
      <c r="Y11" s="153"/>
      <c r="Z11" s="153"/>
      <c r="AA11" s="153"/>
      <c r="AB11" s="153"/>
      <c r="AC11" s="153"/>
    </row>
    <row r="12" spans="1:29" ht="15.75" customHeight="1">
      <c r="A12" s="266"/>
      <c r="B12" s="71"/>
      <c r="C12" s="80" t="s">
        <v>54</v>
      </c>
      <c r="D12" s="83"/>
      <c r="E12" s="108" t="s">
        <v>45</v>
      </c>
      <c r="F12" s="6">
        <v>131012</v>
      </c>
      <c r="G12" s="5">
        <v>123545</v>
      </c>
      <c r="H12" s="6">
        <v>14738</v>
      </c>
      <c r="I12" s="5">
        <v>14687</v>
      </c>
      <c r="J12" s="6">
        <v>3259</v>
      </c>
      <c r="K12" s="5">
        <v>3335</v>
      </c>
      <c r="L12" s="6">
        <v>0</v>
      </c>
      <c r="M12" s="5">
        <v>0</v>
      </c>
      <c r="N12" s="6">
        <v>4453</v>
      </c>
      <c r="O12" s="5">
        <v>5264</v>
      </c>
      <c r="P12" s="6">
        <v>1265</v>
      </c>
      <c r="Q12" s="5">
        <v>1229</v>
      </c>
      <c r="R12" s="6">
        <v>0</v>
      </c>
      <c r="S12" s="5">
        <v>0</v>
      </c>
      <c r="T12" s="153"/>
      <c r="U12" s="153"/>
      <c r="V12" s="153"/>
      <c r="W12" s="153"/>
      <c r="X12" s="153"/>
      <c r="Y12" s="153"/>
      <c r="Z12" s="153"/>
      <c r="AA12" s="153"/>
      <c r="AB12" s="153"/>
      <c r="AC12" s="153"/>
    </row>
    <row r="13" spans="1:29" ht="15.75" customHeight="1">
      <c r="A13" s="266"/>
      <c r="B13" s="96"/>
      <c r="C13" s="72" t="s">
        <v>55</v>
      </c>
      <c r="D13" s="73"/>
      <c r="E13" s="225" t="s">
        <v>46</v>
      </c>
      <c r="F13" s="23">
        <v>133</v>
      </c>
      <c r="G13" s="146">
        <v>2647</v>
      </c>
      <c r="H13" s="23">
        <v>50</v>
      </c>
      <c r="I13" s="143">
        <v>50</v>
      </c>
      <c r="J13" s="23">
        <v>20</v>
      </c>
      <c r="K13" s="143">
        <v>20</v>
      </c>
      <c r="L13" s="23">
        <v>0</v>
      </c>
      <c r="M13" s="146">
        <v>0</v>
      </c>
      <c r="N13" s="23">
        <v>50</v>
      </c>
      <c r="O13" s="143">
        <v>50</v>
      </c>
      <c r="P13" s="23">
        <v>3</v>
      </c>
      <c r="Q13" s="146">
        <v>3</v>
      </c>
      <c r="R13" s="23">
        <v>0</v>
      </c>
      <c r="S13" s="146">
        <v>0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</row>
    <row r="14" spans="1:29" ht="15.75" customHeight="1">
      <c r="A14" s="266"/>
      <c r="B14" s="82" t="s">
        <v>56</v>
      </c>
      <c r="C14" s="83"/>
      <c r="D14" s="83"/>
      <c r="E14" s="108" t="s">
        <v>97</v>
      </c>
      <c r="F14" s="6">
        <f aca="true" t="shared" si="0" ref="F14:I15">F9-F12</f>
        <v>207</v>
      </c>
      <c r="G14" s="5">
        <f t="shared" si="0"/>
        <v>-1914</v>
      </c>
      <c r="H14" s="6">
        <f t="shared" si="0"/>
        <v>1445</v>
      </c>
      <c r="I14" s="5">
        <f t="shared" si="0"/>
        <v>1323</v>
      </c>
      <c r="J14" s="6">
        <f aca="true" t="shared" si="1" ref="J14:M15">J9-J12</f>
        <v>740</v>
      </c>
      <c r="K14" s="5">
        <f t="shared" si="1"/>
        <v>679</v>
      </c>
      <c r="L14" s="6">
        <f t="shared" si="1"/>
        <v>0</v>
      </c>
      <c r="M14" s="5">
        <f t="shared" si="1"/>
        <v>0</v>
      </c>
      <c r="N14" s="6">
        <f aca="true" t="shared" si="2" ref="N14:S15">N9-N12</f>
        <v>204</v>
      </c>
      <c r="O14" s="5">
        <f t="shared" si="2"/>
        <v>336</v>
      </c>
      <c r="P14" s="6">
        <f t="shared" si="2"/>
        <v>89</v>
      </c>
      <c r="Q14" s="5">
        <f t="shared" si="2"/>
        <v>149</v>
      </c>
      <c r="R14" s="6">
        <f t="shared" si="2"/>
        <v>0</v>
      </c>
      <c r="S14" s="5">
        <f t="shared" si="2"/>
        <v>0</v>
      </c>
      <c r="T14" s="153"/>
      <c r="U14" s="153"/>
      <c r="V14" s="153"/>
      <c r="W14" s="153"/>
      <c r="X14" s="153"/>
      <c r="Y14" s="153"/>
      <c r="Z14" s="153"/>
      <c r="AA14" s="153"/>
      <c r="AB14" s="153"/>
      <c r="AC14" s="153"/>
    </row>
    <row r="15" spans="1:29" ht="15.75" customHeight="1">
      <c r="A15" s="266"/>
      <c r="B15" s="82" t="s">
        <v>57</v>
      </c>
      <c r="C15" s="83"/>
      <c r="D15" s="83"/>
      <c r="E15" s="108" t="s">
        <v>98</v>
      </c>
      <c r="F15" s="6">
        <f t="shared" si="0"/>
        <v>-111</v>
      </c>
      <c r="G15" s="5">
        <f t="shared" si="0"/>
        <v>-2612</v>
      </c>
      <c r="H15" s="6">
        <f t="shared" si="0"/>
        <v>-50</v>
      </c>
      <c r="I15" s="5">
        <f t="shared" si="0"/>
        <v>-50</v>
      </c>
      <c r="J15" s="6">
        <f>J10-J13</f>
        <v>-20</v>
      </c>
      <c r="K15" s="5">
        <f t="shared" si="1"/>
        <v>-20</v>
      </c>
      <c r="L15" s="6">
        <f>L10-L13</f>
        <v>0</v>
      </c>
      <c r="M15" s="5">
        <f t="shared" si="1"/>
        <v>0</v>
      </c>
      <c r="N15" s="6">
        <f t="shared" si="2"/>
        <v>-50</v>
      </c>
      <c r="O15" s="5">
        <f t="shared" si="2"/>
        <v>-50</v>
      </c>
      <c r="P15" s="6">
        <f t="shared" si="2"/>
        <v>-3</v>
      </c>
      <c r="Q15" s="5">
        <f t="shared" si="2"/>
        <v>-3</v>
      </c>
      <c r="R15" s="6">
        <f t="shared" si="2"/>
        <v>0</v>
      </c>
      <c r="S15" s="5">
        <f t="shared" si="2"/>
        <v>0</v>
      </c>
      <c r="T15" s="153"/>
      <c r="U15" s="153"/>
      <c r="V15" s="153"/>
      <c r="W15" s="153"/>
      <c r="X15" s="153"/>
      <c r="Y15" s="153"/>
      <c r="Z15" s="153"/>
      <c r="AA15" s="153"/>
      <c r="AB15" s="153"/>
      <c r="AC15" s="153"/>
    </row>
    <row r="16" spans="1:29" ht="15.75" customHeight="1">
      <c r="A16" s="266"/>
      <c r="B16" s="82" t="s">
        <v>58</v>
      </c>
      <c r="C16" s="83"/>
      <c r="D16" s="83"/>
      <c r="E16" s="108" t="s">
        <v>99</v>
      </c>
      <c r="F16" s="23">
        <f aca="true" t="shared" si="3" ref="F16:S16">F8-F11</f>
        <v>96</v>
      </c>
      <c r="G16" s="146">
        <f>G8-G11</f>
        <v>-4526</v>
      </c>
      <c r="H16" s="23">
        <f t="shared" si="3"/>
        <v>1395</v>
      </c>
      <c r="I16" s="146">
        <f>I8-I11</f>
        <v>1273</v>
      </c>
      <c r="J16" s="23">
        <f>J8-J11</f>
        <v>720</v>
      </c>
      <c r="K16" s="146">
        <f>K8-K11</f>
        <v>659</v>
      </c>
      <c r="L16" s="23">
        <f>L8-L11</f>
        <v>0</v>
      </c>
      <c r="M16" s="146">
        <f>M8-M11</f>
        <v>0</v>
      </c>
      <c r="N16" s="23">
        <f t="shared" si="3"/>
        <v>154</v>
      </c>
      <c r="O16" s="146">
        <f t="shared" si="3"/>
        <v>286</v>
      </c>
      <c r="P16" s="23">
        <f t="shared" si="3"/>
        <v>86</v>
      </c>
      <c r="Q16" s="146">
        <f t="shared" si="3"/>
        <v>146</v>
      </c>
      <c r="R16" s="23">
        <f t="shared" si="3"/>
        <v>0</v>
      </c>
      <c r="S16" s="146">
        <f t="shared" si="3"/>
        <v>0</v>
      </c>
      <c r="T16" s="153"/>
      <c r="U16" s="153"/>
      <c r="V16" s="153"/>
      <c r="W16" s="153"/>
      <c r="X16" s="153"/>
      <c r="Y16" s="153"/>
      <c r="Z16" s="153"/>
      <c r="AA16" s="153"/>
      <c r="AB16" s="153"/>
      <c r="AC16" s="153"/>
    </row>
    <row r="17" spans="1:29" ht="15.75" customHeight="1">
      <c r="A17" s="266"/>
      <c r="B17" s="82" t="s">
        <v>59</v>
      </c>
      <c r="C17" s="83"/>
      <c r="D17" s="83"/>
      <c r="E17" s="226"/>
      <c r="F17" s="6">
        <v>25223</v>
      </c>
      <c r="G17" s="5">
        <v>27623</v>
      </c>
      <c r="H17" s="6">
        <v>0</v>
      </c>
      <c r="I17" s="143">
        <v>0</v>
      </c>
      <c r="J17" s="6">
        <v>0</v>
      </c>
      <c r="K17" s="5">
        <v>0</v>
      </c>
      <c r="L17" s="6">
        <v>0</v>
      </c>
      <c r="M17" s="5">
        <v>0</v>
      </c>
      <c r="N17" s="6">
        <v>0</v>
      </c>
      <c r="O17" s="5">
        <v>0</v>
      </c>
      <c r="P17" s="6">
        <v>0</v>
      </c>
      <c r="Q17" s="5">
        <v>0</v>
      </c>
      <c r="R17" s="6">
        <v>0</v>
      </c>
      <c r="S17" s="147">
        <v>0</v>
      </c>
      <c r="T17" s="153"/>
      <c r="U17" s="153"/>
      <c r="V17" s="153"/>
      <c r="W17" s="153"/>
      <c r="X17" s="153"/>
      <c r="Y17" s="153"/>
      <c r="Z17" s="153"/>
      <c r="AA17" s="153"/>
      <c r="AB17" s="153"/>
      <c r="AC17" s="153"/>
    </row>
    <row r="18" spans="1:29" ht="15.75" customHeight="1">
      <c r="A18" s="267"/>
      <c r="B18" s="85" t="s">
        <v>60</v>
      </c>
      <c r="C18" s="86"/>
      <c r="D18" s="86"/>
      <c r="E18" s="227"/>
      <c r="F18" s="148">
        <v>0</v>
      </c>
      <c r="G18" s="149">
        <v>0</v>
      </c>
      <c r="H18" s="148">
        <v>0</v>
      </c>
      <c r="I18" s="149">
        <v>0</v>
      </c>
      <c r="J18" s="148">
        <v>0</v>
      </c>
      <c r="K18" s="149">
        <v>0</v>
      </c>
      <c r="L18" s="148">
        <v>0</v>
      </c>
      <c r="M18" s="149">
        <v>0</v>
      </c>
      <c r="N18" s="148">
        <v>0</v>
      </c>
      <c r="O18" s="149">
        <v>0</v>
      </c>
      <c r="P18" s="148">
        <v>0</v>
      </c>
      <c r="Q18" s="149">
        <v>0</v>
      </c>
      <c r="R18" s="148">
        <v>0</v>
      </c>
      <c r="S18" s="150">
        <v>0</v>
      </c>
      <c r="T18" s="153"/>
      <c r="U18" s="153"/>
      <c r="V18" s="153"/>
      <c r="W18" s="153"/>
      <c r="X18" s="153"/>
      <c r="Y18" s="153"/>
      <c r="Z18" s="153"/>
      <c r="AA18" s="153"/>
      <c r="AB18" s="153"/>
      <c r="AC18" s="153"/>
    </row>
    <row r="19" spans="1:29" ht="15.75" customHeight="1">
      <c r="A19" s="266" t="s">
        <v>84</v>
      </c>
      <c r="B19" s="88" t="s">
        <v>61</v>
      </c>
      <c r="C19" s="78"/>
      <c r="D19" s="78"/>
      <c r="E19" s="228"/>
      <c r="F19" s="19">
        <v>23241</v>
      </c>
      <c r="G19" s="151">
        <v>16137</v>
      </c>
      <c r="H19" s="19">
        <v>232</v>
      </c>
      <c r="I19" s="151">
        <v>460</v>
      </c>
      <c r="J19" s="19">
        <v>0</v>
      </c>
      <c r="K19" s="151">
        <v>0</v>
      </c>
      <c r="L19" s="19">
        <v>56</v>
      </c>
      <c r="M19" s="151">
        <v>53</v>
      </c>
      <c r="N19" s="19">
        <v>3651</v>
      </c>
      <c r="O19" s="151">
        <v>18251</v>
      </c>
      <c r="P19" s="19">
        <v>23</v>
      </c>
      <c r="Q19" s="151">
        <v>23</v>
      </c>
      <c r="R19" s="19">
        <v>2045</v>
      </c>
      <c r="S19" s="151">
        <v>0</v>
      </c>
      <c r="T19" s="153"/>
      <c r="U19" s="153"/>
      <c r="V19" s="153"/>
      <c r="W19" s="153"/>
      <c r="X19" s="153"/>
      <c r="Y19" s="153"/>
      <c r="Z19" s="153"/>
      <c r="AA19" s="153"/>
      <c r="AB19" s="153"/>
      <c r="AC19" s="153"/>
    </row>
    <row r="20" spans="1:29" ht="15.75" customHeight="1">
      <c r="A20" s="266"/>
      <c r="B20" s="87"/>
      <c r="C20" s="80" t="s">
        <v>62</v>
      </c>
      <c r="D20" s="83"/>
      <c r="E20" s="108"/>
      <c r="F20" s="6">
        <v>16260</v>
      </c>
      <c r="G20" s="5">
        <v>12181</v>
      </c>
      <c r="H20" s="6">
        <v>57</v>
      </c>
      <c r="I20" s="5">
        <v>108</v>
      </c>
      <c r="J20" s="6">
        <v>0</v>
      </c>
      <c r="K20" s="143">
        <v>0</v>
      </c>
      <c r="L20" s="6">
        <v>0</v>
      </c>
      <c r="M20" s="5">
        <v>0</v>
      </c>
      <c r="N20" s="6">
        <v>3384</v>
      </c>
      <c r="O20" s="143">
        <v>18244</v>
      </c>
      <c r="P20" s="6">
        <v>0</v>
      </c>
      <c r="Q20" s="5">
        <v>0</v>
      </c>
      <c r="R20" s="6">
        <v>1729</v>
      </c>
      <c r="S20" s="5">
        <v>0</v>
      </c>
      <c r="T20" s="153"/>
      <c r="U20" s="153"/>
      <c r="V20" s="153"/>
      <c r="W20" s="153"/>
      <c r="X20" s="153"/>
      <c r="Y20" s="153"/>
      <c r="Z20" s="153"/>
      <c r="AA20" s="153"/>
      <c r="AB20" s="153"/>
      <c r="AC20" s="153"/>
    </row>
    <row r="21" spans="1:29" ht="15.75" customHeight="1">
      <c r="A21" s="266"/>
      <c r="B21" s="107" t="s">
        <v>63</v>
      </c>
      <c r="C21" s="215"/>
      <c r="D21" s="215"/>
      <c r="E21" s="224" t="s">
        <v>100</v>
      </c>
      <c r="F21" s="144">
        <v>23241</v>
      </c>
      <c r="G21" s="145">
        <v>16137</v>
      </c>
      <c r="H21" s="144">
        <v>232</v>
      </c>
      <c r="I21" s="145">
        <v>460</v>
      </c>
      <c r="J21" s="144">
        <v>0</v>
      </c>
      <c r="K21" s="145">
        <v>0</v>
      </c>
      <c r="L21" s="144">
        <v>56</v>
      </c>
      <c r="M21" s="145">
        <v>53</v>
      </c>
      <c r="N21" s="144">
        <v>3651</v>
      </c>
      <c r="O21" s="145">
        <v>18251</v>
      </c>
      <c r="P21" s="144">
        <v>23</v>
      </c>
      <c r="Q21" s="145">
        <v>23</v>
      </c>
      <c r="R21" s="144">
        <v>2045</v>
      </c>
      <c r="S21" s="145">
        <v>0</v>
      </c>
      <c r="T21" s="153"/>
      <c r="U21" s="153"/>
      <c r="V21" s="153"/>
      <c r="W21" s="153"/>
      <c r="X21" s="153"/>
      <c r="Y21" s="153"/>
      <c r="Z21" s="153"/>
      <c r="AA21" s="153"/>
      <c r="AB21" s="153"/>
      <c r="AC21" s="153"/>
    </row>
    <row r="22" spans="1:29" ht="15.75" customHeight="1">
      <c r="A22" s="266"/>
      <c r="B22" s="88" t="s">
        <v>64</v>
      </c>
      <c r="C22" s="78"/>
      <c r="D22" s="78"/>
      <c r="E22" s="228" t="s">
        <v>101</v>
      </c>
      <c r="F22" s="19">
        <v>28593</v>
      </c>
      <c r="G22" s="151">
        <v>20616</v>
      </c>
      <c r="H22" s="19">
        <v>8128</v>
      </c>
      <c r="I22" s="151">
        <v>8826</v>
      </c>
      <c r="J22" s="19">
        <v>1081</v>
      </c>
      <c r="K22" s="151">
        <v>1205</v>
      </c>
      <c r="L22" s="19">
        <v>56</v>
      </c>
      <c r="M22" s="151">
        <v>53</v>
      </c>
      <c r="N22" s="19">
        <v>12154</v>
      </c>
      <c r="O22" s="151">
        <v>27204</v>
      </c>
      <c r="P22" s="19">
        <v>51</v>
      </c>
      <c r="Q22" s="151">
        <v>55</v>
      </c>
      <c r="R22" s="19">
        <v>1995</v>
      </c>
      <c r="S22" s="151">
        <v>0</v>
      </c>
      <c r="T22" s="153"/>
      <c r="U22" s="153"/>
      <c r="V22" s="153"/>
      <c r="W22" s="153"/>
      <c r="X22" s="153"/>
      <c r="Y22" s="153"/>
      <c r="Z22" s="153"/>
      <c r="AA22" s="153"/>
      <c r="AB22" s="153"/>
      <c r="AC22" s="153"/>
    </row>
    <row r="23" spans="1:29" ht="15.75" customHeight="1">
      <c r="A23" s="266"/>
      <c r="B23" s="71" t="s">
        <v>65</v>
      </c>
      <c r="C23" s="72" t="s">
        <v>66</v>
      </c>
      <c r="D23" s="73"/>
      <c r="E23" s="225"/>
      <c r="F23" s="23">
        <v>9874</v>
      </c>
      <c r="G23" s="146">
        <v>7802</v>
      </c>
      <c r="H23" s="23">
        <v>4426</v>
      </c>
      <c r="I23" s="146">
        <v>4982</v>
      </c>
      <c r="J23" s="23">
        <v>326</v>
      </c>
      <c r="K23" s="146">
        <v>349</v>
      </c>
      <c r="L23" s="23">
        <v>0</v>
      </c>
      <c r="M23" s="146">
        <v>5</v>
      </c>
      <c r="N23" s="23">
        <v>8420</v>
      </c>
      <c r="O23" s="146">
        <v>21635</v>
      </c>
      <c r="P23" s="23">
        <v>0</v>
      </c>
      <c r="Q23" s="146">
        <v>0</v>
      </c>
      <c r="R23" s="23">
        <v>0</v>
      </c>
      <c r="S23" s="146">
        <v>0</v>
      </c>
      <c r="T23" s="153"/>
      <c r="U23" s="153"/>
      <c r="V23" s="153"/>
      <c r="W23" s="153"/>
      <c r="X23" s="153"/>
      <c r="Y23" s="153"/>
      <c r="Z23" s="153"/>
      <c r="AA23" s="153"/>
      <c r="AB23" s="153"/>
      <c r="AC23" s="153"/>
    </row>
    <row r="24" spans="1:29" ht="15.75" customHeight="1">
      <c r="A24" s="266"/>
      <c r="B24" s="82" t="s">
        <v>102</v>
      </c>
      <c r="C24" s="83"/>
      <c r="D24" s="83"/>
      <c r="E24" s="108" t="s">
        <v>103</v>
      </c>
      <c r="F24" s="6">
        <f aca="true" t="shared" si="4" ref="F24:S24">F21-F22</f>
        <v>-5352</v>
      </c>
      <c r="G24" s="5">
        <f>G21-G22</f>
        <v>-4479</v>
      </c>
      <c r="H24" s="6">
        <f t="shared" si="4"/>
        <v>-7896</v>
      </c>
      <c r="I24" s="5">
        <f>I21-I22</f>
        <v>-8366</v>
      </c>
      <c r="J24" s="6">
        <f>J21-J22</f>
        <v>-1081</v>
      </c>
      <c r="K24" s="5">
        <f>K21-K22</f>
        <v>-1205</v>
      </c>
      <c r="L24" s="6">
        <f>L21-L22</f>
        <v>0</v>
      </c>
      <c r="M24" s="5">
        <f>M21-M22</f>
        <v>0</v>
      </c>
      <c r="N24" s="6">
        <f t="shared" si="4"/>
        <v>-8503</v>
      </c>
      <c r="O24" s="5">
        <f t="shared" si="4"/>
        <v>-8953</v>
      </c>
      <c r="P24" s="6">
        <f t="shared" si="4"/>
        <v>-28</v>
      </c>
      <c r="Q24" s="5">
        <f t="shared" si="4"/>
        <v>-32</v>
      </c>
      <c r="R24" s="6">
        <f t="shared" si="4"/>
        <v>50</v>
      </c>
      <c r="S24" s="5">
        <f t="shared" si="4"/>
        <v>0</v>
      </c>
      <c r="T24" s="153"/>
      <c r="U24" s="153"/>
      <c r="V24" s="153"/>
      <c r="W24" s="153"/>
      <c r="X24" s="153"/>
      <c r="Y24" s="153"/>
      <c r="Z24" s="153"/>
      <c r="AA24" s="153"/>
      <c r="AB24" s="153"/>
      <c r="AC24" s="153"/>
    </row>
    <row r="25" spans="1:29" ht="15.75" customHeight="1">
      <c r="A25" s="266"/>
      <c r="B25" s="114" t="s">
        <v>67</v>
      </c>
      <c r="C25" s="73"/>
      <c r="D25" s="73"/>
      <c r="E25" s="268" t="s">
        <v>104</v>
      </c>
      <c r="F25" s="240">
        <v>5352</v>
      </c>
      <c r="G25" s="242">
        <v>4479</v>
      </c>
      <c r="H25" s="240">
        <v>7896</v>
      </c>
      <c r="I25" s="242">
        <v>8366</v>
      </c>
      <c r="J25" s="240">
        <v>1081</v>
      </c>
      <c r="K25" s="242">
        <v>1205</v>
      </c>
      <c r="L25" s="240">
        <v>0</v>
      </c>
      <c r="M25" s="242">
        <v>0</v>
      </c>
      <c r="N25" s="240">
        <v>8503</v>
      </c>
      <c r="O25" s="242">
        <v>8953</v>
      </c>
      <c r="P25" s="240">
        <v>28</v>
      </c>
      <c r="Q25" s="242">
        <v>32</v>
      </c>
      <c r="R25" s="240">
        <v>0</v>
      </c>
      <c r="S25" s="242">
        <v>0</v>
      </c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29" ht="15.75" customHeight="1">
      <c r="A26" s="266"/>
      <c r="B26" s="107" t="s">
        <v>68</v>
      </c>
      <c r="C26" s="215"/>
      <c r="D26" s="215"/>
      <c r="E26" s="269"/>
      <c r="F26" s="241"/>
      <c r="G26" s="243"/>
      <c r="H26" s="241"/>
      <c r="I26" s="243"/>
      <c r="J26" s="241"/>
      <c r="K26" s="243"/>
      <c r="L26" s="241"/>
      <c r="M26" s="243"/>
      <c r="N26" s="241"/>
      <c r="O26" s="243"/>
      <c r="P26" s="241"/>
      <c r="Q26" s="243"/>
      <c r="R26" s="241"/>
      <c r="S26" s="24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</row>
    <row r="27" spans="1:29" ht="15.75" customHeight="1">
      <c r="A27" s="267"/>
      <c r="B27" s="85" t="s">
        <v>105</v>
      </c>
      <c r="C27" s="86"/>
      <c r="D27" s="86"/>
      <c r="E27" s="229" t="s">
        <v>106</v>
      </c>
      <c r="F27" s="38">
        <f aca="true" t="shared" si="5" ref="F27:S27">F24+F25</f>
        <v>0</v>
      </c>
      <c r="G27" s="152">
        <f>G24+G25</f>
        <v>0</v>
      </c>
      <c r="H27" s="38">
        <f t="shared" si="5"/>
        <v>0</v>
      </c>
      <c r="I27" s="152">
        <f>I24+I25</f>
        <v>0</v>
      </c>
      <c r="J27" s="38">
        <f>J24+J25</f>
        <v>0</v>
      </c>
      <c r="K27" s="152">
        <f>K24+K25</f>
        <v>0</v>
      </c>
      <c r="L27" s="38">
        <f>L24+L25</f>
        <v>0</v>
      </c>
      <c r="M27" s="152">
        <f>M24+M25</f>
        <v>0</v>
      </c>
      <c r="N27" s="38">
        <f t="shared" si="5"/>
        <v>0</v>
      </c>
      <c r="O27" s="152">
        <f t="shared" si="5"/>
        <v>0</v>
      </c>
      <c r="P27" s="38">
        <f t="shared" si="5"/>
        <v>0</v>
      </c>
      <c r="Q27" s="152">
        <f t="shared" si="5"/>
        <v>0</v>
      </c>
      <c r="R27" s="38">
        <f t="shared" si="5"/>
        <v>50</v>
      </c>
      <c r="S27" s="152">
        <f t="shared" si="5"/>
        <v>0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53"/>
    </row>
    <row r="28" spans="6:29" ht="15.75" customHeight="1">
      <c r="F28" s="153"/>
      <c r="G28" s="153"/>
      <c r="H28" s="153"/>
      <c r="I28" s="153"/>
      <c r="J28" s="153"/>
      <c r="K28" s="153"/>
      <c r="L28" s="154"/>
      <c r="M28" s="153"/>
      <c r="N28" s="153"/>
      <c r="O28" s="153"/>
      <c r="P28" s="154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</row>
    <row r="29" spans="1:29" ht="15.75" customHeight="1">
      <c r="A29" s="86"/>
      <c r="F29" s="153"/>
      <c r="G29" s="153"/>
      <c r="H29" s="153"/>
      <c r="I29" s="155" t="s">
        <v>107</v>
      </c>
      <c r="J29" s="156"/>
      <c r="K29" s="156"/>
      <c r="L29" s="154"/>
      <c r="M29" s="154"/>
      <c r="N29" s="156"/>
      <c r="O29" s="156"/>
      <c r="P29" s="154"/>
      <c r="Q29" s="154"/>
      <c r="R29" s="154"/>
      <c r="S29" s="156"/>
      <c r="T29" s="153"/>
      <c r="U29" s="153"/>
      <c r="V29" s="153"/>
      <c r="W29" s="153"/>
      <c r="X29" s="153"/>
      <c r="Y29" s="153"/>
      <c r="Z29" s="153"/>
      <c r="AA29" s="153"/>
      <c r="AB29" s="153"/>
      <c r="AC29" s="155"/>
    </row>
    <row r="30" spans="1:29" ht="15.75" customHeight="1">
      <c r="A30" s="260" t="s">
        <v>69</v>
      </c>
      <c r="B30" s="261"/>
      <c r="C30" s="261"/>
      <c r="D30" s="261"/>
      <c r="E30" s="262"/>
      <c r="F30" s="244" t="s">
        <v>265</v>
      </c>
      <c r="G30" s="245"/>
      <c r="H30" s="244" t="s">
        <v>266</v>
      </c>
      <c r="I30" s="245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</row>
    <row r="31" spans="1:29" ht="15.75" customHeight="1">
      <c r="A31" s="263"/>
      <c r="B31" s="264"/>
      <c r="C31" s="264"/>
      <c r="D31" s="264"/>
      <c r="E31" s="265"/>
      <c r="F31" s="158" t="s">
        <v>239</v>
      </c>
      <c r="G31" s="168" t="s">
        <v>2</v>
      </c>
      <c r="H31" s="158" t="s">
        <v>239</v>
      </c>
      <c r="I31" s="159" t="s">
        <v>2</v>
      </c>
      <c r="J31" s="160"/>
      <c r="K31" s="157"/>
      <c r="L31" s="160"/>
      <c r="M31" s="157"/>
      <c r="N31" s="160"/>
      <c r="O31" s="157"/>
      <c r="P31" s="160"/>
      <c r="Q31" s="157"/>
      <c r="R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</row>
    <row r="32" spans="1:29" ht="15.75" customHeight="1">
      <c r="A32" s="246" t="s">
        <v>85</v>
      </c>
      <c r="B32" s="68" t="s">
        <v>50</v>
      </c>
      <c r="C32" s="69"/>
      <c r="D32" s="69"/>
      <c r="E32" s="219" t="s">
        <v>41</v>
      </c>
      <c r="F32" s="19">
        <v>1987</v>
      </c>
      <c r="G32" s="161">
        <v>1946</v>
      </c>
      <c r="H32" s="141">
        <v>14658</v>
      </c>
      <c r="I32" s="142">
        <v>14615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2"/>
      <c r="Y32" s="162"/>
      <c r="Z32" s="161"/>
      <c r="AA32" s="161"/>
      <c r="AB32" s="162"/>
      <c r="AC32" s="162"/>
    </row>
    <row r="33" spans="1:29" ht="15.75" customHeight="1">
      <c r="A33" s="247"/>
      <c r="B33" s="96"/>
      <c r="C33" s="72" t="s">
        <v>70</v>
      </c>
      <c r="D33" s="73"/>
      <c r="E33" s="112"/>
      <c r="F33" s="23">
        <v>1987</v>
      </c>
      <c r="G33" s="169">
        <v>1946</v>
      </c>
      <c r="H33" s="23">
        <v>13032</v>
      </c>
      <c r="I33" s="146">
        <v>12951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2"/>
      <c r="Y33" s="162"/>
      <c r="Z33" s="161"/>
      <c r="AA33" s="161"/>
      <c r="AB33" s="162"/>
      <c r="AC33" s="162"/>
    </row>
    <row r="34" spans="1:29" ht="15.75" customHeight="1">
      <c r="A34" s="247"/>
      <c r="B34" s="96"/>
      <c r="C34" s="220"/>
      <c r="D34" s="80" t="s">
        <v>71</v>
      </c>
      <c r="E34" s="110"/>
      <c r="F34" s="6">
        <v>1987</v>
      </c>
      <c r="G34" s="170">
        <v>1946</v>
      </c>
      <c r="H34" s="6">
        <v>0</v>
      </c>
      <c r="I34" s="5">
        <v>0</v>
      </c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2"/>
      <c r="Y34" s="162"/>
      <c r="Z34" s="161"/>
      <c r="AA34" s="161"/>
      <c r="AB34" s="162"/>
      <c r="AC34" s="162"/>
    </row>
    <row r="35" spans="1:29" ht="15.75" customHeight="1">
      <c r="A35" s="247"/>
      <c r="B35" s="81"/>
      <c r="C35" s="221" t="s">
        <v>72</v>
      </c>
      <c r="D35" s="215"/>
      <c r="E35" s="216"/>
      <c r="F35" s="144">
        <v>0</v>
      </c>
      <c r="G35" s="171">
        <v>0</v>
      </c>
      <c r="H35" s="144">
        <v>1625</v>
      </c>
      <c r="I35" s="145">
        <v>1664</v>
      </c>
      <c r="J35" s="162"/>
      <c r="K35" s="162"/>
      <c r="L35" s="161"/>
      <c r="M35" s="161"/>
      <c r="N35" s="162"/>
      <c r="O35" s="162"/>
      <c r="P35" s="161"/>
      <c r="Q35" s="161"/>
      <c r="R35" s="161"/>
      <c r="S35" s="161"/>
      <c r="T35" s="161"/>
      <c r="U35" s="161"/>
      <c r="V35" s="161"/>
      <c r="W35" s="161"/>
      <c r="X35" s="162"/>
      <c r="Y35" s="162"/>
      <c r="Z35" s="161"/>
      <c r="AA35" s="161"/>
      <c r="AB35" s="162"/>
      <c r="AC35" s="162"/>
    </row>
    <row r="36" spans="1:29" ht="15.75" customHeight="1">
      <c r="A36" s="247"/>
      <c r="B36" s="88" t="s">
        <v>53</v>
      </c>
      <c r="C36" s="78"/>
      <c r="D36" s="78"/>
      <c r="E36" s="219" t="s">
        <v>42</v>
      </c>
      <c r="F36" s="17">
        <v>1760</v>
      </c>
      <c r="G36" s="146">
        <v>765</v>
      </c>
      <c r="H36" s="19">
        <v>14658</v>
      </c>
      <c r="I36" s="151">
        <v>14615</v>
      </c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  <c r="AC36" s="162"/>
    </row>
    <row r="37" spans="1:29" ht="15.75" customHeight="1">
      <c r="A37" s="247"/>
      <c r="B37" s="96"/>
      <c r="C37" s="80" t="s">
        <v>73</v>
      </c>
      <c r="D37" s="83"/>
      <c r="E37" s="110"/>
      <c r="F37" s="4">
        <v>1600</v>
      </c>
      <c r="G37" s="5">
        <v>604</v>
      </c>
      <c r="H37" s="6">
        <v>13110</v>
      </c>
      <c r="I37" s="5">
        <v>13041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2"/>
      <c r="AC37" s="162"/>
    </row>
    <row r="38" spans="1:29" ht="15.75" customHeight="1">
      <c r="A38" s="247"/>
      <c r="B38" s="81"/>
      <c r="C38" s="80" t="s">
        <v>74</v>
      </c>
      <c r="D38" s="83"/>
      <c r="E38" s="110"/>
      <c r="F38" s="4">
        <v>160</v>
      </c>
      <c r="G38" s="5">
        <v>161</v>
      </c>
      <c r="H38" s="6">
        <v>1548</v>
      </c>
      <c r="I38" s="5">
        <v>1573</v>
      </c>
      <c r="J38" s="161"/>
      <c r="K38" s="162"/>
      <c r="L38" s="161"/>
      <c r="M38" s="161"/>
      <c r="N38" s="161"/>
      <c r="O38" s="162"/>
      <c r="P38" s="161"/>
      <c r="Q38" s="161"/>
      <c r="R38" s="161"/>
      <c r="S38" s="161"/>
      <c r="T38" s="161"/>
      <c r="U38" s="161"/>
      <c r="V38" s="162"/>
      <c r="W38" s="162"/>
      <c r="X38" s="161"/>
      <c r="Y38" s="161"/>
      <c r="Z38" s="161"/>
      <c r="AA38" s="161"/>
      <c r="AB38" s="162"/>
      <c r="AC38" s="162"/>
    </row>
    <row r="39" spans="1:29" ht="15.75" customHeight="1">
      <c r="A39" s="248"/>
      <c r="B39" s="92" t="s">
        <v>75</v>
      </c>
      <c r="C39" s="95"/>
      <c r="D39" s="95"/>
      <c r="E39" s="209" t="s">
        <v>108</v>
      </c>
      <c r="F39" s="7">
        <f>F32-F36</f>
        <v>227</v>
      </c>
      <c r="G39" s="152">
        <f>G32-G36</f>
        <v>1181</v>
      </c>
      <c r="H39" s="7">
        <f>H32-H36</f>
        <v>0</v>
      </c>
      <c r="I39" s="152">
        <f>I32-I36</f>
        <v>0</v>
      </c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2"/>
      <c r="AC39" s="162"/>
    </row>
    <row r="40" spans="1:29" ht="15.75" customHeight="1">
      <c r="A40" s="246" t="s">
        <v>86</v>
      </c>
      <c r="B40" s="88" t="s">
        <v>76</v>
      </c>
      <c r="C40" s="78"/>
      <c r="D40" s="78"/>
      <c r="E40" s="219" t="s">
        <v>44</v>
      </c>
      <c r="F40" s="17">
        <v>695</v>
      </c>
      <c r="G40" s="151">
        <v>1418</v>
      </c>
      <c r="H40" s="19">
        <v>15896</v>
      </c>
      <c r="I40" s="151">
        <v>14572</v>
      </c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2"/>
      <c r="Y40" s="162"/>
      <c r="Z40" s="162"/>
      <c r="AA40" s="162"/>
      <c r="AB40" s="161"/>
      <c r="AC40" s="161"/>
    </row>
    <row r="41" spans="1:29" ht="15.75" customHeight="1">
      <c r="A41" s="249"/>
      <c r="B41" s="81"/>
      <c r="C41" s="80" t="s">
        <v>77</v>
      </c>
      <c r="D41" s="83"/>
      <c r="E41" s="110"/>
      <c r="F41" s="172">
        <v>654</v>
      </c>
      <c r="G41" s="147">
        <v>1377</v>
      </c>
      <c r="H41" s="163">
        <v>3474</v>
      </c>
      <c r="I41" s="164">
        <v>3079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2"/>
      <c r="U41" s="162"/>
      <c r="V41" s="162"/>
      <c r="W41" s="162"/>
      <c r="X41" s="162"/>
      <c r="Y41" s="162"/>
      <c r="Z41" s="162"/>
      <c r="AA41" s="162"/>
      <c r="AB41" s="161"/>
      <c r="AC41" s="161"/>
    </row>
    <row r="42" spans="1:29" ht="15.75" customHeight="1">
      <c r="A42" s="249"/>
      <c r="B42" s="88" t="s">
        <v>64</v>
      </c>
      <c r="C42" s="78"/>
      <c r="D42" s="78"/>
      <c r="E42" s="219" t="s">
        <v>45</v>
      </c>
      <c r="F42" s="17">
        <v>922</v>
      </c>
      <c r="G42" s="151">
        <v>2599</v>
      </c>
      <c r="H42" s="19">
        <v>15896</v>
      </c>
      <c r="I42" s="151">
        <v>14572</v>
      </c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2"/>
      <c r="Y42" s="162"/>
      <c r="Z42" s="161"/>
      <c r="AA42" s="161"/>
      <c r="AB42" s="161"/>
      <c r="AC42" s="161"/>
    </row>
    <row r="43" spans="1:29" ht="15.75" customHeight="1">
      <c r="A43" s="249"/>
      <c r="B43" s="81"/>
      <c r="C43" s="80" t="s">
        <v>78</v>
      </c>
      <c r="D43" s="83"/>
      <c r="E43" s="110"/>
      <c r="F43" s="4">
        <v>647</v>
      </c>
      <c r="G43" s="5">
        <v>1674</v>
      </c>
      <c r="H43" s="6">
        <v>6679</v>
      </c>
      <c r="I43" s="5">
        <v>7356</v>
      </c>
      <c r="J43" s="162"/>
      <c r="K43" s="162"/>
      <c r="L43" s="161"/>
      <c r="M43" s="161"/>
      <c r="N43" s="162"/>
      <c r="O43" s="162"/>
      <c r="P43" s="161"/>
      <c r="Q43" s="161"/>
      <c r="R43" s="161"/>
      <c r="S43" s="161"/>
      <c r="T43" s="161"/>
      <c r="U43" s="161"/>
      <c r="V43" s="162"/>
      <c r="W43" s="161"/>
      <c r="X43" s="162"/>
      <c r="Y43" s="162"/>
      <c r="Z43" s="161"/>
      <c r="AA43" s="161"/>
      <c r="AB43" s="162"/>
      <c r="AC43" s="162"/>
    </row>
    <row r="44" spans="1:29" ht="15.75" customHeight="1">
      <c r="A44" s="250"/>
      <c r="B44" s="85" t="s">
        <v>75</v>
      </c>
      <c r="C44" s="86"/>
      <c r="D44" s="86"/>
      <c r="E44" s="209" t="s">
        <v>109</v>
      </c>
      <c r="F44" s="165">
        <f>F40-F42</f>
        <v>-227</v>
      </c>
      <c r="G44" s="149">
        <f>G40-G42</f>
        <v>-1181</v>
      </c>
      <c r="H44" s="165">
        <f>H40-H42</f>
        <v>0</v>
      </c>
      <c r="I44" s="149">
        <f>I40-I42</f>
        <v>0</v>
      </c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1"/>
      <c r="W44" s="161"/>
      <c r="X44" s="162"/>
      <c r="Y44" s="162"/>
      <c r="Z44" s="161"/>
      <c r="AA44" s="161"/>
      <c r="AB44" s="161"/>
      <c r="AC44" s="161"/>
    </row>
    <row r="45" spans="1:29" ht="15.75" customHeight="1">
      <c r="A45" s="251" t="s">
        <v>87</v>
      </c>
      <c r="B45" s="134" t="s">
        <v>79</v>
      </c>
      <c r="C45" s="222"/>
      <c r="D45" s="222"/>
      <c r="E45" s="223" t="s">
        <v>110</v>
      </c>
      <c r="F45" s="166">
        <f>F39+F44</f>
        <v>0</v>
      </c>
      <c r="G45" s="167">
        <f>G39+G44</f>
        <v>0</v>
      </c>
      <c r="H45" s="166">
        <f>H39+H44</f>
        <v>0</v>
      </c>
      <c r="I45" s="167">
        <f>I39+I44</f>
        <v>0</v>
      </c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</row>
    <row r="46" spans="1:29" ht="15.75" customHeight="1">
      <c r="A46" s="252"/>
      <c r="B46" s="82" t="s">
        <v>80</v>
      </c>
      <c r="C46" s="83"/>
      <c r="D46" s="83"/>
      <c r="E46" s="83"/>
      <c r="F46" s="172">
        <v>0</v>
      </c>
      <c r="G46" s="147">
        <v>0</v>
      </c>
      <c r="H46" s="163">
        <v>0</v>
      </c>
      <c r="I46" s="164">
        <v>0</v>
      </c>
      <c r="J46" s="162"/>
      <c r="K46" s="162"/>
      <c r="L46" s="161"/>
      <c r="M46" s="161"/>
      <c r="N46" s="162"/>
      <c r="O46" s="162"/>
      <c r="P46" s="161"/>
      <c r="Q46" s="161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</row>
    <row r="47" spans="1:29" ht="15.75" customHeight="1">
      <c r="A47" s="252"/>
      <c r="B47" s="82" t="s">
        <v>81</v>
      </c>
      <c r="C47" s="83"/>
      <c r="D47" s="83"/>
      <c r="E47" s="83"/>
      <c r="F47" s="4">
        <v>0</v>
      </c>
      <c r="G47" s="5">
        <v>0</v>
      </c>
      <c r="H47" s="6">
        <v>0</v>
      </c>
      <c r="I47" s="5">
        <v>0</v>
      </c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</row>
    <row r="48" spans="1:29" ht="15.75" customHeight="1">
      <c r="A48" s="253"/>
      <c r="B48" s="85" t="s">
        <v>82</v>
      </c>
      <c r="C48" s="86"/>
      <c r="D48" s="86"/>
      <c r="E48" s="86"/>
      <c r="F48" s="38">
        <v>0</v>
      </c>
      <c r="G48" s="173">
        <v>0</v>
      </c>
      <c r="H48" s="38">
        <v>0</v>
      </c>
      <c r="I48" s="152">
        <v>0</v>
      </c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</row>
    <row r="49" spans="1:20" ht="15.75" customHeight="1">
      <c r="A49" s="54" t="s">
        <v>111</v>
      </c>
      <c r="S49" s="96"/>
      <c r="T49" s="96"/>
    </row>
    <row r="50" spans="19:20" ht="15.75" customHeight="1">
      <c r="S50" s="96"/>
      <c r="T50" s="96"/>
    </row>
  </sheetData>
  <sheetProtection/>
  <mergeCells count="36">
    <mergeCell ref="F6:G6"/>
    <mergeCell ref="H6:I6"/>
    <mergeCell ref="A45:A48"/>
    <mergeCell ref="A6:E7"/>
    <mergeCell ref="A30:E31"/>
    <mergeCell ref="A8:A18"/>
    <mergeCell ref="A19:A27"/>
    <mergeCell ref="E25:E26"/>
    <mergeCell ref="R6:S6"/>
    <mergeCell ref="P6:Q6"/>
    <mergeCell ref="A32:A39"/>
    <mergeCell ref="A40:A44"/>
    <mergeCell ref="N25:N26"/>
    <mergeCell ref="O25:O26"/>
    <mergeCell ref="F25:F26"/>
    <mergeCell ref="G25:G26"/>
    <mergeCell ref="H25:H26"/>
    <mergeCell ref="I25:I26"/>
    <mergeCell ref="N6:O6"/>
    <mergeCell ref="R30:S30"/>
    <mergeCell ref="F30:G30"/>
    <mergeCell ref="H30:I30"/>
    <mergeCell ref="N30:O30"/>
    <mergeCell ref="P30:Q30"/>
    <mergeCell ref="P25:P26"/>
    <mergeCell ref="Q25:Q26"/>
    <mergeCell ref="R25:R26"/>
    <mergeCell ref="S25:S26"/>
    <mergeCell ref="J30:K30"/>
    <mergeCell ref="L30:M30"/>
    <mergeCell ref="J6:K6"/>
    <mergeCell ref="L6:M6"/>
    <mergeCell ref="J25:J26"/>
    <mergeCell ref="K25:K26"/>
    <mergeCell ref="L25:L26"/>
    <mergeCell ref="M25:M26"/>
  </mergeCells>
  <printOptions horizontalCentered="1" verticalCentered="1"/>
  <pageMargins left="0.7874015748031497" right="0.27" top="0.38" bottom="0.34" header="0.1968503937007874" footer="0.1968503937007874"/>
  <pageSetup blackAndWhite="1" horizontalDpi="600" verticalDpi="600" orientation="landscape" paperSize="9" scale="59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80" zoomScaleSheetLayoutView="80" zoomScalePageLayoutView="0" workbookViewId="0" topLeftCell="A1">
      <pane xSplit="5" ySplit="8" topLeftCell="F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K42" sqref="K42"/>
    </sheetView>
  </sheetViews>
  <sheetFormatPr defaultColWidth="8.796875" defaultRowHeight="14.25"/>
  <cols>
    <col min="1" max="2" width="3.59765625" style="54" customWidth="1"/>
    <col min="3" max="4" width="1.59765625" style="54" customWidth="1"/>
    <col min="5" max="5" width="32.59765625" style="54" customWidth="1"/>
    <col min="6" max="6" width="15.59765625" style="54" customWidth="1"/>
    <col min="7" max="7" width="10.59765625" style="54" customWidth="1"/>
    <col min="8" max="8" width="15.59765625" style="54" customWidth="1"/>
    <col min="9" max="9" width="10.59765625" style="54" customWidth="1"/>
    <col min="10" max="11" width="9" style="54" customWidth="1"/>
    <col min="12" max="12" width="9.8984375" style="54" customWidth="1"/>
    <col min="13" max="16384" width="9" style="54" customWidth="1"/>
  </cols>
  <sheetData>
    <row r="1" spans="1:6" ht="33.75" customHeight="1">
      <c r="A1" s="9" t="s">
        <v>0</v>
      </c>
      <c r="B1" s="9"/>
      <c r="C1" s="9"/>
      <c r="D1" s="9"/>
      <c r="E1" s="10" t="s">
        <v>251</v>
      </c>
      <c r="F1" s="11"/>
    </row>
    <row r="3" ht="14.25">
      <c r="A3" s="12" t="s">
        <v>112</v>
      </c>
    </row>
    <row r="5" spans="1:5" ht="13.5">
      <c r="A5" s="13" t="s">
        <v>241</v>
      </c>
      <c r="B5" s="13"/>
      <c r="C5" s="13"/>
      <c r="D5" s="13"/>
      <c r="E5" s="13"/>
    </row>
    <row r="6" spans="1:9" ht="14.25">
      <c r="A6" s="14"/>
      <c r="H6" s="56"/>
      <c r="I6" s="57" t="s">
        <v>1</v>
      </c>
    </row>
    <row r="7" spans="1:9" ht="27" customHeight="1">
      <c r="A7" s="15"/>
      <c r="B7" s="58"/>
      <c r="C7" s="58"/>
      <c r="D7" s="58"/>
      <c r="E7" s="58"/>
      <c r="F7" s="59" t="s">
        <v>242</v>
      </c>
      <c r="G7" s="60"/>
      <c r="H7" s="61" t="s">
        <v>2</v>
      </c>
      <c r="I7" s="16" t="s">
        <v>22</v>
      </c>
    </row>
    <row r="8" spans="1:9" ht="16.5" customHeight="1">
      <c r="A8" s="62"/>
      <c r="B8" s="63"/>
      <c r="C8" s="63"/>
      <c r="D8" s="63"/>
      <c r="E8" s="63"/>
      <c r="F8" s="64" t="s">
        <v>113</v>
      </c>
      <c r="G8" s="65" t="s">
        <v>3</v>
      </c>
      <c r="H8" s="66"/>
      <c r="I8" s="67"/>
    </row>
    <row r="9" spans="1:9" ht="18" customHeight="1">
      <c r="A9" s="230" t="s">
        <v>88</v>
      </c>
      <c r="B9" s="230" t="s">
        <v>90</v>
      </c>
      <c r="C9" s="68" t="s">
        <v>4</v>
      </c>
      <c r="D9" s="69"/>
      <c r="E9" s="69"/>
      <c r="F9" s="17">
        <v>714337</v>
      </c>
      <c r="G9" s="18">
        <f>F9/$F$27*100</f>
        <v>36.26239967186335</v>
      </c>
      <c r="H9" s="19">
        <v>631352</v>
      </c>
      <c r="I9" s="20">
        <f aca="true" t="shared" si="0" ref="I9:I45">(F9/H9-1)*100</f>
        <v>13.144014749299915</v>
      </c>
    </row>
    <row r="10" spans="1:9" ht="18" customHeight="1">
      <c r="A10" s="231"/>
      <c r="B10" s="231"/>
      <c r="C10" s="71"/>
      <c r="D10" s="72" t="s">
        <v>23</v>
      </c>
      <c r="E10" s="73"/>
      <c r="F10" s="21">
        <v>260811</v>
      </c>
      <c r="G10" s="22">
        <f aca="true" t="shared" si="1" ref="G10:G27">F10/$F$27*100</f>
        <v>13.239735196158609</v>
      </c>
      <c r="H10" s="23">
        <v>263540</v>
      </c>
      <c r="I10" s="24">
        <f t="shared" si="0"/>
        <v>-1.035516430143435</v>
      </c>
    </row>
    <row r="11" spans="1:9" ht="18" customHeight="1">
      <c r="A11" s="231"/>
      <c r="B11" s="231"/>
      <c r="C11" s="71"/>
      <c r="D11" s="74"/>
      <c r="E11" s="75" t="s">
        <v>24</v>
      </c>
      <c r="F11" s="4">
        <v>204177</v>
      </c>
      <c r="G11" s="25">
        <f t="shared" si="1"/>
        <v>10.364782977505076</v>
      </c>
      <c r="H11" s="6">
        <v>202158</v>
      </c>
      <c r="I11" s="26">
        <f t="shared" si="0"/>
        <v>0.99872377051613</v>
      </c>
    </row>
    <row r="12" spans="1:9" ht="18" customHeight="1">
      <c r="A12" s="231"/>
      <c r="B12" s="231"/>
      <c r="C12" s="71"/>
      <c r="D12" s="74"/>
      <c r="E12" s="75" t="s">
        <v>25</v>
      </c>
      <c r="F12" s="4">
        <v>19708</v>
      </c>
      <c r="G12" s="25">
        <f t="shared" si="1"/>
        <v>1.0004512894237354</v>
      </c>
      <c r="H12" s="6">
        <v>23572</v>
      </c>
      <c r="I12" s="26">
        <f t="shared" si="0"/>
        <v>-16.392329882911927</v>
      </c>
    </row>
    <row r="13" spans="1:9" ht="18" customHeight="1">
      <c r="A13" s="231"/>
      <c r="B13" s="231"/>
      <c r="C13" s="71"/>
      <c r="D13" s="76"/>
      <c r="E13" s="75" t="s">
        <v>26</v>
      </c>
      <c r="F13" s="4">
        <v>3810</v>
      </c>
      <c r="G13" s="25">
        <f t="shared" si="1"/>
        <v>0.19340975302945157</v>
      </c>
      <c r="H13" s="6">
        <v>4403</v>
      </c>
      <c r="I13" s="26">
        <f t="shared" si="0"/>
        <v>-13.468089938678174</v>
      </c>
    </row>
    <row r="14" spans="1:9" ht="18" customHeight="1">
      <c r="A14" s="231"/>
      <c r="B14" s="231"/>
      <c r="C14" s="71"/>
      <c r="D14" s="77" t="s">
        <v>27</v>
      </c>
      <c r="E14" s="78"/>
      <c r="F14" s="17">
        <v>127883</v>
      </c>
      <c r="G14" s="18">
        <f t="shared" si="1"/>
        <v>6.491816127733689</v>
      </c>
      <c r="H14" s="19">
        <v>109432</v>
      </c>
      <c r="I14" s="27">
        <f t="shared" si="0"/>
        <v>16.860698881497193</v>
      </c>
    </row>
    <row r="15" spans="1:9" ht="18" customHeight="1">
      <c r="A15" s="231"/>
      <c r="B15" s="231"/>
      <c r="C15" s="71"/>
      <c r="D15" s="74"/>
      <c r="E15" s="75" t="s">
        <v>28</v>
      </c>
      <c r="F15" s="4">
        <v>6770</v>
      </c>
      <c r="G15" s="25">
        <f t="shared" si="1"/>
        <v>0.3436703485588943</v>
      </c>
      <c r="H15" s="6">
        <v>6459</v>
      </c>
      <c r="I15" s="26">
        <f t="shared" si="0"/>
        <v>4.814986840068114</v>
      </c>
    </row>
    <row r="16" spans="1:9" ht="18" customHeight="1">
      <c r="A16" s="231"/>
      <c r="B16" s="231"/>
      <c r="C16" s="71"/>
      <c r="D16" s="74"/>
      <c r="E16" s="79" t="s">
        <v>29</v>
      </c>
      <c r="F16" s="21">
        <v>121113</v>
      </c>
      <c r="G16" s="22">
        <f t="shared" si="1"/>
        <v>6.148145779174795</v>
      </c>
      <c r="H16" s="23">
        <v>102973</v>
      </c>
      <c r="I16" s="24">
        <f t="shared" si="0"/>
        <v>17.616268342186792</v>
      </c>
    </row>
    <row r="17" spans="1:9" ht="18" customHeight="1">
      <c r="A17" s="231"/>
      <c r="B17" s="231"/>
      <c r="C17" s="71"/>
      <c r="D17" s="235" t="s">
        <v>30</v>
      </c>
      <c r="E17" s="270"/>
      <c r="F17" s="21">
        <v>194829</v>
      </c>
      <c r="G17" s="22">
        <f t="shared" si="1"/>
        <v>9.890243772434388</v>
      </c>
      <c r="H17" s="23">
        <v>128312</v>
      </c>
      <c r="I17" s="24">
        <f t="shared" si="0"/>
        <v>51.840046137539744</v>
      </c>
    </row>
    <row r="18" spans="1:9" ht="18" customHeight="1">
      <c r="A18" s="231"/>
      <c r="B18" s="231"/>
      <c r="C18" s="71"/>
      <c r="D18" s="235" t="s">
        <v>94</v>
      </c>
      <c r="E18" s="236"/>
      <c r="F18" s="4">
        <v>16024</v>
      </c>
      <c r="G18" s="25">
        <f t="shared" si="1"/>
        <v>0.8134377644472264</v>
      </c>
      <c r="H18" s="6">
        <v>16899</v>
      </c>
      <c r="I18" s="26">
        <f t="shared" si="0"/>
        <v>-5.177821172850461</v>
      </c>
    </row>
    <row r="19" spans="1:9" ht="18" customHeight="1">
      <c r="A19" s="231"/>
      <c r="B19" s="231"/>
      <c r="C19" s="81"/>
      <c r="D19" s="235" t="s">
        <v>95</v>
      </c>
      <c r="E19" s="236"/>
      <c r="F19" s="4">
        <v>0</v>
      </c>
      <c r="G19" s="25">
        <f t="shared" si="1"/>
        <v>0</v>
      </c>
      <c r="H19" s="6">
        <v>0</v>
      </c>
      <c r="I19" s="26">
        <v>0</v>
      </c>
    </row>
    <row r="20" spans="1:9" ht="18" customHeight="1">
      <c r="A20" s="231"/>
      <c r="B20" s="231"/>
      <c r="C20" s="82" t="s">
        <v>5</v>
      </c>
      <c r="D20" s="83"/>
      <c r="E20" s="83"/>
      <c r="F20" s="4">
        <v>91500</v>
      </c>
      <c r="G20" s="25">
        <f t="shared" si="1"/>
        <v>4.644879895589192</v>
      </c>
      <c r="H20" s="6">
        <v>100242</v>
      </c>
      <c r="I20" s="26">
        <f t="shared" si="0"/>
        <v>-8.72089543305201</v>
      </c>
    </row>
    <row r="21" spans="1:9" ht="18" customHeight="1">
      <c r="A21" s="231"/>
      <c r="B21" s="231"/>
      <c r="C21" s="82" t="s">
        <v>6</v>
      </c>
      <c r="D21" s="83"/>
      <c r="E21" s="83"/>
      <c r="F21" s="4">
        <v>303131</v>
      </c>
      <c r="G21" s="25">
        <f t="shared" si="1"/>
        <v>15.38805560251199</v>
      </c>
      <c r="H21" s="6">
        <v>303131</v>
      </c>
      <c r="I21" s="26">
        <f t="shared" si="0"/>
        <v>0</v>
      </c>
    </row>
    <row r="22" spans="1:9" ht="18" customHeight="1">
      <c r="A22" s="231"/>
      <c r="B22" s="231"/>
      <c r="C22" s="82" t="s">
        <v>31</v>
      </c>
      <c r="D22" s="83"/>
      <c r="E22" s="83"/>
      <c r="F22" s="4">
        <v>31502</v>
      </c>
      <c r="G22" s="25">
        <f t="shared" si="1"/>
        <v>1.599158540665035</v>
      </c>
      <c r="H22" s="6">
        <v>27742</v>
      </c>
      <c r="I22" s="26">
        <f t="shared" si="0"/>
        <v>13.553456852425928</v>
      </c>
    </row>
    <row r="23" spans="1:9" ht="18" customHeight="1">
      <c r="A23" s="231"/>
      <c r="B23" s="231"/>
      <c r="C23" s="82" t="s">
        <v>7</v>
      </c>
      <c r="D23" s="83"/>
      <c r="E23" s="83"/>
      <c r="F23" s="4">
        <v>193849</v>
      </c>
      <c r="G23" s="25">
        <f t="shared" si="1"/>
        <v>9.840495332022615</v>
      </c>
      <c r="H23" s="6">
        <v>185116</v>
      </c>
      <c r="I23" s="26">
        <f t="shared" si="0"/>
        <v>4.7175824888178175</v>
      </c>
    </row>
    <row r="24" spans="1:9" ht="18" customHeight="1">
      <c r="A24" s="231"/>
      <c r="B24" s="231"/>
      <c r="C24" s="82" t="s">
        <v>32</v>
      </c>
      <c r="D24" s="83"/>
      <c r="E24" s="83"/>
      <c r="F24" s="4">
        <v>7010</v>
      </c>
      <c r="G24" s="25">
        <f t="shared" si="1"/>
        <v>0.35585364008830855</v>
      </c>
      <c r="H24" s="6">
        <v>4468</v>
      </c>
      <c r="I24" s="26">
        <f t="shared" si="0"/>
        <v>56.893464637421665</v>
      </c>
    </row>
    <row r="25" spans="1:9" ht="18" customHeight="1">
      <c r="A25" s="231"/>
      <c r="B25" s="231"/>
      <c r="C25" s="82" t="s">
        <v>8</v>
      </c>
      <c r="D25" s="83"/>
      <c r="E25" s="83"/>
      <c r="F25" s="4">
        <v>285087</v>
      </c>
      <c r="G25" s="25">
        <f t="shared" si="1"/>
        <v>14.47207513435886</v>
      </c>
      <c r="H25" s="6">
        <v>334763</v>
      </c>
      <c r="I25" s="26">
        <f t="shared" si="0"/>
        <v>-14.839154864784943</v>
      </c>
    </row>
    <row r="26" spans="1:9" ht="18" customHeight="1">
      <c r="A26" s="231"/>
      <c r="B26" s="231"/>
      <c r="C26" s="52" t="s">
        <v>9</v>
      </c>
      <c r="D26" s="84"/>
      <c r="E26" s="84"/>
      <c r="F26" s="8">
        <v>343495</v>
      </c>
      <c r="G26" s="29">
        <f t="shared" si="1"/>
        <v>17.43708218290065</v>
      </c>
      <c r="H26" s="30">
        <v>423810</v>
      </c>
      <c r="I26" s="31">
        <f t="shared" si="0"/>
        <v>-18.95070904414714</v>
      </c>
    </row>
    <row r="27" spans="1:9" ht="18" customHeight="1">
      <c r="A27" s="231"/>
      <c r="B27" s="232"/>
      <c r="C27" s="85" t="s">
        <v>10</v>
      </c>
      <c r="D27" s="86"/>
      <c r="E27" s="86"/>
      <c r="F27" s="7">
        <f>SUM(F9,F20:F26)</f>
        <v>1969911</v>
      </c>
      <c r="G27" s="32">
        <f t="shared" si="1"/>
        <v>100</v>
      </c>
      <c r="H27" s="7">
        <f>SUM(H9,H20:H26)</f>
        <v>2010624</v>
      </c>
      <c r="I27" s="33">
        <f t="shared" si="0"/>
        <v>-2.0248937643239096</v>
      </c>
    </row>
    <row r="28" spans="1:9" ht="18" customHeight="1">
      <c r="A28" s="231"/>
      <c r="B28" s="230" t="s">
        <v>89</v>
      </c>
      <c r="C28" s="68" t="s">
        <v>11</v>
      </c>
      <c r="D28" s="69"/>
      <c r="E28" s="69"/>
      <c r="F28" s="17">
        <v>884536</v>
      </c>
      <c r="G28" s="18">
        <f aca="true" t="shared" si="2" ref="G28:G45">F28/$F$45*100</f>
        <v>45.14857589985948</v>
      </c>
      <c r="H28" s="17">
        <v>911897</v>
      </c>
      <c r="I28" s="34">
        <f t="shared" si="0"/>
        <v>-3.000448515567</v>
      </c>
    </row>
    <row r="29" spans="1:9" ht="18" customHeight="1">
      <c r="A29" s="231"/>
      <c r="B29" s="231"/>
      <c r="C29" s="71"/>
      <c r="D29" s="80" t="s">
        <v>12</v>
      </c>
      <c r="E29" s="83"/>
      <c r="F29" s="4">
        <v>531472</v>
      </c>
      <c r="G29" s="25">
        <f t="shared" si="2"/>
        <v>27.12744753254827</v>
      </c>
      <c r="H29" s="4">
        <v>540119</v>
      </c>
      <c r="I29" s="35">
        <f t="shared" si="0"/>
        <v>-1.6009434957851898</v>
      </c>
    </row>
    <row r="30" spans="1:9" ht="18" customHeight="1">
      <c r="A30" s="231"/>
      <c r="B30" s="231"/>
      <c r="C30" s="71"/>
      <c r="D30" s="80" t="s">
        <v>33</v>
      </c>
      <c r="E30" s="83"/>
      <c r="F30" s="4">
        <v>28410</v>
      </c>
      <c r="G30" s="25">
        <f t="shared" si="2"/>
        <v>1.4501060910070454</v>
      </c>
      <c r="H30" s="4">
        <v>27353</v>
      </c>
      <c r="I30" s="35">
        <f t="shared" si="0"/>
        <v>3.8642927649617853</v>
      </c>
    </row>
    <row r="31" spans="1:9" ht="18" customHeight="1">
      <c r="A31" s="231"/>
      <c r="B31" s="231"/>
      <c r="C31" s="87"/>
      <c r="D31" s="80" t="s">
        <v>13</v>
      </c>
      <c r="E31" s="83"/>
      <c r="F31" s="4">
        <v>324654</v>
      </c>
      <c r="G31" s="25">
        <f t="shared" si="2"/>
        <v>16.571022276304166</v>
      </c>
      <c r="H31" s="4">
        <v>344425</v>
      </c>
      <c r="I31" s="35">
        <f t="shared" si="0"/>
        <v>-5.740291790665597</v>
      </c>
    </row>
    <row r="32" spans="1:9" ht="18" customHeight="1">
      <c r="A32" s="231"/>
      <c r="B32" s="231"/>
      <c r="C32" s="88" t="s">
        <v>14</v>
      </c>
      <c r="D32" s="78"/>
      <c r="E32" s="78"/>
      <c r="F32" s="17">
        <v>843373</v>
      </c>
      <c r="G32" s="18">
        <f t="shared" si="2"/>
        <v>43.04752989408254</v>
      </c>
      <c r="H32" s="17">
        <v>853782</v>
      </c>
      <c r="I32" s="34">
        <f t="shared" si="0"/>
        <v>-1.2191636740994771</v>
      </c>
    </row>
    <row r="33" spans="1:9" ht="18" customHeight="1">
      <c r="A33" s="231"/>
      <c r="B33" s="231"/>
      <c r="C33" s="71"/>
      <c r="D33" s="80" t="s">
        <v>15</v>
      </c>
      <c r="E33" s="83"/>
      <c r="F33" s="4">
        <v>36905</v>
      </c>
      <c r="G33" s="25">
        <f t="shared" si="2"/>
        <v>1.883708739479585</v>
      </c>
      <c r="H33" s="4">
        <v>36103</v>
      </c>
      <c r="I33" s="35">
        <f t="shared" si="0"/>
        <v>2.2214220424895403</v>
      </c>
    </row>
    <row r="34" spans="1:9" ht="18" customHeight="1">
      <c r="A34" s="231"/>
      <c r="B34" s="231"/>
      <c r="C34" s="71"/>
      <c r="D34" s="80" t="s">
        <v>34</v>
      </c>
      <c r="E34" s="83"/>
      <c r="F34" s="4">
        <v>10643</v>
      </c>
      <c r="G34" s="25">
        <f t="shared" si="2"/>
        <v>0.5432410815412877</v>
      </c>
      <c r="H34" s="4">
        <v>10646</v>
      </c>
      <c r="I34" s="35">
        <f t="shared" si="0"/>
        <v>-0.028179597971067505</v>
      </c>
    </row>
    <row r="35" spans="1:9" ht="18" customHeight="1">
      <c r="A35" s="231"/>
      <c r="B35" s="231"/>
      <c r="C35" s="71"/>
      <c r="D35" s="80" t="s">
        <v>35</v>
      </c>
      <c r="E35" s="83"/>
      <c r="F35" s="4">
        <v>507286</v>
      </c>
      <c r="G35" s="25">
        <f t="shared" si="2"/>
        <v>25.892943276402676</v>
      </c>
      <c r="H35" s="4">
        <v>444574</v>
      </c>
      <c r="I35" s="35">
        <f t="shared" si="0"/>
        <v>14.106088075326051</v>
      </c>
    </row>
    <row r="36" spans="1:9" ht="18" customHeight="1">
      <c r="A36" s="231"/>
      <c r="B36" s="231"/>
      <c r="C36" s="71"/>
      <c r="D36" s="80" t="s">
        <v>36</v>
      </c>
      <c r="E36" s="83"/>
      <c r="F36" s="4">
        <v>7661</v>
      </c>
      <c r="G36" s="25">
        <f t="shared" si="2"/>
        <v>0.391033536191657</v>
      </c>
      <c r="H36" s="4">
        <v>7316</v>
      </c>
      <c r="I36" s="35">
        <f t="shared" si="0"/>
        <v>4.7156916347731</v>
      </c>
    </row>
    <row r="37" spans="1:9" ht="18" customHeight="1">
      <c r="A37" s="231"/>
      <c r="B37" s="231"/>
      <c r="C37" s="71"/>
      <c r="D37" s="80" t="s">
        <v>16</v>
      </c>
      <c r="E37" s="83"/>
      <c r="F37" s="4">
        <v>32819</v>
      </c>
      <c r="G37" s="25">
        <f t="shared" si="2"/>
        <v>1.6751507145638938</v>
      </c>
      <c r="H37" s="4">
        <v>37819</v>
      </c>
      <c r="I37" s="35">
        <f t="shared" si="0"/>
        <v>-13.22086781776356</v>
      </c>
    </row>
    <row r="38" spans="1:9" ht="18" customHeight="1">
      <c r="A38" s="231"/>
      <c r="B38" s="231"/>
      <c r="C38" s="87"/>
      <c r="D38" s="80" t="s">
        <v>37</v>
      </c>
      <c r="E38" s="83"/>
      <c r="F38" s="4">
        <v>248059</v>
      </c>
      <c r="G38" s="25">
        <f t="shared" si="2"/>
        <v>12.661452545903437</v>
      </c>
      <c r="H38" s="4">
        <v>317324</v>
      </c>
      <c r="I38" s="35">
        <f t="shared" si="0"/>
        <v>-21.82784787787876</v>
      </c>
    </row>
    <row r="39" spans="1:9" ht="18" customHeight="1">
      <c r="A39" s="231"/>
      <c r="B39" s="231"/>
      <c r="C39" s="88" t="s">
        <v>17</v>
      </c>
      <c r="D39" s="78"/>
      <c r="E39" s="78"/>
      <c r="F39" s="17">
        <v>231258</v>
      </c>
      <c r="G39" s="18">
        <f t="shared" si="2"/>
        <v>11.803894206057983</v>
      </c>
      <c r="H39" s="17">
        <v>231365</v>
      </c>
      <c r="I39" s="34">
        <f t="shared" si="0"/>
        <v>-0.04624727162708675</v>
      </c>
    </row>
    <row r="40" spans="1:9" ht="18" customHeight="1">
      <c r="A40" s="231"/>
      <c r="B40" s="231"/>
      <c r="C40" s="71"/>
      <c r="D40" s="72" t="s">
        <v>18</v>
      </c>
      <c r="E40" s="73"/>
      <c r="F40" s="21">
        <v>218890</v>
      </c>
      <c r="G40" s="22">
        <f t="shared" si="2"/>
        <v>11.172605500194726</v>
      </c>
      <c r="H40" s="21">
        <v>221406</v>
      </c>
      <c r="I40" s="36">
        <f t="shared" si="0"/>
        <v>-1.1363739013396157</v>
      </c>
    </row>
    <row r="41" spans="1:9" ht="18" customHeight="1">
      <c r="A41" s="231"/>
      <c r="B41" s="231"/>
      <c r="C41" s="71"/>
      <c r="D41" s="74"/>
      <c r="E41" s="37" t="s">
        <v>92</v>
      </c>
      <c r="F41" s="4">
        <v>121317</v>
      </c>
      <c r="G41" s="25">
        <f t="shared" si="2"/>
        <v>6.1922745738367375</v>
      </c>
      <c r="H41" s="4">
        <v>136532</v>
      </c>
      <c r="I41" s="89">
        <f t="shared" si="0"/>
        <v>-11.143907655348196</v>
      </c>
    </row>
    <row r="42" spans="1:9" ht="18" customHeight="1">
      <c r="A42" s="231"/>
      <c r="B42" s="231"/>
      <c r="C42" s="71"/>
      <c r="D42" s="76"/>
      <c r="E42" s="90" t="s">
        <v>38</v>
      </c>
      <c r="F42" s="4">
        <v>97573</v>
      </c>
      <c r="G42" s="25">
        <f t="shared" si="2"/>
        <v>4.980330926357988</v>
      </c>
      <c r="H42" s="4">
        <v>84874</v>
      </c>
      <c r="I42" s="89">
        <f t="shared" si="0"/>
        <v>14.962179230388584</v>
      </c>
    </row>
    <row r="43" spans="1:9" ht="18" customHeight="1">
      <c r="A43" s="231"/>
      <c r="B43" s="231"/>
      <c r="C43" s="71"/>
      <c r="D43" s="80" t="s">
        <v>39</v>
      </c>
      <c r="E43" s="91"/>
      <c r="F43" s="4">
        <v>12368</v>
      </c>
      <c r="G43" s="25">
        <f t="shared" si="2"/>
        <v>0.6312887058632571</v>
      </c>
      <c r="H43" s="21">
        <v>9959</v>
      </c>
      <c r="I43" s="98">
        <f t="shared" si="0"/>
        <v>24.18917562004217</v>
      </c>
    </row>
    <row r="44" spans="1:9" ht="18" customHeight="1">
      <c r="A44" s="231"/>
      <c r="B44" s="231"/>
      <c r="C44" s="92"/>
      <c r="D44" s="93" t="s">
        <v>40</v>
      </c>
      <c r="E44" s="94"/>
      <c r="F44" s="7">
        <v>0</v>
      </c>
      <c r="G44" s="32">
        <f t="shared" si="2"/>
        <v>0</v>
      </c>
      <c r="H44" s="30">
        <v>0</v>
      </c>
      <c r="I44" s="31">
        <v>0</v>
      </c>
    </row>
    <row r="45" spans="1:9" ht="18" customHeight="1">
      <c r="A45" s="232"/>
      <c r="B45" s="232"/>
      <c r="C45" s="92" t="s">
        <v>19</v>
      </c>
      <c r="D45" s="95"/>
      <c r="E45" s="95"/>
      <c r="F45" s="38">
        <f>SUM(F28,F32,F39)</f>
        <v>1959167</v>
      </c>
      <c r="G45" s="32">
        <f t="shared" si="2"/>
        <v>100</v>
      </c>
      <c r="H45" s="38">
        <f>SUM(H28,H32,H39)</f>
        <v>1997044</v>
      </c>
      <c r="I45" s="97">
        <f t="shared" si="0"/>
        <v>-1.8966532535086844</v>
      </c>
    </row>
    <row r="46" ht="13.5">
      <c r="A46" s="39" t="s">
        <v>20</v>
      </c>
    </row>
    <row r="47" ht="13.5">
      <c r="A47" s="40" t="s">
        <v>21</v>
      </c>
    </row>
    <row r="57" ht="13.5">
      <c r="I57" s="96"/>
    </row>
    <row r="58" ht="13.5">
      <c r="I58" s="96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blackAndWhite="1" firstPageNumber="1" useFirstPageNumber="1" horizontalDpi="300" verticalDpi="300" orientation="portrait" paperSize="9" r:id="rId1"/>
  <headerFooter alignWithMargins="0">
    <oddHeader>&amp;R&amp;"明朝,斜体"&amp;9都道府県－3-1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0" zoomScaleSheetLayoutView="80" zoomScalePageLayoutView="0" workbookViewId="0" topLeftCell="A1">
      <pane xSplit="4" ySplit="6" topLeftCell="E7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G10" sqref="G10"/>
    </sheetView>
  </sheetViews>
  <sheetFormatPr defaultColWidth="8.796875" defaultRowHeight="14.25"/>
  <cols>
    <col min="1" max="1" width="5.3984375" style="54" customWidth="1"/>
    <col min="2" max="2" width="3.09765625" style="54" customWidth="1"/>
    <col min="3" max="3" width="34.69921875" style="54" customWidth="1"/>
    <col min="4" max="9" width="11.8984375" style="54" customWidth="1"/>
    <col min="10" max="16384" width="9" style="54" customWidth="1"/>
  </cols>
  <sheetData>
    <row r="1" spans="1:5" ht="33.75" customHeight="1">
      <c r="A1" s="49" t="s">
        <v>0</v>
      </c>
      <c r="B1" s="49"/>
      <c r="C1" s="10" t="s">
        <v>250</v>
      </c>
      <c r="D1" s="50"/>
      <c r="E1" s="50"/>
    </row>
    <row r="4" ht="13.5">
      <c r="A4" s="51" t="s">
        <v>114</v>
      </c>
    </row>
    <row r="5" ht="13.5">
      <c r="I5" s="57" t="s">
        <v>115</v>
      </c>
    </row>
    <row r="6" spans="1:9" s="103" customFormat="1" ht="29.25" customHeight="1">
      <c r="A6" s="99" t="s">
        <v>116</v>
      </c>
      <c r="B6" s="100"/>
      <c r="C6" s="100"/>
      <c r="D6" s="101"/>
      <c r="E6" s="102" t="s">
        <v>232</v>
      </c>
      <c r="F6" s="102" t="s">
        <v>233</v>
      </c>
      <c r="G6" s="102" t="s">
        <v>234</v>
      </c>
      <c r="H6" s="102" t="s">
        <v>235</v>
      </c>
      <c r="I6" s="102" t="s">
        <v>248</v>
      </c>
    </row>
    <row r="7" spans="1:9" ht="27" customHeight="1">
      <c r="A7" s="271" t="s">
        <v>117</v>
      </c>
      <c r="B7" s="68" t="s">
        <v>118</v>
      </c>
      <c r="C7" s="69"/>
      <c r="D7" s="104" t="s">
        <v>119</v>
      </c>
      <c r="E7" s="105">
        <v>2160373</v>
      </c>
      <c r="F7" s="106">
        <v>2041056</v>
      </c>
      <c r="G7" s="106">
        <v>2077143</v>
      </c>
      <c r="H7" s="106">
        <v>2010624</v>
      </c>
      <c r="I7" s="106">
        <v>1969911</v>
      </c>
    </row>
    <row r="8" spans="1:9" ht="27" customHeight="1">
      <c r="A8" s="231"/>
      <c r="B8" s="107"/>
      <c r="C8" s="80" t="s">
        <v>120</v>
      </c>
      <c r="D8" s="108" t="s">
        <v>42</v>
      </c>
      <c r="E8" s="109">
        <v>960546</v>
      </c>
      <c r="F8" s="109">
        <v>963524</v>
      </c>
      <c r="G8" s="109">
        <v>983721</v>
      </c>
      <c r="H8" s="109">
        <v>1037102</v>
      </c>
      <c r="I8" s="1">
        <v>1111297</v>
      </c>
    </row>
    <row r="9" spans="1:9" ht="27" customHeight="1">
      <c r="A9" s="231"/>
      <c r="B9" s="82" t="s">
        <v>121</v>
      </c>
      <c r="C9" s="83"/>
      <c r="D9" s="110"/>
      <c r="E9" s="111">
        <v>2150448</v>
      </c>
      <c r="F9" s="111">
        <v>2029933</v>
      </c>
      <c r="G9" s="111">
        <v>2067405</v>
      </c>
      <c r="H9" s="111">
        <v>1997044</v>
      </c>
      <c r="I9" s="43">
        <v>1959167</v>
      </c>
    </row>
    <row r="10" spans="1:9" ht="27" customHeight="1">
      <c r="A10" s="231"/>
      <c r="B10" s="82" t="s">
        <v>122</v>
      </c>
      <c r="C10" s="83"/>
      <c r="D10" s="110"/>
      <c r="E10" s="111">
        <v>9925</v>
      </c>
      <c r="F10" s="111">
        <v>11124</v>
      </c>
      <c r="G10" s="111">
        <v>9738</v>
      </c>
      <c r="H10" s="111">
        <v>13580</v>
      </c>
      <c r="I10" s="43">
        <v>10744</v>
      </c>
    </row>
    <row r="11" spans="1:9" ht="27" customHeight="1">
      <c r="A11" s="231"/>
      <c r="B11" s="82" t="s">
        <v>123</v>
      </c>
      <c r="C11" s="83"/>
      <c r="D11" s="110"/>
      <c r="E11" s="111">
        <v>9193</v>
      </c>
      <c r="F11" s="111">
        <v>10430</v>
      </c>
      <c r="G11" s="111">
        <v>9013</v>
      </c>
      <c r="H11" s="111">
        <v>11499</v>
      </c>
      <c r="I11" s="43">
        <v>9867</v>
      </c>
    </row>
    <row r="12" spans="1:9" ht="27" customHeight="1">
      <c r="A12" s="231"/>
      <c r="B12" s="82" t="s">
        <v>124</v>
      </c>
      <c r="C12" s="83"/>
      <c r="D12" s="110"/>
      <c r="E12" s="111">
        <v>731</v>
      </c>
      <c r="F12" s="111">
        <v>693</v>
      </c>
      <c r="G12" s="111">
        <v>725</v>
      </c>
      <c r="H12" s="111">
        <v>2081</v>
      </c>
      <c r="I12" s="43">
        <v>877</v>
      </c>
    </row>
    <row r="13" spans="1:9" ht="27" customHeight="1">
      <c r="A13" s="231"/>
      <c r="B13" s="82" t="s">
        <v>125</v>
      </c>
      <c r="C13" s="83"/>
      <c r="D13" s="112"/>
      <c r="E13" s="113">
        <v>62</v>
      </c>
      <c r="F13" s="113">
        <v>-38</v>
      </c>
      <c r="G13" s="113">
        <v>32</v>
      </c>
      <c r="H13" s="113">
        <v>1356</v>
      </c>
      <c r="I13" s="44">
        <v>-1204</v>
      </c>
    </row>
    <row r="14" spans="1:9" ht="27" customHeight="1">
      <c r="A14" s="231"/>
      <c r="B14" s="114" t="s">
        <v>126</v>
      </c>
      <c r="C14" s="73"/>
      <c r="D14" s="112"/>
      <c r="E14" s="113">
        <v>5499</v>
      </c>
      <c r="F14" s="113">
        <v>0</v>
      </c>
      <c r="G14" s="113">
        <v>7806</v>
      </c>
      <c r="H14" s="113">
        <v>12789</v>
      </c>
      <c r="I14" s="44">
        <v>23952</v>
      </c>
    </row>
    <row r="15" spans="1:9" ht="27" customHeight="1">
      <c r="A15" s="231"/>
      <c r="B15" s="52" t="s">
        <v>127</v>
      </c>
      <c r="C15" s="84"/>
      <c r="D15" s="115"/>
      <c r="E15" s="116">
        <v>5766</v>
      </c>
      <c r="F15" s="116">
        <v>210</v>
      </c>
      <c r="G15" s="116">
        <v>8137</v>
      </c>
      <c r="H15" s="116">
        <v>14506</v>
      </c>
      <c r="I15" s="45">
        <v>23146</v>
      </c>
    </row>
    <row r="16" spans="1:9" ht="27" customHeight="1">
      <c r="A16" s="231"/>
      <c r="B16" s="117" t="s">
        <v>128</v>
      </c>
      <c r="C16" s="118"/>
      <c r="D16" s="119" t="s">
        <v>43</v>
      </c>
      <c r="E16" s="120">
        <v>99660</v>
      </c>
      <c r="F16" s="120">
        <v>83833</v>
      </c>
      <c r="G16" s="120">
        <v>83436</v>
      </c>
      <c r="H16" s="120">
        <v>54871</v>
      </c>
      <c r="I16" s="46">
        <v>46395</v>
      </c>
    </row>
    <row r="17" spans="1:9" ht="27" customHeight="1">
      <c r="A17" s="231"/>
      <c r="B17" s="82" t="s">
        <v>129</v>
      </c>
      <c r="C17" s="83"/>
      <c r="D17" s="108" t="s">
        <v>44</v>
      </c>
      <c r="E17" s="111">
        <v>155143</v>
      </c>
      <c r="F17" s="111">
        <v>137844</v>
      </c>
      <c r="G17" s="111">
        <v>122978</v>
      </c>
      <c r="H17" s="111">
        <v>104887</v>
      </c>
      <c r="I17" s="43">
        <v>105231</v>
      </c>
    </row>
    <row r="18" spans="1:9" ht="27" customHeight="1">
      <c r="A18" s="231"/>
      <c r="B18" s="82" t="s">
        <v>130</v>
      </c>
      <c r="C18" s="83"/>
      <c r="D18" s="108" t="s">
        <v>45</v>
      </c>
      <c r="E18" s="111">
        <v>4183115</v>
      </c>
      <c r="F18" s="111">
        <v>4275160</v>
      </c>
      <c r="G18" s="111">
        <v>4340677</v>
      </c>
      <c r="H18" s="111">
        <v>4394565</v>
      </c>
      <c r="I18" s="43">
        <v>4414390</v>
      </c>
    </row>
    <row r="19" spans="1:9" ht="27" customHeight="1">
      <c r="A19" s="231"/>
      <c r="B19" s="82" t="s">
        <v>131</v>
      </c>
      <c r="C19" s="83"/>
      <c r="D19" s="108" t="s">
        <v>132</v>
      </c>
      <c r="E19" s="111">
        <f>E17+E18-E16</f>
        <v>4238598</v>
      </c>
      <c r="F19" s="111">
        <f>F17+F18-F16</f>
        <v>4329171</v>
      </c>
      <c r="G19" s="111">
        <f>G17+G18-G16</f>
        <v>4380219</v>
      </c>
      <c r="H19" s="111">
        <f>H17+H18-H16</f>
        <v>4444581</v>
      </c>
      <c r="I19" s="111">
        <f>I17+I18-I16</f>
        <v>4473226</v>
      </c>
    </row>
    <row r="20" spans="1:9" ht="27" customHeight="1">
      <c r="A20" s="231"/>
      <c r="B20" s="82" t="s">
        <v>133</v>
      </c>
      <c r="C20" s="83"/>
      <c r="D20" s="110" t="s">
        <v>134</v>
      </c>
      <c r="E20" s="121">
        <f>E18/E8</f>
        <v>4.354934589285677</v>
      </c>
      <c r="F20" s="121">
        <f>F18/F8</f>
        <v>4.437004163881751</v>
      </c>
      <c r="G20" s="121">
        <f>G18/G8</f>
        <v>4.4125082213351146</v>
      </c>
      <c r="H20" s="121">
        <f>H18/H8</f>
        <v>4.23735081023853</v>
      </c>
      <c r="I20" s="121">
        <f>I18/I8</f>
        <v>3.9722864364791772</v>
      </c>
    </row>
    <row r="21" spans="1:9" ht="27" customHeight="1">
      <c r="A21" s="231"/>
      <c r="B21" s="82" t="s">
        <v>135</v>
      </c>
      <c r="C21" s="83"/>
      <c r="D21" s="110" t="s">
        <v>136</v>
      </c>
      <c r="E21" s="121">
        <f>E19/E8</f>
        <v>4.412696528849217</v>
      </c>
      <c r="F21" s="121">
        <f>F19/F8</f>
        <v>4.493059851129811</v>
      </c>
      <c r="G21" s="121">
        <f>G19/G8</f>
        <v>4.45270457782237</v>
      </c>
      <c r="H21" s="121">
        <f>H19/H8</f>
        <v>4.28557750346639</v>
      </c>
      <c r="I21" s="121">
        <f>I19/I8</f>
        <v>4.025229979024509</v>
      </c>
    </row>
    <row r="22" spans="1:9" ht="27" customHeight="1">
      <c r="A22" s="231"/>
      <c r="B22" s="82" t="s">
        <v>137</v>
      </c>
      <c r="C22" s="83"/>
      <c r="D22" s="110" t="s">
        <v>138</v>
      </c>
      <c r="E22" s="111">
        <f>E18/E24*1000000</f>
        <v>748571.1238440459</v>
      </c>
      <c r="F22" s="111">
        <f>F18/F24*1000000</f>
        <v>765042.6358857243</v>
      </c>
      <c r="G22" s="111">
        <f>G18/G24*1000000</f>
        <v>776766.9452391345</v>
      </c>
      <c r="H22" s="111">
        <f>H18/H24*1000000</f>
        <v>786410.2375516116</v>
      </c>
      <c r="I22" s="111">
        <f>I18/I24*1000000</f>
        <v>797569.9212256992</v>
      </c>
    </row>
    <row r="23" spans="1:9" ht="27" customHeight="1">
      <c r="A23" s="231"/>
      <c r="B23" s="82" t="s">
        <v>139</v>
      </c>
      <c r="C23" s="83"/>
      <c r="D23" s="110" t="s">
        <v>140</v>
      </c>
      <c r="E23" s="111">
        <f>E19/E24*1000000</f>
        <v>758499.8424339578</v>
      </c>
      <c r="F23" s="111">
        <f>F19/F24*1000000</f>
        <v>774707.9391274331</v>
      </c>
      <c r="G23" s="111">
        <f>G19/G24*1000000</f>
        <v>783843.0116104968</v>
      </c>
      <c r="H23" s="111">
        <f>H19/H24*1000000</f>
        <v>795360.6329699025</v>
      </c>
      <c r="I23" s="111">
        <f>I19/I24*1000000</f>
        <v>808200.1156320011</v>
      </c>
    </row>
    <row r="24" spans="1:9" ht="27" customHeight="1">
      <c r="A24" s="231"/>
      <c r="B24" s="52" t="s">
        <v>141</v>
      </c>
      <c r="C24" s="53"/>
      <c r="D24" s="122" t="s">
        <v>142</v>
      </c>
      <c r="E24" s="116">
        <v>5588133</v>
      </c>
      <c r="F24" s="116">
        <f>E24</f>
        <v>5588133</v>
      </c>
      <c r="G24" s="116">
        <f>F24</f>
        <v>5588133</v>
      </c>
      <c r="H24" s="45">
        <f>G24</f>
        <v>5588133</v>
      </c>
      <c r="I24" s="45">
        <v>5534800</v>
      </c>
    </row>
    <row r="25" spans="1:9" ht="27" customHeight="1">
      <c r="A25" s="231"/>
      <c r="B25" s="81" t="s">
        <v>143</v>
      </c>
      <c r="C25" s="123"/>
      <c r="D25" s="124"/>
      <c r="E25" s="109">
        <v>1038681</v>
      </c>
      <c r="F25" s="109">
        <v>1052110</v>
      </c>
      <c r="G25" s="109">
        <v>1051484</v>
      </c>
      <c r="H25" s="109">
        <v>1061225</v>
      </c>
      <c r="I25" s="41">
        <v>1094620</v>
      </c>
    </row>
    <row r="26" spans="1:9" ht="27" customHeight="1">
      <c r="A26" s="231"/>
      <c r="B26" s="125" t="s">
        <v>144</v>
      </c>
      <c r="C26" s="126"/>
      <c r="D26" s="127"/>
      <c r="E26" s="128">
        <v>0.588</v>
      </c>
      <c r="F26" s="128">
        <v>0.58398</v>
      </c>
      <c r="G26" s="128">
        <v>0.59521</v>
      </c>
      <c r="H26" s="128">
        <v>0.604</v>
      </c>
      <c r="I26" s="42">
        <v>0.621</v>
      </c>
    </row>
    <row r="27" spans="1:9" ht="27" customHeight="1">
      <c r="A27" s="231"/>
      <c r="B27" s="125" t="s">
        <v>145</v>
      </c>
      <c r="C27" s="126"/>
      <c r="D27" s="127"/>
      <c r="E27" s="129">
        <f>ROUND(E12/E25*100,1)</f>
        <v>0.1</v>
      </c>
      <c r="F27" s="129">
        <f>ROUND(F12/F25*100,1)</f>
        <v>0.1</v>
      </c>
      <c r="G27" s="129">
        <f>ROUND(G12/G25*100,1)</f>
        <v>0.1</v>
      </c>
      <c r="H27" s="129">
        <f>ROUND(H12/H25*100,1)</f>
        <v>0.2</v>
      </c>
      <c r="I27" s="47">
        <f>ROUND(I12/I25*100,1)</f>
        <v>0.1</v>
      </c>
    </row>
    <row r="28" spans="1:9" ht="27" customHeight="1">
      <c r="A28" s="231"/>
      <c r="B28" s="125" t="s">
        <v>146</v>
      </c>
      <c r="C28" s="126"/>
      <c r="D28" s="127"/>
      <c r="E28" s="129">
        <v>99.3</v>
      </c>
      <c r="F28" s="129">
        <v>98.8</v>
      </c>
      <c r="G28" s="129">
        <v>97.3</v>
      </c>
      <c r="H28" s="129">
        <v>96</v>
      </c>
      <c r="I28" s="47">
        <v>96.1</v>
      </c>
    </row>
    <row r="29" spans="1:9" ht="27" customHeight="1">
      <c r="A29" s="231"/>
      <c r="B29" s="130" t="s">
        <v>147</v>
      </c>
      <c r="C29" s="131"/>
      <c r="D29" s="132"/>
      <c r="E29" s="133">
        <v>56.3</v>
      </c>
      <c r="F29" s="133">
        <v>54.6</v>
      </c>
      <c r="G29" s="133">
        <v>53.4</v>
      </c>
      <c r="H29" s="133">
        <v>53.9</v>
      </c>
      <c r="I29" s="2">
        <v>55.5</v>
      </c>
    </row>
    <row r="30" spans="1:9" ht="27" customHeight="1">
      <c r="A30" s="231"/>
      <c r="B30" s="271" t="s">
        <v>148</v>
      </c>
      <c r="C30" s="134" t="s">
        <v>149</v>
      </c>
      <c r="D30" s="135"/>
      <c r="E30" s="136">
        <v>0</v>
      </c>
      <c r="F30" s="136">
        <v>0</v>
      </c>
      <c r="G30" s="136">
        <v>0</v>
      </c>
      <c r="H30" s="136">
        <v>0</v>
      </c>
      <c r="I30" s="48">
        <v>0</v>
      </c>
    </row>
    <row r="31" spans="1:9" ht="27" customHeight="1">
      <c r="A31" s="231"/>
      <c r="B31" s="231"/>
      <c r="C31" s="125" t="s">
        <v>150</v>
      </c>
      <c r="D31" s="127"/>
      <c r="E31" s="129">
        <v>0</v>
      </c>
      <c r="F31" s="129">
        <v>0</v>
      </c>
      <c r="G31" s="129">
        <v>0</v>
      </c>
      <c r="H31" s="129">
        <v>0</v>
      </c>
      <c r="I31" s="47">
        <v>0</v>
      </c>
    </row>
    <row r="32" spans="1:9" ht="27" customHeight="1">
      <c r="A32" s="231"/>
      <c r="B32" s="231"/>
      <c r="C32" s="125" t="s">
        <v>151</v>
      </c>
      <c r="D32" s="127"/>
      <c r="E32" s="129">
        <v>19.5</v>
      </c>
      <c r="F32" s="129">
        <v>17.3</v>
      </c>
      <c r="G32" s="129">
        <v>16.2</v>
      </c>
      <c r="H32" s="129">
        <v>15.8</v>
      </c>
      <c r="I32" s="47">
        <v>16.8</v>
      </c>
    </row>
    <row r="33" spans="1:9" ht="27" customHeight="1">
      <c r="A33" s="232"/>
      <c r="B33" s="232"/>
      <c r="C33" s="130" t="s">
        <v>152</v>
      </c>
      <c r="D33" s="132"/>
      <c r="E33" s="133">
        <v>351.7</v>
      </c>
      <c r="F33" s="133">
        <v>345</v>
      </c>
      <c r="G33" s="133">
        <v>341.1</v>
      </c>
      <c r="H33" s="133">
        <v>333</v>
      </c>
      <c r="I33" s="2">
        <v>320.6</v>
      </c>
    </row>
    <row r="34" spans="1:9" ht="27" customHeight="1">
      <c r="A34" s="54" t="s">
        <v>249</v>
      </c>
      <c r="B34" s="96"/>
      <c r="C34" s="96"/>
      <c r="D34" s="96"/>
      <c r="E34" s="137"/>
      <c r="F34" s="137"/>
      <c r="G34" s="137"/>
      <c r="H34" s="137"/>
      <c r="I34" s="3"/>
    </row>
    <row r="35" ht="27" customHeight="1">
      <c r="A35" s="54" t="s">
        <v>111</v>
      </c>
    </row>
    <row r="36" ht="13.5">
      <c r="A36" s="55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24" sqref="I24"/>
    </sheetView>
  </sheetViews>
  <sheetFormatPr defaultColWidth="8.796875" defaultRowHeight="14.25"/>
  <cols>
    <col min="1" max="1" width="3.59765625" style="54" customWidth="1"/>
    <col min="2" max="3" width="1.59765625" style="54" customWidth="1"/>
    <col min="4" max="4" width="22.59765625" style="54" customWidth="1"/>
    <col min="5" max="5" width="10.59765625" style="54" customWidth="1"/>
    <col min="6" max="15" width="13.59765625" style="54" customWidth="1"/>
    <col min="16" max="16" width="13.59765625" style="96" customWidth="1"/>
    <col min="17" max="23" width="13.59765625" style="54" customWidth="1"/>
    <col min="24" max="27" width="12" style="54" customWidth="1"/>
    <col min="28" max="16384" width="9" style="54" customWidth="1"/>
  </cols>
  <sheetData>
    <row r="1" spans="1:9" ht="33.75" customHeight="1">
      <c r="A1" s="211" t="s">
        <v>0</v>
      </c>
      <c r="B1" s="212"/>
      <c r="C1" s="212"/>
      <c r="D1" s="10" t="s">
        <v>250</v>
      </c>
      <c r="E1" s="213"/>
      <c r="H1" s="213"/>
      <c r="I1" s="213"/>
    </row>
    <row r="2" ht="15" customHeight="1"/>
    <row r="3" spans="1:4" ht="15" customHeight="1">
      <c r="A3" s="176" t="s">
        <v>153</v>
      </c>
      <c r="B3" s="176"/>
      <c r="C3" s="176"/>
      <c r="D3" s="176"/>
    </row>
    <row r="4" spans="1:4" ht="15" customHeight="1">
      <c r="A4" s="176"/>
      <c r="B4" s="176"/>
      <c r="C4" s="176"/>
      <c r="D4" s="176"/>
    </row>
    <row r="5" spans="1:17" ht="15.75" customHeight="1">
      <c r="A5" s="86" t="s">
        <v>243</v>
      </c>
      <c r="B5" s="86"/>
      <c r="C5" s="86"/>
      <c r="D5" s="86"/>
      <c r="M5" s="138"/>
      <c r="O5" s="138"/>
      <c r="Q5" s="138" t="s">
        <v>48</v>
      </c>
    </row>
    <row r="6" spans="1:17" ht="15.75" customHeight="1">
      <c r="A6" s="254" t="s">
        <v>49</v>
      </c>
      <c r="B6" s="255"/>
      <c r="C6" s="255"/>
      <c r="D6" s="255"/>
      <c r="E6" s="256"/>
      <c r="F6" s="238" t="s">
        <v>262</v>
      </c>
      <c r="G6" s="239"/>
      <c r="H6" s="238" t="s">
        <v>257</v>
      </c>
      <c r="I6" s="239"/>
      <c r="J6" s="238" t="s">
        <v>258</v>
      </c>
      <c r="K6" s="239"/>
      <c r="L6" s="238" t="s">
        <v>259</v>
      </c>
      <c r="M6" s="239"/>
      <c r="N6" s="238" t="s">
        <v>260</v>
      </c>
      <c r="O6" s="239"/>
      <c r="P6" s="238" t="s">
        <v>261</v>
      </c>
      <c r="Q6" s="239"/>
    </row>
    <row r="7" spans="1:17" ht="15.75" customHeight="1">
      <c r="A7" s="257"/>
      <c r="B7" s="258"/>
      <c r="C7" s="258"/>
      <c r="D7" s="258"/>
      <c r="E7" s="258"/>
      <c r="F7" s="139" t="s">
        <v>244</v>
      </c>
      <c r="G7" s="140" t="s">
        <v>2</v>
      </c>
      <c r="H7" s="139" t="s">
        <v>245</v>
      </c>
      <c r="I7" s="140" t="s">
        <v>2</v>
      </c>
      <c r="J7" s="139" t="s">
        <v>244</v>
      </c>
      <c r="K7" s="140" t="s">
        <v>2</v>
      </c>
      <c r="L7" s="139" t="s">
        <v>244</v>
      </c>
      <c r="M7" s="140" t="s">
        <v>2</v>
      </c>
      <c r="N7" s="139" t="s">
        <v>244</v>
      </c>
      <c r="O7" s="140" t="s">
        <v>2</v>
      </c>
      <c r="P7" s="139" t="s">
        <v>244</v>
      </c>
      <c r="Q7" s="140" t="s">
        <v>2</v>
      </c>
    </row>
    <row r="8" spans="1:27" ht="15.75" customHeight="1">
      <c r="A8" s="246" t="s">
        <v>83</v>
      </c>
      <c r="B8" s="68" t="s">
        <v>50</v>
      </c>
      <c r="C8" s="69"/>
      <c r="D8" s="69"/>
      <c r="E8" s="214" t="s">
        <v>41</v>
      </c>
      <c r="F8" s="141">
        <v>114993</v>
      </c>
      <c r="G8" s="142">
        <v>112071</v>
      </c>
      <c r="H8" s="141">
        <v>16845</v>
      </c>
      <c r="I8" s="142">
        <v>16757</v>
      </c>
      <c r="J8" s="141">
        <v>4065</v>
      </c>
      <c r="K8" s="142">
        <v>4058</v>
      </c>
      <c r="L8" s="141">
        <v>0</v>
      </c>
      <c r="M8" s="142">
        <v>0</v>
      </c>
      <c r="N8" s="141">
        <v>12195</v>
      </c>
      <c r="O8" s="142">
        <v>21615</v>
      </c>
      <c r="P8" s="141">
        <v>1575</v>
      </c>
      <c r="Q8" s="142">
        <v>1011</v>
      </c>
      <c r="R8" s="153"/>
      <c r="S8" s="153"/>
      <c r="T8" s="153"/>
      <c r="U8" s="153"/>
      <c r="V8" s="153"/>
      <c r="W8" s="153"/>
      <c r="X8" s="153"/>
      <c r="Y8" s="153"/>
      <c r="Z8" s="153"/>
      <c r="AA8" s="153"/>
    </row>
    <row r="9" spans="1:27" ht="15.75" customHeight="1">
      <c r="A9" s="266"/>
      <c r="B9" s="96"/>
      <c r="C9" s="80" t="s">
        <v>51</v>
      </c>
      <c r="D9" s="83"/>
      <c r="E9" s="110" t="s">
        <v>42</v>
      </c>
      <c r="F9" s="6">
        <v>114870</v>
      </c>
      <c r="G9" s="5">
        <v>111948</v>
      </c>
      <c r="H9" s="6">
        <v>16822</v>
      </c>
      <c r="I9" s="5">
        <v>16755</v>
      </c>
      <c r="J9" s="6">
        <v>4065</v>
      </c>
      <c r="K9" s="5">
        <v>4058</v>
      </c>
      <c r="L9" s="6">
        <v>0</v>
      </c>
      <c r="M9" s="5">
        <v>0</v>
      </c>
      <c r="N9" s="6">
        <v>11928</v>
      </c>
      <c r="O9" s="5">
        <v>9934</v>
      </c>
      <c r="P9" s="6">
        <v>1365</v>
      </c>
      <c r="Q9" s="5">
        <v>964</v>
      </c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spans="1:27" ht="15.75" customHeight="1">
      <c r="A10" s="266"/>
      <c r="B10" s="81"/>
      <c r="C10" s="80" t="s">
        <v>52</v>
      </c>
      <c r="D10" s="83"/>
      <c r="E10" s="110" t="s">
        <v>43</v>
      </c>
      <c r="F10" s="6">
        <v>123</v>
      </c>
      <c r="G10" s="5">
        <v>123</v>
      </c>
      <c r="H10" s="6">
        <v>23</v>
      </c>
      <c r="I10" s="5">
        <v>2</v>
      </c>
      <c r="J10" s="6">
        <v>0</v>
      </c>
      <c r="K10" s="5">
        <v>0</v>
      </c>
      <c r="L10" s="6">
        <v>0</v>
      </c>
      <c r="M10" s="143">
        <v>0</v>
      </c>
      <c r="N10" s="6">
        <v>267</v>
      </c>
      <c r="O10" s="143">
        <v>11681</v>
      </c>
      <c r="P10" s="6">
        <v>210</v>
      </c>
      <c r="Q10" s="5">
        <v>47</v>
      </c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spans="1:27" ht="15.75" customHeight="1">
      <c r="A11" s="266"/>
      <c r="B11" s="88" t="s">
        <v>53</v>
      </c>
      <c r="C11" s="215"/>
      <c r="D11" s="215"/>
      <c r="E11" s="216" t="s">
        <v>44</v>
      </c>
      <c r="F11" s="144">
        <v>124132</v>
      </c>
      <c r="G11" s="145">
        <v>113489</v>
      </c>
      <c r="H11" s="144">
        <v>14168</v>
      </c>
      <c r="I11" s="145">
        <v>14756</v>
      </c>
      <c r="J11" s="144">
        <v>3080</v>
      </c>
      <c r="K11" s="145">
        <v>3239</v>
      </c>
      <c r="L11" s="144">
        <v>0</v>
      </c>
      <c r="M11" s="145">
        <v>0</v>
      </c>
      <c r="N11" s="144">
        <v>11494</v>
      </c>
      <c r="O11" s="145">
        <v>28655</v>
      </c>
      <c r="P11" s="144">
        <v>904</v>
      </c>
      <c r="Q11" s="145">
        <v>532</v>
      </c>
      <c r="R11" s="153"/>
      <c r="S11" s="153"/>
      <c r="T11" s="153"/>
      <c r="U11" s="153"/>
      <c r="V11" s="153"/>
      <c r="W11" s="153"/>
      <c r="X11" s="153"/>
      <c r="Y11" s="153"/>
      <c r="Z11" s="153"/>
      <c r="AA11" s="153"/>
    </row>
    <row r="12" spans="1:27" ht="15.75" customHeight="1">
      <c r="A12" s="266"/>
      <c r="B12" s="71"/>
      <c r="C12" s="80" t="s">
        <v>54</v>
      </c>
      <c r="D12" s="83"/>
      <c r="E12" s="110" t="s">
        <v>45</v>
      </c>
      <c r="F12" s="6">
        <v>119118</v>
      </c>
      <c r="G12" s="5">
        <v>112546</v>
      </c>
      <c r="H12" s="6">
        <v>14168</v>
      </c>
      <c r="I12" s="5">
        <v>14466</v>
      </c>
      <c r="J12" s="6">
        <v>3078</v>
      </c>
      <c r="K12" s="5">
        <v>3095</v>
      </c>
      <c r="L12" s="6">
        <v>0</v>
      </c>
      <c r="M12" s="5">
        <v>0</v>
      </c>
      <c r="N12" s="6">
        <v>11202</v>
      </c>
      <c r="O12" s="5">
        <v>9027</v>
      </c>
      <c r="P12" s="6">
        <v>827</v>
      </c>
      <c r="Q12" s="5">
        <v>531</v>
      </c>
      <c r="R12" s="153"/>
      <c r="S12" s="153"/>
      <c r="T12" s="153"/>
      <c r="U12" s="153"/>
      <c r="V12" s="153"/>
      <c r="W12" s="153"/>
      <c r="X12" s="153"/>
      <c r="Y12" s="153"/>
      <c r="Z12" s="153"/>
      <c r="AA12" s="153"/>
    </row>
    <row r="13" spans="1:27" ht="15.75" customHeight="1">
      <c r="A13" s="266"/>
      <c r="B13" s="96"/>
      <c r="C13" s="72" t="s">
        <v>55</v>
      </c>
      <c r="D13" s="73"/>
      <c r="E13" s="112" t="s">
        <v>46</v>
      </c>
      <c r="F13" s="23">
        <v>5015</v>
      </c>
      <c r="G13" s="146">
        <v>943</v>
      </c>
      <c r="H13" s="23">
        <v>0</v>
      </c>
      <c r="I13" s="146">
        <v>290</v>
      </c>
      <c r="J13" s="23">
        <v>2</v>
      </c>
      <c r="K13" s="143">
        <v>144</v>
      </c>
      <c r="L13" s="23">
        <v>0</v>
      </c>
      <c r="M13" s="143">
        <v>0</v>
      </c>
      <c r="N13" s="23">
        <v>292</v>
      </c>
      <c r="O13" s="143">
        <v>19628</v>
      </c>
      <c r="P13" s="23">
        <v>77</v>
      </c>
      <c r="Q13" s="146">
        <v>1</v>
      </c>
      <c r="R13" s="153"/>
      <c r="S13" s="153"/>
      <c r="T13" s="153"/>
      <c r="U13" s="153"/>
      <c r="V13" s="153"/>
      <c r="W13" s="153"/>
      <c r="X13" s="153"/>
      <c r="Y13" s="153"/>
      <c r="Z13" s="153"/>
      <c r="AA13" s="153"/>
    </row>
    <row r="14" spans="1:27" ht="15.75" customHeight="1">
      <c r="A14" s="266"/>
      <c r="B14" s="82" t="s">
        <v>56</v>
      </c>
      <c r="C14" s="83"/>
      <c r="D14" s="83"/>
      <c r="E14" s="110" t="s">
        <v>154</v>
      </c>
      <c r="F14" s="6">
        <f>F9-F12</f>
        <v>-4248</v>
      </c>
      <c r="G14" s="5">
        <f>G9-G12</f>
        <v>-598</v>
      </c>
      <c r="H14" s="6">
        <f aca="true" t="shared" si="0" ref="H14:Q15">H9-H12</f>
        <v>2654</v>
      </c>
      <c r="I14" s="5">
        <f t="shared" si="0"/>
        <v>2289</v>
      </c>
      <c r="J14" s="6">
        <f t="shared" si="0"/>
        <v>987</v>
      </c>
      <c r="K14" s="5">
        <f t="shared" si="0"/>
        <v>963</v>
      </c>
      <c r="L14" s="6">
        <f>L9-L12</f>
        <v>0</v>
      </c>
      <c r="M14" s="5">
        <f>M9-M12</f>
        <v>0</v>
      </c>
      <c r="N14" s="6">
        <f t="shared" si="0"/>
        <v>726</v>
      </c>
      <c r="O14" s="5">
        <f t="shared" si="0"/>
        <v>907</v>
      </c>
      <c r="P14" s="6">
        <f t="shared" si="0"/>
        <v>538</v>
      </c>
      <c r="Q14" s="5">
        <f t="shared" si="0"/>
        <v>433</v>
      </c>
      <c r="R14" s="153"/>
      <c r="S14" s="153"/>
      <c r="T14" s="153"/>
      <c r="U14" s="153"/>
      <c r="V14" s="153"/>
      <c r="W14" s="153"/>
      <c r="X14" s="153"/>
      <c r="Y14" s="153"/>
      <c r="Z14" s="153"/>
      <c r="AA14" s="153"/>
    </row>
    <row r="15" spans="1:27" ht="15.75" customHeight="1">
      <c r="A15" s="266"/>
      <c r="B15" s="82" t="s">
        <v>57</v>
      </c>
      <c r="C15" s="83"/>
      <c r="D15" s="83"/>
      <c r="E15" s="110" t="s">
        <v>155</v>
      </c>
      <c r="F15" s="6">
        <f>F10-F13</f>
        <v>-4892</v>
      </c>
      <c r="G15" s="5">
        <f>G10-G13</f>
        <v>-820</v>
      </c>
      <c r="H15" s="6">
        <f t="shared" si="0"/>
        <v>23</v>
      </c>
      <c r="I15" s="5">
        <f t="shared" si="0"/>
        <v>-288</v>
      </c>
      <c r="J15" s="6">
        <f t="shared" si="0"/>
        <v>-2</v>
      </c>
      <c r="K15" s="5">
        <f t="shared" si="0"/>
        <v>-144</v>
      </c>
      <c r="L15" s="6">
        <f>L10-L13</f>
        <v>0</v>
      </c>
      <c r="M15" s="5">
        <f>M10-M13</f>
        <v>0</v>
      </c>
      <c r="N15" s="6">
        <f t="shared" si="0"/>
        <v>-25</v>
      </c>
      <c r="O15" s="5">
        <f t="shared" si="0"/>
        <v>-7947</v>
      </c>
      <c r="P15" s="6">
        <f t="shared" si="0"/>
        <v>133</v>
      </c>
      <c r="Q15" s="5">
        <f t="shared" si="0"/>
        <v>46</v>
      </c>
      <c r="R15" s="153"/>
      <c r="S15" s="153"/>
      <c r="T15" s="153"/>
      <c r="U15" s="153"/>
      <c r="V15" s="153"/>
      <c r="W15" s="153"/>
      <c r="X15" s="153"/>
      <c r="Y15" s="153"/>
      <c r="Z15" s="153"/>
      <c r="AA15" s="153"/>
    </row>
    <row r="16" spans="1:27" ht="15.75" customHeight="1">
      <c r="A16" s="266"/>
      <c r="B16" s="82" t="s">
        <v>58</v>
      </c>
      <c r="C16" s="83"/>
      <c r="D16" s="83"/>
      <c r="E16" s="110" t="s">
        <v>156</v>
      </c>
      <c r="F16" s="6">
        <f>F8-F11</f>
        <v>-9139</v>
      </c>
      <c r="G16" s="5">
        <f>G8-G11</f>
        <v>-1418</v>
      </c>
      <c r="H16" s="6">
        <f aca="true" t="shared" si="1" ref="H16:Q16">H8-H11</f>
        <v>2677</v>
      </c>
      <c r="I16" s="5">
        <f t="shared" si="1"/>
        <v>2001</v>
      </c>
      <c r="J16" s="6">
        <f t="shared" si="1"/>
        <v>985</v>
      </c>
      <c r="K16" s="5">
        <f t="shared" si="1"/>
        <v>819</v>
      </c>
      <c r="L16" s="6">
        <f>L8-L11</f>
        <v>0</v>
      </c>
      <c r="M16" s="5">
        <f>M8-M11</f>
        <v>0</v>
      </c>
      <c r="N16" s="6">
        <f t="shared" si="1"/>
        <v>701</v>
      </c>
      <c r="O16" s="5">
        <f t="shared" si="1"/>
        <v>-7040</v>
      </c>
      <c r="P16" s="6">
        <f t="shared" si="1"/>
        <v>671</v>
      </c>
      <c r="Q16" s="5">
        <f t="shared" si="1"/>
        <v>479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</row>
    <row r="17" spans="1:27" ht="15.75" customHeight="1">
      <c r="A17" s="266"/>
      <c r="B17" s="82" t="s">
        <v>59</v>
      </c>
      <c r="C17" s="83"/>
      <c r="D17" s="83"/>
      <c r="E17" s="217"/>
      <c r="F17" s="174">
        <v>22590</v>
      </c>
      <c r="G17" s="147">
        <v>13510</v>
      </c>
      <c r="H17" s="174">
        <v>0</v>
      </c>
      <c r="I17" s="143">
        <v>0</v>
      </c>
      <c r="J17" s="174">
        <v>0</v>
      </c>
      <c r="K17" s="143">
        <v>0</v>
      </c>
      <c r="L17" s="174">
        <v>0</v>
      </c>
      <c r="M17" s="5">
        <v>0</v>
      </c>
      <c r="N17" s="174">
        <v>0</v>
      </c>
      <c r="O17" s="5">
        <v>0</v>
      </c>
      <c r="P17" s="174">
        <v>0</v>
      </c>
      <c r="Q17" s="5">
        <v>0</v>
      </c>
      <c r="R17" s="153"/>
      <c r="S17" s="153"/>
      <c r="T17" s="153"/>
      <c r="U17" s="153"/>
      <c r="V17" s="153"/>
      <c r="W17" s="153"/>
      <c r="X17" s="153"/>
      <c r="Y17" s="153"/>
      <c r="Z17" s="153"/>
      <c r="AA17" s="153"/>
    </row>
    <row r="18" spans="1:27" ht="15.75" customHeight="1">
      <c r="A18" s="267"/>
      <c r="B18" s="85" t="s">
        <v>60</v>
      </c>
      <c r="C18" s="86"/>
      <c r="D18" s="86"/>
      <c r="E18" s="218"/>
      <c r="F18" s="148">
        <v>0</v>
      </c>
      <c r="G18" s="150">
        <v>0</v>
      </c>
      <c r="H18" s="148">
        <v>0</v>
      </c>
      <c r="I18" s="149">
        <v>0</v>
      </c>
      <c r="J18" s="148">
        <v>0</v>
      </c>
      <c r="K18" s="149">
        <v>0</v>
      </c>
      <c r="L18" s="148">
        <v>0</v>
      </c>
      <c r="M18" s="149">
        <v>0</v>
      </c>
      <c r="N18" s="148">
        <v>0</v>
      </c>
      <c r="O18" s="149">
        <v>0</v>
      </c>
      <c r="P18" s="148">
        <v>0</v>
      </c>
      <c r="Q18" s="149">
        <v>0</v>
      </c>
      <c r="R18" s="153"/>
      <c r="S18" s="153"/>
      <c r="T18" s="153"/>
      <c r="U18" s="153"/>
      <c r="V18" s="153"/>
      <c r="W18" s="153"/>
      <c r="X18" s="153"/>
      <c r="Y18" s="153"/>
      <c r="Z18" s="153"/>
      <c r="AA18" s="153"/>
    </row>
    <row r="19" spans="1:27" ht="15.75" customHeight="1">
      <c r="A19" s="266" t="s">
        <v>84</v>
      </c>
      <c r="B19" s="88" t="s">
        <v>61</v>
      </c>
      <c r="C19" s="78"/>
      <c r="D19" s="78"/>
      <c r="E19" s="219"/>
      <c r="F19" s="19">
        <v>28860</v>
      </c>
      <c r="G19" s="151">
        <v>33409</v>
      </c>
      <c r="H19" s="19">
        <v>156</v>
      </c>
      <c r="I19" s="151">
        <v>126</v>
      </c>
      <c r="J19" s="19">
        <v>8</v>
      </c>
      <c r="K19" s="151">
        <v>0</v>
      </c>
      <c r="L19" s="19">
        <v>45</v>
      </c>
      <c r="M19" s="151">
        <v>41</v>
      </c>
      <c r="N19" s="19">
        <v>12826</v>
      </c>
      <c r="O19" s="151">
        <v>9811</v>
      </c>
      <c r="P19" s="19">
        <v>93</v>
      </c>
      <c r="Q19" s="151">
        <v>3816</v>
      </c>
      <c r="R19" s="153"/>
      <c r="S19" s="153"/>
      <c r="T19" s="153"/>
      <c r="U19" s="153"/>
      <c r="V19" s="153"/>
      <c r="W19" s="153"/>
      <c r="X19" s="153"/>
      <c r="Y19" s="153"/>
      <c r="Z19" s="153"/>
      <c r="AA19" s="153"/>
    </row>
    <row r="20" spans="1:27" ht="15.75" customHeight="1">
      <c r="A20" s="266"/>
      <c r="B20" s="87"/>
      <c r="C20" s="80" t="s">
        <v>62</v>
      </c>
      <c r="D20" s="83"/>
      <c r="E20" s="110"/>
      <c r="F20" s="6">
        <v>18656</v>
      </c>
      <c r="G20" s="5">
        <v>19004</v>
      </c>
      <c r="H20" s="6">
        <v>0</v>
      </c>
      <c r="I20" s="5">
        <v>38</v>
      </c>
      <c r="J20" s="6">
        <v>0</v>
      </c>
      <c r="K20" s="5">
        <v>0</v>
      </c>
      <c r="L20" s="6">
        <v>0</v>
      </c>
      <c r="M20" s="143">
        <v>0</v>
      </c>
      <c r="N20" s="6">
        <v>12798</v>
      </c>
      <c r="O20" s="143">
        <v>9765</v>
      </c>
      <c r="P20" s="6">
        <v>0</v>
      </c>
      <c r="Q20" s="5">
        <v>3460</v>
      </c>
      <c r="R20" s="153"/>
      <c r="S20" s="153"/>
      <c r="T20" s="153"/>
      <c r="U20" s="153"/>
      <c r="V20" s="153"/>
      <c r="W20" s="153"/>
      <c r="X20" s="153"/>
      <c r="Y20" s="153"/>
      <c r="Z20" s="153"/>
      <c r="AA20" s="153"/>
    </row>
    <row r="21" spans="1:27" ht="15.75" customHeight="1">
      <c r="A21" s="266"/>
      <c r="B21" s="107" t="s">
        <v>63</v>
      </c>
      <c r="C21" s="215"/>
      <c r="D21" s="215"/>
      <c r="E21" s="216" t="s">
        <v>157</v>
      </c>
      <c r="F21" s="144">
        <v>28860</v>
      </c>
      <c r="G21" s="145">
        <v>33409</v>
      </c>
      <c r="H21" s="144">
        <v>156</v>
      </c>
      <c r="I21" s="145">
        <v>126</v>
      </c>
      <c r="J21" s="144">
        <v>8</v>
      </c>
      <c r="K21" s="145">
        <v>0</v>
      </c>
      <c r="L21" s="144">
        <v>45</v>
      </c>
      <c r="M21" s="145">
        <v>41</v>
      </c>
      <c r="N21" s="144">
        <v>12826</v>
      </c>
      <c r="O21" s="145">
        <v>9811</v>
      </c>
      <c r="P21" s="144">
        <v>93</v>
      </c>
      <c r="Q21" s="145">
        <v>3816</v>
      </c>
      <c r="R21" s="153"/>
      <c r="S21" s="153"/>
      <c r="T21" s="153"/>
      <c r="U21" s="153"/>
      <c r="V21" s="153"/>
      <c r="W21" s="153"/>
      <c r="X21" s="153"/>
      <c r="Y21" s="153"/>
      <c r="Z21" s="153"/>
      <c r="AA21" s="153"/>
    </row>
    <row r="22" spans="1:27" ht="15.75" customHeight="1">
      <c r="A22" s="266"/>
      <c r="B22" s="88" t="s">
        <v>64</v>
      </c>
      <c r="C22" s="78"/>
      <c r="D22" s="78"/>
      <c r="E22" s="219" t="s">
        <v>158</v>
      </c>
      <c r="F22" s="19">
        <v>30195</v>
      </c>
      <c r="G22" s="151">
        <v>39227</v>
      </c>
      <c r="H22" s="19">
        <v>8472</v>
      </c>
      <c r="I22" s="151">
        <v>9160</v>
      </c>
      <c r="J22" s="19">
        <v>1450</v>
      </c>
      <c r="K22" s="151">
        <v>1052</v>
      </c>
      <c r="L22" s="19">
        <v>45</v>
      </c>
      <c r="M22" s="151">
        <v>41</v>
      </c>
      <c r="N22" s="19">
        <v>19116</v>
      </c>
      <c r="O22" s="151">
        <v>17614</v>
      </c>
      <c r="P22" s="19">
        <v>2125</v>
      </c>
      <c r="Q22" s="151">
        <v>5593</v>
      </c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spans="1:27" ht="15.75" customHeight="1">
      <c r="A23" s="266"/>
      <c r="B23" s="71" t="s">
        <v>65</v>
      </c>
      <c r="C23" s="72" t="s">
        <v>66</v>
      </c>
      <c r="D23" s="73"/>
      <c r="E23" s="112"/>
      <c r="F23" s="23">
        <v>8147</v>
      </c>
      <c r="G23" s="146">
        <v>9428</v>
      </c>
      <c r="H23" s="23">
        <v>5605</v>
      </c>
      <c r="I23" s="146">
        <v>6356</v>
      </c>
      <c r="J23" s="23">
        <v>343</v>
      </c>
      <c r="K23" s="146">
        <v>337</v>
      </c>
      <c r="L23" s="23">
        <v>5</v>
      </c>
      <c r="M23" s="146">
        <v>4</v>
      </c>
      <c r="N23" s="23">
        <v>16312</v>
      </c>
      <c r="O23" s="146">
        <v>14388</v>
      </c>
      <c r="P23" s="23">
        <v>0</v>
      </c>
      <c r="Q23" s="146">
        <v>0</v>
      </c>
      <c r="R23" s="153"/>
      <c r="S23" s="153"/>
      <c r="T23" s="153"/>
      <c r="U23" s="153"/>
      <c r="V23" s="153"/>
      <c r="W23" s="153"/>
      <c r="X23" s="153"/>
      <c r="Y23" s="153"/>
      <c r="Z23" s="153"/>
      <c r="AA23" s="153"/>
    </row>
    <row r="24" spans="1:27" ht="15.75" customHeight="1">
      <c r="A24" s="266"/>
      <c r="B24" s="82" t="s">
        <v>159</v>
      </c>
      <c r="C24" s="83"/>
      <c r="D24" s="83"/>
      <c r="E24" s="110" t="s">
        <v>160</v>
      </c>
      <c r="F24" s="6">
        <f>F21-F22</f>
        <v>-1335</v>
      </c>
      <c r="G24" s="5">
        <f>G21-G22</f>
        <v>-5818</v>
      </c>
      <c r="H24" s="6">
        <f aca="true" t="shared" si="2" ref="H24:Q24">H21-H22</f>
        <v>-8316</v>
      </c>
      <c r="I24" s="5">
        <f t="shared" si="2"/>
        <v>-9034</v>
      </c>
      <c r="J24" s="6">
        <f t="shared" si="2"/>
        <v>-1442</v>
      </c>
      <c r="K24" s="5">
        <f t="shared" si="2"/>
        <v>-1052</v>
      </c>
      <c r="L24" s="6">
        <f>L21-L22</f>
        <v>0</v>
      </c>
      <c r="M24" s="5">
        <f>M21-M22</f>
        <v>0</v>
      </c>
      <c r="N24" s="6">
        <f t="shared" si="2"/>
        <v>-6290</v>
      </c>
      <c r="O24" s="5">
        <f t="shared" si="2"/>
        <v>-7803</v>
      </c>
      <c r="P24" s="6">
        <f t="shared" si="2"/>
        <v>-2032</v>
      </c>
      <c r="Q24" s="5">
        <f t="shared" si="2"/>
        <v>-1777</v>
      </c>
      <c r="R24" s="153"/>
      <c r="S24" s="153"/>
      <c r="T24" s="153"/>
      <c r="U24" s="153"/>
      <c r="V24" s="153"/>
      <c r="W24" s="153"/>
      <c r="X24" s="153"/>
      <c r="Y24" s="153"/>
      <c r="Z24" s="153"/>
      <c r="AA24" s="153"/>
    </row>
    <row r="25" spans="1:27" ht="15.75" customHeight="1">
      <c r="A25" s="266"/>
      <c r="B25" s="114" t="s">
        <v>67</v>
      </c>
      <c r="C25" s="73"/>
      <c r="D25" s="73"/>
      <c r="E25" s="272" t="s">
        <v>161</v>
      </c>
      <c r="F25" s="240">
        <v>1335</v>
      </c>
      <c r="G25" s="242">
        <v>5818</v>
      </c>
      <c r="H25" s="240">
        <v>8316</v>
      </c>
      <c r="I25" s="242">
        <v>9034</v>
      </c>
      <c r="J25" s="240">
        <v>1442</v>
      </c>
      <c r="K25" s="242">
        <v>1052</v>
      </c>
      <c r="L25" s="240">
        <v>0</v>
      </c>
      <c r="M25" s="242">
        <v>0</v>
      </c>
      <c r="N25" s="240">
        <v>6290</v>
      </c>
      <c r="O25" s="242">
        <v>7803</v>
      </c>
      <c r="P25" s="240">
        <v>2032</v>
      </c>
      <c r="Q25" s="242">
        <v>1777</v>
      </c>
      <c r="R25" s="153"/>
      <c r="S25" s="153"/>
      <c r="T25" s="153"/>
      <c r="U25" s="153"/>
      <c r="V25" s="153"/>
      <c r="W25" s="153"/>
      <c r="X25" s="153"/>
      <c r="Y25" s="153"/>
      <c r="Z25" s="153"/>
      <c r="AA25" s="153"/>
    </row>
    <row r="26" spans="1:27" ht="15.75" customHeight="1">
      <c r="A26" s="266"/>
      <c r="B26" s="107" t="s">
        <v>68</v>
      </c>
      <c r="C26" s="215"/>
      <c r="D26" s="215"/>
      <c r="E26" s="273"/>
      <c r="F26" s="241"/>
      <c r="G26" s="243"/>
      <c r="H26" s="241"/>
      <c r="I26" s="243"/>
      <c r="J26" s="241"/>
      <c r="K26" s="243"/>
      <c r="L26" s="241"/>
      <c r="M26" s="243"/>
      <c r="N26" s="241"/>
      <c r="O26" s="243"/>
      <c r="P26" s="241"/>
      <c r="Q26" s="24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</row>
    <row r="27" spans="1:27" ht="15.75" customHeight="1">
      <c r="A27" s="267"/>
      <c r="B27" s="85" t="s">
        <v>162</v>
      </c>
      <c r="C27" s="86"/>
      <c r="D27" s="86"/>
      <c r="E27" s="209" t="s">
        <v>163</v>
      </c>
      <c r="F27" s="38">
        <f>F24+F25</f>
        <v>0</v>
      </c>
      <c r="G27" s="152">
        <f>G24+G25</f>
        <v>0</v>
      </c>
      <c r="H27" s="38">
        <f aca="true" t="shared" si="3" ref="H27:Q27">H24+H25</f>
        <v>0</v>
      </c>
      <c r="I27" s="152">
        <f t="shared" si="3"/>
        <v>0</v>
      </c>
      <c r="J27" s="38">
        <f t="shared" si="3"/>
        <v>0</v>
      </c>
      <c r="K27" s="152">
        <f t="shared" si="3"/>
        <v>0</v>
      </c>
      <c r="L27" s="38">
        <f>L24+L25</f>
        <v>0</v>
      </c>
      <c r="M27" s="152">
        <f>M24+M25</f>
        <v>0</v>
      </c>
      <c r="N27" s="38">
        <f t="shared" si="3"/>
        <v>0</v>
      </c>
      <c r="O27" s="152">
        <f t="shared" si="3"/>
        <v>0</v>
      </c>
      <c r="P27" s="38">
        <f t="shared" si="3"/>
        <v>0</v>
      </c>
      <c r="Q27" s="152">
        <f t="shared" si="3"/>
        <v>0</v>
      </c>
      <c r="R27" s="153"/>
      <c r="S27" s="153"/>
      <c r="T27" s="153"/>
      <c r="U27" s="153"/>
      <c r="V27" s="153"/>
      <c r="W27" s="153"/>
      <c r="X27" s="153"/>
      <c r="Y27" s="153"/>
      <c r="Z27" s="153"/>
      <c r="AA27" s="153"/>
    </row>
    <row r="28" spans="6:27" ht="15.75" customHeight="1"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</row>
    <row r="29" spans="1:25" ht="15.75" customHeight="1">
      <c r="A29" s="86"/>
      <c r="F29" s="153"/>
      <c r="G29" s="153"/>
      <c r="H29" s="153"/>
      <c r="I29" s="155" t="s">
        <v>107</v>
      </c>
      <c r="J29" s="156"/>
      <c r="K29" s="156"/>
      <c r="L29" s="156"/>
      <c r="M29" s="156"/>
      <c r="N29" s="154"/>
      <c r="O29" s="154"/>
      <c r="P29" s="153"/>
      <c r="Q29" s="153"/>
      <c r="R29" s="153"/>
      <c r="S29" s="153"/>
      <c r="T29" s="153"/>
      <c r="U29" s="153"/>
      <c r="V29" s="153"/>
      <c r="W29" s="153"/>
      <c r="X29" s="153"/>
      <c r="Y29" s="155"/>
    </row>
    <row r="30" spans="1:25" ht="15.75" customHeight="1">
      <c r="A30" s="260" t="s">
        <v>69</v>
      </c>
      <c r="B30" s="261"/>
      <c r="C30" s="261"/>
      <c r="D30" s="261"/>
      <c r="E30" s="262"/>
      <c r="F30" s="244" t="s">
        <v>263</v>
      </c>
      <c r="G30" s="245"/>
      <c r="H30" s="244" t="s">
        <v>264</v>
      </c>
      <c r="I30" s="245"/>
      <c r="J30" s="237"/>
      <c r="K30" s="237"/>
      <c r="L30" s="237"/>
      <c r="M30" s="237"/>
      <c r="N30" s="237"/>
      <c r="O30" s="237"/>
      <c r="P30" s="154"/>
      <c r="Q30" s="154"/>
      <c r="R30" s="154"/>
      <c r="S30" s="154"/>
      <c r="T30" s="154"/>
      <c r="U30" s="154"/>
      <c r="V30" s="154"/>
      <c r="W30" s="154"/>
      <c r="X30" s="154"/>
      <c r="Y30" s="154"/>
    </row>
    <row r="31" spans="1:25" ht="15.75" customHeight="1">
      <c r="A31" s="263"/>
      <c r="B31" s="264"/>
      <c r="C31" s="264"/>
      <c r="D31" s="264"/>
      <c r="E31" s="265"/>
      <c r="F31" s="158" t="s">
        <v>244</v>
      </c>
      <c r="G31" s="65" t="s">
        <v>2</v>
      </c>
      <c r="H31" s="158" t="s">
        <v>244</v>
      </c>
      <c r="I31" s="175" t="s">
        <v>2</v>
      </c>
      <c r="J31" s="160"/>
      <c r="K31" s="160"/>
      <c r="L31" s="160"/>
      <c r="M31" s="160"/>
      <c r="N31" s="160"/>
      <c r="O31" s="160"/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 ht="15.75" customHeight="1">
      <c r="A32" s="246" t="s">
        <v>85</v>
      </c>
      <c r="B32" s="68" t="s">
        <v>50</v>
      </c>
      <c r="C32" s="69"/>
      <c r="D32" s="69"/>
      <c r="E32" s="219" t="s">
        <v>41</v>
      </c>
      <c r="F32" s="19">
        <v>2055</v>
      </c>
      <c r="G32" s="161">
        <v>2097</v>
      </c>
      <c r="H32" s="141">
        <v>13914</v>
      </c>
      <c r="I32" s="142">
        <v>13641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  <c r="U32" s="162"/>
      <c r="V32" s="161"/>
      <c r="W32" s="161"/>
      <c r="X32" s="162"/>
      <c r="Y32" s="162"/>
    </row>
    <row r="33" spans="1:25" ht="15.75" customHeight="1">
      <c r="A33" s="247"/>
      <c r="B33" s="96"/>
      <c r="C33" s="72" t="s">
        <v>70</v>
      </c>
      <c r="D33" s="73"/>
      <c r="E33" s="112"/>
      <c r="F33" s="23">
        <v>2055</v>
      </c>
      <c r="G33" s="169">
        <v>2097</v>
      </c>
      <c r="H33" s="23">
        <v>12324</v>
      </c>
      <c r="I33" s="146">
        <v>11815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  <c r="U33" s="162"/>
      <c r="V33" s="161"/>
      <c r="W33" s="161"/>
      <c r="X33" s="162"/>
      <c r="Y33" s="162"/>
    </row>
    <row r="34" spans="1:25" ht="15.75" customHeight="1">
      <c r="A34" s="247"/>
      <c r="B34" s="96"/>
      <c r="C34" s="220"/>
      <c r="D34" s="80" t="s">
        <v>71</v>
      </c>
      <c r="E34" s="110"/>
      <c r="F34" s="6">
        <v>2055</v>
      </c>
      <c r="G34" s="170">
        <v>2015</v>
      </c>
      <c r="H34" s="6">
        <v>0</v>
      </c>
      <c r="I34" s="5">
        <v>0</v>
      </c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2"/>
      <c r="U34" s="162"/>
      <c r="V34" s="161"/>
      <c r="W34" s="161"/>
      <c r="X34" s="162"/>
      <c r="Y34" s="162"/>
    </row>
    <row r="35" spans="1:25" ht="15.75" customHeight="1">
      <c r="A35" s="247"/>
      <c r="B35" s="81"/>
      <c r="C35" s="221" t="s">
        <v>72</v>
      </c>
      <c r="D35" s="215"/>
      <c r="E35" s="216"/>
      <c r="F35" s="144">
        <v>0</v>
      </c>
      <c r="G35" s="171">
        <v>0</v>
      </c>
      <c r="H35" s="144">
        <v>1590</v>
      </c>
      <c r="I35" s="145">
        <v>1826</v>
      </c>
      <c r="J35" s="162"/>
      <c r="K35" s="162"/>
      <c r="L35" s="162"/>
      <c r="M35" s="162"/>
      <c r="N35" s="161"/>
      <c r="O35" s="161"/>
      <c r="P35" s="161"/>
      <c r="Q35" s="161"/>
      <c r="R35" s="161"/>
      <c r="S35" s="161"/>
      <c r="T35" s="162"/>
      <c r="U35" s="162"/>
      <c r="V35" s="161"/>
      <c r="W35" s="161"/>
      <c r="X35" s="162"/>
      <c r="Y35" s="162"/>
    </row>
    <row r="36" spans="1:25" ht="15.75" customHeight="1">
      <c r="A36" s="247"/>
      <c r="B36" s="88" t="s">
        <v>53</v>
      </c>
      <c r="C36" s="78"/>
      <c r="D36" s="78"/>
      <c r="E36" s="219" t="s">
        <v>42</v>
      </c>
      <c r="F36" s="19">
        <v>868</v>
      </c>
      <c r="G36" s="161">
        <v>807</v>
      </c>
      <c r="H36" s="19">
        <v>13932</v>
      </c>
      <c r="I36" s="151">
        <v>13618</v>
      </c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2"/>
      <c r="Y36" s="162"/>
    </row>
    <row r="37" spans="1:25" ht="15.75" customHeight="1">
      <c r="A37" s="247"/>
      <c r="B37" s="96"/>
      <c r="C37" s="80" t="s">
        <v>73</v>
      </c>
      <c r="D37" s="83"/>
      <c r="E37" s="110"/>
      <c r="F37" s="6">
        <v>686</v>
      </c>
      <c r="G37" s="170">
        <v>602</v>
      </c>
      <c r="H37" s="6">
        <v>12197</v>
      </c>
      <c r="I37" s="5">
        <v>11646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2"/>
      <c r="Y37" s="162"/>
    </row>
    <row r="38" spans="1:25" ht="15.75" customHeight="1">
      <c r="A38" s="247"/>
      <c r="B38" s="81"/>
      <c r="C38" s="80" t="s">
        <v>74</v>
      </c>
      <c r="D38" s="83"/>
      <c r="E38" s="110"/>
      <c r="F38" s="4">
        <v>182</v>
      </c>
      <c r="G38" s="5">
        <v>205</v>
      </c>
      <c r="H38" s="6">
        <v>1735</v>
      </c>
      <c r="I38" s="5">
        <v>1972</v>
      </c>
      <c r="J38" s="161"/>
      <c r="K38" s="162"/>
      <c r="L38" s="161"/>
      <c r="M38" s="162"/>
      <c r="N38" s="161"/>
      <c r="O38" s="161"/>
      <c r="P38" s="161"/>
      <c r="Q38" s="161"/>
      <c r="R38" s="162"/>
      <c r="S38" s="162"/>
      <c r="T38" s="161"/>
      <c r="U38" s="161"/>
      <c r="V38" s="161"/>
      <c r="W38" s="161"/>
      <c r="X38" s="162"/>
      <c r="Y38" s="162"/>
    </row>
    <row r="39" spans="1:25" ht="15.75" customHeight="1">
      <c r="A39" s="248"/>
      <c r="B39" s="92" t="s">
        <v>75</v>
      </c>
      <c r="C39" s="95"/>
      <c r="D39" s="95"/>
      <c r="E39" s="209" t="s">
        <v>164</v>
      </c>
      <c r="F39" s="7">
        <f>F32-F36</f>
        <v>1187</v>
      </c>
      <c r="G39" s="152">
        <f>G32-G36</f>
        <v>1290</v>
      </c>
      <c r="H39" s="7">
        <f>H32-H36</f>
        <v>-18</v>
      </c>
      <c r="I39" s="152">
        <f>I32-I36</f>
        <v>23</v>
      </c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2"/>
      <c r="Y39" s="162"/>
    </row>
    <row r="40" spans="1:25" ht="15.75" customHeight="1">
      <c r="A40" s="246" t="s">
        <v>86</v>
      </c>
      <c r="B40" s="88" t="s">
        <v>76</v>
      </c>
      <c r="C40" s="78"/>
      <c r="D40" s="78"/>
      <c r="E40" s="219" t="s">
        <v>44</v>
      </c>
      <c r="F40" s="17">
        <v>1930</v>
      </c>
      <c r="G40" s="151">
        <v>2111</v>
      </c>
      <c r="H40" s="19">
        <v>14462</v>
      </c>
      <c r="I40" s="151">
        <v>16949</v>
      </c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2"/>
      <c r="U40" s="162"/>
      <c r="V40" s="162"/>
      <c r="W40" s="162"/>
      <c r="X40" s="161"/>
      <c r="Y40" s="161"/>
    </row>
    <row r="41" spans="1:25" ht="15.75" customHeight="1">
      <c r="A41" s="249"/>
      <c r="B41" s="81"/>
      <c r="C41" s="80" t="s">
        <v>77</v>
      </c>
      <c r="D41" s="83"/>
      <c r="E41" s="110"/>
      <c r="F41" s="172">
        <v>788</v>
      </c>
      <c r="G41" s="147">
        <v>664</v>
      </c>
      <c r="H41" s="163">
        <v>3245</v>
      </c>
      <c r="I41" s="164">
        <v>4327</v>
      </c>
      <c r="J41" s="161"/>
      <c r="K41" s="161"/>
      <c r="L41" s="161"/>
      <c r="M41" s="161"/>
      <c r="N41" s="161"/>
      <c r="O41" s="161"/>
      <c r="P41" s="162"/>
      <c r="Q41" s="162"/>
      <c r="R41" s="162"/>
      <c r="S41" s="162"/>
      <c r="T41" s="162"/>
      <c r="U41" s="162"/>
      <c r="V41" s="162"/>
      <c r="W41" s="162"/>
      <c r="X41" s="161"/>
      <c r="Y41" s="161"/>
    </row>
    <row r="42" spans="1:25" ht="15.75" customHeight="1">
      <c r="A42" s="249"/>
      <c r="B42" s="88" t="s">
        <v>64</v>
      </c>
      <c r="C42" s="78"/>
      <c r="D42" s="78"/>
      <c r="E42" s="219" t="s">
        <v>45</v>
      </c>
      <c r="F42" s="17">
        <v>3132</v>
      </c>
      <c r="G42" s="151">
        <v>3445</v>
      </c>
      <c r="H42" s="19">
        <v>14718</v>
      </c>
      <c r="I42" s="151">
        <v>17445</v>
      </c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2"/>
      <c r="U42" s="162"/>
      <c r="V42" s="161"/>
      <c r="W42" s="161"/>
      <c r="X42" s="161"/>
      <c r="Y42" s="161"/>
    </row>
    <row r="43" spans="1:25" ht="15.75" customHeight="1">
      <c r="A43" s="249"/>
      <c r="B43" s="81"/>
      <c r="C43" s="80" t="s">
        <v>78</v>
      </c>
      <c r="D43" s="83"/>
      <c r="E43" s="110"/>
      <c r="F43" s="4">
        <v>2302</v>
      </c>
      <c r="G43" s="5">
        <v>3370</v>
      </c>
      <c r="H43" s="6">
        <v>7526</v>
      </c>
      <c r="I43" s="5">
        <v>7470</v>
      </c>
      <c r="J43" s="162"/>
      <c r="K43" s="162"/>
      <c r="L43" s="162"/>
      <c r="M43" s="162"/>
      <c r="N43" s="161"/>
      <c r="O43" s="161"/>
      <c r="P43" s="161"/>
      <c r="Q43" s="161"/>
      <c r="R43" s="162"/>
      <c r="S43" s="161"/>
      <c r="T43" s="162"/>
      <c r="U43" s="162"/>
      <c r="V43" s="161"/>
      <c r="W43" s="161"/>
      <c r="X43" s="162"/>
      <c r="Y43" s="162"/>
    </row>
    <row r="44" spans="1:25" ht="15.75" customHeight="1">
      <c r="A44" s="250"/>
      <c r="B44" s="85" t="s">
        <v>75</v>
      </c>
      <c r="C44" s="86"/>
      <c r="D44" s="86"/>
      <c r="E44" s="209" t="s">
        <v>165</v>
      </c>
      <c r="F44" s="165">
        <f>F40-F42</f>
        <v>-1202</v>
      </c>
      <c r="G44" s="149">
        <f>G40-G42</f>
        <v>-1334</v>
      </c>
      <c r="H44" s="165">
        <f>H40-H42</f>
        <v>-256</v>
      </c>
      <c r="I44" s="149">
        <f>I40-I42</f>
        <v>-496</v>
      </c>
      <c r="J44" s="162"/>
      <c r="K44" s="162"/>
      <c r="L44" s="162"/>
      <c r="M44" s="162"/>
      <c r="N44" s="162"/>
      <c r="O44" s="162"/>
      <c r="P44" s="162"/>
      <c r="Q44" s="162"/>
      <c r="R44" s="161"/>
      <c r="S44" s="161"/>
      <c r="T44" s="162"/>
      <c r="U44" s="162"/>
      <c r="V44" s="161"/>
      <c r="W44" s="161"/>
      <c r="X44" s="161"/>
      <c r="Y44" s="161"/>
    </row>
    <row r="45" spans="1:25" ht="15.75" customHeight="1">
      <c r="A45" s="251" t="s">
        <v>87</v>
      </c>
      <c r="B45" s="134" t="s">
        <v>79</v>
      </c>
      <c r="C45" s="222"/>
      <c r="D45" s="222"/>
      <c r="E45" s="223" t="s">
        <v>166</v>
      </c>
      <c r="F45" s="166">
        <f>F39+F44</f>
        <v>-15</v>
      </c>
      <c r="G45" s="167">
        <f>G39+G44</f>
        <v>-44</v>
      </c>
      <c r="H45" s="166">
        <f>H39+H44</f>
        <v>-274</v>
      </c>
      <c r="I45" s="167">
        <f>I39+I44</f>
        <v>-473</v>
      </c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</row>
    <row r="46" spans="1:25" ht="15.75" customHeight="1">
      <c r="A46" s="252"/>
      <c r="B46" s="82" t="s">
        <v>80</v>
      </c>
      <c r="C46" s="83"/>
      <c r="D46" s="83"/>
      <c r="E46" s="83"/>
      <c r="F46" s="172">
        <v>0</v>
      </c>
      <c r="G46" s="147">
        <v>0</v>
      </c>
      <c r="H46" s="163">
        <v>0</v>
      </c>
      <c r="I46" s="164">
        <v>0</v>
      </c>
      <c r="J46" s="162"/>
      <c r="K46" s="162"/>
      <c r="L46" s="162"/>
      <c r="M46" s="162"/>
      <c r="N46" s="161"/>
      <c r="O46" s="161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spans="1:25" ht="15.75" customHeight="1">
      <c r="A47" s="252"/>
      <c r="B47" s="82" t="s">
        <v>81</v>
      </c>
      <c r="C47" s="83"/>
      <c r="D47" s="83"/>
      <c r="E47" s="83"/>
      <c r="F47" s="6">
        <v>46</v>
      </c>
      <c r="G47" s="170">
        <v>61</v>
      </c>
      <c r="H47" s="6">
        <v>197</v>
      </c>
      <c r="I47" s="5">
        <v>471</v>
      </c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</row>
    <row r="48" spans="1:25" ht="15.75" customHeight="1">
      <c r="A48" s="253"/>
      <c r="B48" s="85" t="s">
        <v>82</v>
      </c>
      <c r="C48" s="86"/>
      <c r="D48" s="86"/>
      <c r="E48" s="86"/>
      <c r="F48" s="38">
        <v>46</v>
      </c>
      <c r="G48" s="173">
        <v>61</v>
      </c>
      <c r="H48" s="38">
        <v>69</v>
      </c>
      <c r="I48" s="152">
        <v>88</v>
      </c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</row>
    <row r="49" spans="1:17" ht="15.75" customHeight="1">
      <c r="A49" s="54" t="s">
        <v>167</v>
      </c>
      <c r="F49" s="96"/>
      <c r="G49" s="96"/>
      <c r="L49" s="96"/>
      <c r="M49" s="96"/>
      <c r="N49" s="96"/>
      <c r="O49" s="96"/>
      <c r="Q49" s="96"/>
    </row>
    <row r="50" ht="15.75" customHeight="1">
      <c r="G50" s="96"/>
    </row>
  </sheetData>
  <sheetProtection/>
  <mergeCells count="31">
    <mergeCell ref="A6:E7"/>
    <mergeCell ref="H6:I6"/>
    <mergeCell ref="J6:K6"/>
    <mergeCell ref="N6:O6"/>
    <mergeCell ref="P6:Q6"/>
    <mergeCell ref="F6:G6"/>
    <mergeCell ref="L6:M6"/>
    <mergeCell ref="Q25:Q26"/>
    <mergeCell ref="F25:F26"/>
    <mergeCell ref="L25:L26"/>
    <mergeCell ref="M25:M26"/>
    <mergeCell ref="A8:A18"/>
    <mergeCell ref="A19:A27"/>
    <mergeCell ref="E25:E26"/>
    <mergeCell ref="H25:H26"/>
    <mergeCell ref="I25:I26"/>
    <mergeCell ref="J25:J26"/>
    <mergeCell ref="L30:M30"/>
    <mergeCell ref="N30:O30"/>
    <mergeCell ref="K25:K26"/>
    <mergeCell ref="N25:N26"/>
    <mergeCell ref="O25:O26"/>
    <mergeCell ref="P25:P26"/>
    <mergeCell ref="J30:K30"/>
    <mergeCell ref="H30:I30"/>
    <mergeCell ref="A32:A39"/>
    <mergeCell ref="A40:A44"/>
    <mergeCell ref="A45:A48"/>
    <mergeCell ref="G25:G26"/>
    <mergeCell ref="A30:E31"/>
    <mergeCell ref="F30:G30"/>
  </mergeCells>
  <printOptions horizontalCentered="1" verticalCentered="1"/>
  <pageMargins left="0.7874015748031497" right="0.2755905511811024" top="0.3937007874015748" bottom="0.35433070866141736" header="0.1968503937007874" footer="0.1968503937007874"/>
  <pageSetup blackAndWhite="1" horizontalDpi="600" verticalDpi="600" orientation="landscape" paperSize="9" scale="6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0" zoomScaleSheetLayoutView="80" zoomScalePageLayoutView="0" workbookViewId="0" topLeftCell="A1">
      <selection activeCell="H24" sqref="H24"/>
    </sheetView>
  </sheetViews>
  <sheetFormatPr defaultColWidth="8.796875" defaultRowHeight="14.25"/>
  <cols>
    <col min="1" max="2" width="3.59765625" style="54" customWidth="1"/>
    <col min="3" max="3" width="21.3984375" style="54" customWidth="1"/>
    <col min="4" max="4" width="20" style="54" customWidth="1"/>
    <col min="5" max="14" width="12.59765625" style="54" customWidth="1"/>
    <col min="15" max="16384" width="9" style="54" customWidth="1"/>
  </cols>
  <sheetData>
    <row r="1" spans="1:4" ht="33.75" customHeight="1">
      <c r="A1" s="49" t="s">
        <v>0</v>
      </c>
      <c r="B1" s="49"/>
      <c r="C1" s="10" t="s">
        <v>250</v>
      </c>
      <c r="D1" s="199"/>
    </row>
    <row r="3" spans="1:8" ht="15" customHeight="1">
      <c r="A3" s="176" t="s">
        <v>168</v>
      </c>
      <c r="B3" s="176"/>
      <c r="C3" s="176"/>
      <c r="D3" s="176"/>
      <c r="E3" s="176"/>
      <c r="F3" s="176"/>
      <c r="G3" s="176"/>
      <c r="H3" s="176"/>
    </row>
    <row r="4" spans="1:8" ht="15" customHeight="1">
      <c r="A4" s="176"/>
      <c r="B4" s="176"/>
      <c r="C4" s="176"/>
      <c r="D4" s="176"/>
      <c r="E4" s="176"/>
      <c r="F4" s="176"/>
      <c r="G4" s="176"/>
      <c r="H4" s="176"/>
    </row>
    <row r="5" spans="1:14" ht="15" customHeight="1">
      <c r="A5" s="200"/>
      <c r="B5" s="200" t="s">
        <v>246</v>
      </c>
      <c r="C5" s="200"/>
      <c r="D5" s="200"/>
      <c r="J5" s="138"/>
      <c r="L5" s="138"/>
      <c r="N5" s="138" t="s">
        <v>169</v>
      </c>
    </row>
    <row r="6" spans="1:14" ht="15" customHeight="1">
      <c r="A6" s="201"/>
      <c r="B6" s="202"/>
      <c r="C6" s="202"/>
      <c r="D6" s="202"/>
      <c r="E6" s="189" t="s">
        <v>254</v>
      </c>
      <c r="F6" s="190"/>
      <c r="G6" s="276" t="s">
        <v>252</v>
      </c>
      <c r="H6" s="277"/>
      <c r="I6" s="276" t="s">
        <v>253</v>
      </c>
      <c r="J6" s="277"/>
      <c r="K6" s="276" t="s">
        <v>255</v>
      </c>
      <c r="L6" s="277"/>
      <c r="M6" s="278" t="s">
        <v>256</v>
      </c>
      <c r="N6" s="279"/>
    </row>
    <row r="7" spans="1:14" ht="15" customHeight="1">
      <c r="A7" s="62"/>
      <c r="B7" s="63"/>
      <c r="C7" s="63"/>
      <c r="D7" s="63"/>
      <c r="E7" s="191" t="s">
        <v>244</v>
      </c>
      <c r="F7" s="192" t="s">
        <v>2</v>
      </c>
      <c r="G7" s="191" t="s">
        <v>247</v>
      </c>
      <c r="H7" s="192" t="s">
        <v>2</v>
      </c>
      <c r="I7" s="191" t="s">
        <v>244</v>
      </c>
      <c r="J7" s="192" t="s">
        <v>2</v>
      </c>
      <c r="K7" s="191" t="s">
        <v>244</v>
      </c>
      <c r="L7" s="192" t="s">
        <v>2</v>
      </c>
      <c r="M7" s="191" t="s">
        <v>244</v>
      </c>
      <c r="N7" s="203" t="s">
        <v>2</v>
      </c>
    </row>
    <row r="8" spans="1:14" ht="18" customHeight="1">
      <c r="A8" s="230" t="s">
        <v>170</v>
      </c>
      <c r="B8" s="204" t="s">
        <v>171</v>
      </c>
      <c r="C8" s="205"/>
      <c r="D8" s="205"/>
      <c r="E8" s="193">
        <v>1</v>
      </c>
      <c r="F8" s="177">
        <v>1</v>
      </c>
      <c r="G8" s="193">
        <v>1</v>
      </c>
      <c r="H8" s="177">
        <v>1</v>
      </c>
      <c r="I8" s="193">
        <v>7</v>
      </c>
      <c r="J8" s="178">
        <v>7</v>
      </c>
      <c r="K8" s="193">
        <v>61</v>
      </c>
      <c r="L8" s="178">
        <v>61</v>
      </c>
      <c r="M8" s="193">
        <v>7</v>
      </c>
      <c r="N8" s="178">
        <v>7</v>
      </c>
    </row>
    <row r="9" spans="1:14" ht="18" customHeight="1">
      <c r="A9" s="231"/>
      <c r="B9" s="230" t="s">
        <v>172</v>
      </c>
      <c r="C9" s="117" t="s">
        <v>173</v>
      </c>
      <c r="D9" s="118"/>
      <c r="E9" s="194">
        <v>105</v>
      </c>
      <c r="F9" s="179">
        <v>105</v>
      </c>
      <c r="G9" s="194">
        <v>55561</v>
      </c>
      <c r="H9" s="179">
        <v>55561</v>
      </c>
      <c r="I9" s="194">
        <v>15</v>
      </c>
      <c r="J9" s="180">
        <v>15</v>
      </c>
      <c r="K9" s="194">
        <v>1509</v>
      </c>
      <c r="L9" s="180">
        <v>1509</v>
      </c>
      <c r="M9" s="194">
        <v>9</v>
      </c>
      <c r="N9" s="180">
        <v>9</v>
      </c>
    </row>
    <row r="10" spans="1:14" ht="18" customHeight="1">
      <c r="A10" s="231"/>
      <c r="B10" s="231"/>
      <c r="C10" s="82" t="s">
        <v>174</v>
      </c>
      <c r="D10" s="83"/>
      <c r="E10" s="195">
        <v>105</v>
      </c>
      <c r="F10" s="181">
        <v>105</v>
      </c>
      <c r="G10" s="195">
        <v>55561</v>
      </c>
      <c r="H10" s="181">
        <v>55561</v>
      </c>
      <c r="I10" s="195">
        <v>8</v>
      </c>
      <c r="J10" s="182">
        <v>8</v>
      </c>
      <c r="K10" s="195">
        <v>1250</v>
      </c>
      <c r="L10" s="182">
        <v>1250</v>
      </c>
      <c r="M10" s="195">
        <v>7</v>
      </c>
      <c r="N10" s="182">
        <v>7</v>
      </c>
    </row>
    <row r="11" spans="1:14" ht="18" customHeight="1">
      <c r="A11" s="231"/>
      <c r="B11" s="231"/>
      <c r="C11" s="82" t="s">
        <v>175</v>
      </c>
      <c r="D11" s="83"/>
      <c r="E11" s="195">
        <v>0</v>
      </c>
      <c r="F11" s="181">
        <v>0</v>
      </c>
      <c r="G11" s="195">
        <v>0</v>
      </c>
      <c r="H11" s="181">
        <v>0</v>
      </c>
      <c r="I11" s="195">
        <v>7</v>
      </c>
      <c r="J11" s="182">
        <v>7</v>
      </c>
      <c r="K11" s="195">
        <v>14</v>
      </c>
      <c r="L11" s="182">
        <v>14</v>
      </c>
      <c r="M11" s="195">
        <v>0</v>
      </c>
      <c r="N11" s="182">
        <v>0</v>
      </c>
    </row>
    <row r="12" spans="1:14" ht="18" customHeight="1">
      <c r="A12" s="231"/>
      <c r="B12" s="231"/>
      <c r="C12" s="82" t="s">
        <v>176</v>
      </c>
      <c r="D12" s="83"/>
      <c r="E12" s="195">
        <v>0</v>
      </c>
      <c r="F12" s="181">
        <v>0</v>
      </c>
      <c r="G12" s="195">
        <v>0</v>
      </c>
      <c r="H12" s="181">
        <v>0</v>
      </c>
      <c r="I12" s="195">
        <v>0</v>
      </c>
      <c r="J12" s="182">
        <v>0</v>
      </c>
      <c r="K12" s="195">
        <v>245</v>
      </c>
      <c r="L12" s="182">
        <v>245</v>
      </c>
      <c r="M12" s="195">
        <v>2</v>
      </c>
      <c r="N12" s="182">
        <v>2</v>
      </c>
    </row>
    <row r="13" spans="1:14" ht="18" customHeight="1">
      <c r="A13" s="231"/>
      <c r="B13" s="231"/>
      <c r="C13" s="82" t="s">
        <v>177</v>
      </c>
      <c r="D13" s="83"/>
      <c r="E13" s="195">
        <v>0</v>
      </c>
      <c r="F13" s="181">
        <v>0</v>
      </c>
      <c r="G13" s="195">
        <v>0</v>
      </c>
      <c r="H13" s="181">
        <v>0</v>
      </c>
      <c r="I13" s="195">
        <v>0</v>
      </c>
      <c r="J13" s="182">
        <v>0</v>
      </c>
      <c r="K13" s="195">
        <v>0</v>
      </c>
      <c r="L13" s="182">
        <v>0</v>
      </c>
      <c r="M13" s="195">
        <v>0</v>
      </c>
      <c r="N13" s="182">
        <v>0</v>
      </c>
    </row>
    <row r="14" spans="1:14" ht="18" customHeight="1">
      <c r="A14" s="232"/>
      <c r="B14" s="232"/>
      <c r="C14" s="85" t="s">
        <v>178</v>
      </c>
      <c r="D14" s="86"/>
      <c r="E14" s="196">
        <v>0</v>
      </c>
      <c r="F14" s="183">
        <v>0</v>
      </c>
      <c r="G14" s="196">
        <v>0</v>
      </c>
      <c r="H14" s="183">
        <v>0</v>
      </c>
      <c r="I14" s="196">
        <v>0</v>
      </c>
      <c r="J14" s="184">
        <v>0</v>
      </c>
      <c r="K14" s="196">
        <v>0</v>
      </c>
      <c r="L14" s="184">
        <v>0</v>
      </c>
      <c r="M14" s="196">
        <v>0</v>
      </c>
      <c r="N14" s="184">
        <v>0</v>
      </c>
    </row>
    <row r="15" spans="1:14" ht="18" customHeight="1">
      <c r="A15" s="271" t="s">
        <v>179</v>
      </c>
      <c r="B15" s="230" t="s">
        <v>180</v>
      </c>
      <c r="C15" s="117" t="s">
        <v>181</v>
      </c>
      <c r="D15" s="118"/>
      <c r="E15" s="197">
        <v>55488</v>
      </c>
      <c r="F15" s="185">
        <v>57103</v>
      </c>
      <c r="G15" s="197">
        <v>2357</v>
      </c>
      <c r="H15" s="185">
        <v>2397</v>
      </c>
      <c r="I15" s="197">
        <v>8000</v>
      </c>
      <c r="J15" s="167">
        <v>7833</v>
      </c>
      <c r="K15" s="197">
        <v>910</v>
      </c>
      <c r="L15" s="167">
        <v>1236</v>
      </c>
      <c r="M15" s="197">
        <v>194</v>
      </c>
      <c r="N15" s="167">
        <v>164</v>
      </c>
    </row>
    <row r="16" spans="1:14" ht="18" customHeight="1">
      <c r="A16" s="231"/>
      <c r="B16" s="231"/>
      <c r="C16" s="82" t="s">
        <v>182</v>
      </c>
      <c r="D16" s="83"/>
      <c r="E16" s="6">
        <v>18129</v>
      </c>
      <c r="F16" s="186">
        <v>18146</v>
      </c>
      <c r="G16" s="6">
        <v>206986</v>
      </c>
      <c r="H16" s="186">
        <v>206169</v>
      </c>
      <c r="I16" s="6">
        <v>107294</v>
      </c>
      <c r="J16" s="5">
        <v>108983</v>
      </c>
      <c r="K16" s="6">
        <v>731</v>
      </c>
      <c r="L16" s="5">
        <v>756</v>
      </c>
      <c r="M16" s="6">
        <v>18</v>
      </c>
      <c r="N16" s="5">
        <v>24</v>
      </c>
    </row>
    <row r="17" spans="1:14" ht="18" customHeight="1">
      <c r="A17" s="231"/>
      <c r="B17" s="231"/>
      <c r="C17" s="82" t="s">
        <v>183</v>
      </c>
      <c r="D17" s="83"/>
      <c r="E17" s="6">
        <v>0</v>
      </c>
      <c r="F17" s="186">
        <v>0</v>
      </c>
      <c r="G17" s="6">
        <v>0</v>
      </c>
      <c r="H17" s="186">
        <v>0</v>
      </c>
      <c r="I17" s="6">
        <v>0</v>
      </c>
      <c r="J17" s="5">
        <v>0</v>
      </c>
      <c r="K17" s="6">
        <v>0</v>
      </c>
      <c r="L17" s="5">
        <v>0</v>
      </c>
      <c r="M17" s="6">
        <v>0</v>
      </c>
      <c r="N17" s="5">
        <v>0</v>
      </c>
    </row>
    <row r="18" spans="1:14" ht="18" customHeight="1">
      <c r="A18" s="231"/>
      <c r="B18" s="232"/>
      <c r="C18" s="85" t="s">
        <v>184</v>
      </c>
      <c r="D18" s="86"/>
      <c r="E18" s="7">
        <v>73617</v>
      </c>
      <c r="F18" s="187">
        <v>75249</v>
      </c>
      <c r="G18" s="7">
        <v>209343</v>
      </c>
      <c r="H18" s="187">
        <v>208566</v>
      </c>
      <c r="I18" s="7">
        <v>115294</v>
      </c>
      <c r="J18" s="187">
        <v>116816</v>
      </c>
      <c r="K18" s="7">
        <v>1641</v>
      </c>
      <c r="L18" s="187">
        <v>1991</v>
      </c>
      <c r="M18" s="7">
        <v>212</v>
      </c>
      <c r="N18" s="187">
        <v>188</v>
      </c>
    </row>
    <row r="19" spans="1:14" ht="18" customHeight="1">
      <c r="A19" s="231"/>
      <c r="B19" s="230" t="s">
        <v>185</v>
      </c>
      <c r="C19" s="117" t="s">
        <v>186</v>
      </c>
      <c r="D19" s="118"/>
      <c r="E19" s="166">
        <v>10230</v>
      </c>
      <c r="F19" s="167">
        <v>10339</v>
      </c>
      <c r="G19" s="166">
        <v>30010</v>
      </c>
      <c r="H19" s="167">
        <v>872</v>
      </c>
      <c r="I19" s="166">
        <v>68608</v>
      </c>
      <c r="J19" s="167">
        <v>65131</v>
      </c>
      <c r="K19" s="166">
        <v>734</v>
      </c>
      <c r="L19" s="167">
        <v>1078</v>
      </c>
      <c r="M19" s="166">
        <v>170</v>
      </c>
      <c r="N19" s="167">
        <v>145</v>
      </c>
    </row>
    <row r="20" spans="1:14" ht="18" customHeight="1">
      <c r="A20" s="231"/>
      <c r="B20" s="231"/>
      <c r="C20" s="82" t="s">
        <v>187</v>
      </c>
      <c r="D20" s="83"/>
      <c r="E20" s="4">
        <v>55033</v>
      </c>
      <c r="F20" s="5">
        <v>56700</v>
      </c>
      <c r="G20" s="4">
        <v>9236</v>
      </c>
      <c r="H20" s="5">
        <v>40622</v>
      </c>
      <c r="I20" s="4">
        <v>41579</v>
      </c>
      <c r="J20" s="5">
        <v>46792</v>
      </c>
      <c r="K20" s="4">
        <v>381</v>
      </c>
      <c r="L20" s="5">
        <v>394</v>
      </c>
      <c r="M20" s="4">
        <v>1</v>
      </c>
      <c r="N20" s="5">
        <v>1</v>
      </c>
    </row>
    <row r="21" spans="1:14" ht="18" customHeight="1">
      <c r="A21" s="231"/>
      <c r="B21" s="231"/>
      <c r="C21" s="82" t="s">
        <v>188</v>
      </c>
      <c r="D21" s="83"/>
      <c r="E21" s="4">
        <v>0</v>
      </c>
      <c r="F21" s="5">
        <v>0</v>
      </c>
      <c r="G21" s="4">
        <v>114167</v>
      </c>
      <c r="H21" s="5">
        <v>111143</v>
      </c>
      <c r="I21" s="4">
        <v>0</v>
      </c>
      <c r="J21" s="5">
        <v>0</v>
      </c>
      <c r="K21" s="4">
        <v>0</v>
      </c>
      <c r="L21" s="5">
        <v>0</v>
      </c>
      <c r="M21" s="4">
        <v>0</v>
      </c>
      <c r="N21" s="5">
        <v>0</v>
      </c>
    </row>
    <row r="22" spans="1:14" ht="18" customHeight="1">
      <c r="A22" s="231"/>
      <c r="B22" s="232"/>
      <c r="C22" s="92" t="s">
        <v>189</v>
      </c>
      <c r="D22" s="95"/>
      <c r="E22" s="7">
        <v>65263</v>
      </c>
      <c r="F22" s="152">
        <v>67039</v>
      </c>
      <c r="G22" s="7">
        <v>153413</v>
      </c>
      <c r="H22" s="152">
        <v>152638</v>
      </c>
      <c r="I22" s="7">
        <v>110187</v>
      </c>
      <c r="J22" s="152">
        <v>111923</v>
      </c>
      <c r="K22" s="7">
        <v>1115</v>
      </c>
      <c r="L22" s="152">
        <v>1473</v>
      </c>
      <c r="M22" s="7">
        <v>171</v>
      </c>
      <c r="N22" s="152">
        <v>146</v>
      </c>
    </row>
    <row r="23" spans="1:14" ht="18" customHeight="1">
      <c r="A23" s="231"/>
      <c r="B23" s="230" t="s">
        <v>190</v>
      </c>
      <c r="C23" s="117" t="s">
        <v>191</v>
      </c>
      <c r="D23" s="118"/>
      <c r="E23" s="166">
        <v>105</v>
      </c>
      <c r="F23" s="167">
        <v>105</v>
      </c>
      <c r="G23" s="166">
        <v>55561</v>
      </c>
      <c r="H23" s="167">
        <v>55561</v>
      </c>
      <c r="I23" s="166">
        <v>15</v>
      </c>
      <c r="J23" s="167">
        <v>15</v>
      </c>
      <c r="K23" s="166">
        <v>1509</v>
      </c>
      <c r="L23" s="167">
        <v>1509</v>
      </c>
      <c r="M23" s="166">
        <v>9</v>
      </c>
      <c r="N23" s="167">
        <v>9</v>
      </c>
    </row>
    <row r="24" spans="1:14" ht="18" customHeight="1">
      <c r="A24" s="231"/>
      <c r="B24" s="231"/>
      <c r="C24" s="82" t="s">
        <v>192</v>
      </c>
      <c r="D24" s="83"/>
      <c r="E24" s="4">
        <v>144</v>
      </c>
      <c r="F24" s="5">
        <v>39</v>
      </c>
      <c r="G24" s="4">
        <v>369</v>
      </c>
      <c r="H24" s="5">
        <v>367</v>
      </c>
      <c r="I24" s="4">
        <v>5092</v>
      </c>
      <c r="J24" s="5">
        <v>4877</v>
      </c>
      <c r="K24" s="4">
        <v>-982</v>
      </c>
      <c r="L24" s="5">
        <v>-990</v>
      </c>
      <c r="M24" s="4">
        <v>32</v>
      </c>
      <c r="N24" s="5">
        <v>33</v>
      </c>
    </row>
    <row r="25" spans="1:14" ht="18" customHeight="1">
      <c r="A25" s="231"/>
      <c r="B25" s="231"/>
      <c r="C25" s="82" t="s">
        <v>193</v>
      </c>
      <c r="D25" s="83"/>
      <c r="E25" s="4">
        <v>8105</v>
      </c>
      <c r="F25" s="5">
        <v>8066</v>
      </c>
      <c r="G25" s="4">
        <v>0</v>
      </c>
      <c r="H25" s="5">
        <v>0</v>
      </c>
      <c r="I25" s="4">
        <v>0</v>
      </c>
      <c r="J25" s="5">
        <v>0</v>
      </c>
      <c r="K25" s="4">
        <v>0</v>
      </c>
      <c r="L25" s="5">
        <v>0</v>
      </c>
      <c r="M25" s="4">
        <v>0</v>
      </c>
      <c r="N25" s="5">
        <v>0</v>
      </c>
    </row>
    <row r="26" spans="1:14" ht="18" customHeight="1">
      <c r="A26" s="231"/>
      <c r="B26" s="232"/>
      <c r="C26" s="52" t="s">
        <v>194</v>
      </c>
      <c r="D26" s="84"/>
      <c r="E26" s="8">
        <v>8354</v>
      </c>
      <c r="F26" s="152">
        <v>8210</v>
      </c>
      <c r="G26" s="8">
        <v>55930</v>
      </c>
      <c r="H26" s="152">
        <v>55928</v>
      </c>
      <c r="I26" s="8">
        <v>5107</v>
      </c>
      <c r="J26" s="152">
        <v>4892</v>
      </c>
      <c r="K26" s="8">
        <v>527</v>
      </c>
      <c r="L26" s="152">
        <v>519</v>
      </c>
      <c r="M26" s="8">
        <v>41</v>
      </c>
      <c r="N26" s="152">
        <v>42</v>
      </c>
    </row>
    <row r="27" spans="1:14" ht="18" customHeight="1">
      <c r="A27" s="232"/>
      <c r="B27" s="85" t="s">
        <v>195</v>
      </c>
      <c r="C27" s="86"/>
      <c r="D27" s="86"/>
      <c r="E27" s="198">
        <v>73617</v>
      </c>
      <c r="F27" s="152">
        <v>75249</v>
      </c>
      <c r="G27" s="198">
        <v>209343</v>
      </c>
      <c r="H27" s="152">
        <v>208566</v>
      </c>
      <c r="I27" s="198">
        <v>115294</v>
      </c>
      <c r="J27" s="152">
        <v>116816</v>
      </c>
      <c r="K27" s="198">
        <v>1641</v>
      </c>
      <c r="L27" s="152">
        <v>1991</v>
      </c>
      <c r="M27" s="198">
        <v>212</v>
      </c>
      <c r="N27" s="152">
        <v>188</v>
      </c>
    </row>
    <row r="28" spans="1:14" ht="18" customHeight="1">
      <c r="A28" s="230" t="s">
        <v>196</v>
      </c>
      <c r="B28" s="230" t="s">
        <v>197</v>
      </c>
      <c r="C28" s="117" t="s">
        <v>198</v>
      </c>
      <c r="D28" s="206" t="s">
        <v>41</v>
      </c>
      <c r="E28" s="166">
        <v>9919</v>
      </c>
      <c r="F28" s="167">
        <v>5664</v>
      </c>
      <c r="G28" s="166">
        <v>7172</v>
      </c>
      <c r="H28" s="167">
        <v>6974</v>
      </c>
      <c r="I28" s="166">
        <v>11911</v>
      </c>
      <c r="J28" s="167">
        <v>12295</v>
      </c>
      <c r="K28" s="166">
        <v>3728</v>
      </c>
      <c r="L28" s="167">
        <v>3715</v>
      </c>
      <c r="M28" s="166">
        <v>109</v>
      </c>
      <c r="N28" s="167">
        <v>98</v>
      </c>
    </row>
    <row r="29" spans="1:14" ht="18" customHeight="1">
      <c r="A29" s="231"/>
      <c r="B29" s="231"/>
      <c r="C29" s="82" t="s">
        <v>199</v>
      </c>
      <c r="D29" s="207" t="s">
        <v>42</v>
      </c>
      <c r="E29" s="4">
        <v>9639</v>
      </c>
      <c r="F29" s="5">
        <v>5479</v>
      </c>
      <c r="G29" s="4">
        <v>6885</v>
      </c>
      <c r="H29" s="5">
        <v>6773</v>
      </c>
      <c r="I29" s="4">
        <v>11352</v>
      </c>
      <c r="J29" s="5">
        <v>11580</v>
      </c>
      <c r="K29" s="4">
        <v>596</v>
      </c>
      <c r="L29" s="5">
        <v>512</v>
      </c>
      <c r="M29" s="4">
        <v>34</v>
      </c>
      <c r="N29" s="5">
        <v>16</v>
      </c>
    </row>
    <row r="30" spans="1:14" ht="18" customHeight="1">
      <c r="A30" s="231"/>
      <c r="B30" s="231"/>
      <c r="C30" s="82" t="s">
        <v>200</v>
      </c>
      <c r="D30" s="207" t="s">
        <v>201</v>
      </c>
      <c r="E30" s="4">
        <v>149</v>
      </c>
      <c r="F30" s="5">
        <v>163</v>
      </c>
      <c r="G30" s="4">
        <v>128</v>
      </c>
      <c r="H30" s="5">
        <v>135</v>
      </c>
      <c r="I30" s="4">
        <v>224</v>
      </c>
      <c r="J30" s="5">
        <v>219</v>
      </c>
      <c r="K30" s="4">
        <v>3119</v>
      </c>
      <c r="L30" s="5">
        <v>3199</v>
      </c>
      <c r="M30" s="4">
        <v>59</v>
      </c>
      <c r="N30" s="5">
        <v>81</v>
      </c>
    </row>
    <row r="31" spans="1:15" ht="18" customHeight="1">
      <c r="A31" s="231"/>
      <c r="B31" s="231"/>
      <c r="C31" s="92" t="s">
        <v>202</v>
      </c>
      <c r="D31" s="208" t="s">
        <v>203</v>
      </c>
      <c r="E31" s="7">
        <f>E28-E29-E30</f>
        <v>131</v>
      </c>
      <c r="F31" s="188">
        <f>F28-F29-F30</f>
        <v>22</v>
      </c>
      <c r="G31" s="7">
        <f aca="true" t="shared" si="0" ref="G31:N31">G28-G29-G30</f>
        <v>159</v>
      </c>
      <c r="H31" s="187">
        <f t="shared" si="0"/>
        <v>66</v>
      </c>
      <c r="I31" s="7">
        <f t="shared" si="0"/>
        <v>335</v>
      </c>
      <c r="J31" s="187">
        <f t="shared" si="0"/>
        <v>496</v>
      </c>
      <c r="K31" s="7">
        <f t="shared" si="0"/>
        <v>13</v>
      </c>
      <c r="L31" s="188">
        <f t="shared" si="0"/>
        <v>4</v>
      </c>
      <c r="M31" s="7">
        <f t="shared" si="0"/>
        <v>16</v>
      </c>
      <c r="N31" s="187">
        <f t="shared" si="0"/>
        <v>1</v>
      </c>
      <c r="O31" s="71"/>
    </row>
    <row r="32" spans="1:14" ht="18" customHeight="1">
      <c r="A32" s="231"/>
      <c r="B32" s="231"/>
      <c r="C32" s="117" t="s">
        <v>204</v>
      </c>
      <c r="D32" s="206" t="s">
        <v>205</v>
      </c>
      <c r="E32" s="166">
        <v>20</v>
      </c>
      <c r="F32" s="167">
        <v>27</v>
      </c>
      <c r="G32" s="166">
        <v>264</v>
      </c>
      <c r="H32" s="167">
        <v>308</v>
      </c>
      <c r="I32" s="166">
        <v>20</v>
      </c>
      <c r="J32" s="167">
        <v>19</v>
      </c>
      <c r="K32" s="166">
        <v>10</v>
      </c>
      <c r="L32" s="167">
        <v>14</v>
      </c>
      <c r="M32" s="166">
        <v>0</v>
      </c>
      <c r="N32" s="167">
        <v>0</v>
      </c>
    </row>
    <row r="33" spans="1:14" ht="18" customHeight="1">
      <c r="A33" s="231"/>
      <c r="B33" s="231"/>
      <c r="C33" s="82" t="s">
        <v>206</v>
      </c>
      <c r="D33" s="207" t="s">
        <v>207</v>
      </c>
      <c r="E33" s="4">
        <v>7</v>
      </c>
      <c r="F33" s="5">
        <v>11</v>
      </c>
      <c r="G33" s="4">
        <v>421</v>
      </c>
      <c r="H33" s="5">
        <v>366</v>
      </c>
      <c r="I33" s="4">
        <v>401</v>
      </c>
      <c r="J33" s="5">
        <v>545</v>
      </c>
      <c r="K33" s="4">
        <v>1</v>
      </c>
      <c r="L33" s="5">
        <v>2</v>
      </c>
      <c r="M33" s="4">
        <v>0</v>
      </c>
      <c r="N33" s="5">
        <v>0</v>
      </c>
    </row>
    <row r="34" spans="1:14" ht="18" customHeight="1">
      <c r="A34" s="231"/>
      <c r="B34" s="232"/>
      <c r="C34" s="92" t="s">
        <v>208</v>
      </c>
      <c r="D34" s="208" t="s">
        <v>209</v>
      </c>
      <c r="E34" s="7">
        <f>E31+E32-E33</f>
        <v>144</v>
      </c>
      <c r="F34" s="152">
        <f>F31+F32-F33</f>
        <v>38</v>
      </c>
      <c r="G34" s="7">
        <f aca="true" t="shared" si="1" ref="G34:N34">G31+G32-G33</f>
        <v>2</v>
      </c>
      <c r="H34" s="152">
        <f t="shared" si="1"/>
        <v>8</v>
      </c>
      <c r="I34" s="7">
        <f t="shared" si="1"/>
        <v>-46</v>
      </c>
      <c r="J34" s="152">
        <f t="shared" si="1"/>
        <v>-30</v>
      </c>
      <c r="K34" s="7">
        <v>23</v>
      </c>
      <c r="L34" s="152">
        <f t="shared" si="1"/>
        <v>16</v>
      </c>
      <c r="M34" s="7">
        <f t="shared" si="1"/>
        <v>16</v>
      </c>
      <c r="N34" s="152">
        <f t="shared" si="1"/>
        <v>1</v>
      </c>
    </row>
    <row r="35" spans="1:14" ht="18" customHeight="1">
      <c r="A35" s="231"/>
      <c r="B35" s="230" t="s">
        <v>210</v>
      </c>
      <c r="C35" s="117" t="s">
        <v>211</v>
      </c>
      <c r="D35" s="206" t="s">
        <v>212</v>
      </c>
      <c r="E35" s="166">
        <v>0</v>
      </c>
      <c r="F35" s="167">
        <v>0</v>
      </c>
      <c r="G35" s="166">
        <v>0</v>
      </c>
      <c r="H35" s="167">
        <v>0</v>
      </c>
      <c r="I35" s="166">
        <v>347</v>
      </c>
      <c r="J35" s="167">
        <v>608</v>
      </c>
      <c r="K35" s="166">
        <v>0</v>
      </c>
      <c r="L35" s="167">
        <v>0</v>
      </c>
      <c r="M35" s="166">
        <v>0</v>
      </c>
      <c r="N35" s="167">
        <v>0</v>
      </c>
    </row>
    <row r="36" spans="1:14" ht="18" customHeight="1">
      <c r="A36" s="231"/>
      <c r="B36" s="231"/>
      <c r="C36" s="82" t="s">
        <v>213</v>
      </c>
      <c r="D36" s="207" t="s">
        <v>214</v>
      </c>
      <c r="E36" s="4">
        <v>0</v>
      </c>
      <c r="F36" s="5">
        <v>0</v>
      </c>
      <c r="G36" s="4">
        <v>0</v>
      </c>
      <c r="H36" s="5">
        <v>0</v>
      </c>
      <c r="I36" s="4">
        <v>86</v>
      </c>
      <c r="J36" s="5">
        <v>564</v>
      </c>
      <c r="K36" s="4">
        <v>0</v>
      </c>
      <c r="L36" s="5">
        <v>0</v>
      </c>
      <c r="M36" s="4">
        <v>0</v>
      </c>
      <c r="N36" s="5">
        <v>0</v>
      </c>
    </row>
    <row r="37" spans="1:14" ht="18" customHeight="1">
      <c r="A37" s="231"/>
      <c r="B37" s="231"/>
      <c r="C37" s="82" t="s">
        <v>215</v>
      </c>
      <c r="D37" s="207" t="s">
        <v>216</v>
      </c>
      <c r="E37" s="4">
        <f>E34+E35-E36</f>
        <v>144</v>
      </c>
      <c r="F37" s="5">
        <f>F34+F35-F36</f>
        <v>38</v>
      </c>
      <c r="G37" s="4">
        <f aca="true" t="shared" si="2" ref="G37:N37">G34+G35-G36</f>
        <v>2</v>
      </c>
      <c r="H37" s="5">
        <f t="shared" si="2"/>
        <v>8</v>
      </c>
      <c r="I37" s="4">
        <f t="shared" si="2"/>
        <v>215</v>
      </c>
      <c r="J37" s="5">
        <f t="shared" si="2"/>
        <v>14</v>
      </c>
      <c r="K37" s="4">
        <f t="shared" si="2"/>
        <v>23</v>
      </c>
      <c r="L37" s="5">
        <f t="shared" si="2"/>
        <v>16</v>
      </c>
      <c r="M37" s="4">
        <f t="shared" si="2"/>
        <v>16</v>
      </c>
      <c r="N37" s="5">
        <f t="shared" si="2"/>
        <v>1</v>
      </c>
    </row>
    <row r="38" spans="1:14" ht="18" customHeight="1">
      <c r="A38" s="231"/>
      <c r="B38" s="231"/>
      <c r="C38" s="82" t="s">
        <v>217</v>
      </c>
      <c r="D38" s="207" t="s">
        <v>218</v>
      </c>
      <c r="E38" s="4">
        <v>0</v>
      </c>
      <c r="F38" s="5">
        <v>0</v>
      </c>
      <c r="G38" s="4">
        <v>0</v>
      </c>
      <c r="H38" s="5">
        <v>0</v>
      </c>
      <c r="I38" s="4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</row>
    <row r="39" spans="1:14" ht="18" customHeight="1">
      <c r="A39" s="231"/>
      <c r="B39" s="231"/>
      <c r="C39" s="82" t="s">
        <v>219</v>
      </c>
      <c r="D39" s="207" t="s">
        <v>220</v>
      </c>
      <c r="E39" s="4">
        <v>0</v>
      </c>
      <c r="F39" s="5">
        <v>0</v>
      </c>
      <c r="G39" s="4">
        <v>0</v>
      </c>
      <c r="H39" s="5">
        <v>0</v>
      </c>
      <c r="I39" s="4">
        <v>0</v>
      </c>
      <c r="J39" s="5">
        <v>0</v>
      </c>
      <c r="K39" s="4">
        <v>0</v>
      </c>
      <c r="L39" s="5">
        <v>0</v>
      </c>
      <c r="M39" s="4">
        <v>0</v>
      </c>
      <c r="N39" s="5">
        <v>0</v>
      </c>
    </row>
    <row r="40" spans="1:14" ht="18" customHeight="1">
      <c r="A40" s="231"/>
      <c r="B40" s="231"/>
      <c r="C40" s="82" t="s">
        <v>221</v>
      </c>
      <c r="D40" s="207" t="s">
        <v>222</v>
      </c>
      <c r="E40" s="4">
        <v>0</v>
      </c>
      <c r="F40" s="5">
        <v>0</v>
      </c>
      <c r="G40" s="4">
        <v>0</v>
      </c>
      <c r="H40" s="5">
        <v>0</v>
      </c>
      <c r="I40" s="4">
        <v>0</v>
      </c>
      <c r="J40" s="5">
        <v>0</v>
      </c>
      <c r="K40" s="4">
        <v>15</v>
      </c>
      <c r="L40" s="5">
        <v>15</v>
      </c>
      <c r="M40" s="4">
        <v>4</v>
      </c>
      <c r="N40" s="5">
        <v>0</v>
      </c>
    </row>
    <row r="41" spans="1:14" ht="18" customHeight="1">
      <c r="A41" s="231"/>
      <c r="B41" s="231"/>
      <c r="C41" s="125" t="s">
        <v>223</v>
      </c>
      <c r="D41" s="207" t="s">
        <v>224</v>
      </c>
      <c r="E41" s="4">
        <f>E34+E35-E36-E40</f>
        <v>144</v>
      </c>
      <c r="F41" s="5">
        <f>F34+F35-F36-F40</f>
        <v>38</v>
      </c>
      <c r="G41" s="4">
        <f aca="true" t="shared" si="3" ref="G41:N41">G34+G35-G36-G40</f>
        <v>2</v>
      </c>
      <c r="H41" s="5">
        <f t="shared" si="3"/>
        <v>8</v>
      </c>
      <c r="I41" s="4">
        <f t="shared" si="3"/>
        <v>215</v>
      </c>
      <c r="J41" s="5">
        <f t="shared" si="3"/>
        <v>14</v>
      </c>
      <c r="K41" s="4">
        <f t="shared" si="3"/>
        <v>8</v>
      </c>
      <c r="L41" s="5">
        <f t="shared" si="3"/>
        <v>1</v>
      </c>
      <c r="M41" s="4">
        <f t="shared" si="3"/>
        <v>12</v>
      </c>
      <c r="N41" s="5">
        <f t="shared" si="3"/>
        <v>1</v>
      </c>
    </row>
    <row r="42" spans="1:14" ht="18" customHeight="1">
      <c r="A42" s="231"/>
      <c r="B42" s="231"/>
      <c r="C42" s="274" t="s">
        <v>225</v>
      </c>
      <c r="D42" s="275"/>
      <c r="E42" s="6">
        <f>E37+E38-E39-E40</f>
        <v>144</v>
      </c>
      <c r="F42" s="170">
        <f>F37+F38-F39-F40</f>
        <v>38</v>
      </c>
      <c r="G42" s="6">
        <f aca="true" t="shared" si="4" ref="G42:N42">G37+G38-G39-G40</f>
        <v>2</v>
      </c>
      <c r="H42" s="170">
        <f t="shared" si="4"/>
        <v>8</v>
      </c>
      <c r="I42" s="6">
        <f t="shared" si="4"/>
        <v>215</v>
      </c>
      <c r="J42" s="170">
        <f t="shared" si="4"/>
        <v>14</v>
      </c>
      <c r="K42" s="6">
        <f t="shared" si="4"/>
        <v>8</v>
      </c>
      <c r="L42" s="170">
        <v>0</v>
      </c>
      <c r="M42" s="6">
        <f t="shared" si="4"/>
        <v>12</v>
      </c>
      <c r="N42" s="5">
        <f t="shared" si="4"/>
        <v>1</v>
      </c>
    </row>
    <row r="43" spans="1:14" ht="18" customHeight="1">
      <c r="A43" s="231"/>
      <c r="B43" s="231"/>
      <c r="C43" s="82" t="s">
        <v>226</v>
      </c>
      <c r="D43" s="207" t="s">
        <v>227</v>
      </c>
      <c r="E43" s="4">
        <v>0</v>
      </c>
      <c r="F43" s="5">
        <v>0</v>
      </c>
      <c r="G43" s="4">
        <v>0</v>
      </c>
      <c r="H43" s="5">
        <v>0</v>
      </c>
      <c r="I43" s="4">
        <v>0</v>
      </c>
      <c r="J43" s="5">
        <v>0</v>
      </c>
      <c r="K43" s="4">
        <v>0</v>
      </c>
      <c r="L43" s="5">
        <v>0</v>
      </c>
      <c r="M43" s="4">
        <v>20</v>
      </c>
      <c r="N43" s="5">
        <v>32</v>
      </c>
    </row>
    <row r="44" spans="1:14" ht="18" customHeight="1">
      <c r="A44" s="232"/>
      <c r="B44" s="232"/>
      <c r="C44" s="92" t="s">
        <v>228</v>
      </c>
      <c r="D44" s="209" t="s">
        <v>229</v>
      </c>
      <c r="E44" s="7">
        <f>E41+E43</f>
        <v>144</v>
      </c>
      <c r="F44" s="152">
        <f>F41+F43</f>
        <v>38</v>
      </c>
      <c r="G44" s="7">
        <f aca="true" t="shared" si="5" ref="G44:N44">G41+G43</f>
        <v>2</v>
      </c>
      <c r="H44" s="152">
        <f t="shared" si="5"/>
        <v>8</v>
      </c>
      <c r="I44" s="7">
        <f t="shared" si="5"/>
        <v>215</v>
      </c>
      <c r="J44" s="152">
        <f t="shared" si="5"/>
        <v>14</v>
      </c>
      <c r="K44" s="7">
        <f t="shared" si="5"/>
        <v>8</v>
      </c>
      <c r="L44" s="152">
        <f t="shared" si="5"/>
        <v>1</v>
      </c>
      <c r="M44" s="7">
        <f t="shared" si="5"/>
        <v>32</v>
      </c>
      <c r="N44" s="152">
        <f t="shared" si="5"/>
        <v>33</v>
      </c>
    </row>
    <row r="45" ht="13.5" customHeight="1">
      <c r="A45" s="54" t="s">
        <v>230</v>
      </c>
    </row>
    <row r="46" ht="13.5" customHeight="1">
      <c r="A46" s="54" t="s">
        <v>231</v>
      </c>
    </row>
    <row r="47" ht="13.5">
      <c r="A47" s="210"/>
    </row>
  </sheetData>
  <sheetProtection/>
  <mergeCells count="14">
    <mergeCell ref="G6:H6"/>
    <mergeCell ref="I6:J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 verticalCentered="1"/>
  <pageMargins left="0.7086614173228347" right="0.2362204724409449" top="0.1968503937007874" bottom="0.2362204724409449" header="0.1968503937007874" footer="0.1968503937007874"/>
  <pageSetup blackAndWhite="1"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2017-08-23T04:24:28Z</cp:lastPrinted>
  <dcterms:created xsi:type="dcterms:W3CDTF">1999-07-06T05:17:05Z</dcterms:created>
  <dcterms:modified xsi:type="dcterms:W3CDTF">2017-10-31T01:47:33Z</dcterms:modified>
  <cp:category/>
  <cp:version/>
  <cp:contentType/>
  <cp:contentStatus/>
</cp:coreProperties>
</file>