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<sst xmlns="http://schemas.openxmlformats.org/spreadsheetml/2006/main" count="444" uniqueCount="265">
  <si>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</si>
  <si>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</si>
  <si>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</si>
  <si>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</si>
  <si>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</si>
  <si>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</si>
  <si>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</si>
  <si>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</si>
  <si>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</si>
  <si>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</si>
  <si>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</si>
  <si>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</si>
  <si>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</si>
  <si>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</si>
  <si>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</si>
  <si>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</si>
  <si>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</si>
  <si>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</si>
  <si>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</si>
  <si>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</si>
  <si>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</si>
  <si>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</si>
  <si>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</si>
  <si>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</si>
  <si>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</si>
  <si>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</si>
  <si>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</si>
  <si>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</si>
  <si>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</si>
  <si>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</si>
  <si>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</si>
  <si>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</si>
  <si>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</si>
  <si>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</si>
  <si>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</si>
  <si>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</si>
  <si>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</si>
  <si>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</si>
  <si>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</si>
  <si>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</si>
  <si>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</si>
  <si>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</si>
  <si>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</si>
  <si>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</si>
  <si>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</si>
  <si>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</si>
  <si>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</si>
  <si>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</si>
  <si>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</si>
  <si>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</si>
  <si>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</si>
  <si>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</si>
  <si>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</si>
  <si>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</si>
  <si>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</si>
  <si>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</si>
  <si>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</si>
  <si>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</si>
  <si>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</si>
  <si>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</si>
  <si>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</si>
  <si>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</si>
  <si>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</si>
  <si>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</si>
  <si>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</si>
  <si>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</si>
  <si>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</si>
  <si>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</si>
  <si>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</si>
  <si>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</si>
  <si>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</si>
  <si>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</si>
  <si>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</si>
  <si>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</si>
  <si>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</si>
  <si>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</si>
  <si>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</si>
  <si>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</si>
  <si>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</si>
  <si>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</si>
  <si>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</si>
  <si>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</si>
  <si>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</si>
  <si>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</si>
  <si>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</si>
  <si>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</si>
  <si>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</si>
  <si>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</si>
  <si>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</si>
  <si>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</si>
  <si>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</si>
  <si>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</si>
  <si>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</si>
  <si>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</si>
  <si>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</si>
  <si>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</si>
  <si>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</si>
  <si>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</si>
  <si>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</si>
  <si>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</si>
  <si>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</si>
  <si>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</si>
  <si>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</si>
  <si>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</si>
  <si>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</si>
  <si>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</si>
  <si>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</si>
  <si>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</si>
  <si>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</si>
  <si>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</si>
  <si>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</si>
  <si>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</si>
  <si>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</si>
  <si>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</si>
  <si>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</si>
  <si>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</si>
  <si>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</si>
  <si>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</si>
  <si>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</si>
  <si>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</si>
  <si>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</si>
  <si>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</si>
  <si>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</si>
  <si>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</si>
  <si>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</si>
  <si>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</si>
  <si>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</si>
  <si>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</si>
  <si>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</si>
  <si>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</si>
  <si>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</si>
  <si>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</si>
  <si>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</si>
  <si>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</si>
  <si>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</si>
  <si>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</si>
  <si>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</si>
  <si>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</si>
  <si>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</si>
  <si>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</si>
  <si>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</si>
  <si>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</si>
  <si>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</si>
  <si>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</si>
  <si>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</si>
  <si>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</si>
  <si>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</si>
  <si>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</si>
  <si>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</si>
  <si>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</si>
  <si>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</si>
  <si>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</si>
  <si>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</si>
  <si>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</si>
  <si>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</si>
  <si>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</si>
  <si>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</si>
  <si>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</si>
  <si>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</si>
  <si>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</si>
  <si>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</si>
  <si>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</si>
  <si>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</si>
  <si>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</si>
  <si>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</si>
  <si>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</si>
  <si>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</si>
  <si>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</si>
  <si>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</si>
  <si>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</si>
  <si>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</si>
  <si>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</si>
  <si>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</si>
  <si>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</si>
  <si>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</si>
  <si>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</si>
  <si>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</si>
  <si>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</si>
  <si>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</si>
  <si>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</si>
  <si>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</si>
  <si>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</si>
  <si>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</si>
  <si>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</si>
  <si>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</si>
  <si>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</si>
  <si>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</si>
  <si>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</si>
  <si>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</si>
  <si>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</si>
  <si>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</si>
  <si>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</si>
  <si>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</si>
  <si>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</si>
  <si>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</si>
  <si>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</si>
  <si>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</si>
  <si>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</si>
  <si>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</si>
  <si>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</si>
  <si>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</si>
  <si>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</si>
  <si>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</si>
  <si>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</si>
  <si>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</si>
  <si>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</si>
  <si>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</si>
  <si>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</si>
  <si>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</si>
  <si>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</si>
  <si>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</si>
  <si>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</si>
  <si>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</si>
  <si>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</si>
  <si>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</si>
  <si>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</si>
  <si>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</si>
  <si>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</si>
  <si>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</si>
  <si>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</si>
  <si>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</si>
  <si>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</si>
  <si>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</si>
  <si>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</si>
  <si>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</si>
  <si>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</si>
  <si>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</si>
  <si>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</si>
  <si>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</si>
  <si>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</si>
  <si>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</si>
  <si>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</si>
  <si>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</si>
  <si>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</si>
  <si>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</si>
  <si>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</si>
  <si>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</si>
  <si>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</si>
  <si>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</si>
  <si>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</si>
  <si>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</si>
  <si>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（1）平成27年度普通会計決算の状況</t>
  </si>
  <si>
    <t>平成27年度</t>
  </si>
  <si>
    <t>(平成27年度決算ﾍﾞｰｽ）</t>
  </si>
  <si>
    <t>27年度</t>
  </si>
  <si>
    <t>(平成27年度決算額）</t>
  </si>
  <si>
    <t>27年度</t>
  </si>
  <si>
    <t>（注1）平成23年度～26年度は平成22年国勢調査、平成27年度は平成27年度国勢調査を基に計上している。</t>
  </si>
  <si>
    <t>京都府</t>
  </si>
  <si>
    <t>電気事業</t>
  </si>
  <si>
    <t>水道事業</t>
  </si>
  <si>
    <t>工業用水道事業</t>
  </si>
  <si>
    <t>29年度</t>
  </si>
  <si>
    <t>27年度</t>
  </si>
  <si>
    <t>病院事業</t>
  </si>
  <si>
    <t>臨海土地造成事業</t>
  </si>
  <si>
    <t>港湾整備事業</t>
  </si>
  <si>
    <t>下水道事業</t>
  </si>
  <si>
    <t>下水道事業</t>
  </si>
  <si>
    <t>－</t>
  </si>
  <si>
    <t>宅地造成事業</t>
  </si>
  <si>
    <t>宅地造成事業</t>
  </si>
  <si>
    <t>道路公社</t>
  </si>
  <si>
    <t>土地開発公社</t>
  </si>
  <si>
    <t>住宅供給公社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</si>
</sst>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6" xfId="48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41" xfId="48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8" xfId="0" applyNumberFormat="1" applyFill="1" applyBorder="1" applyAlignment="1">
      <alignment horizontal="centerContinuous" vertical="center"/>
    </xf>
    <xf numFmtId="0" fontId="0" fillId="0" borderId="30" xfId="0" applyNumberFormat="1" applyFont="1" applyFill="1" applyBorder="1" applyAlignment="1">
      <alignment horizontal="centerContinuous" vertical="center" wrapText="1"/>
    </xf>
    <xf numFmtId="41" fontId="0" fillId="0" borderId="14" xfId="0" applyNumberFormat="1" applyFill="1" applyBorder="1" applyAlignment="1">
      <alignment horizontal="centerContinuous" vertical="center"/>
    </xf>
    <xf numFmtId="41" fontId="0" fillId="0" borderId="15" xfId="0" applyNumberFormat="1" applyFill="1" applyBorder="1" applyAlignment="1">
      <alignment horizontal="centerContinuous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left" vertical="center"/>
    </xf>
    <xf numFmtId="217" fontId="0" fillId="0" borderId="12" xfId="48" applyNumberFormat="1" applyFont="1" applyFill="1" applyBorder="1" applyAlignment="1">
      <alignment vertical="center"/>
    </xf>
    <xf numFmtId="218" fontId="0" fillId="0" borderId="16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8" fontId="0" fillId="0" borderId="44" xfId="48" applyNumberFormat="1" applyFon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left" vertical="center"/>
    </xf>
    <xf numFmtId="217" fontId="0" fillId="0" borderId="39" xfId="48" applyNumberFormat="1" applyFont="1" applyFill="1" applyBorder="1" applyAlignment="1">
      <alignment vertical="center"/>
    </xf>
    <xf numFmtId="218" fontId="0" fillId="0" borderId="24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8" fontId="0" fillId="0" borderId="45" xfId="48" applyNumberFormat="1" applyFon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218" fontId="0" fillId="0" borderId="21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8" fontId="0" fillId="0" borderId="27" xfId="48" applyNumberFormat="1" applyFon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46" xfId="48" applyNumberFormat="1" applyFon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21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left" vertical="center"/>
    </xf>
    <xf numFmtId="217" fontId="0" fillId="0" borderId="34" xfId="48" applyNumberFormat="1" applyFont="1" applyFill="1" applyBorder="1" applyAlignment="1">
      <alignment vertical="center"/>
    </xf>
    <xf numFmtId="218" fontId="0" fillId="0" borderId="43" xfId="48" applyNumberFormat="1" applyFont="1" applyFill="1" applyBorder="1" applyAlignment="1">
      <alignment vertical="center"/>
    </xf>
    <xf numFmtId="217" fontId="0" fillId="0" borderId="42" xfId="48" applyNumberFormat="1" applyFont="1" applyFill="1" applyBorder="1" applyAlignment="1">
      <alignment vertical="center"/>
    </xf>
    <xf numFmtId="218" fontId="0" fillId="0" borderId="47" xfId="48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217" fontId="0" fillId="0" borderId="14" xfId="48" applyNumberFormat="1" applyFont="1" applyFill="1" applyBorder="1" applyAlignment="1">
      <alignment vertical="center"/>
    </xf>
    <xf numFmtId="218" fontId="0" fillId="0" borderId="23" xfId="48" applyNumberFormat="1" applyFont="1" applyFill="1" applyBorder="1" applyAlignment="1">
      <alignment vertical="center"/>
    </xf>
    <xf numFmtId="218" fontId="0" fillId="0" borderId="48" xfId="48" applyNumberFormat="1" applyFont="1" applyFill="1" applyBorder="1" applyAlignment="1">
      <alignment vertical="center"/>
    </xf>
    <xf numFmtId="218" fontId="0" fillId="0" borderId="49" xfId="48" applyNumberFormat="1" applyFont="1" applyFill="1" applyBorder="1" applyAlignment="1">
      <alignment vertical="center"/>
    </xf>
    <xf numFmtId="218" fontId="0" fillId="0" borderId="25" xfId="48" applyNumberFormat="1" applyFon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218" fontId="0" fillId="0" borderId="50" xfId="48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/>
    </xf>
    <xf numFmtId="218" fontId="0" fillId="0" borderId="25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14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70" xfId="0" applyFill="1" applyBorder="1" applyAlignment="1">
      <alignment horizontal="center" vertical="center" textRotation="255"/>
    </xf>
    <xf numFmtId="0" fontId="0" fillId="0" borderId="71" xfId="0" applyFill="1" applyBorder="1" applyAlignment="1">
      <alignment horizontal="center" vertical="center" textRotation="255"/>
    </xf>
    <xf numFmtId="0" fontId="0" fillId="0" borderId="72" xfId="0" applyFill="1" applyBorder="1" applyAlignment="1">
      <alignment horizontal="center" vertical="center" textRotation="255"/>
    </xf>
    <xf numFmtId="41" fontId="0" fillId="0" borderId="24" xfId="0" applyNumberFormat="1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41" fontId="0" fillId="0" borderId="21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4" sqref="F4"/>
    </sheetView>
  </sheetViews>
  <sheetFormatPr defaultColWidth="8.796875" defaultRowHeight="14.25"/>
  <cols>
    <col min="1" max="2" width="3.59765625" style="238" customWidth="1"/>
    <col min="3" max="4" width="1.59765625" style="238" customWidth="1"/>
    <col min="5" max="5" width="32.59765625" style="238" customWidth="1"/>
    <col min="6" max="6" width="15.59765625" style="238" customWidth="1"/>
    <col min="7" max="7" width="10.59765625" style="238" customWidth="1"/>
    <col min="8" max="8" width="15.59765625" style="238" customWidth="1"/>
    <col min="9" max="9" width="10.59765625" style="238" customWidth="1"/>
    <col min="10" max="11" width="9" style="238" customWidth="1"/>
    <col min="12" max="12" width="9.8984375" style="238" customWidth="1"/>
    <col min="13" max="16384" width="9" style="238" customWidth="1"/>
  </cols>
  <sheetData>
    <row r="1" spans="1:6" ht="33.75" customHeight="1">
      <c r="A1" s="263" t="s">
        <v>0</v>
      </c>
      <c r="B1" s="263"/>
      <c r="C1" s="263"/>
      <c r="D1" s="263"/>
      <c r="E1" s="264" t="s">
        <v>248</v>
      </c>
      <c r="F1" s="265"/>
    </row>
    <row r="3" ht="14.25">
      <c r="A3" s="266" t="s">
        <v>93</v>
      </c>
    </row>
    <row r="5" spans="1:5" ht="13.5">
      <c r="A5" s="267" t="s">
        <v>237</v>
      </c>
      <c r="B5" s="267"/>
      <c r="C5" s="267"/>
      <c r="D5" s="267"/>
      <c r="E5" s="267"/>
    </row>
    <row r="6" spans="1:9" ht="14.25">
      <c r="A6" s="268"/>
      <c r="H6" s="269"/>
      <c r="I6" s="270" t="s">
        <v>1</v>
      </c>
    </row>
    <row r="7" spans="1:9" ht="27" customHeight="1">
      <c r="A7" s="271"/>
      <c r="B7" s="272"/>
      <c r="C7" s="272"/>
      <c r="D7" s="272"/>
      <c r="E7" s="272"/>
      <c r="F7" s="273" t="s">
        <v>238</v>
      </c>
      <c r="G7" s="274"/>
      <c r="H7" s="275" t="s">
        <v>2</v>
      </c>
      <c r="I7" s="276" t="s">
        <v>22</v>
      </c>
    </row>
    <row r="8" spans="1:9" ht="16.5" customHeight="1">
      <c r="A8" s="277"/>
      <c r="B8" s="278"/>
      <c r="C8" s="278"/>
      <c r="D8" s="278"/>
      <c r="E8" s="278"/>
      <c r="F8" s="279" t="s">
        <v>91</v>
      </c>
      <c r="G8" s="280" t="s">
        <v>3</v>
      </c>
      <c r="H8" s="281"/>
      <c r="I8" s="282"/>
    </row>
    <row r="9" spans="1:11" ht="18" customHeight="1">
      <c r="A9" s="338" t="s">
        <v>88</v>
      </c>
      <c r="B9" s="338" t="s">
        <v>90</v>
      </c>
      <c r="C9" s="283" t="s">
        <v>4</v>
      </c>
      <c r="D9" s="284"/>
      <c r="E9" s="284"/>
      <c r="F9" s="285">
        <v>342812</v>
      </c>
      <c r="G9" s="286">
        <f>F9/$F$27*100</f>
        <v>39.44402894915488</v>
      </c>
      <c r="H9" s="287">
        <v>358611</v>
      </c>
      <c r="I9" s="288">
        <f>(F9/H9-1)*100</f>
        <v>-4.405609420793</v>
      </c>
      <c r="K9" s="289"/>
    </row>
    <row r="10" spans="1:9" ht="18" customHeight="1">
      <c r="A10" s="339"/>
      <c r="B10" s="339"/>
      <c r="C10" s="290"/>
      <c r="D10" s="291" t="s">
        <v>23</v>
      </c>
      <c r="E10" s="292"/>
      <c r="F10" s="293">
        <v>113682</v>
      </c>
      <c r="G10" s="294">
        <f aca="true" t="shared" si="0" ref="G10:G27">F10/$F$27*100</f>
        <v>13.080277525284487</v>
      </c>
      <c r="H10" s="295">
        <v>118141</v>
      </c>
      <c r="I10" s="296">
        <f aca="true" t="shared" si="1" ref="I10:I27">(F10/H10-1)*100</f>
        <v>-3.7743035863925356</v>
      </c>
    </row>
    <row r="11" spans="1:9" ht="18" customHeight="1">
      <c r="A11" s="339"/>
      <c r="B11" s="339"/>
      <c r="C11" s="290"/>
      <c r="D11" s="297"/>
      <c r="E11" s="298" t="s">
        <v>24</v>
      </c>
      <c r="F11" s="236">
        <v>101104</v>
      </c>
      <c r="G11" s="299">
        <f t="shared" si="0"/>
        <v>11.633049901623501</v>
      </c>
      <c r="H11" s="300">
        <v>104116</v>
      </c>
      <c r="I11" s="301">
        <f t="shared" si="1"/>
        <v>-2.892927119751043</v>
      </c>
    </row>
    <row r="12" spans="1:9" ht="18" customHeight="1">
      <c r="A12" s="339"/>
      <c r="B12" s="339"/>
      <c r="C12" s="290"/>
      <c r="D12" s="297"/>
      <c r="E12" s="298" t="s">
        <v>25</v>
      </c>
      <c r="F12" s="236">
        <v>11653</v>
      </c>
      <c r="G12" s="299">
        <f t="shared" si="0"/>
        <v>1.3407969071809092</v>
      </c>
      <c r="H12" s="300">
        <v>12190</v>
      </c>
      <c r="I12" s="301">
        <f t="shared" si="1"/>
        <v>-4.405250205086131</v>
      </c>
    </row>
    <row r="13" spans="1:9" ht="18" customHeight="1">
      <c r="A13" s="339"/>
      <c r="B13" s="339"/>
      <c r="C13" s="290"/>
      <c r="D13" s="302"/>
      <c r="E13" s="298" t="s">
        <v>26</v>
      </c>
      <c r="F13" s="236">
        <v>925</v>
      </c>
      <c r="G13" s="299">
        <f t="shared" si="0"/>
        <v>0.10643071648007733</v>
      </c>
      <c r="H13" s="300">
        <v>1835</v>
      </c>
      <c r="I13" s="301">
        <f t="shared" si="1"/>
        <v>-49.59128065395095</v>
      </c>
    </row>
    <row r="14" spans="1:9" ht="18" customHeight="1">
      <c r="A14" s="339"/>
      <c r="B14" s="339"/>
      <c r="C14" s="290"/>
      <c r="D14" s="303" t="s">
        <v>27</v>
      </c>
      <c r="E14" s="304"/>
      <c r="F14" s="285">
        <v>74064</v>
      </c>
      <c r="G14" s="286">
        <f t="shared" si="0"/>
        <v>8.521821173384266</v>
      </c>
      <c r="H14" s="287">
        <v>76724</v>
      </c>
      <c r="I14" s="305">
        <f t="shared" si="1"/>
        <v>-3.4669725248944294</v>
      </c>
    </row>
    <row r="15" spans="1:9" ht="18" customHeight="1">
      <c r="A15" s="339"/>
      <c r="B15" s="339"/>
      <c r="C15" s="290"/>
      <c r="D15" s="297"/>
      <c r="E15" s="298" t="s">
        <v>28</v>
      </c>
      <c r="F15" s="236">
        <v>3909</v>
      </c>
      <c r="G15" s="299">
        <f t="shared" si="0"/>
        <v>0.4497704548331051</v>
      </c>
      <c r="H15" s="300">
        <v>3839</v>
      </c>
      <c r="I15" s="301">
        <f t="shared" si="1"/>
        <v>1.823391508205252</v>
      </c>
    </row>
    <row r="16" spans="1:11" ht="18" customHeight="1">
      <c r="A16" s="339"/>
      <c r="B16" s="339"/>
      <c r="C16" s="290"/>
      <c r="D16" s="297"/>
      <c r="E16" s="306" t="s">
        <v>29</v>
      </c>
      <c r="F16" s="293">
        <v>70155</v>
      </c>
      <c r="G16" s="294">
        <f t="shared" si="0"/>
        <v>8.072050718551163</v>
      </c>
      <c r="H16" s="295">
        <v>72885</v>
      </c>
      <c r="I16" s="296">
        <f t="shared" si="1"/>
        <v>-3.745626672154767</v>
      </c>
      <c r="K16" s="307"/>
    </row>
    <row r="17" spans="1:9" ht="18" customHeight="1">
      <c r="A17" s="339"/>
      <c r="B17" s="339"/>
      <c r="C17" s="290"/>
      <c r="D17" s="341" t="s">
        <v>30</v>
      </c>
      <c r="E17" s="342"/>
      <c r="F17" s="293">
        <v>103172</v>
      </c>
      <c r="G17" s="294">
        <f t="shared" si="0"/>
        <v>11.870994465602742</v>
      </c>
      <c r="H17" s="295">
        <v>111890</v>
      </c>
      <c r="I17" s="296">
        <f t="shared" si="1"/>
        <v>-7.791581017070337</v>
      </c>
    </row>
    <row r="18" spans="1:9" ht="18" customHeight="1">
      <c r="A18" s="339"/>
      <c r="B18" s="339"/>
      <c r="C18" s="290"/>
      <c r="D18" s="343" t="s">
        <v>94</v>
      </c>
      <c r="E18" s="344"/>
      <c r="F18" s="236">
        <v>7885</v>
      </c>
      <c r="G18" s="299">
        <f t="shared" si="0"/>
        <v>0.9072499453463889</v>
      </c>
      <c r="H18" s="300">
        <v>8190</v>
      </c>
      <c r="I18" s="301">
        <f t="shared" si="1"/>
        <v>-3.724053724053722</v>
      </c>
    </row>
    <row r="19" spans="1:26" ht="18" customHeight="1">
      <c r="A19" s="339"/>
      <c r="B19" s="339"/>
      <c r="C19" s="309"/>
      <c r="D19" s="343" t="s">
        <v>95</v>
      </c>
      <c r="E19" s="344"/>
      <c r="F19" s="236">
        <v>0</v>
      </c>
      <c r="G19" s="299">
        <f t="shared" si="0"/>
        <v>0</v>
      </c>
      <c r="H19" s="300">
        <v>0</v>
      </c>
      <c r="I19" s="301" t="e">
        <f t="shared" si="1"/>
        <v>#DIV/0!</v>
      </c>
      <c r="Z19" s="238" t="s">
        <v>96</v>
      </c>
    </row>
    <row r="20" spans="1:9" ht="18" customHeight="1">
      <c r="A20" s="339"/>
      <c r="B20" s="339"/>
      <c r="C20" s="234" t="s">
        <v>5</v>
      </c>
      <c r="D20" s="235"/>
      <c r="E20" s="235"/>
      <c r="F20" s="236">
        <v>43210</v>
      </c>
      <c r="G20" s="299">
        <f t="shared" si="0"/>
        <v>4.971752712545017</v>
      </c>
      <c r="H20" s="300">
        <v>42040</v>
      </c>
      <c r="I20" s="301">
        <f t="shared" si="1"/>
        <v>2.7830637488106547</v>
      </c>
    </row>
    <row r="21" spans="1:9" ht="18" customHeight="1">
      <c r="A21" s="339"/>
      <c r="B21" s="339"/>
      <c r="C21" s="234" t="s">
        <v>6</v>
      </c>
      <c r="D21" s="235"/>
      <c r="E21" s="235"/>
      <c r="F21" s="236">
        <v>163500</v>
      </c>
      <c r="G21" s="299">
        <f t="shared" si="0"/>
        <v>18.81234826431637</v>
      </c>
      <c r="H21" s="300">
        <v>177800</v>
      </c>
      <c r="I21" s="301">
        <f t="shared" si="1"/>
        <v>-8.042744656917888</v>
      </c>
    </row>
    <row r="22" spans="1:9" ht="18" customHeight="1">
      <c r="A22" s="339"/>
      <c r="B22" s="339"/>
      <c r="C22" s="234" t="s">
        <v>31</v>
      </c>
      <c r="D22" s="235"/>
      <c r="E22" s="235"/>
      <c r="F22" s="236">
        <v>12479</v>
      </c>
      <c r="G22" s="299">
        <f t="shared" si="0"/>
        <v>1.4358366604917674</v>
      </c>
      <c r="H22" s="300">
        <v>12691</v>
      </c>
      <c r="I22" s="301">
        <f t="shared" si="1"/>
        <v>-1.6704751398628925</v>
      </c>
    </row>
    <row r="23" spans="1:9" ht="18" customHeight="1">
      <c r="A23" s="339"/>
      <c r="B23" s="339"/>
      <c r="C23" s="234" t="s">
        <v>7</v>
      </c>
      <c r="D23" s="235"/>
      <c r="E23" s="235"/>
      <c r="F23" s="236">
        <v>71869</v>
      </c>
      <c r="G23" s="299">
        <f t="shared" si="0"/>
        <v>8.269263959682895</v>
      </c>
      <c r="H23" s="300">
        <v>82627</v>
      </c>
      <c r="I23" s="301">
        <f t="shared" si="1"/>
        <v>-13.019957156861562</v>
      </c>
    </row>
    <row r="24" spans="1:9" ht="18" customHeight="1">
      <c r="A24" s="339"/>
      <c r="B24" s="339"/>
      <c r="C24" s="234" t="s">
        <v>32</v>
      </c>
      <c r="D24" s="235"/>
      <c r="E24" s="235"/>
      <c r="F24" s="236">
        <v>1369</v>
      </c>
      <c r="G24" s="299">
        <f t="shared" si="0"/>
        <v>0.15751746039051442</v>
      </c>
      <c r="H24" s="300">
        <v>2048</v>
      </c>
      <c r="I24" s="301">
        <f t="shared" si="1"/>
        <v>-33.154296875</v>
      </c>
    </row>
    <row r="25" spans="1:9" ht="18" customHeight="1">
      <c r="A25" s="339"/>
      <c r="B25" s="339"/>
      <c r="C25" s="234" t="s">
        <v>8</v>
      </c>
      <c r="D25" s="235"/>
      <c r="E25" s="235"/>
      <c r="F25" s="236">
        <v>104533</v>
      </c>
      <c r="G25" s="299">
        <f t="shared" si="0"/>
        <v>12.027591444120997</v>
      </c>
      <c r="H25" s="300">
        <v>111990</v>
      </c>
      <c r="I25" s="301">
        <f t="shared" si="1"/>
        <v>-6.6586302348424</v>
      </c>
    </row>
    <row r="26" spans="1:9" ht="18" customHeight="1">
      <c r="A26" s="339"/>
      <c r="B26" s="339"/>
      <c r="C26" s="310" t="s">
        <v>9</v>
      </c>
      <c r="D26" s="311"/>
      <c r="E26" s="311"/>
      <c r="F26" s="312">
        <v>129338</v>
      </c>
      <c r="G26" s="313">
        <f t="shared" si="0"/>
        <v>14.881660549297557</v>
      </c>
      <c r="H26" s="314">
        <v>128979</v>
      </c>
      <c r="I26" s="315">
        <f t="shared" si="1"/>
        <v>0.27833988478744853</v>
      </c>
    </row>
    <row r="27" spans="1:9" ht="18" customHeight="1">
      <c r="A27" s="339"/>
      <c r="B27" s="340"/>
      <c r="C27" s="316" t="s">
        <v>10</v>
      </c>
      <c r="D27" s="317"/>
      <c r="E27" s="317"/>
      <c r="F27" s="318">
        <f>SUM(F9,F20:F26)</f>
        <v>869110</v>
      </c>
      <c r="G27" s="319">
        <f t="shared" si="0"/>
        <v>100</v>
      </c>
      <c r="H27" s="318">
        <f>SUM(H9,H20:H26)</f>
        <v>916786</v>
      </c>
      <c r="I27" s="320">
        <f t="shared" si="1"/>
        <v>-5.200341191946645</v>
      </c>
    </row>
    <row r="28" spans="1:9" ht="18" customHeight="1">
      <c r="A28" s="339"/>
      <c r="B28" s="338" t="s">
        <v>89</v>
      </c>
      <c r="C28" s="283" t="s">
        <v>11</v>
      </c>
      <c r="D28" s="284"/>
      <c r="E28" s="284"/>
      <c r="F28" s="285">
        <v>355403</v>
      </c>
      <c r="G28" s="286">
        <f>F28/$F$45*100</f>
        <v>40.89275235585829</v>
      </c>
      <c r="H28" s="285">
        <v>422340</v>
      </c>
      <c r="I28" s="321">
        <f>(F28/H28-1)*100</f>
        <v>-15.849078941137474</v>
      </c>
    </row>
    <row r="29" spans="1:9" ht="18" customHeight="1">
      <c r="A29" s="339"/>
      <c r="B29" s="339"/>
      <c r="C29" s="290"/>
      <c r="D29" s="308" t="s">
        <v>12</v>
      </c>
      <c r="E29" s="235"/>
      <c r="F29" s="236">
        <v>214527</v>
      </c>
      <c r="G29" s="299">
        <f aca="true" t="shared" si="2" ref="G29:G45">F29/$F$45*100</f>
        <v>24.683526826293566</v>
      </c>
      <c r="H29" s="236">
        <v>277492</v>
      </c>
      <c r="I29" s="322">
        <f aca="true" t="shared" si="3" ref="I29:I45">(F29/H29-1)*100</f>
        <v>-22.690744237671712</v>
      </c>
    </row>
    <row r="30" spans="1:9" ht="18" customHeight="1">
      <c r="A30" s="339"/>
      <c r="B30" s="339"/>
      <c r="C30" s="290"/>
      <c r="D30" s="308" t="s">
        <v>33</v>
      </c>
      <c r="E30" s="235"/>
      <c r="F30" s="236">
        <v>24417</v>
      </c>
      <c r="G30" s="299">
        <f t="shared" si="2"/>
        <v>2.8094257343719438</v>
      </c>
      <c r="H30" s="236">
        <v>24340</v>
      </c>
      <c r="I30" s="322">
        <f t="shared" si="3"/>
        <v>0.3163516844700176</v>
      </c>
    </row>
    <row r="31" spans="1:9" ht="18" customHeight="1">
      <c r="A31" s="339"/>
      <c r="B31" s="339"/>
      <c r="C31" s="323"/>
      <c r="D31" s="308" t="s">
        <v>13</v>
      </c>
      <c r="E31" s="235"/>
      <c r="F31" s="236">
        <v>116459</v>
      </c>
      <c r="G31" s="299">
        <f t="shared" si="2"/>
        <v>13.399799795192783</v>
      </c>
      <c r="H31" s="236">
        <v>120508</v>
      </c>
      <c r="I31" s="322">
        <f t="shared" si="3"/>
        <v>-3.3599429083546295</v>
      </c>
    </row>
    <row r="32" spans="1:9" ht="18" customHeight="1">
      <c r="A32" s="339"/>
      <c r="B32" s="339"/>
      <c r="C32" s="324" t="s">
        <v>14</v>
      </c>
      <c r="D32" s="304"/>
      <c r="E32" s="304"/>
      <c r="F32" s="285">
        <v>428891</v>
      </c>
      <c r="G32" s="286">
        <f t="shared" si="2"/>
        <v>49.34829883443983</v>
      </c>
      <c r="H32" s="285">
        <v>406576</v>
      </c>
      <c r="I32" s="321">
        <f t="shared" si="3"/>
        <v>5.488518751721694</v>
      </c>
    </row>
    <row r="33" spans="1:9" ht="18" customHeight="1">
      <c r="A33" s="339"/>
      <c r="B33" s="339"/>
      <c r="C33" s="290"/>
      <c r="D33" s="308" t="s">
        <v>15</v>
      </c>
      <c r="E33" s="235"/>
      <c r="F33" s="236">
        <v>30349</v>
      </c>
      <c r="G33" s="299">
        <f t="shared" si="2"/>
        <v>3.4919630426528285</v>
      </c>
      <c r="H33" s="236">
        <v>30489</v>
      </c>
      <c r="I33" s="322">
        <f t="shared" si="3"/>
        <v>-0.4591820000655944</v>
      </c>
    </row>
    <row r="34" spans="1:9" ht="18" customHeight="1">
      <c r="A34" s="339"/>
      <c r="B34" s="339"/>
      <c r="C34" s="290"/>
      <c r="D34" s="308" t="s">
        <v>34</v>
      </c>
      <c r="E34" s="235"/>
      <c r="F34" s="236">
        <v>2144</v>
      </c>
      <c r="G34" s="299">
        <f t="shared" si="2"/>
        <v>0.24668914176571433</v>
      </c>
      <c r="H34" s="236">
        <v>2255</v>
      </c>
      <c r="I34" s="322">
        <f t="shared" si="3"/>
        <v>-4.922394678492237</v>
      </c>
    </row>
    <row r="35" spans="1:9" ht="18" customHeight="1">
      <c r="A35" s="339"/>
      <c r="B35" s="339"/>
      <c r="C35" s="290"/>
      <c r="D35" s="308" t="s">
        <v>35</v>
      </c>
      <c r="E35" s="235"/>
      <c r="F35" s="236">
        <v>281733</v>
      </c>
      <c r="G35" s="299">
        <f t="shared" si="2"/>
        <v>32.416264914682834</v>
      </c>
      <c r="H35" s="236">
        <v>259093</v>
      </c>
      <c r="I35" s="322">
        <f t="shared" si="3"/>
        <v>8.738175095429046</v>
      </c>
    </row>
    <row r="36" spans="1:9" ht="18" customHeight="1">
      <c r="A36" s="339"/>
      <c r="B36" s="339"/>
      <c r="C36" s="290"/>
      <c r="D36" s="308" t="s">
        <v>36</v>
      </c>
      <c r="E36" s="235"/>
      <c r="F36" s="236">
        <v>2934</v>
      </c>
      <c r="G36" s="299">
        <f t="shared" si="2"/>
        <v>0.337586726651402</v>
      </c>
      <c r="H36" s="236">
        <v>2972</v>
      </c>
      <c r="I36" s="322">
        <f t="shared" si="3"/>
        <v>-1.2786002691790088</v>
      </c>
    </row>
    <row r="37" spans="1:9" ht="18" customHeight="1">
      <c r="A37" s="339"/>
      <c r="B37" s="339"/>
      <c r="C37" s="290"/>
      <c r="D37" s="308" t="s">
        <v>16</v>
      </c>
      <c r="E37" s="235"/>
      <c r="F37" s="236">
        <v>9218</v>
      </c>
      <c r="G37" s="299">
        <f t="shared" si="2"/>
        <v>1.0606252373117326</v>
      </c>
      <c r="H37" s="236">
        <v>8635</v>
      </c>
      <c r="I37" s="322">
        <f t="shared" si="3"/>
        <v>6.751592356687897</v>
      </c>
    </row>
    <row r="38" spans="1:9" ht="18" customHeight="1">
      <c r="A38" s="339"/>
      <c r="B38" s="339"/>
      <c r="C38" s="323"/>
      <c r="D38" s="308" t="s">
        <v>37</v>
      </c>
      <c r="E38" s="235"/>
      <c r="F38" s="236">
        <v>102210</v>
      </c>
      <c r="G38" s="299">
        <f t="shared" si="2"/>
        <v>11.760306520463462</v>
      </c>
      <c r="H38" s="236">
        <v>102829</v>
      </c>
      <c r="I38" s="322">
        <f t="shared" si="3"/>
        <v>-0.601970261307605</v>
      </c>
    </row>
    <row r="39" spans="1:9" ht="18" customHeight="1">
      <c r="A39" s="339"/>
      <c r="B39" s="339"/>
      <c r="C39" s="324" t="s">
        <v>17</v>
      </c>
      <c r="D39" s="304"/>
      <c r="E39" s="304"/>
      <c r="F39" s="285">
        <v>84816</v>
      </c>
      <c r="G39" s="286">
        <f t="shared" si="2"/>
        <v>9.758948809701879</v>
      </c>
      <c r="H39" s="285">
        <v>87870</v>
      </c>
      <c r="I39" s="321">
        <f t="shared" si="3"/>
        <v>-3.475588938204166</v>
      </c>
    </row>
    <row r="40" spans="1:9" ht="18" customHeight="1">
      <c r="A40" s="339"/>
      <c r="B40" s="339"/>
      <c r="C40" s="290"/>
      <c r="D40" s="291" t="s">
        <v>18</v>
      </c>
      <c r="E40" s="292"/>
      <c r="F40" s="293">
        <v>83459</v>
      </c>
      <c r="G40" s="294">
        <f t="shared" si="2"/>
        <v>9.602812072119754</v>
      </c>
      <c r="H40" s="293">
        <v>86350</v>
      </c>
      <c r="I40" s="325">
        <f t="shared" si="3"/>
        <v>-3.3480023161551853</v>
      </c>
    </row>
    <row r="41" spans="1:9" ht="18" customHeight="1">
      <c r="A41" s="339"/>
      <c r="B41" s="339"/>
      <c r="C41" s="290"/>
      <c r="D41" s="297"/>
      <c r="E41" s="326" t="s">
        <v>92</v>
      </c>
      <c r="F41" s="236">
        <v>41169</v>
      </c>
      <c r="G41" s="299">
        <f t="shared" si="2"/>
        <v>4.736914774884652</v>
      </c>
      <c r="H41" s="236">
        <v>42626</v>
      </c>
      <c r="I41" s="327">
        <f t="shared" si="3"/>
        <v>-3.4181016281143006</v>
      </c>
    </row>
    <row r="42" spans="1:9" ht="18" customHeight="1">
      <c r="A42" s="339"/>
      <c r="B42" s="339"/>
      <c r="C42" s="290"/>
      <c r="D42" s="302"/>
      <c r="E42" s="328" t="s">
        <v>38</v>
      </c>
      <c r="F42" s="236">
        <v>42290</v>
      </c>
      <c r="G42" s="299">
        <f t="shared" si="2"/>
        <v>4.865897297235103</v>
      </c>
      <c r="H42" s="236">
        <v>43724</v>
      </c>
      <c r="I42" s="327">
        <f t="shared" si="3"/>
        <v>-3.279663342786565</v>
      </c>
    </row>
    <row r="43" spans="1:9" ht="18" customHeight="1">
      <c r="A43" s="339"/>
      <c r="B43" s="339"/>
      <c r="C43" s="290"/>
      <c r="D43" s="308" t="s">
        <v>39</v>
      </c>
      <c r="E43" s="329"/>
      <c r="F43" s="236">
        <v>1357</v>
      </c>
      <c r="G43" s="299">
        <f t="shared" si="2"/>
        <v>0.15613673758212424</v>
      </c>
      <c r="H43" s="236">
        <v>1520</v>
      </c>
      <c r="I43" s="327">
        <f t="shared" si="3"/>
        <v>-10.723684210526319</v>
      </c>
    </row>
    <row r="44" spans="1:9" ht="18" customHeight="1">
      <c r="A44" s="339"/>
      <c r="B44" s="339"/>
      <c r="C44" s="330"/>
      <c r="D44" s="331" t="s">
        <v>40</v>
      </c>
      <c r="E44" s="332"/>
      <c r="F44" s="318">
        <v>0</v>
      </c>
      <c r="G44" s="319">
        <f t="shared" si="2"/>
        <v>0</v>
      </c>
      <c r="H44" s="314">
        <v>0</v>
      </c>
      <c r="I44" s="315" t="e">
        <f t="shared" si="3"/>
        <v>#DIV/0!</v>
      </c>
    </row>
    <row r="45" spans="1:9" ht="18" customHeight="1">
      <c r="A45" s="340"/>
      <c r="B45" s="340"/>
      <c r="C45" s="330" t="s">
        <v>19</v>
      </c>
      <c r="D45" s="333"/>
      <c r="E45" s="333"/>
      <c r="F45" s="334">
        <f>SUM(F28,F32,F39)</f>
        <v>869110</v>
      </c>
      <c r="G45" s="320">
        <f t="shared" si="2"/>
        <v>100</v>
      </c>
      <c r="H45" s="334">
        <f>SUM(H28,H32,H39)</f>
        <v>916786</v>
      </c>
      <c r="I45" s="320">
        <f t="shared" si="3"/>
        <v>-5.200341191946645</v>
      </c>
    </row>
    <row r="46" ht="13.5">
      <c r="A46" s="335" t="s">
        <v>20</v>
      </c>
    </row>
    <row r="47" ht="13.5">
      <c r="A47" s="336" t="s">
        <v>21</v>
      </c>
    </row>
    <row r="48" ht="13.5">
      <c r="A48" s="336"/>
    </row>
    <row r="57" ht="13.5">
      <c r="I57" s="337"/>
    </row>
    <row r="58" ht="13.5">
      <c r="I58" s="337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4" sqref="E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261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350" t="s">
        <v>49</v>
      </c>
      <c r="B6" s="351"/>
      <c r="C6" s="351"/>
      <c r="D6" s="351"/>
      <c r="E6" s="352"/>
      <c r="F6" s="345" t="s">
        <v>249</v>
      </c>
      <c r="G6" s="346"/>
      <c r="H6" s="345" t="s">
        <v>250</v>
      </c>
      <c r="I6" s="346"/>
      <c r="J6" s="345" t="s">
        <v>251</v>
      </c>
      <c r="K6" s="346"/>
      <c r="L6" s="345" t="s">
        <v>254</v>
      </c>
      <c r="M6" s="346"/>
      <c r="N6" s="345"/>
      <c r="O6" s="346"/>
    </row>
    <row r="7" spans="1:15" ht="15.75" customHeight="1">
      <c r="A7" s="353"/>
      <c r="B7" s="354"/>
      <c r="C7" s="354"/>
      <c r="D7" s="354"/>
      <c r="E7" s="355"/>
      <c r="F7" s="105" t="s">
        <v>252</v>
      </c>
      <c r="G7" s="38" t="s">
        <v>2</v>
      </c>
      <c r="H7" s="105" t="s">
        <v>240</v>
      </c>
      <c r="I7" s="38" t="s">
        <v>2</v>
      </c>
      <c r="J7" s="105" t="s">
        <v>240</v>
      </c>
      <c r="K7" s="38" t="s">
        <v>2</v>
      </c>
      <c r="L7" s="105" t="s">
        <v>252</v>
      </c>
      <c r="M7" s="38" t="s">
        <v>2</v>
      </c>
      <c r="N7" s="105" t="s">
        <v>240</v>
      </c>
      <c r="O7" s="245" t="s">
        <v>2</v>
      </c>
    </row>
    <row r="8" spans="1:25" ht="15.75" customHeight="1">
      <c r="A8" s="362" t="s">
        <v>83</v>
      </c>
      <c r="B8" s="55" t="s">
        <v>50</v>
      </c>
      <c r="C8" s="56"/>
      <c r="D8" s="56"/>
      <c r="E8" s="93" t="s">
        <v>41</v>
      </c>
      <c r="F8" s="106">
        <v>438</v>
      </c>
      <c r="G8" s="107">
        <v>447</v>
      </c>
      <c r="H8" s="106">
        <v>5465</v>
      </c>
      <c r="I8" s="108">
        <v>5427</v>
      </c>
      <c r="J8" s="106">
        <v>285</v>
      </c>
      <c r="K8" s="109">
        <v>288</v>
      </c>
      <c r="L8" s="106">
        <v>2602</v>
      </c>
      <c r="M8" s="107">
        <v>2493</v>
      </c>
      <c r="N8" s="106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5.75" customHeight="1">
      <c r="A9" s="363"/>
      <c r="B9" s="8"/>
      <c r="C9" s="30" t="s">
        <v>51</v>
      </c>
      <c r="D9" s="43"/>
      <c r="E9" s="91" t="s">
        <v>42</v>
      </c>
      <c r="F9" s="70">
        <v>438</v>
      </c>
      <c r="G9" s="111">
        <v>447</v>
      </c>
      <c r="H9" s="70">
        <v>5465</v>
      </c>
      <c r="I9" s="112">
        <v>5427</v>
      </c>
      <c r="J9" s="70">
        <v>285</v>
      </c>
      <c r="K9" s="113">
        <v>288</v>
      </c>
      <c r="L9" s="70">
        <v>2602</v>
      </c>
      <c r="M9" s="111">
        <v>2493</v>
      </c>
      <c r="N9" s="70"/>
      <c r="O9" s="113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5.75" customHeight="1">
      <c r="A10" s="363"/>
      <c r="B10" s="10"/>
      <c r="C10" s="30" t="s">
        <v>52</v>
      </c>
      <c r="D10" s="43"/>
      <c r="E10" s="91" t="s">
        <v>43</v>
      </c>
      <c r="F10" s="70">
        <v>0</v>
      </c>
      <c r="G10" s="111">
        <v>0</v>
      </c>
      <c r="H10" s="70">
        <v>0</v>
      </c>
      <c r="I10" s="112">
        <v>0</v>
      </c>
      <c r="J10" s="114">
        <v>0</v>
      </c>
      <c r="K10" s="115">
        <v>0</v>
      </c>
      <c r="L10" s="70">
        <v>0</v>
      </c>
      <c r="M10" s="111">
        <v>0</v>
      </c>
      <c r="N10" s="70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5.75" customHeight="1">
      <c r="A11" s="363"/>
      <c r="B11" s="50" t="s">
        <v>53</v>
      </c>
      <c r="C11" s="63"/>
      <c r="D11" s="63"/>
      <c r="E11" s="90" t="s">
        <v>44</v>
      </c>
      <c r="F11" s="116">
        <v>431</v>
      </c>
      <c r="G11" s="117">
        <v>471</v>
      </c>
      <c r="H11" s="116">
        <v>5128</v>
      </c>
      <c r="I11" s="118">
        <v>5269</v>
      </c>
      <c r="J11" s="116">
        <v>304</v>
      </c>
      <c r="K11" s="119">
        <v>315</v>
      </c>
      <c r="L11" s="116">
        <v>2607</v>
      </c>
      <c r="M11" s="117">
        <v>2598</v>
      </c>
      <c r="N11" s="116"/>
      <c r="O11" s="119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75" customHeight="1">
      <c r="A12" s="363"/>
      <c r="B12" s="7"/>
      <c r="C12" s="30" t="s">
        <v>54</v>
      </c>
      <c r="D12" s="43"/>
      <c r="E12" s="91" t="s">
        <v>45</v>
      </c>
      <c r="F12" s="70">
        <v>431</v>
      </c>
      <c r="G12" s="111">
        <v>471</v>
      </c>
      <c r="H12" s="116">
        <v>5128</v>
      </c>
      <c r="I12" s="112">
        <v>5269</v>
      </c>
      <c r="J12" s="116">
        <v>304</v>
      </c>
      <c r="K12" s="113">
        <v>315</v>
      </c>
      <c r="L12" s="70">
        <v>2602</v>
      </c>
      <c r="M12" s="111">
        <v>2594</v>
      </c>
      <c r="N12" s="70"/>
      <c r="O12" s="113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5.75" customHeight="1">
      <c r="A13" s="363"/>
      <c r="B13" s="8"/>
      <c r="C13" s="52" t="s">
        <v>55</v>
      </c>
      <c r="D13" s="53"/>
      <c r="E13" s="95" t="s">
        <v>46</v>
      </c>
      <c r="F13" s="67">
        <v>0</v>
      </c>
      <c r="G13" s="120">
        <v>0</v>
      </c>
      <c r="H13" s="114">
        <v>0</v>
      </c>
      <c r="I13" s="115">
        <v>0</v>
      </c>
      <c r="J13" s="114">
        <v>0</v>
      </c>
      <c r="K13" s="115">
        <v>0</v>
      </c>
      <c r="L13" s="67">
        <v>5</v>
      </c>
      <c r="M13" s="120">
        <v>4</v>
      </c>
      <c r="N13" s="68"/>
      <c r="O13" s="122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5.75" customHeight="1">
      <c r="A14" s="363"/>
      <c r="B14" s="44" t="s">
        <v>56</v>
      </c>
      <c r="C14" s="43"/>
      <c r="D14" s="43"/>
      <c r="E14" s="91" t="s">
        <v>97</v>
      </c>
      <c r="F14" s="69">
        <f aca="true" t="shared" si="0" ref="F14:M15">F9-F12</f>
        <v>7</v>
      </c>
      <c r="G14" s="123">
        <f t="shared" si="0"/>
        <v>-24</v>
      </c>
      <c r="H14" s="69">
        <f t="shared" si="0"/>
        <v>337</v>
      </c>
      <c r="I14" s="123">
        <f t="shared" si="0"/>
        <v>158</v>
      </c>
      <c r="J14" s="69">
        <f t="shared" si="0"/>
        <v>-19</v>
      </c>
      <c r="K14" s="123">
        <f t="shared" si="0"/>
        <v>-27</v>
      </c>
      <c r="L14" s="69">
        <f t="shared" si="0"/>
        <v>0</v>
      </c>
      <c r="M14" s="123">
        <f t="shared" si="0"/>
        <v>-101</v>
      </c>
      <c r="N14" s="69">
        <f>N9-N12</f>
        <v>0</v>
      </c>
      <c r="O14" s="123">
        <f>O9-O12</f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5.75" customHeight="1">
      <c r="A15" s="363"/>
      <c r="B15" s="44" t="s">
        <v>57</v>
      </c>
      <c r="C15" s="43"/>
      <c r="D15" s="43"/>
      <c r="E15" s="91" t="s">
        <v>98</v>
      </c>
      <c r="F15" s="69">
        <f t="shared" si="0"/>
        <v>0</v>
      </c>
      <c r="G15" s="123">
        <f t="shared" si="0"/>
        <v>0</v>
      </c>
      <c r="H15" s="69">
        <f t="shared" si="0"/>
        <v>0</v>
      </c>
      <c r="I15" s="123">
        <f t="shared" si="0"/>
        <v>0</v>
      </c>
      <c r="J15" s="69">
        <f t="shared" si="0"/>
        <v>0</v>
      </c>
      <c r="K15" s="123">
        <f t="shared" si="0"/>
        <v>0</v>
      </c>
      <c r="L15" s="69">
        <f t="shared" si="0"/>
        <v>-5</v>
      </c>
      <c r="M15" s="123">
        <f t="shared" si="0"/>
        <v>-4</v>
      </c>
      <c r="N15" s="69">
        <f>N10-N13</f>
        <v>0</v>
      </c>
      <c r="O15" s="123">
        <f>O10-O13</f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5.75" customHeight="1">
      <c r="A16" s="363"/>
      <c r="B16" s="44" t="s">
        <v>58</v>
      </c>
      <c r="C16" s="43"/>
      <c r="D16" s="43"/>
      <c r="E16" s="91" t="s">
        <v>99</v>
      </c>
      <c r="F16" s="67">
        <f aca="true" t="shared" si="1" ref="F16:M16">F8-F11</f>
        <v>7</v>
      </c>
      <c r="G16" s="120">
        <f t="shared" si="1"/>
        <v>-24</v>
      </c>
      <c r="H16" s="67">
        <f t="shared" si="1"/>
        <v>337</v>
      </c>
      <c r="I16" s="120">
        <f t="shared" si="1"/>
        <v>158</v>
      </c>
      <c r="J16" s="67">
        <f t="shared" si="1"/>
        <v>-19</v>
      </c>
      <c r="K16" s="120">
        <f t="shared" si="1"/>
        <v>-27</v>
      </c>
      <c r="L16" s="67">
        <f t="shared" si="1"/>
        <v>-5</v>
      </c>
      <c r="M16" s="120">
        <f t="shared" si="1"/>
        <v>-105</v>
      </c>
      <c r="N16" s="67">
        <f>N8-N11</f>
        <v>0</v>
      </c>
      <c r="O16" s="120">
        <f>O8-O11</f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5.75" customHeight="1">
      <c r="A17" s="363"/>
      <c r="B17" s="44" t="s">
        <v>59</v>
      </c>
      <c r="C17" s="43"/>
      <c r="D17" s="43"/>
      <c r="E17" s="34"/>
      <c r="F17" s="69">
        <v>0</v>
      </c>
      <c r="G17" s="123">
        <v>0</v>
      </c>
      <c r="H17" s="114">
        <v>0</v>
      </c>
      <c r="I17" s="115">
        <v>0</v>
      </c>
      <c r="J17" s="70">
        <v>0</v>
      </c>
      <c r="K17" s="113">
        <v>0</v>
      </c>
      <c r="L17" s="69">
        <v>21894</v>
      </c>
      <c r="M17" s="123">
        <v>21742</v>
      </c>
      <c r="N17" s="114"/>
      <c r="O17" s="124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5.75" customHeight="1">
      <c r="A18" s="364"/>
      <c r="B18" s="47" t="s">
        <v>60</v>
      </c>
      <c r="C18" s="31"/>
      <c r="D18" s="31"/>
      <c r="E18" s="17"/>
      <c r="F18" s="125">
        <v>0</v>
      </c>
      <c r="G18" s="126">
        <v>0</v>
      </c>
      <c r="H18" s="127">
        <v>0</v>
      </c>
      <c r="I18" s="128">
        <v>0</v>
      </c>
      <c r="J18" s="127">
        <v>0</v>
      </c>
      <c r="K18" s="128">
        <v>0</v>
      </c>
      <c r="L18" s="125"/>
      <c r="M18" s="126"/>
      <c r="N18" s="127"/>
      <c r="O18" s="129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5.75" customHeight="1">
      <c r="A19" s="363" t="s">
        <v>84</v>
      </c>
      <c r="B19" s="50" t="s">
        <v>61</v>
      </c>
      <c r="C19" s="51"/>
      <c r="D19" s="51"/>
      <c r="E19" s="96"/>
      <c r="F19" s="65">
        <v>50</v>
      </c>
      <c r="G19" s="130">
        <v>0</v>
      </c>
      <c r="H19" s="66">
        <v>5116</v>
      </c>
      <c r="I19" s="131">
        <v>3653</v>
      </c>
      <c r="J19" s="66">
        <v>67</v>
      </c>
      <c r="K19" s="132">
        <v>0</v>
      </c>
      <c r="L19" s="65">
        <v>18</v>
      </c>
      <c r="M19" s="130">
        <v>256</v>
      </c>
      <c r="N19" s="66"/>
      <c r="O19" s="132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5.75" customHeight="1">
      <c r="A20" s="363"/>
      <c r="B20" s="19"/>
      <c r="C20" s="30" t="s">
        <v>62</v>
      </c>
      <c r="D20" s="43"/>
      <c r="E20" s="91"/>
      <c r="F20" s="69">
        <v>50</v>
      </c>
      <c r="G20" s="123">
        <v>0</v>
      </c>
      <c r="H20" s="70">
        <v>4421</v>
      </c>
      <c r="I20" s="112">
        <v>2803</v>
      </c>
      <c r="J20" s="70">
        <v>67</v>
      </c>
      <c r="K20" s="115">
        <v>0</v>
      </c>
      <c r="L20" s="69">
        <v>18</v>
      </c>
      <c r="M20" s="123">
        <v>189</v>
      </c>
      <c r="N20" s="70"/>
      <c r="O20" s="113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5.75" customHeight="1">
      <c r="A21" s="363"/>
      <c r="B21" s="9" t="s">
        <v>63</v>
      </c>
      <c r="C21" s="63"/>
      <c r="D21" s="63"/>
      <c r="E21" s="90" t="s">
        <v>100</v>
      </c>
      <c r="F21" s="133">
        <v>50</v>
      </c>
      <c r="G21" s="134">
        <v>0</v>
      </c>
      <c r="H21" s="116">
        <v>5116</v>
      </c>
      <c r="I21" s="118">
        <v>3653</v>
      </c>
      <c r="J21" s="116">
        <v>67</v>
      </c>
      <c r="K21" s="119">
        <v>0</v>
      </c>
      <c r="L21" s="133">
        <v>18</v>
      </c>
      <c r="M21" s="134">
        <v>256</v>
      </c>
      <c r="N21" s="116"/>
      <c r="O21" s="119"/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5.75" customHeight="1">
      <c r="A22" s="363"/>
      <c r="B22" s="50" t="s">
        <v>64</v>
      </c>
      <c r="C22" s="51"/>
      <c r="D22" s="51"/>
      <c r="E22" s="96" t="s">
        <v>101</v>
      </c>
      <c r="F22" s="65">
        <v>515</v>
      </c>
      <c r="G22" s="130">
        <v>150</v>
      </c>
      <c r="H22" s="66">
        <v>7544</v>
      </c>
      <c r="I22" s="131">
        <v>6306</v>
      </c>
      <c r="J22" s="66">
        <v>455</v>
      </c>
      <c r="K22" s="132">
        <v>193</v>
      </c>
      <c r="L22" s="65">
        <v>122</v>
      </c>
      <c r="M22" s="130">
        <v>257</v>
      </c>
      <c r="N22" s="66"/>
      <c r="O22" s="132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5.75" customHeight="1">
      <c r="A23" s="363"/>
      <c r="B23" s="7" t="s">
        <v>65</v>
      </c>
      <c r="C23" s="52" t="s">
        <v>66</v>
      </c>
      <c r="D23" s="53"/>
      <c r="E23" s="95"/>
      <c r="F23" s="67">
        <v>15</v>
      </c>
      <c r="G23" s="120">
        <v>69</v>
      </c>
      <c r="H23" s="68">
        <v>1991</v>
      </c>
      <c r="I23" s="121">
        <v>1913</v>
      </c>
      <c r="J23" s="68">
        <v>11</v>
      </c>
      <c r="K23" s="122">
        <v>3</v>
      </c>
      <c r="L23" s="67">
        <v>100</v>
      </c>
      <c r="M23" s="120">
        <v>147</v>
      </c>
      <c r="N23" s="68"/>
      <c r="O23" s="122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75" customHeight="1">
      <c r="A24" s="363"/>
      <c r="B24" s="44" t="s">
        <v>102</v>
      </c>
      <c r="C24" s="43"/>
      <c r="D24" s="43"/>
      <c r="E24" s="91" t="s">
        <v>103</v>
      </c>
      <c r="F24" s="69">
        <f aca="true" t="shared" si="2" ref="F24:M24">F21-F22</f>
        <v>-465</v>
      </c>
      <c r="G24" s="123">
        <f t="shared" si="2"/>
        <v>-150</v>
      </c>
      <c r="H24" s="69">
        <f t="shared" si="2"/>
        <v>-2428</v>
      </c>
      <c r="I24" s="123">
        <f t="shared" si="2"/>
        <v>-2653</v>
      </c>
      <c r="J24" s="69">
        <f t="shared" si="2"/>
        <v>-388</v>
      </c>
      <c r="K24" s="123">
        <f t="shared" si="2"/>
        <v>-193</v>
      </c>
      <c r="L24" s="69">
        <f t="shared" si="2"/>
        <v>-104</v>
      </c>
      <c r="M24" s="123">
        <f t="shared" si="2"/>
        <v>-1</v>
      </c>
      <c r="N24" s="69">
        <f>N21-N22</f>
        <v>0</v>
      </c>
      <c r="O24" s="123">
        <f>O21-O22</f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5.75" customHeight="1">
      <c r="A25" s="363"/>
      <c r="B25" s="101" t="s">
        <v>67</v>
      </c>
      <c r="C25" s="53"/>
      <c r="D25" s="53"/>
      <c r="E25" s="365" t="s">
        <v>104</v>
      </c>
      <c r="F25" s="375">
        <v>465</v>
      </c>
      <c r="G25" s="373">
        <v>150</v>
      </c>
      <c r="H25" s="371">
        <v>2428</v>
      </c>
      <c r="I25" s="373">
        <v>2653</v>
      </c>
      <c r="J25" s="371">
        <v>388</v>
      </c>
      <c r="K25" s="373">
        <v>193</v>
      </c>
      <c r="L25" s="375">
        <v>104</v>
      </c>
      <c r="M25" s="373">
        <v>1</v>
      </c>
      <c r="N25" s="371"/>
      <c r="O25" s="373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5.75" customHeight="1">
      <c r="A26" s="363"/>
      <c r="B26" s="9" t="s">
        <v>68</v>
      </c>
      <c r="C26" s="63"/>
      <c r="D26" s="63"/>
      <c r="E26" s="366"/>
      <c r="F26" s="376"/>
      <c r="G26" s="374"/>
      <c r="H26" s="372"/>
      <c r="I26" s="374"/>
      <c r="J26" s="372"/>
      <c r="K26" s="374"/>
      <c r="L26" s="376"/>
      <c r="M26" s="374"/>
      <c r="N26" s="372"/>
      <c r="O26" s="374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5.75" customHeight="1">
      <c r="A27" s="364"/>
      <c r="B27" s="47" t="s">
        <v>105</v>
      </c>
      <c r="C27" s="31"/>
      <c r="D27" s="31"/>
      <c r="E27" s="92" t="s">
        <v>106</v>
      </c>
      <c r="F27" s="73">
        <f aca="true" t="shared" si="3" ref="F27:M27">F24+F25</f>
        <v>0</v>
      </c>
      <c r="G27" s="135">
        <f t="shared" si="3"/>
        <v>0</v>
      </c>
      <c r="H27" s="73">
        <f t="shared" si="3"/>
        <v>0</v>
      </c>
      <c r="I27" s="135">
        <f t="shared" si="3"/>
        <v>0</v>
      </c>
      <c r="J27" s="73">
        <f t="shared" si="3"/>
        <v>0</v>
      </c>
      <c r="K27" s="135">
        <f t="shared" si="3"/>
        <v>0</v>
      </c>
      <c r="L27" s="73">
        <f t="shared" si="3"/>
        <v>0</v>
      </c>
      <c r="M27" s="135">
        <f t="shared" si="3"/>
        <v>0</v>
      </c>
      <c r="N27" s="73">
        <f>N24+N25</f>
        <v>0</v>
      </c>
      <c r="O27" s="135">
        <f>O24+O25</f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5.75" customHeight="1">
      <c r="A28" s="13"/>
      <c r="F28" s="110"/>
      <c r="G28" s="110"/>
      <c r="H28" s="110"/>
      <c r="I28" s="110"/>
      <c r="J28" s="110"/>
      <c r="K28" s="110"/>
      <c r="L28" s="136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5.75" customHeight="1">
      <c r="A29" s="31"/>
      <c r="F29" s="110"/>
      <c r="G29" s="110"/>
      <c r="H29" s="110"/>
      <c r="I29" s="110"/>
      <c r="J29" s="137"/>
      <c r="K29" s="137"/>
      <c r="L29" s="136"/>
      <c r="M29" s="110"/>
      <c r="N29" s="110"/>
      <c r="O29" s="137" t="s">
        <v>107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7"/>
    </row>
    <row r="30" spans="1:25" ht="15.75" customHeight="1">
      <c r="A30" s="356" t="s">
        <v>69</v>
      </c>
      <c r="B30" s="357"/>
      <c r="C30" s="357"/>
      <c r="D30" s="357"/>
      <c r="E30" s="358"/>
      <c r="F30" s="377" t="s">
        <v>255</v>
      </c>
      <c r="G30" s="378"/>
      <c r="H30" s="377" t="s">
        <v>256</v>
      </c>
      <c r="I30" s="378"/>
      <c r="J30" s="377" t="s">
        <v>257</v>
      </c>
      <c r="K30" s="379"/>
      <c r="L30" s="377" t="s">
        <v>260</v>
      </c>
      <c r="M30" s="378"/>
      <c r="N30" s="377"/>
      <c r="O30" s="378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5.75" customHeight="1">
      <c r="A31" s="359"/>
      <c r="B31" s="360"/>
      <c r="C31" s="360"/>
      <c r="D31" s="360"/>
      <c r="E31" s="361"/>
      <c r="F31" s="105" t="s">
        <v>240</v>
      </c>
      <c r="G31" s="139" t="s">
        <v>2</v>
      </c>
      <c r="H31" s="105" t="s">
        <v>240</v>
      </c>
      <c r="I31" s="139" t="s">
        <v>2</v>
      </c>
      <c r="J31" s="105" t="s">
        <v>240</v>
      </c>
      <c r="K31" s="140" t="s">
        <v>2</v>
      </c>
      <c r="L31" s="105" t="s">
        <v>240</v>
      </c>
      <c r="M31" s="139" t="s">
        <v>2</v>
      </c>
      <c r="N31" s="105" t="s">
        <v>240</v>
      </c>
      <c r="O31" s="141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362" t="s">
        <v>85</v>
      </c>
      <c r="B32" s="55" t="s">
        <v>50</v>
      </c>
      <c r="C32" s="56"/>
      <c r="D32" s="56"/>
      <c r="E32" s="15" t="s">
        <v>41</v>
      </c>
      <c r="F32" s="66">
        <v>23</v>
      </c>
      <c r="G32" s="143">
        <v>36</v>
      </c>
      <c r="H32" s="106">
        <v>283</v>
      </c>
      <c r="I32" s="108">
        <v>297</v>
      </c>
      <c r="J32" s="106">
        <v>6908</v>
      </c>
      <c r="K32" s="109">
        <v>7016</v>
      </c>
      <c r="L32" s="66">
        <v>35</v>
      </c>
      <c r="M32" s="248">
        <v>31</v>
      </c>
      <c r="N32" s="106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5.75" customHeight="1">
      <c r="A33" s="367"/>
      <c r="B33" s="8"/>
      <c r="C33" s="52" t="s">
        <v>70</v>
      </c>
      <c r="D33" s="53"/>
      <c r="E33" s="99"/>
      <c r="F33" s="68">
        <v>16</v>
      </c>
      <c r="G33" s="146">
        <v>18</v>
      </c>
      <c r="H33" s="68">
        <v>235</v>
      </c>
      <c r="I33" s="121">
        <v>235</v>
      </c>
      <c r="J33" s="68">
        <v>6609</v>
      </c>
      <c r="K33" s="122">
        <v>6631</v>
      </c>
      <c r="L33" s="68"/>
      <c r="M33" s="249"/>
      <c r="N33" s="68"/>
      <c r="O33" s="120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5.75" customHeight="1">
      <c r="A34" s="367"/>
      <c r="B34" s="8"/>
      <c r="C34" s="24"/>
      <c r="D34" s="30" t="s">
        <v>71</v>
      </c>
      <c r="E34" s="94"/>
      <c r="F34" s="70"/>
      <c r="G34" s="111"/>
      <c r="H34" s="70">
        <v>235</v>
      </c>
      <c r="I34" s="112">
        <v>235</v>
      </c>
      <c r="J34" s="70">
        <v>0</v>
      </c>
      <c r="K34" s="113">
        <v>0</v>
      </c>
      <c r="L34" s="70"/>
      <c r="M34" s="250"/>
      <c r="N34" s="70"/>
      <c r="O34" s="123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5.75" customHeight="1">
      <c r="A35" s="367"/>
      <c r="B35" s="10"/>
      <c r="C35" s="62" t="s">
        <v>72</v>
      </c>
      <c r="D35" s="63"/>
      <c r="E35" s="100"/>
      <c r="F35" s="116">
        <v>7</v>
      </c>
      <c r="G35" s="117">
        <v>18</v>
      </c>
      <c r="H35" s="116">
        <v>48</v>
      </c>
      <c r="I35" s="118">
        <v>62</v>
      </c>
      <c r="J35" s="147">
        <v>299</v>
      </c>
      <c r="K35" s="148">
        <v>385</v>
      </c>
      <c r="L35" s="116">
        <v>35</v>
      </c>
      <c r="M35" s="251">
        <v>31</v>
      </c>
      <c r="N35" s="116"/>
      <c r="O35" s="134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5.75" customHeight="1">
      <c r="A36" s="367"/>
      <c r="B36" s="50" t="s">
        <v>53</v>
      </c>
      <c r="C36" s="51"/>
      <c r="D36" s="51"/>
      <c r="E36" s="15" t="s">
        <v>42</v>
      </c>
      <c r="F36" s="65">
        <v>7</v>
      </c>
      <c r="G36" s="120">
        <v>18</v>
      </c>
      <c r="H36" s="66">
        <v>176</v>
      </c>
      <c r="I36" s="131">
        <v>241</v>
      </c>
      <c r="J36" s="66">
        <v>6908</v>
      </c>
      <c r="K36" s="132">
        <v>7016</v>
      </c>
      <c r="L36" s="65">
        <v>35</v>
      </c>
      <c r="M36" s="252">
        <v>31</v>
      </c>
      <c r="N36" s="66"/>
      <c r="O36" s="130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5.75" customHeight="1">
      <c r="A37" s="367"/>
      <c r="B37" s="8"/>
      <c r="C37" s="30" t="s">
        <v>73</v>
      </c>
      <c r="D37" s="43"/>
      <c r="E37" s="94"/>
      <c r="F37" s="69"/>
      <c r="G37" s="123"/>
      <c r="H37" s="70">
        <v>128</v>
      </c>
      <c r="I37" s="112">
        <v>179</v>
      </c>
      <c r="J37" s="70">
        <v>6382</v>
      </c>
      <c r="K37" s="113">
        <v>6408</v>
      </c>
      <c r="L37" s="69">
        <v>27</v>
      </c>
      <c r="M37" s="253">
        <v>27</v>
      </c>
      <c r="N37" s="70"/>
      <c r="O37" s="123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5.75" customHeight="1">
      <c r="A38" s="367"/>
      <c r="B38" s="10"/>
      <c r="C38" s="30" t="s">
        <v>74</v>
      </c>
      <c r="D38" s="43"/>
      <c r="E38" s="94"/>
      <c r="F38" s="69">
        <v>7</v>
      </c>
      <c r="G38" s="123">
        <v>18</v>
      </c>
      <c r="H38" s="70">
        <v>48</v>
      </c>
      <c r="I38" s="112">
        <v>62</v>
      </c>
      <c r="J38" s="70">
        <v>526</v>
      </c>
      <c r="K38" s="148">
        <v>608</v>
      </c>
      <c r="L38" s="69">
        <v>8</v>
      </c>
      <c r="M38" s="253">
        <v>5</v>
      </c>
      <c r="N38" s="70"/>
      <c r="O38" s="123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5.75" customHeight="1">
      <c r="A39" s="368"/>
      <c r="B39" s="11" t="s">
        <v>75</v>
      </c>
      <c r="C39" s="12"/>
      <c r="D39" s="12"/>
      <c r="E39" s="98" t="s">
        <v>108</v>
      </c>
      <c r="F39" s="73">
        <f>F32-F36</f>
        <v>16</v>
      </c>
      <c r="G39" s="135">
        <f>G32-G36</f>
        <v>18</v>
      </c>
      <c r="H39" s="73">
        <f>H32-H36</f>
        <v>107</v>
      </c>
      <c r="I39" s="135">
        <f>I32-I36</f>
        <v>56</v>
      </c>
      <c r="J39" s="73">
        <v>0</v>
      </c>
      <c r="K39" s="135">
        <v>0</v>
      </c>
      <c r="L39" s="73">
        <f>L32-L36</f>
        <v>0</v>
      </c>
      <c r="M39" s="254">
        <f>M32-M36</f>
        <v>0</v>
      </c>
      <c r="N39" s="73">
        <f>N32-N36</f>
        <v>0</v>
      </c>
      <c r="O39" s="135">
        <f>O32-O36</f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5.75" customHeight="1">
      <c r="A40" s="362" t="s">
        <v>86</v>
      </c>
      <c r="B40" s="50" t="s">
        <v>76</v>
      </c>
      <c r="C40" s="51"/>
      <c r="D40" s="51"/>
      <c r="E40" s="15" t="s">
        <v>44</v>
      </c>
      <c r="F40" s="65">
        <v>254</v>
      </c>
      <c r="G40" s="130">
        <v>294</v>
      </c>
      <c r="H40" s="66">
        <v>744</v>
      </c>
      <c r="I40" s="131">
        <v>1278</v>
      </c>
      <c r="J40" s="66">
        <v>7361</v>
      </c>
      <c r="K40" s="132">
        <v>7249</v>
      </c>
      <c r="L40" s="65">
        <v>141</v>
      </c>
      <c r="M40" s="255">
        <v>157</v>
      </c>
      <c r="N40" s="66"/>
      <c r="O40" s="130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5.75" customHeight="1">
      <c r="A41" s="369"/>
      <c r="B41" s="10"/>
      <c r="C41" s="30" t="s">
        <v>77</v>
      </c>
      <c r="D41" s="43"/>
      <c r="E41" s="94"/>
      <c r="F41" s="149"/>
      <c r="G41" s="150"/>
      <c r="H41" s="147">
        <v>507</v>
      </c>
      <c r="I41" s="148">
        <v>956</v>
      </c>
      <c r="J41" s="70">
        <v>2052</v>
      </c>
      <c r="K41" s="113">
        <v>1853</v>
      </c>
      <c r="L41" s="149" t="s">
        <v>259</v>
      </c>
      <c r="M41" s="256">
        <v>0</v>
      </c>
      <c r="N41" s="70"/>
      <c r="O41" s="123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5.75" customHeight="1">
      <c r="A42" s="369"/>
      <c r="B42" s="50" t="s">
        <v>64</v>
      </c>
      <c r="C42" s="51"/>
      <c r="D42" s="51"/>
      <c r="E42" s="15" t="s">
        <v>45</v>
      </c>
      <c r="F42" s="65">
        <v>270</v>
      </c>
      <c r="G42" s="130">
        <v>312</v>
      </c>
      <c r="H42" s="66">
        <v>851</v>
      </c>
      <c r="I42" s="131">
        <v>1334</v>
      </c>
      <c r="J42" s="66">
        <v>7361</v>
      </c>
      <c r="K42" s="132">
        <v>7249</v>
      </c>
      <c r="L42" s="65">
        <v>141</v>
      </c>
      <c r="M42" s="255">
        <v>157</v>
      </c>
      <c r="N42" s="66"/>
      <c r="O42" s="130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5.75" customHeight="1">
      <c r="A43" s="369"/>
      <c r="B43" s="10"/>
      <c r="C43" s="30" t="s">
        <v>78</v>
      </c>
      <c r="D43" s="43"/>
      <c r="E43" s="94"/>
      <c r="F43" s="69">
        <v>270</v>
      </c>
      <c r="G43" s="123">
        <v>312</v>
      </c>
      <c r="H43" s="70">
        <v>515</v>
      </c>
      <c r="I43" s="112">
        <v>604</v>
      </c>
      <c r="J43" s="147">
        <v>2393</v>
      </c>
      <c r="K43" s="148">
        <v>2243</v>
      </c>
      <c r="L43" s="69">
        <v>114</v>
      </c>
      <c r="M43" s="253">
        <v>103</v>
      </c>
      <c r="N43" s="70"/>
      <c r="O43" s="123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5.75" customHeight="1">
      <c r="A44" s="370"/>
      <c r="B44" s="47" t="s">
        <v>75</v>
      </c>
      <c r="C44" s="31"/>
      <c r="D44" s="31"/>
      <c r="E44" s="98" t="s">
        <v>109</v>
      </c>
      <c r="F44" s="125">
        <f>F40-F42</f>
        <v>-16</v>
      </c>
      <c r="G44" s="126">
        <f>G40-G42</f>
        <v>-18</v>
      </c>
      <c r="H44" s="125">
        <f>H40-H42</f>
        <v>-107</v>
      </c>
      <c r="I44" s="126">
        <f>I40-I42</f>
        <v>-56</v>
      </c>
      <c r="J44" s="125">
        <v>0</v>
      </c>
      <c r="K44" s="126">
        <v>0</v>
      </c>
      <c r="L44" s="125">
        <f>L40-L42</f>
        <v>0</v>
      </c>
      <c r="M44" s="257">
        <f>M40-M42</f>
        <v>0</v>
      </c>
      <c r="N44" s="125">
        <f>N40-N42</f>
        <v>0</v>
      </c>
      <c r="O44" s="126">
        <f>O40-O42</f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5.75" customHeight="1">
      <c r="A45" s="347" t="s">
        <v>87</v>
      </c>
      <c r="B45" s="25" t="s">
        <v>79</v>
      </c>
      <c r="C45" s="20"/>
      <c r="D45" s="20"/>
      <c r="E45" s="97" t="s">
        <v>110</v>
      </c>
      <c r="F45" s="151">
        <f>F39+F44</f>
        <v>0</v>
      </c>
      <c r="G45" s="152">
        <f>G39+G44</f>
        <v>0</v>
      </c>
      <c r="H45" s="151">
        <f>H39+H44</f>
        <v>0</v>
      </c>
      <c r="I45" s="152">
        <f>I39+I44</f>
        <v>0</v>
      </c>
      <c r="J45" s="151">
        <v>0</v>
      </c>
      <c r="K45" s="152">
        <v>0</v>
      </c>
      <c r="L45" s="151">
        <f>L39+L44</f>
        <v>0</v>
      </c>
      <c r="M45" s="258">
        <f>M39+M44</f>
        <v>0</v>
      </c>
      <c r="N45" s="151">
        <f>N39+N44</f>
        <v>0</v>
      </c>
      <c r="O45" s="152">
        <f>O39+O44</f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348"/>
      <c r="B46" s="44" t="s">
        <v>80</v>
      </c>
      <c r="C46" s="43"/>
      <c r="D46" s="43"/>
      <c r="E46" s="43"/>
      <c r="F46" s="149"/>
      <c r="G46" s="150"/>
      <c r="H46" s="147"/>
      <c r="I46" s="148"/>
      <c r="J46" s="147"/>
      <c r="K46" s="148"/>
      <c r="L46" s="149"/>
      <c r="M46" s="256"/>
      <c r="N46" s="147"/>
      <c r="O46" s="124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348"/>
      <c r="B47" s="44" t="s">
        <v>81</v>
      </c>
      <c r="C47" s="43"/>
      <c r="D47" s="43"/>
      <c r="E47" s="43"/>
      <c r="F47" s="69"/>
      <c r="G47" s="123"/>
      <c r="H47" s="70"/>
      <c r="I47" s="112"/>
      <c r="J47" s="70"/>
      <c r="K47" s="113"/>
      <c r="L47" s="69"/>
      <c r="M47" s="253"/>
      <c r="N47" s="70"/>
      <c r="O47" s="12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349"/>
      <c r="B48" s="47" t="s">
        <v>82</v>
      </c>
      <c r="C48" s="31"/>
      <c r="D48" s="31"/>
      <c r="E48" s="31"/>
      <c r="F48" s="74"/>
      <c r="G48" s="153"/>
      <c r="H48" s="74"/>
      <c r="I48" s="154"/>
      <c r="J48" s="74"/>
      <c r="K48" s="155"/>
      <c r="L48" s="74"/>
      <c r="M48" s="259"/>
      <c r="N48" s="74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" sqref="F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47" t="s">
        <v>248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80" t="s">
        <v>88</v>
      </c>
      <c r="B9" s="380" t="s">
        <v>90</v>
      </c>
      <c r="C9" s="55" t="s">
        <v>4</v>
      </c>
      <c r="D9" s="56"/>
      <c r="E9" s="56"/>
      <c r="F9" s="65">
        <v>337877</v>
      </c>
      <c r="G9" s="75">
        <f>F9/$F$27*100</f>
        <v>35.9650224597109</v>
      </c>
      <c r="H9" s="66">
        <v>285135</v>
      </c>
      <c r="I9" s="80">
        <f aca="true" t="shared" si="0" ref="I9:I45">(F9/H9-1)*100</f>
        <v>18.497203079243164</v>
      </c>
    </row>
    <row r="10" spans="1:9" ht="18" customHeight="1">
      <c r="A10" s="381"/>
      <c r="B10" s="381"/>
      <c r="C10" s="7"/>
      <c r="D10" s="52" t="s">
        <v>23</v>
      </c>
      <c r="E10" s="53"/>
      <c r="F10" s="67">
        <v>115548</v>
      </c>
      <c r="G10" s="76">
        <f aca="true" t="shared" si="1" ref="G10:G27">F10/$F$27*100</f>
        <v>12.299406041768677</v>
      </c>
      <c r="H10" s="68">
        <v>115001</v>
      </c>
      <c r="I10" s="81">
        <f t="shared" si="0"/>
        <v>0.475648037843146</v>
      </c>
    </row>
    <row r="11" spans="1:9" ht="18" customHeight="1">
      <c r="A11" s="381"/>
      <c r="B11" s="381"/>
      <c r="C11" s="7"/>
      <c r="D11" s="16"/>
      <c r="E11" s="23" t="s">
        <v>24</v>
      </c>
      <c r="F11" s="69">
        <v>99724</v>
      </c>
      <c r="G11" s="77">
        <f t="shared" si="1"/>
        <v>10.61503416856492</v>
      </c>
      <c r="H11" s="70">
        <v>97678</v>
      </c>
      <c r="I11" s="82">
        <f t="shared" si="0"/>
        <v>2.094637482339934</v>
      </c>
    </row>
    <row r="12" spans="1:9" ht="18" customHeight="1">
      <c r="A12" s="381"/>
      <c r="B12" s="381"/>
      <c r="C12" s="7"/>
      <c r="D12" s="16"/>
      <c r="E12" s="23" t="s">
        <v>25</v>
      </c>
      <c r="F12" s="69">
        <v>13847</v>
      </c>
      <c r="G12" s="77">
        <f t="shared" si="1"/>
        <v>1.4739318331807634</v>
      </c>
      <c r="H12" s="70">
        <v>15034</v>
      </c>
      <c r="I12" s="82">
        <f t="shared" si="0"/>
        <v>-7.895437009445261</v>
      </c>
    </row>
    <row r="13" spans="1:9" ht="18" customHeight="1">
      <c r="A13" s="381"/>
      <c r="B13" s="381"/>
      <c r="C13" s="7"/>
      <c r="D13" s="33"/>
      <c r="E13" s="23" t="s">
        <v>26</v>
      </c>
      <c r="F13" s="69">
        <v>1977</v>
      </c>
      <c r="G13" s="77">
        <f t="shared" si="1"/>
        <v>0.21044004002299194</v>
      </c>
      <c r="H13" s="70">
        <v>2289</v>
      </c>
      <c r="I13" s="82">
        <f t="shared" si="0"/>
        <v>-13.630406290956753</v>
      </c>
    </row>
    <row r="14" spans="1:9" ht="18" customHeight="1">
      <c r="A14" s="381"/>
      <c r="B14" s="381"/>
      <c r="C14" s="7"/>
      <c r="D14" s="61" t="s">
        <v>27</v>
      </c>
      <c r="E14" s="51"/>
      <c r="F14" s="65">
        <v>63238</v>
      </c>
      <c r="G14" s="75">
        <f t="shared" si="1"/>
        <v>6.731313733421327</v>
      </c>
      <c r="H14" s="66">
        <v>55096</v>
      </c>
      <c r="I14" s="83">
        <f t="shared" si="0"/>
        <v>14.777842311601574</v>
      </c>
    </row>
    <row r="15" spans="1:9" ht="18" customHeight="1">
      <c r="A15" s="381"/>
      <c r="B15" s="381"/>
      <c r="C15" s="7"/>
      <c r="D15" s="16"/>
      <c r="E15" s="23" t="s">
        <v>28</v>
      </c>
      <c r="F15" s="69">
        <v>3733</v>
      </c>
      <c r="G15" s="77">
        <f t="shared" si="1"/>
        <v>0.39735592787345925</v>
      </c>
      <c r="H15" s="70">
        <v>3594</v>
      </c>
      <c r="I15" s="82">
        <f t="shared" si="0"/>
        <v>3.8675570395102943</v>
      </c>
    </row>
    <row r="16" spans="1:9" ht="18" customHeight="1">
      <c r="A16" s="381"/>
      <c r="B16" s="381"/>
      <c r="C16" s="7"/>
      <c r="D16" s="16"/>
      <c r="E16" s="29" t="s">
        <v>29</v>
      </c>
      <c r="F16" s="67">
        <v>59505</v>
      </c>
      <c r="G16" s="76">
        <f t="shared" si="1"/>
        <v>6.333957805547868</v>
      </c>
      <c r="H16" s="68">
        <v>51502</v>
      </c>
      <c r="I16" s="81">
        <f t="shared" si="0"/>
        <v>15.539202361073357</v>
      </c>
    </row>
    <row r="17" spans="1:9" ht="18" customHeight="1">
      <c r="A17" s="381"/>
      <c r="B17" s="381"/>
      <c r="C17" s="7"/>
      <c r="D17" s="383" t="s">
        <v>30</v>
      </c>
      <c r="E17" s="384"/>
      <c r="F17" s="67">
        <v>105211</v>
      </c>
      <c r="G17" s="76">
        <f t="shared" si="1"/>
        <v>11.199093096033891</v>
      </c>
      <c r="H17" s="68">
        <v>62805</v>
      </c>
      <c r="I17" s="81">
        <f t="shared" si="0"/>
        <v>67.52010190271476</v>
      </c>
    </row>
    <row r="18" spans="1:9" ht="18" customHeight="1">
      <c r="A18" s="381"/>
      <c r="B18" s="381"/>
      <c r="C18" s="7"/>
      <c r="D18" s="383" t="s">
        <v>94</v>
      </c>
      <c r="E18" s="385"/>
      <c r="F18" s="69">
        <v>8631</v>
      </c>
      <c r="G18" s="77">
        <f t="shared" si="1"/>
        <v>0.9187192642581908</v>
      </c>
      <c r="H18" s="70">
        <v>7713</v>
      </c>
      <c r="I18" s="82">
        <f t="shared" si="0"/>
        <v>11.901983663943994</v>
      </c>
    </row>
    <row r="19" spans="1:9" ht="18" customHeight="1">
      <c r="A19" s="381"/>
      <c r="B19" s="381"/>
      <c r="C19" s="10"/>
      <c r="D19" s="383" t="s">
        <v>95</v>
      </c>
      <c r="E19" s="385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381"/>
      <c r="B20" s="381"/>
      <c r="C20" s="44" t="s">
        <v>5</v>
      </c>
      <c r="D20" s="43"/>
      <c r="E20" s="43"/>
      <c r="F20" s="69">
        <v>44764</v>
      </c>
      <c r="G20" s="77">
        <f t="shared" si="1"/>
        <v>4.764864922402231</v>
      </c>
      <c r="H20" s="70">
        <v>49128</v>
      </c>
      <c r="I20" s="82">
        <f t="shared" si="0"/>
        <v>-8.882918091516034</v>
      </c>
    </row>
    <row r="21" spans="1:9" ht="18" customHeight="1">
      <c r="A21" s="381"/>
      <c r="B21" s="381"/>
      <c r="C21" s="44" t="s">
        <v>6</v>
      </c>
      <c r="D21" s="43"/>
      <c r="E21" s="43"/>
      <c r="F21" s="69">
        <v>171556</v>
      </c>
      <c r="G21" s="77">
        <f t="shared" si="1"/>
        <v>18.26112873352777</v>
      </c>
      <c r="H21" s="70">
        <v>174801</v>
      </c>
      <c r="I21" s="82">
        <f t="shared" si="0"/>
        <v>-1.8563967025360228</v>
      </c>
    </row>
    <row r="22" spans="1:9" ht="18" customHeight="1">
      <c r="A22" s="381"/>
      <c r="B22" s="381"/>
      <c r="C22" s="44" t="s">
        <v>31</v>
      </c>
      <c r="D22" s="43"/>
      <c r="E22" s="43"/>
      <c r="F22" s="69">
        <v>11064</v>
      </c>
      <c r="G22" s="77">
        <f t="shared" si="1"/>
        <v>1.1776978264109168</v>
      </c>
      <c r="H22" s="70">
        <v>9747</v>
      </c>
      <c r="I22" s="82">
        <f t="shared" si="0"/>
        <v>13.511849799938446</v>
      </c>
    </row>
    <row r="23" spans="1:9" ht="18" customHeight="1">
      <c r="A23" s="381"/>
      <c r="B23" s="381"/>
      <c r="C23" s="44" t="s">
        <v>7</v>
      </c>
      <c r="D23" s="43"/>
      <c r="E23" s="43"/>
      <c r="F23" s="69">
        <v>88250</v>
      </c>
      <c r="G23" s="77">
        <f t="shared" si="1"/>
        <v>9.393694249888233</v>
      </c>
      <c r="H23" s="70">
        <v>85510</v>
      </c>
      <c r="I23" s="82">
        <f t="shared" si="0"/>
        <v>3.2043035902233674</v>
      </c>
    </row>
    <row r="24" spans="1:9" ht="18" customHeight="1">
      <c r="A24" s="381"/>
      <c r="B24" s="381"/>
      <c r="C24" s="44" t="s">
        <v>32</v>
      </c>
      <c r="D24" s="43"/>
      <c r="E24" s="43"/>
      <c r="F24" s="69">
        <v>1778</v>
      </c>
      <c r="G24" s="77">
        <f t="shared" si="1"/>
        <v>0.189257658654972</v>
      </c>
      <c r="H24" s="70">
        <v>1511</v>
      </c>
      <c r="I24" s="82">
        <f t="shared" si="0"/>
        <v>17.67041694242224</v>
      </c>
    </row>
    <row r="25" spans="1:9" ht="18" customHeight="1">
      <c r="A25" s="381"/>
      <c r="B25" s="381"/>
      <c r="C25" s="44" t="s">
        <v>8</v>
      </c>
      <c r="D25" s="43"/>
      <c r="E25" s="43"/>
      <c r="F25" s="69">
        <v>134329</v>
      </c>
      <c r="G25" s="77">
        <f t="shared" si="1"/>
        <v>14.29853319992336</v>
      </c>
      <c r="H25" s="70">
        <v>174061</v>
      </c>
      <c r="I25" s="82">
        <f t="shared" si="0"/>
        <v>-22.826480371823678</v>
      </c>
    </row>
    <row r="26" spans="1:9" ht="18" customHeight="1">
      <c r="A26" s="381"/>
      <c r="B26" s="381"/>
      <c r="C26" s="45" t="s">
        <v>9</v>
      </c>
      <c r="D26" s="46"/>
      <c r="E26" s="46"/>
      <c r="F26" s="71">
        <v>149842</v>
      </c>
      <c r="G26" s="78">
        <f t="shared" si="1"/>
        <v>15.949800949481618</v>
      </c>
      <c r="H26" s="72">
        <v>171022</v>
      </c>
      <c r="I26" s="84">
        <f t="shared" si="0"/>
        <v>-12.384371601314449</v>
      </c>
    </row>
    <row r="27" spans="1:9" ht="18" customHeight="1">
      <c r="A27" s="381"/>
      <c r="B27" s="382"/>
      <c r="C27" s="47" t="s">
        <v>10</v>
      </c>
      <c r="D27" s="31"/>
      <c r="E27" s="31"/>
      <c r="F27" s="73">
        <f>SUM(F9,F20:F26)</f>
        <v>939460</v>
      </c>
      <c r="G27" s="79">
        <f t="shared" si="1"/>
        <v>100</v>
      </c>
      <c r="H27" s="73">
        <f>SUM(H9,H20:H26)</f>
        <v>950915</v>
      </c>
      <c r="I27" s="85">
        <f t="shared" si="0"/>
        <v>-1.204629225535403</v>
      </c>
    </row>
    <row r="28" spans="1:9" ht="18" customHeight="1">
      <c r="A28" s="381"/>
      <c r="B28" s="380" t="s">
        <v>89</v>
      </c>
      <c r="C28" s="55" t="s">
        <v>11</v>
      </c>
      <c r="D28" s="56"/>
      <c r="E28" s="56"/>
      <c r="F28" s="65">
        <v>407305</v>
      </c>
      <c r="G28" s="75">
        <f aca="true" t="shared" si="2" ref="G28:G45">F28/$F$45*100</f>
        <v>43.59187037116315</v>
      </c>
      <c r="H28" s="65">
        <v>409459</v>
      </c>
      <c r="I28" s="86">
        <f t="shared" si="0"/>
        <v>-0.5260599962389367</v>
      </c>
    </row>
    <row r="29" spans="1:9" ht="18" customHeight="1">
      <c r="A29" s="381"/>
      <c r="B29" s="381"/>
      <c r="C29" s="7"/>
      <c r="D29" s="30" t="s">
        <v>12</v>
      </c>
      <c r="E29" s="43"/>
      <c r="F29" s="69">
        <v>275553</v>
      </c>
      <c r="G29" s="77">
        <f t="shared" si="2"/>
        <v>29.491095509225566</v>
      </c>
      <c r="H29" s="69">
        <v>276498</v>
      </c>
      <c r="I29" s="87">
        <f t="shared" si="0"/>
        <v>-0.34177462404790804</v>
      </c>
    </row>
    <row r="30" spans="1:9" ht="18" customHeight="1">
      <c r="A30" s="381"/>
      <c r="B30" s="381"/>
      <c r="C30" s="7"/>
      <c r="D30" s="30" t="s">
        <v>33</v>
      </c>
      <c r="E30" s="43"/>
      <c r="F30" s="69">
        <v>14185</v>
      </c>
      <c r="G30" s="77">
        <f t="shared" si="2"/>
        <v>1.518151461963269</v>
      </c>
      <c r="H30" s="69">
        <v>13508</v>
      </c>
      <c r="I30" s="87">
        <f t="shared" si="0"/>
        <v>5.0118448326917475</v>
      </c>
    </row>
    <row r="31" spans="1:9" ht="18" customHeight="1">
      <c r="A31" s="381"/>
      <c r="B31" s="381"/>
      <c r="C31" s="19"/>
      <c r="D31" s="30" t="s">
        <v>13</v>
      </c>
      <c r="E31" s="43"/>
      <c r="F31" s="69">
        <v>117567</v>
      </c>
      <c r="G31" s="77">
        <f t="shared" si="2"/>
        <v>12.582623399974313</v>
      </c>
      <c r="H31" s="69">
        <v>119453</v>
      </c>
      <c r="I31" s="87">
        <f t="shared" si="0"/>
        <v>-1.5788636534871503</v>
      </c>
    </row>
    <row r="32" spans="1:9" ht="18" customHeight="1">
      <c r="A32" s="381"/>
      <c r="B32" s="381"/>
      <c r="C32" s="50" t="s">
        <v>14</v>
      </c>
      <c r="D32" s="51"/>
      <c r="E32" s="51"/>
      <c r="F32" s="65">
        <v>421915</v>
      </c>
      <c r="G32" s="75">
        <f t="shared" si="2"/>
        <v>45.15550751316409</v>
      </c>
      <c r="H32" s="65">
        <v>412471</v>
      </c>
      <c r="I32" s="86">
        <f t="shared" si="0"/>
        <v>2.2896155123632855</v>
      </c>
    </row>
    <row r="33" spans="1:9" ht="18" customHeight="1">
      <c r="A33" s="381"/>
      <c r="B33" s="381"/>
      <c r="C33" s="7"/>
      <c r="D33" s="30" t="s">
        <v>15</v>
      </c>
      <c r="E33" s="43"/>
      <c r="F33" s="69">
        <v>30980</v>
      </c>
      <c r="G33" s="77">
        <f t="shared" si="2"/>
        <v>3.3156385119225993</v>
      </c>
      <c r="H33" s="69">
        <v>31716</v>
      </c>
      <c r="I33" s="87">
        <f t="shared" si="0"/>
        <v>-2.3205952831378496</v>
      </c>
    </row>
    <row r="34" spans="1:9" ht="18" customHeight="1">
      <c r="A34" s="381"/>
      <c r="B34" s="381"/>
      <c r="C34" s="7"/>
      <c r="D34" s="30" t="s">
        <v>34</v>
      </c>
      <c r="E34" s="43"/>
      <c r="F34" s="69">
        <v>3250</v>
      </c>
      <c r="G34" s="77">
        <f t="shared" si="2"/>
        <v>0.3478316708763218</v>
      </c>
      <c r="H34" s="69">
        <v>3372</v>
      </c>
      <c r="I34" s="87">
        <f t="shared" si="0"/>
        <v>-3.6180308422301355</v>
      </c>
    </row>
    <row r="35" spans="1:9" ht="18" customHeight="1">
      <c r="A35" s="381"/>
      <c r="B35" s="381"/>
      <c r="C35" s="7"/>
      <c r="D35" s="30" t="s">
        <v>35</v>
      </c>
      <c r="E35" s="43"/>
      <c r="F35" s="69">
        <v>268081</v>
      </c>
      <c r="G35" s="77">
        <f t="shared" si="2"/>
        <v>28.691403741598524</v>
      </c>
      <c r="H35" s="69">
        <v>254229</v>
      </c>
      <c r="I35" s="87">
        <f t="shared" si="0"/>
        <v>5.448630958702583</v>
      </c>
    </row>
    <row r="36" spans="1:9" ht="18" customHeight="1">
      <c r="A36" s="381"/>
      <c r="B36" s="381"/>
      <c r="C36" s="7"/>
      <c r="D36" s="30" t="s">
        <v>36</v>
      </c>
      <c r="E36" s="43"/>
      <c r="F36" s="69">
        <v>3086</v>
      </c>
      <c r="G36" s="77">
        <f t="shared" si="2"/>
        <v>0.33027954963825507</v>
      </c>
      <c r="H36" s="69">
        <v>3333</v>
      </c>
      <c r="I36" s="87">
        <f t="shared" si="0"/>
        <v>-7.410741074107408</v>
      </c>
    </row>
    <row r="37" spans="1:9" ht="18" customHeight="1">
      <c r="A37" s="381"/>
      <c r="B37" s="381"/>
      <c r="C37" s="7"/>
      <c r="D37" s="30" t="s">
        <v>16</v>
      </c>
      <c r="E37" s="43"/>
      <c r="F37" s="69">
        <v>7195</v>
      </c>
      <c r="G37" s="77">
        <f t="shared" si="2"/>
        <v>0.7700458067554262</v>
      </c>
      <c r="H37" s="69">
        <v>6169</v>
      </c>
      <c r="I37" s="87">
        <f t="shared" si="0"/>
        <v>16.631544820878585</v>
      </c>
    </row>
    <row r="38" spans="1:9" ht="18" customHeight="1">
      <c r="A38" s="381"/>
      <c r="B38" s="381"/>
      <c r="C38" s="19"/>
      <c r="D38" s="30" t="s">
        <v>37</v>
      </c>
      <c r="E38" s="43"/>
      <c r="F38" s="69">
        <v>109323</v>
      </c>
      <c r="G38" s="77">
        <f t="shared" si="2"/>
        <v>11.700308232372961</v>
      </c>
      <c r="H38" s="69">
        <v>113652</v>
      </c>
      <c r="I38" s="87">
        <f t="shared" si="0"/>
        <v>-3.8089958821666103</v>
      </c>
    </row>
    <row r="39" spans="1:9" ht="18" customHeight="1">
      <c r="A39" s="381"/>
      <c r="B39" s="381"/>
      <c r="C39" s="50" t="s">
        <v>17</v>
      </c>
      <c r="D39" s="51"/>
      <c r="E39" s="51"/>
      <c r="F39" s="65">
        <v>105140</v>
      </c>
      <c r="G39" s="75">
        <f t="shared" si="2"/>
        <v>11.252622115672759</v>
      </c>
      <c r="H39" s="65">
        <v>121535</v>
      </c>
      <c r="I39" s="86">
        <f t="shared" si="0"/>
        <v>-13.489941169210518</v>
      </c>
    </row>
    <row r="40" spans="1:9" ht="18" customHeight="1">
      <c r="A40" s="381"/>
      <c r="B40" s="381"/>
      <c r="C40" s="7"/>
      <c r="D40" s="52" t="s">
        <v>18</v>
      </c>
      <c r="E40" s="53"/>
      <c r="F40" s="67">
        <v>99602</v>
      </c>
      <c r="G40" s="76">
        <f t="shared" si="2"/>
        <v>10.659916948499507</v>
      </c>
      <c r="H40" s="67">
        <v>112485</v>
      </c>
      <c r="I40" s="88">
        <f t="shared" si="0"/>
        <v>-11.453082633239987</v>
      </c>
    </row>
    <row r="41" spans="1:9" ht="18" customHeight="1">
      <c r="A41" s="381"/>
      <c r="B41" s="381"/>
      <c r="C41" s="7"/>
      <c r="D41" s="16"/>
      <c r="E41" s="102" t="s">
        <v>92</v>
      </c>
      <c r="F41" s="69">
        <v>52421</v>
      </c>
      <c r="G41" s="77">
        <f t="shared" si="2"/>
        <v>5.61036431354082</v>
      </c>
      <c r="H41" s="69">
        <v>61676</v>
      </c>
      <c r="I41" s="89">
        <f t="shared" si="0"/>
        <v>-15.005836954406904</v>
      </c>
    </row>
    <row r="42" spans="1:9" ht="18" customHeight="1">
      <c r="A42" s="381"/>
      <c r="B42" s="381"/>
      <c r="C42" s="7"/>
      <c r="D42" s="33"/>
      <c r="E42" s="32" t="s">
        <v>38</v>
      </c>
      <c r="F42" s="69">
        <v>47181</v>
      </c>
      <c r="G42" s="77">
        <f t="shared" si="2"/>
        <v>5.049552634958689</v>
      </c>
      <c r="H42" s="69">
        <v>50809</v>
      </c>
      <c r="I42" s="89">
        <f t="shared" si="0"/>
        <v>-7.140467240055893</v>
      </c>
    </row>
    <row r="43" spans="1:9" ht="18" customHeight="1">
      <c r="A43" s="381"/>
      <c r="B43" s="381"/>
      <c r="C43" s="7"/>
      <c r="D43" s="30" t="s">
        <v>39</v>
      </c>
      <c r="E43" s="54"/>
      <c r="F43" s="69">
        <v>5538</v>
      </c>
      <c r="G43" s="77">
        <f t="shared" si="2"/>
        <v>0.5927051671732523</v>
      </c>
      <c r="H43" s="67">
        <v>9050</v>
      </c>
      <c r="I43" s="156">
        <f t="shared" si="0"/>
        <v>-38.806629834254146</v>
      </c>
    </row>
    <row r="44" spans="1:9" ht="18" customHeight="1">
      <c r="A44" s="381"/>
      <c r="B44" s="381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382"/>
      <c r="B45" s="382"/>
      <c r="C45" s="11" t="s">
        <v>19</v>
      </c>
      <c r="D45" s="12"/>
      <c r="E45" s="12"/>
      <c r="F45" s="74">
        <f>SUM(F28,F32,F39)</f>
        <v>934360</v>
      </c>
      <c r="G45" s="79">
        <f t="shared" si="2"/>
        <v>100</v>
      </c>
      <c r="H45" s="74">
        <f>SUM(H28,H32,H39)</f>
        <v>943465</v>
      </c>
      <c r="I45" s="157">
        <f t="shared" si="0"/>
        <v>-0.9650596471517225</v>
      </c>
    </row>
    <row r="46" ht="13.5">
      <c r="A46" s="103" t="s">
        <v>20</v>
      </c>
    </row>
    <row r="47" ht="13.5">
      <c r="A47" s="104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3" sqref="D3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8" t="s">
        <v>0</v>
      </c>
      <c r="B1" s="158"/>
      <c r="C1" s="247" t="s">
        <v>248</v>
      </c>
      <c r="D1" s="159"/>
      <c r="E1" s="159"/>
    </row>
    <row r="4" ht="13.5">
      <c r="A4" s="160" t="s">
        <v>114</v>
      </c>
    </row>
    <row r="5" ht="13.5">
      <c r="I5" s="14" t="s">
        <v>115</v>
      </c>
    </row>
    <row r="6" spans="1:9" s="165" customFormat="1" ht="29.25" customHeight="1">
      <c r="A6" s="161" t="s">
        <v>116</v>
      </c>
      <c r="B6" s="162"/>
      <c r="C6" s="162"/>
      <c r="D6" s="163"/>
      <c r="E6" s="164" t="s">
        <v>233</v>
      </c>
      <c r="F6" s="164" t="s">
        <v>234</v>
      </c>
      <c r="G6" s="164" t="s">
        <v>235</v>
      </c>
      <c r="H6" s="164" t="s">
        <v>236</v>
      </c>
      <c r="I6" s="164" t="s">
        <v>246</v>
      </c>
    </row>
    <row r="7" spans="1:9" ht="27" customHeight="1">
      <c r="A7" s="386" t="s">
        <v>117</v>
      </c>
      <c r="B7" s="55" t="s">
        <v>118</v>
      </c>
      <c r="C7" s="56"/>
      <c r="D7" s="93" t="s">
        <v>119</v>
      </c>
      <c r="E7" s="166">
        <v>913365</v>
      </c>
      <c r="F7" s="167">
        <v>911299</v>
      </c>
      <c r="G7" s="167">
        <v>938416</v>
      </c>
      <c r="H7" s="167">
        <v>950915</v>
      </c>
      <c r="I7" s="167">
        <v>939460</v>
      </c>
    </row>
    <row r="8" spans="1:9" ht="27" customHeight="1">
      <c r="A8" s="381"/>
      <c r="B8" s="9"/>
      <c r="C8" s="30" t="s">
        <v>120</v>
      </c>
      <c r="D8" s="91" t="s">
        <v>42</v>
      </c>
      <c r="E8" s="168">
        <v>472506</v>
      </c>
      <c r="F8" s="168">
        <v>465444</v>
      </c>
      <c r="G8" s="168">
        <v>483945</v>
      </c>
      <c r="H8" s="168">
        <v>510031</v>
      </c>
      <c r="I8" s="169">
        <v>555145</v>
      </c>
    </row>
    <row r="9" spans="1:9" ht="27" customHeight="1">
      <c r="A9" s="381"/>
      <c r="B9" s="44" t="s">
        <v>121</v>
      </c>
      <c r="C9" s="43"/>
      <c r="D9" s="94"/>
      <c r="E9" s="170">
        <v>906718</v>
      </c>
      <c r="F9" s="170">
        <v>905786</v>
      </c>
      <c r="G9" s="170">
        <v>927201</v>
      </c>
      <c r="H9" s="170">
        <v>943465</v>
      </c>
      <c r="I9" s="171">
        <v>934360</v>
      </c>
    </row>
    <row r="10" spans="1:9" ht="27" customHeight="1">
      <c r="A10" s="381"/>
      <c r="B10" s="44" t="s">
        <v>122</v>
      </c>
      <c r="C10" s="43"/>
      <c r="D10" s="94"/>
      <c r="E10" s="170">
        <v>6647</v>
      </c>
      <c r="F10" s="170">
        <v>5513</v>
      </c>
      <c r="G10" s="170">
        <v>11215</v>
      </c>
      <c r="H10" s="170">
        <v>7450</v>
      </c>
      <c r="I10" s="171">
        <v>5100</v>
      </c>
    </row>
    <row r="11" spans="1:9" ht="27" customHeight="1">
      <c r="A11" s="381"/>
      <c r="B11" s="44" t="s">
        <v>123</v>
      </c>
      <c r="C11" s="43"/>
      <c r="D11" s="94"/>
      <c r="E11" s="170">
        <v>6147</v>
      </c>
      <c r="F11" s="170">
        <v>4931</v>
      </c>
      <c r="G11" s="170">
        <v>10545</v>
      </c>
      <c r="H11" s="170">
        <v>6775</v>
      </c>
      <c r="I11" s="171">
        <v>4417</v>
      </c>
    </row>
    <row r="12" spans="1:9" ht="27" customHeight="1">
      <c r="A12" s="381"/>
      <c r="B12" s="44" t="s">
        <v>124</v>
      </c>
      <c r="C12" s="43"/>
      <c r="D12" s="94"/>
      <c r="E12" s="170">
        <v>500</v>
      </c>
      <c r="F12" s="170">
        <v>582</v>
      </c>
      <c r="G12" s="170">
        <v>670</v>
      </c>
      <c r="H12" s="170">
        <v>675</v>
      </c>
      <c r="I12" s="171">
        <v>683</v>
      </c>
    </row>
    <row r="13" spans="1:9" ht="27" customHeight="1">
      <c r="A13" s="381"/>
      <c r="B13" s="44" t="s">
        <v>125</v>
      </c>
      <c r="C13" s="43"/>
      <c r="D13" s="99"/>
      <c r="E13" s="172">
        <v>63</v>
      </c>
      <c r="F13" s="172">
        <v>82</v>
      </c>
      <c r="G13" s="172">
        <v>88</v>
      </c>
      <c r="H13" s="172">
        <v>5</v>
      </c>
      <c r="I13" s="173">
        <v>8</v>
      </c>
    </row>
    <row r="14" spans="1:9" ht="27" customHeight="1">
      <c r="A14" s="381"/>
      <c r="B14" s="101" t="s">
        <v>126</v>
      </c>
      <c r="C14" s="53"/>
      <c r="D14" s="99"/>
      <c r="E14" s="172">
        <v>0</v>
      </c>
      <c r="F14" s="172">
        <v>0</v>
      </c>
      <c r="G14" s="172">
        <v>0</v>
      </c>
      <c r="H14" s="172">
        <v>0</v>
      </c>
      <c r="I14" s="173">
        <v>0</v>
      </c>
    </row>
    <row r="15" spans="1:9" ht="27" customHeight="1">
      <c r="A15" s="381"/>
      <c r="B15" s="45" t="s">
        <v>127</v>
      </c>
      <c r="C15" s="46"/>
      <c r="D15" s="174"/>
      <c r="E15" s="175">
        <v>63</v>
      </c>
      <c r="F15" s="175">
        <v>82</v>
      </c>
      <c r="G15" s="175">
        <v>88</v>
      </c>
      <c r="H15" s="175">
        <v>5</v>
      </c>
      <c r="I15" s="176">
        <v>8</v>
      </c>
    </row>
    <row r="16" spans="1:9" ht="27" customHeight="1">
      <c r="A16" s="381"/>
      <c r="B16" s="177" t="s">
        <v>128</v>
      </c>
      <c r="C16" s="178"/>
      <c r="D16" s="179" t="s">
        <v>43</v>
      </c>
      <c r="E16" s="180">
        <v>57901</v>
      </c>
      <c r="F16" s="180">
        <v>51461</v>
      </c>
      <c r="G16" s="180">
        <v>50833</v>
      </c>
      <c r="H16" s="180">
        <v>30196</v>
      </c>
      <c r="I16" s="181">
        <v>21110</v>
      </c>
    </row>
    <row r="17" spans="1:9" ht="27" customHeight="1">
      <c r="A17" s="381"/>
      <c r="B17" s="44" t="s">
        <v>129</v>
      </c>
      <c r="C17" s="43"/>
      <c r="D17" s="91" t="s">
        <v>44</v>
      </c>
      <c r="E17" s="170">
        <v>165416</v>
      </c>
      <c r="F17" s="170">
        <v>150374</v>
      </c>
      <c r="G17" s="170">
        <v>142000</v>
      </c>
      <c r="H17" s="170">
        <v>119728</v>
      </c>
      <c r="I17" s="171">
        <v>78528</v>
      </c>
    </row>
    <row r="18" spans="1:9" ht="27" customHeight="1">
      <c r="A18" s="381"/>
      <c r="B18" s="44" t="s">
        <v>130</v>
      </c>
      <c r="C18" s="43"/>
      <c r="D18" s="91" t="s">
        <v>45</v>
      </c>
      <c r="E18" s="170">
        <v>1678144</v>
      </c>
      <c r="F18" s="170">
        <v>1769526</v>
      </c>
      <c r="G18" s="170">
        <v>1841985</v>
      </c>
      <c r="H18" s="170">
        <v>1919825</v>
      </c>
      <c r="I18" s="171">
        <v>1958692</v>
      </c>
    </row>
    <row r="19" spans="1:9" ht="27" customHeight="1">
      <c r="A19" s="381"/>
      <c r="B19" s="44" t="s">
        <v>131</v>
      </c>
      <c r="C19" s="43"/>
      <c r="D19" s="91" t="s">
        <v>132</v>
      </c>
      <c r="E19" s="170">
        <f>E17+E18-E16</f>
        <v>1785659</v>
      </c>
      <c r="F19" s="170">
        <f>F17+F18-F16</f>
        <v>1868439</v>
      </c>
      <c r="G19" s="170">
        <f>G17+G18-G16</f>
        <v>1933152</v>
      </c>
      <c r="H19" s="170">
        <f>H17+H18-H16</f>
        <v>2009357</v>
      </c>
      <c r="I19" s="170">
        <f>I17+I18-I16</f>
        <v>2016110</v>
      </c>
    </row>
    <row r="20" spans="1:9" ht="27" customHeight="1">
      <c r="A20" s="381"/>
      <c r="B20" s="44" t="s">
        <v>133</v>
      </c>
      <c r="C20" s="43"/>
      <c r="D20" s="94" t="s">
        <v>134</v>
      </c>
      <c r="E20" s="182">
        <f>E18/E8</f>
        <v>3.551582413768291</v>
      </c>
      <c r="F20" s="182">
        <f>F18/F8</f>
        <v>3.8018021502049657</v>
      </c>
      <c r="G20" s="182">
        <f>G18/G8</f>
        <v>3.8061866534420234</v>
      </c>
      <c r="H20" s="182">
        <f>H18/H8</f>
        <v>3.764133944799434</v>
      </c>
      <c r="I20" s="182">
        <f>I18/I8</f>
        <v>3.528252978951445</v>
      </c>
    </row>
    <row r="21" spans="1:9" ht="27" customHeight="1">
      <c r="A21" s="381"/>
      <c r="B21" s="44" t="s">
        <v>135</v>
      </c>
      <c r="C21" s="43"/>
      <c r="D21" s="94" t="s">
        <v>136</v>
      </c>
      <c r="E21" s="182">
        <f>E19/E8</f>
        <v>3.779124497889974</v>
      </c>
      <c r="F21" s="182">
        <f>F19/F8</f>
        <v>4.014315363394952</v>
      </c>
      <c r="G21" s="182">
        <f>G19/G8</f>
        <v>3.9945696308464806</v>
      </c>
      <c r="H21" s="182">
        <f>H19/H8</f>
        <v>3.9396762157594343</v>
      </c>
      <c r="I21" s="182">
        <f>I19/I8</f>
        <v>3.6316818128597035</v>
      </c>
    </row>
    <row r="22" spans="1:9" ht="27" customHeight="1">
      <c r="A22" s="381"/>
      <c r="B22" s="44" t="s">
        <v>137</v>
      </c>
      <c r="C22" s="43"/>
      <c r="D22" s="94" t="s">
        <v>138</v>
      </c>
      <c r="E22" s="170">
        <f>E18/E24*1000000</f>
        <v>636602.9713682223</v>
      </c>
      <c r="F22" s="170">
        <f>F18/F24*1000000</f>
        <v>671268.6810627247</v>
      </c>
      <c r="G22" s="170">
        <f>G18/G24*1000000</f>
        <v>698755.9614763065</v>
      </c>
      <c r="H22" s="170">
        <f>H18/H24*1000000</f>
        <v>728284.5211775614</v>
      </c>
      <c r="I22" s="170">
        <f>I18/I24*1000000</f>
        <v>750355.2201560478</v>
      </c>
    </row>
    <row r="23" spans="1:9" ht="27" customHeight="1">
      <c r="A23" s="381"/>
      <c r="B23" s="44" t="s">
        <v>139</v>
      </c>
      <c r="C23" s="43"/>
      <c r="D23" s="94" t="s">
        <v>140</v>
      </c>
      <c r="E23" s="170">
        <f>E19/E24*1000000</f>
        <v>677388.7254314341</v>
      </c>
      <c r="F23" s="170">
        <f>F19/F24*1000000</f>
        <v>708791.2713213348</v>
      </c>
      <c r="G23" s="170">
        <f>G19/G24*1000000</f>
        <v>733340.1110431654</v>
      </c>
      <c r="H23" s="170">
        <f>H19/H24*1000000</f>
        <v>762248.4344248987</v>
      </c>
      <c r="I23" s="170">
        <f>I19/I24*1000000</f>
        <v>772351.4788995971</v>
      </c>
    </row>
    <row r="24" spans="1:9" ht="27" customHeight="1">
      <c r="A24" s="381"/>
      <c r="B24" s="183" t="s">
        <v>141</v>
      </c>
      <c r="C24" s="184"/>
      <c r="D24" s="185" t="s">
        <v>142</v>
      </c>
      <c r="E24" s="175">
        <v>2636092</v>
      </c>
      <c r="F24" s="175">
        <f>E24</f>
        <v>2636092</v>
      </c>
      <c r="G24" s="175">
        <v>2636092</v>
      </c>
      <c r="H24" s="176">
        <f>G24</f>
        <v>2636092</v>
      </c>
      <c r="I24" s="176">
        <v>2610353</v>
      </c>
    </row>
    <row r="25" spans="1:9" ht="27" customHeight="1">
      <c r="A25" s="381"/>
      <c r="B25" s="10" t="s">
        <v>143</v>
      </c>
      <c r="C25" s="186"/>
      <c r="D25" s="187"/>
      <c r="E25" s="168">
        <v>510357</v>
      </c>
      <c r="F25" s="168">
        <v>518042</v>
      </c>
      <c r="G25" s="168">
        <v>514600</v>
      </c>
      <c r="H25" s="168">
        <v>522433</v>
      </c>
      <c r="I25" s="188">
        <v>542927</v>
      </c>
    </row>
    <row r="26" spans="1:9" ht="27" customHeight="1">
      <c r="A26" s="381"/>
      <c r="B26" s="189" t="s">
        <v>144</v>
      </c>
      <c r="C26" s="190"/>
      <c r="D26" s="191"/>
      <c r="E26" s="192">
        <v>0.57</v>
      </c>
      <c r="F26" s="192">
        <v>0.557</v>
      </c>
      <c r="G26" s="192">
        <v>0.55</v>
      </c>
      <c r="H26" s="192">
        <v>0.553</v>
      </c>
      <c r="I26" s="193">
        <v>0.567</v>
      </c>
    </row>
    <row r="27" spans="1:9" ht="27" customHeight="1">
      <c r="A27" s="381"/>
      <c r="B27" s="189" t="s">
        <v>145</v>
      </c>
      <c r="C27" s="190"/>
      <c r="D27" s="191"/>
      <c r="E27" s="194">
        <v>0.1</v>
      </c>
      <c r="F27" s="194">
        <v>0.1</v>
      </c>
      <c r="G27" s="194">
        <v>0.1</v>
      </c>
      <c r="H27" s="194">
        <v>0.1</v>
      </c>
      <c r="I27" s="195">
        <v>0.1</v>
      </c>
    </row>
    <row r="28" spans="1:9" ht="27" customHeight="1">
      <c r="A28" s="381"/>
      <c r="B28" s="189" t="s">
        <v>146</v>
      </c>
      <c r="C28" s="190"/>
      <c r="D28" s="191"/>
      <c r="E28" s="194">
        <v>95.4</v>
      </c>
      <c r="F28" s="194">
        <v>95</v>
      </c>
      <c r="G28" s="194">
        <v>94.2</v>
      </c>
      <c r="H28" s="194">
        <v>94.3</v>
      </c>
      <c r="I28" s="195">
        <v>95</v>
      </c>
    </row>
    <row r="29" spans="1:9" ht="27" customHeight="1">
      <c r="A29" s="381"/>
      <c r="B29" s="196" t="s">
        <v>147</v>
      </c>
      <c r="C29" s="197"/>
      <c r="D29" s="198"/>
      <c r="E29" s="199">
        <v>51.7</v>
      </c>
      <c r="F29" s="199">
        <v>51.1</v>
      </c>
      <c r="G29" s="199">
        <v>51.8</v>
      </c>
      <c r="H29" s="199">
        <v>53.6</v>
      </c>
      <c r="I29" s="200">
        <v>59.1</v>
      </c>
    </row>
    <row r="30" spans="1:9" ht="27" customHeight="1">
      <c r="A30" s="381"/>
      <c r="B30" s="386" t="s">
        <v>148</v>
      </c>
      <c r="C30" s="25" t="s">
        <v>149</v>
      </c>
      <c r="D30" s="201"/>
      <c r="E30" s="202">
        <v>0</v>
      </c>
      <c r="F30" s="202">
        <v>0</v>
      </c>
      <c r="G30" s="202">
        <v>0</v>
      </c>
      <c r="H30" s="202">
        <v>0</v>
      </c>
      <c r="I30" s="203">
        <v>0</v>
      </c>
    </row>
    <row r="31" spans="1:9" ht="27" customHeight="1">
      <c r="A31" s="381"/>
      <c r="B31" s="381"/>
      <c r="C31" s="189" t="s">
        <v>150</v>
      </c>
      <c r="D31" s="191"/>
      <c r="E31" s="194">
        <v>0</v>
      </c>
      <c r="F31" s="194">
        <v>0</v>
      </c>
      <c r="G31" s="194">
        <v>0</v>
      </c>
      <c r="H31" s="194">
        <v>0</v>
      </c>
      <c r="I31" s="195">
        <v>0</v>
      </c>
    </row>
    <row r="32" spans="1:9" ht="27" customHeight="1">
      <c r="A32" s="381"/>
      <c r="B32" s="381"/>
      <c r="C32" s="189" t="s">
        <v>151</v>
      </c>
      <c r="D32" s="191"/>
      <c r="E32" s="194">
        <v>14.2</v>
      </c>
      <c r="F32" s="194">
        <v>14.6</v>
      </c>
      <c r="G32" s="194">
        <v>15.4</v>
      </c>
      <c r="H32" s="194">
        <v>15.7</v>
      </c>
      <c r="I32" s="195">
        <v>16.2</v>
      </c>
    </row>
    <row r="33" spans="1:9" ht="27" customHeight="1">
      <c r="A33" s="382"/>
      <c r="B33" s="382"/>
      <c r="C33" s="196" t="s">
        <v>152</v>
      </c>
      <c r="D33" s="198"/>
      <c r="E33" s="199">
        <v>255.6</v>
      </c>
      <c r="F33" s="199">
        <v>251.7</v>
      </c>
      <c r="G33" s="199">
        <v>254.4</v>
      </c>
      <c r="H33" s="199">
        <v>254.3</v>
      </c>
      <c r="I33" s="204">
        <v>248.8</v>
      </c>
    </row>
    <row r="34" spans="1:9" ht="27" customHeight="1">
      <c r="A34" s="2" t="s">
        <v>247</v>
      </c>
      <c r="B34" s="8"/>
      <c r="C34" s="8"/>
      <c r="D34" s="8"/>
      <c r="E34" s="205"/>
      <c r="F34" s="205"/>
      <c r="G34" s="205"/>
      <c r="H34" s="205"/>
      <c r="I34" s="206"/>
    </row>
    <row r="35" ht="27" customHeight="1">
      <c r="A35" s="13" t="s">
        <v>111</v>
      </c>
    </row>
    <row r="36" ht="13.5">
      <c r="A36" s="20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fitToHeight="1" fitToWidth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" sqref="F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261" t="s">
        <v>248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350" t="s">
        <v>49</v>
      </c>
      <c r="B6" s="351"/>
      <c r="C6" s="351"/>
      <c r="D6" s="351"/>
      <c r="E6" s="352"/>
      <c r="F6" s="345" t="s">
        <v>249</v>
      </c>
      <c r="G6" s="346"/>
      <c r="H6" s="345" t="s">
        <v>250</v>
      </c>
      <c r="I6" s="346"/>
      <c r="J6" s="345" t="s">
        <v>251</v>
      </c>
      <c r="K6" s="346"/>
      <c r="L6" s="345" t="s">
        <v>254</v>
      </c>
      <c r="M6" s="346"/>
      <c r="N6" s="345"/>
      <c r="O6" s="346"/>
    </row>
    <row r="7" spans="1:15" ht="15.75" customHeight="1">
      <c r="A7" s="353"/>
      <c r="B7" s="354"/>
      <c r="C7" s="354"/>
      <c r="D7" s="354"/>
      <c r="E7" s="355"/>
      <c r="F7" s="105" t="s">
        <v>253</v>
      </c>
      <c r="G7" s="38" t="s">
        <v>2</v>
      </c>
      <c r="H7" s="105" t="s">
        <v>244</v>
      </c>
      <c r="I7" s="38" t="s">
        <v>2</v>
      </c>
      <c r="J7" s="105" t="s">
        <v>244</v>
      </c>
      <c r="K7" s="38" t="s">
        <v>2</v>
      </c>
      <c r="L7" s="105" t="s">
        <v>253</v>
      </c>
      <c r="M7" s="38" t="s">
        <v>2</v>
      </c>
      <c r="N7" s="105" t="s">
        <v>244</v>
      </c>
      <c r="O7" s="245" t="s">
        <v>2</v>
      </c>
    </row>
    <row r="8" spans="1:25" ht="15.75" customHeight="1">
      <c r="A8" s="362" t="s">
        <v>83</v>
      </c>
      <c r="B8" s="55" t="s">
        <v>50</v>
      </c>
      <c r="C8" s="56"/>
      <c r="D8" s="56"/>
      <c r="E8" s="93" t="s">
        <v>41</v>
      </c>
      <c r="F8" s="106">
        <v>521</v>
      </c>
      <c r="G8" s="107">
        <v>478</v>
      </c>
      <c r="H8" s="106">
        <v>4924</v>
      </c>
      <c r="I8" s="108">
        <v>5399</v>
      </c>
      <c r="J8" s="106">
        <v>269</v>
      </c>
      <c r="K8" s="109">
        <v>289</v>
      </c>
      <c r="L8" s="106">
        <v>2410</v>
      </c>
      <c r="M8" s="107">
        <v>2329</v>
      </c>
      <c r="N8" s="106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5.75" customHeight="1">
      <c r="A9" s="363"/>
      <c r="B9" s="8"/>
      <c r="C9" s="30" t="s">
        <v>51</v>
      </c>
      <c r="D9" s="43"/>
      <c r="E9" s="91" t="s">
        <v>42</v>
      </c>
      <c r="F9" s="70">
        <v>520</v>
      </c>
      <c r="G9" s="111">
        <v>461</v>
      </c>
      <c r="H9" s="70">
        <v>4924</v>
      </c>
      <c r="I9" s="112">
        <v>5349</v>
      </c>
      <c r="J9" s="70">
        <v>269</v>
      </c>
      <c r="K9" s="113">
        <v>271</v>
      </c>
      <c r="L9" s="70">
        <v>2409</v>
      </c>
      <c r="M9" s="111">
        <v>2307</v>
      </c>
      <c r="N9" s="70"/>
      <c r="O9" s="113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5.75" customHeight="1">
      <c r="A10" s="363"/>
      <c r="B10" s="10"/>
      <c r="C10" s="30" t="s">
        <v>52</v>
      </c>
      <c r="D10" s="43"/>
      <c r="E10" s="91" t="s">
        <v>43</v>
      </c>
      <c r="F10" s="70">
        <v>0.3</v>
      </c>
      <c r="G10" s="111">
        <v>17</v>
      </c>
      <c r="H10" s="70">
        <v>0</v>
      </c>
      <c r="I10" s="112">
        <v>50</v>
      </c>
      <c r="J10" s="114">
        <v>0</v>
      </c>
      <c r="K10" s="115">
        <v>18</v>
      </c>
      <c r="L10" s="70">
        <v>1</v>
      </c>
      <c r="M10" s="111">
        <v>22</v>
      </c>
      <c r="N10" s="70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5.75" customHeight="1">
      <c r="A11" s="363"/>
      <c r="B11" s="50" t="s">
        <v>53</v>
      </c>
      <c r="C11" s="63"/>
      <c r="D11" s="63"/>
      <c r="E11" s="90" t="s">
        <v>44</v>
      </c>
      <c r="F11" s="116">
        <v>659</v>
      </c>
      <c r="G11" s="117">
        <v>526</v>
      </c>
      <c r="H11" s="116">
        <v>5027</v>
      </c>
      <c r="I11" s="118">
        <v>5959</v>
      </c>
      <c r="J11" s="116">
        <v>248</v>
      </c>
      <c r="K11" s="119">
        <v>269</v>
      </c>
      <c r="L11" s="116">
        <v>2558</v>
      </c>
      <c r="M11" s="117">
        <v>2492</v>
      </c>
      <c r="N11" s="116"/>
      <c r="O11" s="119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75" customHeight="1">
      <c r="A12" s="363"/>
      <c r="B12" s="7"/>
      <c r="C12" s="30" t="s">
        <v>54</v>
      </c>
      <c r="D12" s="43"/>
      <c r="E12" s="91" t="s">
        <v>45</v>
      </c>
      <c r="F12" s="70">
        <v>659</v>
      </c>
      <c r="G12" s="111">
        <v>446</v>
      </c>
      <c r="H12" s="116">
        <v>5027</v>
      </c>
      <c r="I12" s="112">
        <v>4943</v>
      </c>
      <c r="J12" s="116">
        <v>248</v>
      </c>
      <c r="K12" s="113">
        <v>265</v>
      </c>
      <c r="L12" s="70">
        <v>2556</v>
      </c>
      <c r="M12" s="111">
        <v>2390</v>
      </c>
      <c r="N12" s="70"/>
      <c r="O12" s="113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5.75" customHeight="1">
      <c r="A13" s="363"/>
      <c r="B13" s="8"/>
      <c r="C13" s="52" t="s">
        <v>55</v>
      </c>
      <c r="D13" s="53"/>
      <c r="E13" s="95" t="s">
        <v>46</v>
      </c>
      <c r="F13" s="68">
        <v>0</v>
      </c>
      <c r="G13" s="146">
        <v>80</v>
      </c>
      <c r="H13" s="114">
        <v>0</v>
      </c>
      <c r="I13" s="115">
        <v>1016</v>
      </c>
      <c r="J13" s="114">
        <v>0</v>
      </c>
      <c r="K13" s="115">
        <v>4</v>
      </c>
      <c r="L13" s="68">
        <v>2</v>
      </c>
      <c r="M13" s="146">
        <v>102</v>
      </c>
      <c r="N13" s="68"/>
      <c r="O13" s="122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5.75" customHeight="1">
      <c r="A14" s="363"/>
      <c r="B14" s="44" t="s">
        <v>56</v>
      </c>
      <c r="C14" s="43"/>
      <c r="D14" s="43"/>
      <c r="E14" s="91" t="s">
        <v>154</v>
      </c>
      <c r="F14" s="69">
        <f aca="true" t="shared" si="0" ref="F14:K15">F9-F12</f>
        <v>-139</v>
      </c>
      <c r="G14" s="123">
        <f t="shared" si="0"/>
        <v>15</v>
      </c>
      <c r="H14" s="69">
        <f t="shared" si="0"/>
        <v>-103</v>
      </c>
      <c r="I14" s="123">
        <f t="shared" si="0"/>
        <v>406</v>
      </c>
      <c r="J14" s="69">
        <f t="shared" si="0"/>
        <v>21</v>
      </c>
      <c r="K14" s="123">
        <f t="shared" si="0"/>
        <v>6</v>
      </c>
      <c r="L14" s="69">
        <f aca="true" t="shared" si="1" ref="L14:O15">L9-L12</f>
        <v>-147</v>
      </c>
      <c r="M14" s="123">
        <f t="shared" si="1"/>
        <v>-83</v>
      </c>
      <c r="N14" s="69">
        <f t="shared" si="1"/>
        <v>0</v>
      </c>
      <c r="O14" s="123">
        <f t="shared" si="1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5.75" customHeight="1">
      <c r="A15" s="363"/>
      <c r="B15" s="44" t="s">
        <v>57</v>
      </c>
      <c r="C15" s="43"/>
      <c r="D15" s="43"/>
      <c r="E15" s="91" t="s">
        <v>155</v>
      </c>
      <c r="F15" s="69">
        <f t="shared" si="0"/>
        <v>0.3</v>
      </c>
      <c r="G15" s="123">
        <f t="shared" si="0"/>
        <v>-63</v>
      </c>
      <c r="H15" s="69">
        <f t="shared" si="0"/>
        <v>0</v>
      </c>
      <c r="I15" s="123">
        <f t="shared" si="0"/>
        <v>-966</v>
      </c>
      <c r="J15" s="69">
        <f t="shared" si="0"/>
        <v>0</v>
      </c>
      <c r="K15" s="123">
        <f t="shared" si="0"/>
        <v>14</v>
      </c>
      <c r="L15" s="69">
        <f t="shared" si="1"/>
        <v>-1</v>
      </c>
      <c r="M15" s="123">
        <f t="shared" si="1"/>
        <v>-80</v>
      </c>
      <c r="N15" s="69">
        <f t="shared" si="1"/>
        <v>0</v>
      </c>
      <c r="O15" s="123">
        <f t="shared" si="1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5.75" customHeight="1">
      <c r="A16" s="363"/>
      <c r="B16" s="44" t="s">
        <v>58</v>
      </c>
      <c r="C16" s="43"/>
      <c r="D16" s="43"/>
      <c r="E16" s="91" t="s">
        <v>156</v>
      </c>
      <c r="F16" s="69">
        <f aca="true" t="shared" si="2" ref="F16:K16">F8-F11</f>
        <v>-138</v>
      </c>
      <c r="G16" s="123">
        <f t="shared" si="2"/>
        <v>-48</v>
      </c>
      <c r="H16" s="69">
        <f t="shared" si="2"/>
        <v>-103</v>
      </c>
      <c r="I16" s="123">
        <f t="shared" si="2"/>
        <v>-560</v>
      </c>
      <c r="J16" s="69">
        <f t="shared" si="2"/>
        <v>21</v>
      </c>
      <c r="K16" s="123">
        <f t="shared" si="2"/>
        <v>20</v>
      </c>
      <c r="L16" s="69">
        <f>L8-L11</f>
        <v>-148</v>
      </c>
      <c r="M16" s="123">
        <f>M8-M11</f>
        <v>-163</v>
      </c>
      <c r="N16" s="69">
        <f>N8-N11</f>
        <v>0</v>
      </c>
      <c r="O16" s="123">
        <f>O8-O11</f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5.75" customHeight="1">
      <c r="A17" s="363"/>
      <c r="B17" s="44" t="s">
        <v>59</v>
      </c>
      <c r="C17" s="43"/>
      <c r="D17" s="43"/>
      <c r="E17" s="34"/>
      <c r="F17" s="209">
        <v>317</v>
      </c>
      <c r="G17" s="210">
        <v>180</v>
      </c>
      <c r="H17" s="114">
        <v>1011</v>
      </c>
      <c r="I17" s="115">
        <v>908</v>
      </c>
      <c r="J17" s="70">
        <v>0</v>
      </c>
      <c r="K17" s="113">
        <v>0</v>
      </c>
      <c r="L17" s="209">
        <v>22122</v>
      </c>
      <c r="M17" s="210">
        <v>21974</v>
      </c>
      <c r="N17" s="114"/>
      <c r="O17" s="124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5.75" customHeight="1">
      <c r="A18" s="364"/>
      <c r="B18" s="47" t="s">
        <v>60</v>
      </c>
      <c r="C18" s="31"/>
      <c r="D18" s="31"/>
      <c r="E18" s="17"/>
      <c r="F18" s="125">
        <v>0</v>
      </c>
      <c r="G18" s="126">
        <v>0</v>
      </c>
      <c r="H18" s="127">
        <v>0</v>
      </c>
      <c r="I18" s="128">
        <v>0</v>
      </c>
      <c r="J18" s="127">
        <v>0</v>
      </c>
      <c r="K18" s="128">
        <v>0</v>
      </c>
      <c r="L18" s="125"/>
      <c r="M18" s="126"/>
      <c r="N18" s="127"/>
      <c r="O18" s="129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5.75" customHeight="1">
      <c r="A19" s="363" t="s">
        <v>84</v>
      </c>
      <c r="B19" s="50" t="s">
        <v>61</v>
      </c>
      <c r="C19" s="51"/>
      <c r="D19" s="51"/>
      <c r="E19" s="96"/>
      <c r="F19" s="65">
        <v>0</v>
      </c>
      <c r="G19" s="130">
        <v>0</v>
      </c>
      <c r="H19" s="66">
        <v>4381</v>
      </c>
      <c r="I19" s="131">
        <v>1706</v>
      </c>
      <c r="J19" s="66">
        <v>0</v>
      </c>
      <c r="K19" s="132">
        <v>44</v>
      </c>
      <c r="L19" s="65">
        <v>219</v>
      </c>
      <c r="M19" s="130">
        <v>68</v>
      </c>
      <c r="N19" s="66"/>
      <c r="O19" s="132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5.75" customHeight="1">
      <c r="A20" s="363"/>
      <c r="B20" s="19"/>
      <c r="C20" s="30" t="s">
        <v>62</v>
      </c>
      <c r="D20" s="43"/>
      <c r="E20" s="91"/>
      <c r="F20" s="69">
        <v>0</v>
      </c>
      <c r="G20" s="123">
        <v>0</v>
      </c>
      <c r="H20" s="70">
        <v>2780</v>
      </c>
      <c r="I20" s="112">
        <v>759</v>
      </c>
      <c r="J20" s="70">
        <v>0</v>
      </c>
      <c r="K20" s="115">
        <v>0</v>
      </c>
      <c r="L20" s="69">
        <v>100</v>
      </c>
      <c r="M20" s="123">
        <v>37</v>
      </c>
      <c r="N20" s="70"/>
      <c r="O20" s="113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5.75" customHeight="1">
      <c r="A21" s="363"/>
      <c r="B21" s="9" t="s">
        <v>63</v>
      </c>
      <c r="C21" s="63"/>
      <c r="D21" s="63"/>
      <c r="E21" s="90" t="s">
        <v>157</v>
      </c>
      <c r="F21" s="133">
        <v>0</v>
      </c>
      <c r="G21" s="134">
        <v>0</v>
      </c>
      <c r="H21" s="116">
        <v>4381</v>
      </c>
      <c r="I21" s="118">
        <v>1706</v>
      </c>
      <c r="J21" s="116">
        <v>0</v>
      </c>
      <c r="K21" s="119">
        <v>44</v>
      </c>
      <c r="L21" s="133">
        <v>219</v>
      </c>
      <c r="M21" s="134">
        <v>68</v>
      </c>
      <c r="N21" s="116"/>
      <c r="O21" s="119"/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5.75" customHeight="1">
      <c r="A22" s="363"/>
      <c r="B22" s="50" t="s">
        <v>64</v>
      </c>
      <c r="C22" s="51"/>
      <c r="D22" s="51"/>
      <c r="E22" s="96" t="s">
        <v>158</v>
      </c>
      <c r="F22" s="65">
        <v>164</v>
      </c>
      <c r="G22" s="130">
        <v>101</v>
      </c>
      <c r="H22" s="66">
        <v>7262</v>
      </c>
      <c r="I22" s="131">
        <v>4145</v>
      </c>
      <c r="J22" s="66">
        <v>121</v>
      </c>
      <c r="K22" s="132">
        <v>221</v>
      </c>
      <c r="L22" s="65">
        <v>220</v>
      </c>
      <c r="M22" s="130">
        <v>171</v>
      </c>
      <c r="N22" s="66"/>
      <c r="O22" s="132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5.75" customHeight="1">
      <c r="A23" s="363"/>
      <c r="B23" s="7" t="s">
        <v>65</v>
      </c>
      <c r="C23" s="52" t="s">
        <v>66</v>
      </c>
      <c r="D23" s="53"/>
      <c r="E23" s="95"/>
      <c r="F23" s="67">
        <v>68</v>
      </c>
      <c r="G23" s="120">
        <v>67</v>
      </c>
      <c r="H23" s="68">
        <v>1807</v>
      </c>
      <c r="I23" s="121">
        <v>1708</v>
      </c>
      <c r="J23" s="68">
        <v>3</v>
      </c>
      <c r="K23" s="122">
        <v>3</v>
      </c>
      <c r="L23" s="67">
        <v>188</v>
      </c>
      <c r="M23" s="120">
        <v>150</v>
      </c>
      <c r="N23" s="68"/>
      <c r="O23" s="122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75" customHeight="1">
      <c r="A24" s="363"/>
      <c r="B24" s="44" t="s">
        <v>159</v>
      </c>
      <c r="C24" s="43"/>
      <c r="D24" s="43"/>
      <c r="E24" s="91" t="s">
        <v>160</v>
      </c>
      <c r="F24" s="69">
        <f aca="true" t="shared" si="3" ref="F24:K24">F21-F22</f>
        <v>-164</v>
      </c>
      <c r="G24" s="123">
        <f t="shared" si="3"/>
        <v>-101</v>
      </c>
      <c r="H24" s="69">
        <f t="shared" si="3"/>
        <v>-2881</v>
      </c>
      <c r="I24" s="123">
        <f t="shared" si="3"/>
        <v>-2439</v>
      </c>
      <c r="J24" s="69">
        <f t="shared" si="3"/>
        <v>-121</v>
      </c>
      <c r="K24" s="123">
        <f t="shared" si="3"/>
        <v>-177</v>
      </c>
      <c r="L24" s="69">
        <f>L21-L22</f>
        <v>-1</v>
      </c>
      <c r="M24" s="123">
        <f>M21-M22</f>
        <v>-103</v>
      </c>
      <c r="N24" s="69">
        <f>N21-N22</f>
        <v>0</v>
      </c>
      <c r="O24" s="123">
        <f>O21-O22</f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5.75" customHeight="1">
      <c r="A25" s="363"/>
      <c r="B25" s="101" t="s">
        <v>67</v>
      </c>
      <c r="C25" s="53"/>
      <c r="D25" s="53"/>
      <c r="E25" s="365" t="s">
        <v>161</v>
      </c>
      <c r="F25" s="375">
        <v>164</v>
      </c>
      <c r="G25" s="373">
        <v>101</v>
      </c>
      <c r="H25" s="371">
        <v>2881</v>
      </c>
      <c r="I25" s="373">
        <v>2439</v>
      </c>
      <c r="J25" s="371">
        <v>121</v>
      </c>
      <c r="K25" s="373">
        <v>177</v>
      </c>
      <c r="L25" s="375">
        <v>1</v>
      </c>
      <c r="M25" s="373">
        <v>103</v>
      </c>
      <c r="N25" s="371"/>
      <c r="O25" s="373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5.75" customHeight="1">
      <c r="A26" s="363"/>
      <c r="B26" s="9" t="s">
        <v>68</v>
      </c>
      <c r="C26" s="63"/>
      <c r="D26" s="63"/>
      <c r="E26" s="366"/>
      <c r="F26" s="376"/>
      <c r="G26" s="374"/>
      <c r="H26" s="372"/>
      <c r="I26" s="374"/>
      <c r="J26" s="372"/>
      <c r="K26" s="374"/>
      <c r="L26" s="376"/>
      <c r="M26" s="374"/>
      <c r="N26" s="372"/>
      <c r="O26" s="374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5.75" customHeight="1">
      <c r="A27" s="364"/>
      <c r="B27" s="47" t="s">
        <v>162</v>
      </c>
      <c r="C27" s="31"/>
      <c r="D27" s="31"/>
      <c r="E27" s="92" t="s">
        <v>163</v>
      </c>
      <c r="F27" s="73">
        <f aca="true" t="shared" si="4" ref="F27:K27">F24+F25</f>
        <v>0</v>
      </c>
      <c r="G27" s="135">
        <f t="shared" si="4"/>
        <v>0</v>
      </c>
      <c r="H27" s="73">
        <f t="shared" si="4"/>
        <v>0</v>
      </c>
      <c r="I27" s="135">
        <f t="shared" si="4"/>
        <v>0</v>
      </c>
      <c r="J27" s="73">
        <f t="shared" si="4"/>
        <v>0</v>
      </c>
      <c r="K27" s="135">
        <f t="shared" si="4"/>
        <v>0</v>
      </c>
      <c r="L27" s="73">
        <f>L24+L25</f>
        <v>0</v>
      </c>
      <c r="M27" s="135">
        <f>M24+M25</f>
        <v>0</v>
      </c>
      <c r="N27" s="73">
        <f>N24+N25</f>
        <v>0</v>
      </c>
      <c r="O27" s="135">
        <f>O24+O25</f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5.75" customHeight="1">
      <c r="A28" s="13"/>
      <c r="F28" s="110"/>
      <c r="G28" s="110"/>
      <c r="H28" s="110"/>
      <c r="I28" s="110"/>
      <c r="J28" s="110"/>
      <c r="K28" s="110"/>
      <c r="L28" s="136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5.75" customHeight="1">
      <c r="A29" s="31"/>
      <c r="F29" s="110"/>
      <c r="G29" s="110"/>
      <c r="H29" s="110"/>
      <c r="I29" s="110"/>
      <c r="J29" s="137"/>
      <c r="K29" s="137"/>
      <c r="L29" s="136"/>
      <c r="M29" s="110"/>
      <c r="N29" s="110"/>
      <c r="O29" s="137" t="s">
        <v>164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7"/>
    </row>
    <row r="30" spans="1:25" ht="15.75" customHeight="1">
      <c r="A30" s="356" t="s">
        <v>69</v>
      </c>
      <c r="B30" s="357"/>
      <c r="C30" s="357"/>
      <c r="D30" s="357"/>
      <c r="E30" s="358"/>
      <c r="F30" s="377" t="s">
        <v>255</v>
      </c>
      <c r="G30" s="378"/>
      <c r="H30" s="377" t="s">
        <v>256</v>
      </c>
      <c r="I30" s="378"/>
      <c r="J30" s="377" t="s">
        <v>258</v>
      </c>
      <c r="K30" s="379"/>
      <c r="L30" s="377" t="s">
        <v>261</v>
      </c>
      <c r="M30" s="378"/>
      <c r="N30" s="377"/>
      <c r="O30" s="378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5.75" customHeight="1">
      <c r="A31" s="359"/>
      <c r="B31" s="360"/>
      <c r="C31" s="360"/>
      <c r="D31" s="360"/>
      <c r="E31" s="361"/>
      <c r="F31" s="105" t="s">
        <v>244</v>
      </c>
      <c r="G31" s="38" t="s">
        <v>2</v>
      </c>
      <c r="H31" s="105" t="s">
        <v>244</v>
      </c>
      <c r="I31" s="38" t="s">
        <v>2</v>
      </c>
      <c r="J31" s="105" t="s">
        <v>244</v>
      </c>
      <c r="K31" s="38" t="s">
        <v>2</v>
      </c>
      <c r="L31" s="105" t="s">
        <v>244</v>
      </c>
      <c r="M31" s="38" t="s">
        <v>2</v>
      </c>
      <c r="N31" s="105" t="s">
        <v>244</v>
      </c>
      <c r="O31" s="208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362" t="s">
        <v>85</v>
      </c>
      <c r="B32" s="55" t="s">
        <v>50</v>
      </c>
      <c r="C32" s="56"/>
      <c r="D32" s="56"/>
      <c r="E32" s="15" t="s">
        <v>41</v>
      </c>
      <c r="F32" s="66">
        <v>47</v>
      </c>
      <c r="G32" s="143">
        <v>55</v>
      </c>
      <c r="H32" s="106">
        <v>311</v>
      </c>
      <c r="I32" s="108">
        <v>318</v>
      </c>
      <c r="J32" s="106">
        <v>8301</v>
      </c>
      <c r="K32" s="109">
        <v>8295</v>
      </c>
      <c r="L32" s="66">
        <v>96</v>
      </c>
      <c r="M32" s="248">
        <v>42</v>
      </c>
      <c r="N32" s="106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5.75" customHeight="1">
      <c r="A33" s="367"/>
      <c r="B33" s="8"/>
      <c r="C33" s="52" t="s">
        <v>70</v>
      </c>
      <c r="D33" s="53"/>
      <c r="E33" s="99"/>
      <c r="F33" s="68">
        <v>18</v>
      </c>
      <c r="G33" s="146">
        <v>16</v>
      </c>
      <c r="H33" s="68">
        <v>235</v>
      </c>
      <c r="I33" s="121">
        <v>234</v>
      </c>
      <c r="J33" s="68">
        <v>6545</v>
      </c>
      <c r="K33" s="122">
        <v>6420</v>
      </c>
      <c r="L33" s="68">
        <v>54</v>
      </c>
      <c r="M33" s="249">
        <v>0</v>
      </c>
      <c r="N33" s="68"/>
      <c r="O33" s="120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5.75" customHeight="1">
      <c r="A34" s="367"/>
      <c r="B34" s="8"/>
      <c r="C34" s="24"/>
      <c r="D34" s="30" t="s">
        <v>71</v>
      </c>
      <c r="E34" s="94"/>
      <c r="F34" s="70"/>
      <c r="G34" s="111"/>
      <c r="H34" s="70">
        <v>235</v>
      </c>
      <c r="I34" s="112">
        <v>234</v>
      </c>
      <c r="J34" s="70">
        <v>0</v>
      </c>
      <c r="K34" s="113">
        <v>0</v>
      </c>
      <c r="L34" s="260" t="s">
        <v>259</v>
      </c>
      <c r="M34" s="250">
        <v>0</v>
      </c>
      <c r="N34" s="70"/>
      <c r="O34" s="123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5.75" customHeight="1">
      <c r="A35" s="367"/>
      <c r="B35" s="10"/>
      <c r="C35" s="62" t="s">
        <v>72</v>
      </c>
      <c r="D35" s="63"/>
      <c r="E35" s="100"/>
      <c r="F35" s="116">
        <v>29</v>
      </c>
      <c r="G35" s="117">
        <v>39</v>
      </c>
      <c r="H35" s="116">
        <v>76</v>
      </c>
      <c r="I35" s="118">
        <v>84</v>
      </c>
      <c r="J35" s="147">
        <v>1756</v>
      </c>
      <c r="K35" s="148">
        <v>1875</v>
      </c>
      <c r="L35" s="116">
        <v>42</v>
      </c>
      <c r="M35" s="251">
        <v>42</v>
      </c>
      <c r="N35" s="116"/>
      <c r="O35" s="134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5.75" customHeight="1">
      <c r="A36" s="367"/>
      <c r="B36" s="50" t="s">
        <v>53</v>
      </c>
      <c r="C36" s="51"/>
      <c r="D36" s="51"/>
      <c r="E36" s="15" t="s">
        <v>42</v>
      </c>
      <c r="F36" s="66">
        <v>29</v>
      </c>
      <c r="G36" s="143">
        <v>39</v>
      </c>
      <c r="H36" s="66">
        <v>196</v>
      </c>
      <c r="I36" s="131">
        <v>225</v>
      </c>
      <c r="J36" s="66">
        <v>6822</v>
      </c>
      <c r="K36" s="132">
        <v>6563</v>
      </c>
      <c r="L36" s="66">
        <v>42</v>
      </c>
      <c r="M36" s="248">
        <v>42</v>
      </c>
      <c r="N36" s="66"/>
      <c r="O36" s="130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5.75" customHeight="1">
      <c r="A37" s="367"/>
      <c r="B37" s="8"/>
      <c r="C37" s="30" t="s">
        <v>73</v>
      </c>
      <c r="D37" s="43"/>
      <c r="E37" s="94"/>
      <c r="F37" s="70"/>
      <c r="G37" s="111"/>
      <c r="H37" s="70">
        <v>126</v>
      </c>
      <c r="I37" s="112">
        <v>141</v>
      </c>
      <c r="J37" s="70">
        <v>6128</v>
      </c>
      <c r="K37" s="113">
        <v>5812</v>
      </c>
      <c r="L37" s="70">
        <v>32</v>
      </c>
      <c r="M37" s="250">
        <v>27</v>
      </c>
      <c r="N37" s="70"/>
      <c r="O37" s="123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5.75" customHeight="1">
      <c r="A38" s="367"/>
      <c r="B38" s="10"/>
      <c r="C38" s="30" t="s">
        <v>74</v>
      </c>
      <c r="D38" s="43"/>
      <c r="E38" s="94"/>
      <c r="F38" s="69">
        <v>29</v>
      </c>
      <c r="G38" s="123">
        <v>39</v>
      </c>
      <c r="H38" s="70">
        <v>70</v>
      </c>
      <c r="I38" s="112">
        <v>84</v>
      </c>
      <c r="J38" s="70">
        <v>694</v>
      </c>
      <c r="K38" s="148">
        <v>751</v>
      </c>
      <c r="L38" s="69">
        <v>10</v>
      </c>
      <c r="M38" s="253">
        <v>15</v>
      </c>
      <c r="N38" s="70"/>
      <c r="O38" s="123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5.75" customHeight="1">
      <c r="A39" s="368"/>
      <c r="B39" s="11" t="s">
        <v>75</v>
      </c>
      <c r="C39" s="12"/>
      <c r="D39" s="12"/>
      <c r="E39" s="98" t="s">
        <v>165</v>
      </c>
      <c r="F39" s="73">
        <f>F32-F36</f>
        <v>18</v>
      </c>
      <c r="G39" s="135">
        <f>G32-G36</f>
        <v>16</v>
      </c>
      <c r="H39" s="73">
        <f>H32-H36</f>
        <v>115</v>
      </c>
      <c r="I39" s="135">
        <f>I32-I36</f>
        <v>93</v>
      </c>
      <c r="J39" s="73">
        <v>1479</v>
      </c>
      <c r="K39" s="135">
        <v>1732</v>
      </c>
      <c r="L39" s="73">
        <f>L32-L36</f>
        <v>54</v>
      </c>
      <c r="M39" s="254">
        <f>M32-M36</f>
        <v>0</v>
      </c>
      <c r="N39" s="73">
        <f>N32-N36</f>
        <v>0</v>
      </c>
      <c r="O39" s="135">
        <f>O32-O36</f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5.75" customHeight="1">
      <c r="A40" s="362" t="s">
        <v>86</v>
      </c>
      <c r="B40" s="50" t="s">
        <v>76</v>
      </c>
      <c r="C40" s="51"/>
      <c r="D40" s="51"/>
      <c r="E40" s="15" t="s">
        <v>44</v>
      </c>
      <c r="F40" s="65">
        <v>295</v>
      </c>
      <c r="G40" s="130">
        <v>304</v>
      </c>
      <c r="H40" s="66">
        <v>616</v>
      </c>
      <c r="I40" s="131">
        <v>1006</v>
      </c>
      <c r="J40" s="66">
        <v>8735</v>
      </c>
      <c r="K40" s="132">
        <v>7531</v>
      </c>
      <c r="L40" s="65">
        <v>139</v>
      </c>
      <c r="M40" s="255">
        <v>121</v>
      </c>
      <c r="N40" s="66"/>
      <c r="O40" s="130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5.75" customHeight="1">
      <c r="A41" s="369"/>
      <c r="B41" s="10"/>
      <c r="C41" s="30" t="s">
        <v>77</v>
      </c>
      <c r="D41" s="43"/>
      <c r="E41" s="94"/>
      <c r="F41" s="149"/>
      <c r="G41" s="150"/>
      <c r="H41" s="147">
        <v>319</v>
      </c>
      <c r="I41" s="148">
        <v>629</v>
      </c>
      <c r="J41" s="70">
        <v>4340</v>
      </c>
      <c r="K41" s="113">
        <v>3155</v>
      </c>
      <c r="L41" s="149" t="s">
        <v>259</v>
      </c>
      <c r="M41" s="256">
        <v>54</v>
      </c>
      <c r="N41" s="70"/>
      <c r="O41" s="123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5.75" customHeight="1">
      <c r="A42" s="369"/>
      <c r="B42" s="50" t="s">
        <v>64</v>
      </c>
      <c r="C42" s="51"/>
      <c r="D42" s="51"/>
      <c r="E42" s="15" t="s">
        <v>45</v>
      </c>
      <c r="F42" s="65">
        <v>313</v>
      </c>
      <c r="G42" s="130">
        <v>320</v>
      </c>
      <c r="H42" s="66">
        <v>731</v>
      </c>
      <c r="I42" s="131">
        <v>1099</v>
      </c>
      <c r="J42" s="66">
        <v>10232</v>
      </c>
      <c r="K42" s="132">
        <v>9263</v>
      </c>
      <c r="L42" s="65">
        <v>139</v>
      </c>
      <c r="M42" s="255">
        <v>121</v>
      </c>
      <c r="N42" s="66"/>
      <c r="O42" s="130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5.75" customHeight="1">
      <c r="A43" s="369"/>
      <c r="B43" s="10"/>
      <c r="C43" s="30" t="s">
        <v>78</v>
      </c>
      <c r="D43" s="43"/>
      <c r="E43" s="94"/>
      <c r="F43" s="69">
        <v>313</v>
      </c>
      <c r="G43" s="123">
        <v>320</v>
      </c>
      <c r="H43" s="70">
        <v>598</v>
      </c>
      <c r="I43" s="112">
        <v>629</v>
      </c>
      <c r="J43" s="147">
        <v>4895</v>
      </c>
      <c r="K43" s="148">
        <v>3698</v>
      </c>
      <c r="L43" s="69">
        <v>139</v>
      </c>
      <c r="M43" s="253">
        <v>121</v>
      </c>
      <c r="N43" s="70"/>
      <c r="O43" s="123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5.75" customHeight="1">
      <c r="A44" s="370"/>
      <c r="B44" s="47" t="s">
        <v>75</v>
      </c>
      <c r="C44" s="31"/>
      <c r="D44" s="31"/>
      <c r="E44" s="98" t="s">
        <v>166</v>
      </c>
      <c r="F44" s="125">
        <f>F40-F42</f>
        <v>-18</v>
      </c>
      <c r="G44" s="126">
        <f>G40-G42</f>
        <v>-16</v>
      </c>
      <c r="H44" s="125">
        <f>H40-H42</f>
        <v>-115</v>
      </c>
      <c r="I44" s="126">
        <f>I40-I42</f>
        <v>-93</v>
      </c>
      <c r="J44" s="125">
        <v>-1497</v>
      </c>
      <c r="K44" s="126">
        <v>-1732</v>
      </c>
      <c r="L44" s="125">
        <f>L40-L42</f>
        <v>0</v>
      </c>
      <c r="M44" s="257">
        <f>M40-M42</f>
        <v>0</v>
      </c>
      <c r="N44" s="125">
        <f>N40-N42</f>
        <v>0</v>
      </c>
      <c r="O44" s="126">
        <f>O40-O42</f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5.75" customHeight="1">
      <c r="A45" s="347" t="s">
        <v>87</v>
      </c>
      <c r="B45" s="25" t="s">
        <v>79</v>
      </c>
      <c r="C45" s="20"/>
      <c r="D45" s="20"/>
      <c r="E45" s="97" t="s">
        <v>167</v>
      </c>
      <c r="F45" s="151">
        <f>F39+F44</f>
        <v>0</v>
      </c>
      <c r="G45" s="152">
        <f>G39+G44</f>
        <v>0</v>
      </c>
      <c r="H45" s="151">
        <f>H39+H44</f>
        <v>0</v>
      </c>
      <c r="I45" s="152">
        <f>I39+I44</f>
        <v>0</v>
      </c>
      <c r="J45" s="151">
        <v>-18</v>
      </c>
      <c r="K45" s="152">
        <v>0</v>
      </c>
      <c r="L45" s="151">
        <f>L39+L44</f>
        <v>54</v>
      </c>
      <c r="M45" s="258">
        <f>M39+M44</f>
        <v>0</v>
      </c>
      <c r="N45" s="151">
        <f>N39+N44</f>
        <v>0</v>
      </c>
      <c r="O45" s="152">
        <f>O39+O44</f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348"/>
      <c r="B46" s="44" t="s">
        <v>80</v>
      </c>
      <c r="C46" s="43"/>
      <c r="D46" s="43"/>
      <c r="E46" s="43"/>
      <c r="F46" s="149"/>
      <c r="G46" s="150"/>
      <c r="H46" s="147"/>
      <c r="I46" s="148"/>
      <c r="J46" s="147">
        <v>0</v>
      </c>
      <c r="K46" s="148">
        <v>0</v>
      </c>
      <c r="L46" s="149"/>
      <c r="M46" s="256"/>
      <c r="N46" s="147"/>
      <c r="O46" s="124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348"/>
      <c r="B47" s="44" t="s">
        <v>81</v>
      </c>
      <c r="C47" s="43"/>
      <c r="D47" s="43"/>
      <c r="E47" s="43"/>
      <c r="F47" s="70"/>
      <c r="G47" s="111"/>
      <c r="H47" s="70"/>
      <c r="I47" s="112"/>
      <c r="J47" s="70">
        <v>646</v>
      </c>
      <c r="K47" s="113">
        <v>664</v>
      </c>
      <c r="L47" s="70"/>
      <c r="M47" s="250"/>
      <c r="N47" s="70"/>
      <c r="O47" s="12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349"/>
      <c r="B48" s="47" t="s">
        <v>82</v>
      </c>
      <c r="C48" s="31"/>
      <c r="D48" s="31"/>
      <c r="E48" s="31"/>
      <c r="F48" s="74"/>
      <c r="G48" s="153"/>
      <c r="H48" s="74"/>
      <c r="I48" s="154"/>
      <c r="J48" s="74">
        <v>0</v>
      </c>
      <c r="K48" s="155">
        <v>0</v>
      </c>
      <c r="L48" s="74"/>
      <c r="M48" s="259"/>
      <c r="N48" s="74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E2" sqref="E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8" t="s">
        <v>0</v>
      </c>
      <c r="B1" s="158"/>
      <c r="C1" s="262" t="s">
        <v>248</v>
      </c>
      <c r="D1" s="211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2"/>
      <c r="B5" s="212" t="s">
        <v>245</v>
      </c>
      <c r="C5" s="212"/>
      <c r="D5" s="212"/>
      <c r="H5" s="37"/>
      <c r="L5" s="37"/>
      <c r="N5" s="37" t="s">
        <v>170</v>
      </c>
    </row>
    <row r="6" spans="1:14" ht="15" customHeight="1">
      <c r="A6" s="213"/>
      <c r="B6" s="214"/>
      <c r="C6" s="214"/>
      <c r="D6" s="214"/>
      <c r="E6" s="387" t="s">
        <v>262</v>
      </c>
      <c r="F6" s="388"/>
      <c r="G6" s="387" t="s">
        <v>263</v>
      </c>
      <c r="H6" s="388"/>
      <c r="I6" s="387" t="s">
        <v>264</v>
      </c>
      <c r="J6" s="388"/>
      <c r="K6" s="387"/>
      <c r="L6" s="388"/>
      <c r="M6" s="387"/>
      <c r="N6" s="388"/>
    </row>
    <row r="7" spans="1:14" ht="15" customHeight="1">
      <c r="A7" s="59"/>
      <c r="B7" s="60"/>
      <c r="C7" s="60"/>
      <c r="D7" s="60"/>
      <c r="E7" s="215" t="s">
        <v>253</v>
      </c>
      <c r="F7" s="216" t="s">
        <v>2</v>
      </c>
      <c r="G7" s="215" t="s">
        <v>244</v>
      </c>
      <c r="H7" s="216" t="s">
        <v>2</v>
      </c>
      <c r="I7" s="215" t="s">
        <v>244</v>
      </c>
      <c r="J7" s="216" t="s">
        <v>2</v>
      </c>
      <c r="K7" s="215" t="s">
        <v>244</v>
      </c>
      <c r="L7" s="216" t="s">
        <v>2</v>
      </c>
      <c r="M7" s="215" t="s">
        <v>244</v>
      </c>
      <c r="N7" s="246" t="s">
        <v>2</v>
      </c>
    </row>
    <row r="8" spans="1:14" ht="18" customHeight="1">
      <c r="A8" s="380" t="s">
        <v>171</v>
      </c>
      <c r="B8" s="217" t="s">
        <v>172</v>
      </c>
      <c r="C8" s="218"/>
      <c r="D8" s="218"/>
      <c r="E8" s="219">
        <v>1</v>
      </c>
      <c r="F8" s="220">
        <v>1</v>
      </c>
      <c r="G8" s="219">
        <v>1</v>
      </c>
      <c r="H8" s="220">
        <v>1</v>
      </c>
      <c r="I8" s="219">
        <v>1</v>
      </c>
      <c r="J8" s="220">
        <v>1</v>
      </c>
      <c r="K8" s="219"/>
      <c r="L8" s="221"/>
      <c r="M8" s="219"/>
      <c r="N8" s="221"/>
    </row>
    <row r="9" spans="1:14" ht="18" customHeight="1">
      <c r="A9" s="381"/>
      <c r="B9" s="380" t="s">
        <v>173</v>
      </c>
      <c r="C9" s="177" t="s">
        <v>174</v>
      </c>
      <c r="D9" s="178"/>
      <c r="E9" s="222">
        <v>9471</v>
      </c>
      <c r="F9" s="223">
        <v>9471</v>
      </c>
      <c r="G9" s="222">
        <v>20</v>
      </c>
      <c r="H9" s="223">
        <v>20</v>
      </c>
      <c r="I9" s="222">
        <v>10</v>
      </c>
      <c r="J9" s="223">
        <v>10</v>
      </c>
      <c r="K9" s="222"/>
      <c r="L9" s="224"/>
      <c r="M9" s="222"/>
      <c r="N9" s="224"/>
    </row>
    <row r="10" spans="1:14" ht="18" customHeight="1">
      <c r="A10" s="381"/>
      <c r="B10" s="381"/>
      <c r="C10" s="44" t="s">
        <v>175</v>
      </c>
      <c r="D10" s="43"/>
      <c r="E10" s="225">
        <v>9471</v>
      </c>
      <c r="F10" s="226">
        <v>9471</v>
      </c>
      <c r="G10" s="225">
        <v>20</v>
      </c>
      <c r="H10" s="226">
        <v>20</v>
      </c>
      <c r="I10" s="225">
        <v>10</v>
      </c>
      <c r="J10" s="226">
        <v>10</v>
      </c>
      <c r="K10" s="225"/>
      <c r="L10" s="227"/>
      <c r="M10" s="225"/>
      <c r="N10" s="227"/>
    </row>
    <row r="11" spans="1:14" ht="18" customHeight="1">
      <c r="A11" s="381"/>
      <c r="B11" s="381"/>
      <c r="C11" s="44" t="s">
        <v>176</v>
      </c>
      <c r="D11" s="43"/>
      <c r="E11" s="225">
        <v>0</v>
      </c>
      <c r="F11" s="226">
        <v>0</v>
      </c>
      <c r="G11" s="225">
        <v>0</v>
      </c>
      <c r="H11" s="226">
        <v>0</v>
      </c>
      <c r="I11" s="225">
        <v>0</v>
      </c>
      <c r="J11" s="226">
        <v>0</v>
      </c>
      <c r="K11" s="225"/>
      <c r="L11" s="227"/>
      <c r="M11" s="225"/>
      <c r="N11" s="227"/>
    </row>
    <row r="12" spans="1:14" ht="18" customHeight="1">
      <c r="A12" s="381"/>
      <c r="B12" s="381"/>
      <c r="C12" s="44" t="s">
        <v>177</v>
      </c>
      <c r="D12" s="43"/>
      <c r="E12" s="225">
        <v>0</v>
      </c>
      <c r="F12" s="226">
        <v>0</v>
      </c>
      <c r="G12" s="225">
        <v>0</v>
      </c>
      <c r="H12" s="226">
        <v>0</v>
      </c>
      <c r="I12" s="225">
        <v>0</v>
      </c>
      <c r="J12" s="226">
        <v>0</v>
      </c>
      <c r="K12" s="225"/>
      <c r="L12" s="227"/>
      <c r="M12" s="225"/>
      <c r="N12" s="227"/>
    </row>
    <row r="13" spans="1:14" ht="18" customHeight="1">
      <c r="A13" s="381"/>
      <c r="B13" s="381"/>
      <c r="C13" s="44" t="s">
        <v>178</v>
      </c>
      <c r="D13" s="43"/>
      <c r="E13" s="225">
        <v>0</v>
      </c>
      <c r="F13" s="226">
        <v>0</v>
      </c>
      <c r="G13" s="225">
        <v>0</v>
      </c>
      <c r="H13" s="226">
        <v>0</v>
      </c>
      <c r="I13" s="225">
        <v>0</v>
      </c>
      <c r="J13" s="226">
        <v>0</v>
      </c>
      <c r="K13" s="225"/>
      <c r="L13" s="227"/>
      <c r="M13" s="225"/>
      <c r="N13" s="227"/>
    </row>
    <row r="14" spans="1:14" ht="18" customHeight="1">
      <c r="A14" s="382"/>
      <c r="B14" s="382"/>
      <c r="C14" s="47" t="s">
        <v>179</v>
      </c>
      <c r="D14" s="31"/>
      <c r="E14" s="228">
        <v>0</v>
      </c>
      <c r="F14" s="229">
        <v>0</v>
      </c>
      <c r="G14" s="228">
        <v>0</v>
      </c>
      <c r="H14" s="229">
        <v>0</v>
      </c>
      <c r="I14" s="228">
        <v>0</v>
      </c>
      <c r="J14" s="229">
        <v>0</v>
      </c>
      <c r="K14" s="228"/>
      <c r="L14" s="230"/>
      <c r="M14" s="228"/>
      <c r="N14" s="230"/>
    </row>
    <row r="15" spans="1:14" ht="18" customHeight="1">
      <c r="A15" s="386" t="s">
        <v>180</v>
      </c>
      <c r="B15" s="380" t="s">
        <v>181</v>
      </c>
      <c r="C15" s="177" t="s">
        <v>182</v>
      </c>
      <c r="D15" s="178"/>
      <c r="E15" s="231">
        <v>2694</v>
      </c>
      <c r="F15" s="232">
        <v>5391</v>
      </c>
      <c r="G15" s="231">
        <v>8066</v>
      </c>
      <c r="H15" s="232">
        <v>5006</v>
      </c>
      <c r="I15" s="231">
        <v>1183</v>
      </c>
      <c r="J15" s="232">
        <v>1271</v>
      </c>
      <c r="K15" s="231"/>
      <c r="L15" s="152"/>
      <c r="M15" s="231"/>
      <c r="N15" s="152"/>
    </row>
    <row r="16" spans="1:14" ht="18" customHeight="1">
      <c r="A16" s="381"/>
      <c r="B16" s="381"/>
      <c r="C16" s="44" t="s">
        <v>183</v>
      </c>
      <c r="D16" s="43"/>
      <c r="E16" s="70">
        <v>34311</v>
      </c>
      <c r="F16" s="112">
        <v>32292</v>
      </c>
      <c r="G16" s="70">
        <v>25080</v>
      </c>
      <c r="H16" s="112">
        <v>765</v>
      </c>
      <c r="I16" s="70">
        <v>1252</v>
      </c>
      <c r="J16" s="112">
        <v>1269</v>
      </c>
      <c r="K16" s="70"/>
      <c r="L16" s="123"/>
      <c r="M16" s="70"/>
      <c r="N16" s="123"/>
    </row>
    <row r="17" spans="1:14" ht="18" customHeight="1">
      <c r="A17" s="381"/>
      <c r="B17" s="381"/>
      <c r="C17" s="44" t="s">
        <v>184</v>
      </c>
      <c r="D17" s="43"/>
      <c r="E17" s="70">
        <v>0</v>
      </c>
      <c r="F17" s="112">
        <v>0</v>
      </c>
      <c r="G17" s="70">
        <v>0</v>
      </c>
      <c r="H17" s="112">
        <v>0</v>
      </c>
      <c r="I17" s="70">
        <v>0</v>
      </c>
      <c r="J17" s="112">
        <v>0</v>
      </c>
      <c r="K17" s="70"/>
      <c r="L17" s="123"/>
      <c r="M17" s="70"/>
      <c r="N17" s="123"/>
    </row>
    <row r="18" spans="1:14" ht="18" customHeight="1">
      <c r="A18" s="381"/>
      <c r="B18" s="382"/>
      <c r="C18" s="47" t="s">
        <v>185</v>
      </c>
      <c r="D18" s="31"/>
      <c r="E18" s="73">
        <v>37005</v>
      </c>
      <c r="F18" s="233">
        <v>37683</v>
      </c>
      <c r="G18" s="73">
        <v>8091</v>
      </c>
      <c r="H18" s="233">
        <v>5771</v>
      </c>
      <c r="I18" s="73">
        <v>2435</v>
      </c>
      <c r="J18" s="233">
        <v>2540</v>
      </c>
      <c r="K18" s="73"/>
      <c r="L18" s="233"/>
      <c r="M18" s="73"/>
      <c r="N18" s="233"/>
    </row>
    <row r="19" spans="1:14" ht="18" customHeight="1">
      <c r="A19" s="381"/>
      <c r="B19" s="380" t="s">
        <v>186</v>
      </c>
      <c r="C19" s="177" t="s">
        <v>187</v>
      </c>
      <c r="D19" s="178"/>
      <c r="E19" s="151">
        <v>21163</v>
      </c>
      <c r="F19" s="152">
        <v>22014</v>
      </c>
      <c r="G19" s="151">
        <v>2821</v>
      </c>
      <c r="H19" s="152">
        <v>656</v>
      </c>
      <c r="I19" s="151">
        <v>338</v>
      </c>
      <c r="J19" s="152">
        <v>361</v>
      </c>
      <c r="K19" s="151"/>
      <c r="L19" s="152"/>
      <c r="M19" s="151"/>
      <c r="N19" s="152"/>
    </row>
    <row r="20" spans="1:14" ht="18" customHeight="1">
      <c r="A20" s="381"/>
      <c r="B20" s="381"/>
      <c r="C20" s="44" t="s">
        <v>188</v>
      </c>
      <c r="D20" s="43"/>
      <c r="E20" s="69">
        <v>7164</v>
      </c>
      <c r="F20" s="123">
        <v>8137</v>
      </c>
      <c r="G20" s="69">
        <v>3892</v>
      </c>
      <c r="H20" s="123">
        <v>3705</v>
      </c>
      <c r="I20" s="69">
        <v>93</v>
      </c>
      <c r="J20" s="123">
        <v>123</v>
      </c>
      <c r="K20" s="69"/>
      <c r="L20" s="123"/>
      <c r="M20" s="69"/>
      <c r="N20" s="123"/>
    </row>
    <row r="21" spans="1:14" s="238" customFormat="1" ht="18" customHeight="1">
      <c r="A21" s="381"/>
      <c r="B21" s="381"/>
      <c r="C21" s="234" t="s">
        <v>189</v>
      </c>
      <c r="D21" s="235"/>
      <c r="E21" s="236">
        <v>2028</v>
      </c>
      <c r="F21" s="237">
        <v>1685</v>
      </c>
      <c r="G21" s="236">
        <v>0</v>
      </c>
      <c r="H21" s="237">
        <v>0</v>
      </c>
      <c r="I21" s="236">
        <v>0</v>
      </c>
      <c r="J21" s="237">
        <v>0</v>
      </c>
      <c r="K21" s="236"/>
      <c r="L21" s="237"/>
      <c r="M21" s="236"/>
      <c r="N21" s="237"/>
    </row>
    <row r="22" spans="1:14" ht="18" customHeight="1">
      <c r="A22" s="381"/>
      <c r="B22" s="382"/>
      <c r="C22" s="11" t="s">
        <v>190</v>
      </c>
      <c r="D22" s="12"/>
      <c r="E22" s="73">
        <v>30355</v>
      </c>
      <c r="F22" s="135">
        <v>31836</v>
      </c>
      <c r="G22" s="73">
        <v>6713</v>
      </c>
      <c r="H22" s="135">
        <v>4361</v>
      </c>
      <c r="I22" s="73">
        <v>431</v>
      </c>
      <c r="J22" s="135">
        <v>484</v>
      </c>
      <c r="K22" s="73"/>
      <c r="L22" s="135"/>
      <c r="M22" s="73"/>
      <c r="N22" s="135"/>
    </row>
    <row r="23" spans="1:14" ht="18" customHeight="1">
      <c r="A23" s="381"/>
      <c r="B23" s="380" t="s">
        <v>191</v>
      </c>
      <c r="C23" s="177" t="s">
        <v>192</v>
      </c>
      <c r="D23" s="178"/>
      <c r="E23" s="151">
        <v>9471</v>
      </c>
      <c r="F23" s="152">
        <v>9471</v>
      </c>
      <c r="G23" s="151">
        <v>20</v>
      </c>
      <c r="H23" s="152">
        <v>20</v>
      </c>
      <c r="I23" s="151">
        <v>10</v>
      </c>
      <c r="J23" s="152">
        <v>10</v>
      </c>
      <c r="K23" s="151"/>
      <c r="L23" s="152"/>
      <c r="M23" s="151"/>
      <c r="N23" s="152"/>
    </row>
    <row r="24" spans="1:14" ht="18" customHeight="1">
      <c r="A24" s="381"/>
      <c r="B24" s="381"/>
      <c r="C24" s="44" t="s">
        <v>193</v>
      </c>
      <c r="D24" s="43"/>
      <c r="E24" s="69">
        <v>-2820</v>
      </c>
      <c r="F24" s="123">
        <v>-3624</v>
      </c>
      <c r="G24" s="69">
        <v>1358</v>
      </c>
      <c r="H24" s="123">
        <v>1389</v>
      </c>
      <c r="I24" s="69">
        <v>740</v>
      </c>
      <c r="J24" s="123">
        <v>740</v>
      </c>
      <c r="K24" s="69"/>
      <c r="L24" s="123"/>
      <c r="M24" s="69"/>
      <c r="N24" s="123"/>
    </row>
    <row r="25" spans="1:14" ht="18" customHeight="1">
      <c r="A25" s="381"/>
      <c r="B25" s="381"/>
      <c r="C25" s="44" t="s">
        <v>194</v>
      </c>
      <c r="D25" s="43"/>
      <c r="E25" s="69">
        <v>0</v>
      </c>
      <c r="F25" s="123">
        <v>0</v>
      </c>
      <c r="G25" s="69">
        <v>0</v>
      </c>
      <c r="H25" s="123">
        <v>0</v>
      </c>
      <c r="I25" s="69">
        <v>1254</v>
      </c>
      <c r="J25" s="123">
        <v>1306</v>
      </c>
      <c r="K25" s="69"/>
      <c r="L25" s="123"/>
      <c r="M25" s="69"/>
      <c r="N25" s="123"/>
    </row>
    <row r="26" spans="1:14" ht="18" customHeight="1">
      <c r="A26" s="381"/>
      <c r="B26" s="382"/>
      <c r="C26" s="45" t="s">
        <v>195</v>
      </c>
      <c r="D26" s="46"/>
      <c r="E26" s="71">
        <v>6651</v>
      </c>
      <c r="F26" s="135">
        <v>5847</v>
      </c>
      <c r="G26" s="71">
        <v>1378</v>
      </c>
      <c r="H26" s="135">
        <v>1409</v>
      </c>
      <c r="I26" s="71">
        <v>2004</v>
      </c>
      <c r="J26" s="135">
        <v>2056</v>
      </c>
      <c r="K26" s="71"/>
      <c r="L26" s="135"/>
      <c r="M26" s="71"/>
      <c r="N26" s="135"/>
    </row>
    <row r="27" spans="1:14" ht="18" customHeight="1">
      <c r="A27" s="382"/>
      <c r="B27" s="47" t="s">
        <v>196</v>
      </c>
      <c r="C27" s="31"/>
      <c r="D27" s="31"/>
      <c r="E27" s="239">
        <v>37006</v>
      </c>
      <c r="F27" s="135">
        <v>37683</v>
      </c>
      <c r="G27" s="239">
        <v>8091</v>
      </c>
      <c r="H27" s="135">
        <v>5771</v>
      </c>
      <c r="I27" s="239">
        <v>2435</v>
      </c>
      <c r="J27" s="135">
        <v>2540</v>
      </c>
      <c r="K27" s="73"/>
      <c r="L27" s="135"/>
      <c r="M27" s="73"/>
      <c r="N27" s="135"/>
    </row>
    <row r="28" spans="1:14" ht="18" customHeight="1">
      <c r="A28" s="380" t="s">
        <v>197</v>
      </c>
      <c r="B28" s="380" t="s">
        <v>198</v>
      </c>
      <c r="C28" s="177" t="s">
        <v>199</v>
      </c>
      <c r="D28" s="240" t="s">
        <v>41</v>
      </c>
      <c r="E28" s="151">
        <v>6795</v>
      </c>
      <c r="F28" s="152">
        <v>5412</v>
      </c>
      <c r="G28" s="151">
        <v>707</v>
      </c>
      <c r="H28" s="152">
        <v>1157</v>
      </c>
      <c r="I28" s="151">
        <v>1841</v>
      </c>
      <c r="J28" s="152">
        <v>1873</v>
      </c>
      <c r="K28" s="151"/>
      <c r="L28" s="152"/>
      <c r="M28" s="151"/>
      <c r="N28" s="152"/>
    </row>
    <row r="29" spans="1:14" ht="18" customHeight="1">
      <c r="A29" s="381"/>
      <c r="B29" s="381"/>
      <c r="C29" s="44" t="s">
        <v>200</v>
      </c>
      <c r="D29" s="241" t="s">
        <v>42</v>
      </c>
      <c r="E29" s="69">
        <v>6083</v>
      </c>
      <c r="F29" s="123">
        <v>5343</v>
      </c>
      <c r="G29" s="69">
        <v>764</v>
      </c>
      <c r="H29" s="123">
        <v>1203</v>
      </c>
      <c r="I29" s="69">
        <v>1868</v>
      </c>
      <c r="J29" s="123">
        <v>1846</v>
      </c>
      <c r="K29" s="69"/>
      <c r="L29" s="123"/>
      <c r="M29" s="69"/>
      <c r="N29" s="123"/>
    </row>
    <row r="30" spans="1:14" ht="18" customHeight="1">
      <c r="A30" s="381"/>
      <c r="B30" s="381"/>
      <c r="C30" s="44" t="s">
        <v>201</v>
      </c>
      <c r="D30" s="241" t="s">
        <v>202</v>
      </c>
      <c r="E30" s="69">
        <v>212</v>
      </c>
      <c r="F30" s="123">
        <v>193</v>
      </c>
      <c r="G30" s="69">
        <v>14</v>
      </c>
      <c r="H30" s="123">
        <v>35</v>
      </c>
      <c r="I30" s="69">
        <v>31</v>
      </c>
      <c r="J30" s="123">
        <v>36</v>
      </c>
      <c r="K30" s="69"/>
      <c r="L30" s="123"/>
      <c r="M30" s="69"/>
      <c r="N30" s="123"/>
    </row>
    <row r="31" spans="1:15" ht="18" customHeight="1">
      <c r="A31" s="381"/>
      <c r="B31" s="381"/>
      <c r="C31" s="11" t="s">
        <v>203</v>
      </c>
      <c r="D31" s="242" t="s">
        <v>204</v>
      </c>
      <c r="E31" s="73">
        <v>500</v>
      </c>
      <c r="F31" s="233">
        <v>-124</v>
      </c>
      <c r="G31" s="73">
        <f aca="true" t="shared" si="0" ref="G31:N31">G28-G29-G30</f>
        <v>-71</v>
      </c>
      <c r="H31" s="233">
        <f t="shared" si="0"/>
        <v>-81</v>
      </c>
      <c r="I31" s="73">
        <f t="shared" si="0"/>
        <v>-58</v>
      </c>
      <c r="J31" s="233">
        <f t="shared" si="0"/>
        <v>-9</v>
      </c>
      <c r="K31" s="73">
        <f t="shared" si="0"/>
        <v>0</v>
      </c>
      <c r="L31" s="243">
        <f t="shared" si="0"/>
        <v>0</v>
      </c>
      <c r="M31" s="73">
        <f t="shared" si="0"/>
        <v>0</v>
      </c>
      <c r="N31" s="233">
        <f t="shared" si="0"/>
        <v>0</v>
      </c>
      <c r="O31" s="7"/>
    </row>
    <row r="32" spans="1:14" ht="18" customHeight="1">
      <c r="A32" s="381"/>
      <c r="B32" s="381"/>
      <c r="C32" s="177" t="s">
        <v>205</v>
      </c>
      <c r="D32" s="240" t="s">
        <v>206</v>
      </c>
      <c r="E32" s="151">
        <v>538</v>
      </c>
      <c r="F32" s="152">
        <v>4</v>
      </c>
      <c r="G32" s="151">
        <v>6</v>
      </c>
      <c r="H32" s="152">
        <v>2</v>
      </c>
      <c r="I32" s="151">
        <v>6</v>
      </c>
      <c r="J32" s="152">
        <v>19</v>
      </c>
      <c r="K32" s="151"/>
      <c r="L32" s="152"/>
      <c r="M32" s="151"/>
      <c r="N32" s="152"/>
    </row>
    <row r="33" spans="1:14" ht="18" customHeight="1">
      <c r="A33" s="381"/>
      <c r="B33" s="381"/>
      <c r="C33" s="44" t="s">
        <v>207</v>
      </c>
      <c r="D33" s="241" t="s">
        <v>208</v>
      </c>
      <c r="E33" s="69">
        <v>234</v>
      </c>
      <c r="F33" s="123">
        <v>354</v>
      </c>
      <c r="G33" s="69">
        <v>25</v>
      </c>
      <c r="H33" s="123">
        <v>21</v>
      </c>
      <c r="I33" s="69">
        <v>1</v>
      </c>
      <c r="J33" s="123">
        <v>1</v>
      </c>
      <c r="K33" s="69"/>
      <c r="L33" s="123"/>
      <c r="M33" s="69"/>
      <c r="N33" s="123"/>
    </row>
    <row r="34" spans="1:14" ht="18" customHeight="1">
      <c r="A34" s="381"/>
      <c r="B34" s="382"/>
      <c r="C34" s="11" t="s">
        <v>209</v>
      </c>
      <c r="D34" s="242" t="s">
        <v>210</v>
      </c>
      <c r="E34" s="73">
        <v>804</v>
      </c>
      <c r="F34" s="135">
        <v>-474</v>
      </c>
      <c r="G34" s="73">
        <f aca="true" t="shared" si="1" ref="G34:N34">G31+G32-G33</f>
        <v>-90</v>
      </c>
      <c r="H34" s="135">
        <f t="shared" si="1"/>
        <v>-100</v>
      </c>
      <c r="I34" s="73">
        <f t="shared" si="1"/>
        <v>-53</v>
      </c>
      <c r="J34" s="135">
        <f t="shared" si="1"/>
        <v>9</v>
      </c>
      <c r="K34" s="73">
        <f t="shared" si="1"/>
        <v>0</v>
      </c>
      <c r="L34" s="135">
        <f t="shared" si="1"/>
        <v>0</v>
      </c>
      <c r="M34" s="73">
        <f t="shared" si="1"/>
        <v>0</v>
      </c>
      <c r="N34" s="135">
        <f t="shared" si="1"/>
        <v>0</v>
      </c>
    </row>
    <row r="35" spans="1:14" ht="18" customHeight="1">
      <c r="A35" s="381"/>
      <c r="B35" s="380" t="s">
        <v>211</v>
      </c>
      <c r="C35" s="177" t="s">
        <v>212</v>
      </c>
      <c r="D35" s="240" t="s">
        <v>213</v>
      </c>
      <c r="E35" s="151"/>
      <c r="F35" s="152"/>
      <c r="G35" s="151">
        <v>59</v>
      </c>
      <c r="H35" s="152">
        <v>0</v>
      </c>
      <c r="I35" s="151">
        <v>0</v>
      </c>
      <c r="J35" s="152">
        <v>81</v>
      </c>
      <c r="K35" s="151"/>
      <c r="L35" s="152"/>
      <c r="M35" s="151"/>
      <c r="N35" s="152"/>
    </row>
    <row r="36" spans="1:14" ht="18" customHeight="1">
      <c r="A36" s="381"/>
      <c r="B36" s="381"/>
      <c r="C36" s="44" t="s">
        <v>214</v>
      </c>
      <c r="D36" s="241" t="s">
        <v>215</v>
      </c>
      <c r="E36" s="69"/>
      <c r="F36" s="123"/>
      <c r="G36" s="69">
        <v>0</v>
      </c>
      <c r="H36" s="123">
        <v>0</v>
      </c>
      <c r="I36" s="69">
        <v>0</v>
      </c>
      <c r="J36" s="123">
        <v>25</v>
      </c>
      <c r="K36" s="69"/>
      <c r="L36" s="123"/>
      <c r="M36" s="69"/>
      <c r="N36" s="123"/>
    </row>
    <row r="37" spans="1:14" ht="18" customHeight="1">
      <c r="A37" s="381"/>
      <c r="B37" s="381"/>
      <c r="C37" s="44" t="s">
        <v>216</v>
      </c>
      <c r="D37" s="241" t="s">
        <v>217</v>
      </c>
      <c r="E37" s="69">
        <v>804</v>
      </c>
      <c r="F37" s="123">
        <v>-474</v>
      </c>
      <c r="G37" s="69">
        <f aca="true" t="shared" si="2" ref="G37:N37">G34+G35-G36</f>
        <v>-31</v>
      </c>
      <c r="H37" s="123">
        <f t="shared" si="2"/>
        <v>-100</v>
      </c>
      <c r="I37" s="69">
        <f t="shared" si="2"/>
        <v>-53</v>
      </c>
      <c r="J37" s="123">
        <f t="shared" si="2"/>
        <v>65</v>
      </c>
      <c r="K37" s="69">
        <f t="shared" si="2"/>
        <v>0</v>
      </c>
      <c r="L37" s="123">
        <f t="shared" si="2"/>
        <v>0</v>
      </c>
      <c r="M37" s="69">
        <f t="shared" si="2"/>
        <v>0</v>
      </c>
      <c r="N37" s="123">
        <f t="shared" si="2"/>
        <v>0</v>
      </c>
    </row>
    <row r="38" spans="1:14" ht="18" customHeight="1">
      <c r="A38" s="381"/>
      <c r="B38" s="381"/>
      <c r="C38" s="44" t="s">
        <v>218</v>
      </c>
      <c r="D38" s="241" t="s">
        <v>219</v>
      </c>
      <c r="E38" s="69"/>
      <c r="F38" s="123"/>
      <c r="G38" s="69">
        <v>0</v>
      </c>
      <c r="H38" s="123">
        <v>0</v>
      </c>
      <c r="I38" s="69">
        <v>0</v>
      </c>
      <c r="J38" s="123">
        <v>0</v>
      </c>
      <c r="K38" s="69"/>
      <c r="L38" s="123"/>
      <c r="M38" s="69"/>
      <c r="N38" s="123"/>
    </row>
    <row r="39" spans="1:14" ht="18" customHeight="1">
      <c r="A39" s="381"/>
      <c r="B39" s="381"/>
      <c r="C39" s="44" t="s">
        <v>220</v>
      </c>
      <c r="D39" s="241" t="s">
        <v>221</v>
      </c>
      <c r="E39" s="69"/>
      <c r="F39" s="123"/>
      <c r="G39" s="69">
        <v>0</v>
      </c>
      <c r="H39" s="123">
        <v>0</v>
      </c>
      <c r="I39" s="69">
        <v>0</v>
      </c>
      <c r="J39" s="123">
        <v>0</v>
      </c>
      <c r="K39" s="69"/>
      <c r="L39" s="123"/>
      <c r="M39" s="69"/>
      <c r="N39" s="123"/>
    </row>
    <row r="40" spans="1:14" ht="18" customHeight="1">
      <c r="A40" s="381"/>
      <c r="B40" s="381"/>
      <c r="C40" s="44" t="s">
        <v>222</v>
      </c>
      <c r="D40" s="241" t="s">
        <v>223</v>
      </c>
      <c r="E40" s="69"/>
      <c r="F40" s="123"/>
      <c r="G40" s="69">
        <v>0</v>
      </c>
      <c r="H40" s="123">
        <v>0</v>
      </c>
      <c r="I40" s="69">
        <v>0</v>
      </c>
      <c r="J40" s="123">
        <v>0</v>
      </c>
      <c r="K40" s="69"/>
      <c r="L40" s="123"/>
      <c r="M40" s="69"/>
      <c r="N40" s="123"/>
    </row>
    <row r="41" spans="1:14" ht="18" customHeight="1">
      <c r="A41" s="381"/>
      <c r="B41" s="381"/>
      <c r="C41" s="189" t="s">
        <v>224</v>
      </c>
      <c r="D41" s="241" t="s">
        <v>225</v>
      </c>
      <c r="E41" s="69">
        <v>804</v>
      </c>
      <c r="F41" s="123">
        <v>-474</v>
      </c>
      <c r="G41" s="69">
        <f aca="true" t="shared" si="3" ref="G41:N41">G34+G35-G36-G40</f>
        <v>-31</v>
      </c>
      <c r="H41" s="123">
        <f t="shared" si="3"/>
        <v>-100</v>
      </c>
      <c r="I41" s="69">
        <f t="shared" si="3"/>
        <v>-53</v>
      </c>
      <c r="J41" s="123">
        <f t="shared" si="3"/>
        <v>65</v>
      </c>
      <c r="K41" s="69">
        <f t="shared" si="3"/>
        <v>0</v>
      </c>
      <c r="L41" s="123">
        <f t="shared" si="3"/>
        <v>0</v>
      </c>
      <c r="M41" s="69">
        <f t="shared" si="3"/>
        <v>0</v>
      </c>
      <c r="N41" s="123">
        <f t="shared" si="3"/>
        <v>0</v>
      </c>
    </row>
    <row r="42" spans="1:14" ht="18" customHeight="1">
      <c r="A42" s="381"/>
      <c r="B42" s="381"/>
      <c r="C42" s="389" t="s">
        <v>226</v>
      </c>
      <c r="D42" s="390"/>
      <c r="E42" s="70">
        <v>804</v>
      </c>
      <c r="F42" s="111">
        <v>-474</v>
      </c>
      <c r="G42" s="70">
        <f aca="true" t="shared" si="4" ref="G42:N42">G37+G38-G39-G40</f>
        <v>-31</v>
      </c>
      <c r="H42" s="111">
        <f t="shared" si="4"/>
        <v>-100</v>
      </c>
      <c r="I42" s="70">
        <f t="shared" si="4"/>
        <v>-53</v>
      </c>
      <c r="J42" s="111">
        <f t="shared" si="4"/>
        <v>65</v>
      </c>
      <c r="K42" s="70">
        <f t="shared" si="4"/>
        <v>0</v>
      </c>
      <c r="L42" s="111">
        <f t="shared" si="4"/>
        <v>0</v>
      </c>
      <c r="M42" s="70">
        <f t="shared" si="4"/>
        <v>0</v>
      </c>
      <c r="N42" s="123">
        <f t="shared" si="4"/>
        <v>0</v>
      </c>
    </row>
    <row r="43" spans="1:14" ht="18" customHeight="1">
      <c r="A43" s="381"/>
      <c r="B43" s="381"/>
      <c r="C43" s="44" t="s">
        <v>227</v>
      </c>
      <c r="D43" s="241" t="s">
        <v>228</v>
      </c>
      <c r="E43" s="69">
        <v>-3624</v>
      </c>
      <c r="F43" s="123">
        <v>-3149</v>
      </c>
      <c r="G43" s="69">
        <v>0</v>
      </c>
      <c r="H43" s="123">
        <v>0</v>
      </c>
      <c r="I43" s="69">
        <v>0</v>
      </c>
      <c r="J43" s="123">
        <v>0</v>
      </c>
      <c r="K43" s="69"/>
      <c r="L43" s="123"/>
      <c r="M43" s="69"/>
      <c r="N43" s="123"/>
    </row>
    <row r="44" spans="1:14" ht="18" customHeight="1">
      <c r="A44" s="382"/>
      <c r="B44" s="382"/>
      <c r="C44" s="11" t="s">
        <v>229</v>
      </c>
      <c r="D44" s="98" t="s">
        <v>230</v>
      </c>
      <c r="E44" s="73">
        <v>-2820</v>
      </c>
      <c r="F44" s="135">
        <v>-3624</v>
      </c>
      <c r="G44" s="73">
        <f aca="true" t="shared" si="5" ref="G44:N44">G41+G43</f>
        <v>-31</v>
      </c>
      <c r="H44" s="135">
        <f t="shared" si="5"/>
        <v>-100</v>
      </c>
      <c r="I44" s="73">
        <f t="shared" si="5"/>
        <v>-53</v>
      </c>
      <c r="J44" s="135">
        <f t="shared" si="5"/>
        <v>65</v>
      </c>
      <c r="K44" s="73">
        <f t="shared" si="5"/>
        <v>0</v>
      </c>
      <c r="L44" s="135">
        <f t="shared" si="5"/>
        <v>0</v>
      </c>
      <c r="M44" s="73">
        <f t="shared" si="5"/>
        <v>0</v>
      </c>
      <c r="N44" s="135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4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直幸</dc:creator>
  <cp:keywords/>
  <dc:description/>
  <cp:lastModifiedBy>yamasaki</cp:lastModifiedBy>
  <cp:lastPrinted>2017-08-23T07:57:18Z</cp:lastPrinted>
  <dcterms:modified xsi:type="dcterms:W3CDTF">2017-10-31T01:45:52Z</dcterms:modified>
  <cp:category/>
  <cp:version/>
  <cp:contentType/>
  <cp:contentStatus/>
</cp:coreProperties>
</file>