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 " sheetId="6" r:id="rId6"/>
  </sheets>
  <definedNames>
    <definedName name="_xlnm.Print_Area" localSheetId="0">'1.普通会計予算'!$A$1:$I$47</definedName>
    <definedName name="_xlnm.Print_Area" localSheetId="1">'2.公営企業会計予算'!$A$1:$S$49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'4.公営企業会計決算'!$A$1:$S$49</definedName>
    <definedName name="_xlnm.Print_Area" localSheetId="5">'5.三セク決算 '!$A$1:$N$46</definedName>
  </definedNames>
  <calcPr fullCalcOnLoad="1"/>
</workbook>
</file>

<file path=xl/sharedStrings.xml><?xml version="1.0" encoding="utf-8"?>
<sst xmlns="http://schemas.openxmlformats.org/spreadsheetml/2006/main" count="470" uniqueCount="267">
  <si>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</si>
  <si>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</si>
  <si>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</si>
  <si>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</si>
  <si>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</si>
  <si>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</si>
  <si>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</si>
  <si>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</si>
  <si>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</si>
  <si>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</si>
  <si>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</si>
  <si>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</si>
  <si>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</si>
  <si>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</si>
  <si>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</si>
  <si>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</si>
  <si>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</si>
  <si>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</si>
  <si>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</si>
  <si>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</si>
  <si>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</si>
  <si>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</si>
  <si>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</si>
  <si>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</si>
  <si>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</si>
  <si>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</si>
  <si>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</si>
  <si>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</si>
  <si>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</si>
  <si>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</si>
  <si>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</si>
  <si>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</si>
  <si>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</si>
  <si>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</si>
  <si>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</si>
  <si>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</si>
  <si>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</si>
  <si>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</si>
  <si>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</si>
  <si>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</si>
  <si>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</si>
  <si>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</si>
  <si>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</si>
  <si>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</si>
  <si>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</si>
  <si>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</si>
  <si>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</si>
  <si>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</si>
  <si>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</si>
  <si>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</si>
  <si>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</si>
  <si>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</si>
  <si>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</si>
  <si>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</si>
  <si>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</si>
  <si>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</si>
  <si>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</si>
  <si>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</si>
  <si>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</si>
  <si>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</si>
  <si>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</si>
  <si>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</si>
  <si>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</si>
  <si>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</si>
  <si>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</si>
  <si>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</si>
  <si>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</si>
  <si>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</si>
  <si>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</si>
  <si>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</si>
  <si>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</si>
  <si>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</si>
  <si>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</si>
  <si>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</si>
  <si>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</si>
  <si>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</si>
  <si>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</si>
  <si>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</si>
  <si>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</si>
  <si>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</si>
  <si>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</si>
  <si>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</si>
  <si>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</si>
  <si>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</si>
  <si>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</si>
  <si>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</si>
  <si>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</si>
  <si>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</si>
  <si>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</si>
  <si>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</si>
  <si>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</si>
  <si>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</si>
  <si>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</si>
  <si>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</si>
  <si>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</si>
  <si>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</si>
  <si>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</si>
  <si>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</si>
  <si>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</si>
  <si>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</si>
  <si>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</si>
  <si>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</si>
  <si>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</si>
  <si>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</si>
  <si>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</si>
  <si>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</si>
  <si>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</si>
  <si>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</si>
  <si>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</si>
  <si>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</si>
  <si>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</si>
  <si>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</si>
  <si>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</si>
  <si>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</si>
  <si>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</si>
  <si>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</si>
  <si>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</si>
  <si>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</si>
  <si>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</si>
  <si>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</si>
  <si>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</si>
  <si>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</si>
  <si>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</si>
  <si>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</si>
  <si>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</si>
  <si>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</si>
  <si>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</si>
  <si>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</si>
  <si>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</si>
  <si>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</si>
  <si>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</si>
  <si>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</si>
  <si>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</si>
  <si>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</si>
  <si>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</si>
  <si>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</si>
  <si>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</si>
  <si>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</si>
  <si>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</si>
  <si>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</si>
  <si>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</si>
  <si>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</si>
  <si>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</si>
  <si>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</si>
  <si>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</si>
  <si>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</si>
  <si>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</si>
  <si>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</si>
  <si>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</si>
  <si>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</si>
  <si>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</si>
  <si>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</si>
  <si>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</si>
  <si>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</si>
  <si>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</si>
  <si>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</si>
  <si>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</si>
  <si>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</si>
  <si>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</si>
  <si>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</si>
  <si>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</si>
  <si>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</si>
  <si>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</si>
  <si>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</si>
  <si>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</si>
  <si>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</si>
  <si>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</si>
  <si>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</si>
  <si>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</si>
  <si>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</si>
  <si>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</si>
  <si>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</si>
  <si>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</si>
  <si>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</si>
  <si>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</si>
  <si>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</si>
  <si>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</si>
  <si>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</si>
  <si>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</si>
  <si>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</si>
  <si>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</si>
  <si>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</si>
  <si>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</si>
  <si>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</si>
  <si>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</si>
  <si>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</si>
  <si>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</si>
  <si>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</si>
  <si>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</si>
  <si>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</si>
  <si>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</si>
  <si>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</si>
  <si>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</si>
  <si>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</si>
  <si>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</si>
  <si>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</si>
  <si>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</si>
  <si>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</si>
  <si>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</si>
  <si>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</si>
  <si>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</si>
  <si>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</si>
  <si>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</si>
  <si>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</si>
  <si>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</si>
  <si>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</si>
  <si>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</si>
  <si>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</si>
  <si>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</si>
  <si>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</si>
  <si>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</si>
  <si>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</si>
  <si>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</si>
  <si>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</si>
  <si>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</si>
  <si>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</si>
  <si>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</si>
  <si>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</si>
  <si>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</si>
  <si>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</si>
  <si>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</si>
  <si>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</si>
  <si>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</si>
  <si>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</si>
  <si>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</si>
  <si>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</si>
  <si>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</si>
  <si>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</si>
  <si>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</si>
  <si>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</si>
  <si>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</si>
  <si>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</si>
  <si>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27年度</t>
  </si>
  <si>
    <t>（注1）平成23年度～26年度は平成22年国勢調査、平成27年度は平成27年度国勢調査を基に計上している。</t>
  </si>
  <si>
    <t>-</t>
  </si>
  <si>
    <t>－</t>
  </si>
  <si>
    <t>電気事業</t>
  </si>
  <si>
    <t>工業用水道事業</t>
  </si>
  <si>
    <t>水道事業</t>
  </si>
  <si>
    <t>団地造成事業</t>
  </si>
  <si>
    <t>駐車場事業</t>
  </si>
  <si>
    <t>病院事業</t>
  </si>
  <si>
    <t>下水道事業</t>
  </si>
  <si>
    <t>施設管理事業</t>
  </si>
  <si>
    <t>下水道事業</t>
  </si>
  <si>
    <t>-</t>
  </si>
  <si>
    <t>群馬県</t>
  </si>
  <si>
    <t>(平成27年度決算額）</t>
  </si>
  <si>
    <t>住宅供給公社</t>
  </si>
  <si>
    <t>27年度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</si>
  <si>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</si>
  <si>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</si>
  <si>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</si>
  <si>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</si>
  <si>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</si>
  <si>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</si>
  <si>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</si>
  <si>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</si>
  <si>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</si>
  <si>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</si>
  <si>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</si>
  <si>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</si>
  <si>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</si>
  <si>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</si>
  <si>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</si>
  <si>
    <t>群馬県</t>
  </si>
  <si>
    <t>群馬県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</si>
</sst>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33" xfId="48" applyNumberFormat="1" applyFon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217" fontId="0" fillId="0" borderId="21" xfId="48" applyNumberForma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46" xfId="48" applyNumberFormat="1" applyFill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0" fontId="0" fillId="0" borderId="20" xfId="0" applyNumberFormat="1" applyFont="1" applyBorder="1" applyAlignment="1">
      <alignment horizontal="center" vertical="center"/>
    </xf>
    <xf numFmtId="41" fontId="9" fillId="0" borderId="3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5" sqref="E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265</v>
      </c>
      <c r="F1" s="1"/>
    </row>
    <row r="3" ht="14.25">
      <c r="A3" s="27" t="s">
        <v>93</v>
      </c>
    </row>
    <row r="5" spans="1:5" ht="13.5">
      <c r="A5" s="58" t="s">
        <v>222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1" t="s">
        <v>88</v>
      </c>
      <c r="B9" s="261" t="s">
        <v>90</v>
      </c>
      <c r="C9" s="55" t="s">
        <v>4</v>
      </c>
      <c r="D9" s="56"/>
      <c r="E9" s="56"/>
      <c r="F9" s="65">
        <v>269543</v>
      </c>
      <c r="G9" s="75">
        <f>F9/$F$27*100</f>
        <v>36.55246577906034</v>
      </c>
      <c r="H9" s="66">
        <v>279218</v>
      </c>
      <c r="I9" s="80">
        <f>(F9/H9-1)*100</f>
        <v>-3.4650344891804963</v>
      </c>
      <c r="K9" s="108"/>
    </row>
    <row r="10" spans="1:9" ht="18" customHeight="1">
      <c r="A10" s="262"/>
      <c r="B10" s="262"/>
      <c r="C10" s="7"/>
      <c r="D10" s="52" t="s">
        <v>23</v>
      </c>
      <c r="E10" s="53"/>
      <c r="F10" s="67">
        <v>80410</v>
      </c>
      <c r="G10" s="76">
        <f aca="true" t="shared" si="0" ref="G10:G27">F10/$F$27*100</f>
        <v>10.904322402341155</v>
      </c>
      <c r="H10" s="68">
        <v>82932</v>
      </c>
      <c r="I10" s="81">
        <f aca="true" t="shared" si="1" ref="I10:I27">(F10/H10-1)*100</f>
        <v>-3.0410456759754956</v>
      </c>
    </row>
    <row r="11" spans="1:9" ht="18" customHeight="1">
      <c r="A11" s="262"/>
      <c r="B11" s="262"/>
      <c r="C11" s="7"/>
      <c r="D11" s="16"/>
      <c r="E11" s="23" t="s">
        <v>24</v>
      </c>
      <c r="F11" s="69">
        <v>63980</v>
      </c>
      <c r="G11" s="77">
        <f t="shared" si="0"/>
        <v>8.6762659781344</v>
      </c>
      <c r="H11" s="70">
        <v>63550</v>
      </c>
      <c r="I11" s="82">
        <f t="shared" si="1"/>
        <v>0.676632572777347</v>
      </c>
    </row>
    <row r="12" spans="1:9" ht="18" customHeight="1">
      <c r="A12" s="262"/>
      <c r="B12" s="262"/>
      <c r="C12" s="7"/>
      <c r="D12" s="16"/>
      <c r="E12" s="23" t="s">
        <v>25</v>
      </c>
      <c r="F12" s="69">
        <v>7445</v>
      </c>
      <c r="G12" s="77">
        <f t="shared" si="0"/>
        <v>1.0096092561302064</v>
      </c>
      <c r="H12" s="70">
        <v>9750</v>
      </c>
      <c r="I12" s="82">
        <f t="shared" si="1"/>
        <v>-23.641025641025635</v>
      </c>
    </row>
    <row r="13" spans="1:9" ht="18" customHeight="1">
      <c r="A13" s="262"/>
      <c r="B13" s="262"/>
      <c r="C13" s="7"/>
      <c r="D13" s="33"/>
      <c r="E13" s="23" t="s">
        <v>26</v>
      </c>
      <c r="F13" s="69">
        <v>540</v>
      </c>
      <c r="G13" s="77">
        <f t="shared" si="0"/>
        <v>0.07322887821495117</v>
      </c>
      <c r="H13" s="70">
        <v>512</v>
      </c>
      <c r="I13" s="82">
        <f t="shared" si="1"/>
        <v>5.46875</v>
      </c>
    </row>
    <row r="14" spans="1:9" ht="18" customHeight="1">
      <c r="A14" s="262"/>
      <c r="B14" s="262"/>
      <c r="C14" s="7"/>
      <c r="D14" s="61" t="s">
        <v>27</v>
      </c>
      <c r="E14" s="51"/>
      <c r="F14" s="65">
        <v>51553</v>
      </c>
      <c r="G14" s="75">
        <f t="shared" si="0"/>
        <v>6.9910525159544035</v>
      </c>
      <c r="H14" s="66">
        <v>66375</v>
      </c>
      <c r="I14" s="83">
        <f t="shared" si="1"/>
        <v>-22.33069679849341</v>
      </c>
    </row>
    <row r="15" spans="1:9" ht="18" customHeight="1">
      <c r="A15" s="262"/>
      <c r="B15" s="262"/>
      <c r="C15" s="7"/>
      <c r="D15" s="16"/>
      <c r="E15" s="23" t="s">
        <v>28</v>
      </c>
      <c r="F15" s="69">
        <v>1848</v>
      </c>
      <c r="G15" s="77">
        <f t="shared" si="0"/>
        <v>0.25060549433561063</v>
      </c>
      <c r="H15" s="70">
        <v>1840</v>
      </c>
      <c r="I15" s="82">
        <f t="shared" si="1"/>
        <v>0.43478260869564966</v>
      </c>
    </row>
    <row r="16" spans="1:11" ht="18" customHeight="1">
      <c r="A16" s="262"/>
      <c r="B16" s="262"/>
      <c r="C16" s="7"/>
      <c r="D16" s="16"/>
      <c r="E16" s="29" t="s">
        <v>29</v>
      </c>
      <c r="F16" s="67">
        <v>49704</v>
      </c>
      <c r="G16" s="76">
        <f t="shared" si="0"/>
        <v>6.7403114125850605</v>
      </c>
      <c r="H16" s="68">
        <v>64535</v>
      </c>
      <c r="I16" s="81">
        <f t="shared" si="1"/>
        <v>-22.98132796157124</v>
      </c>
      <c r="K16" s="109"/>
    </row>
    <row r="17" spans="1:9" ht="18" customHeight="1">
      <c r="A17" s="262"/>
      <c r="B17" s="262"/>
      <c r="C17" s="7"/>
      <c r="D17" s="264" t="s">
        <v>30</v>
      </c>
      <c r="E17" s="265"/>
      <c r="F17" s="67">
        <v>75490</v>
      </c>
      <c r="G17" s="76">
        <f t="shared" si="0"/>
        <v>10.23712595638271</v>
      </c>
      <c r="H17" s="68">
        <v>69264</v>
      </c>
      <c r="I17" s="81">
        <f t="shared" si="1"/>
        <v>8.988796488796492</v>
      </c>
    </row>
    <row r="18" spans="1:9" ht="18" customHeight="1">
      <c r="A18" s="262"/>
      <c r="B18" s="262"/>
      <c r="C18" s="7"/>
      <c r="D18" s="266" t="s">
        <v>94</v>
      </c>
      <c r="E18" s="267"/>
      <c r="F18" s="69">
        <v>5212</v>
      </c>
      <c r="G18" s="77">
        <f t="shared" si="0"/>
        <v>0.7067942838080101</v>
      </c>
      <c r="H18" s="70">
        <v>5077</v>
      </c>
      <c r="I18" s="82">
        <f t="shared" si="1"/>
        <v>2.659050620445136</v>
      </c>
    </row>
    <row r="19" spans="1:26" ht="18" customHeight="1">
      <c r="A19" s="262"/>
      <c r="B19" s="262"/>
      <c r="C19" s="10"/>
      <c r="D19" s="266" t="s">
        <v>95</v>
      </c>
      <c r="E19" s="267"/>
      <c r="F19" s="107"/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62"/>
      <c r="B20" s="262"/>
      <c r="C20" s="44" t="s">
        <v>5</v>
      </c>
      <c r="D20" s="43"/>
      <c r="E20" s="43"/>
      <c r="F20" s="69">
        <v>33900</v>
      </c>
      <c r="G20" s="77">
        <f t="shared" si="0"/>
        <v>4.597146243494157</v>
      </c>
      <c r="H20" s="70">
        <v>32000</v>
      </c>
      <c r="I20" s="82">
        <f t="shared" si="1"/>
        <v>5.937499999999996</v>
      </c>
    </row>
    <row r="21" spans="1:9" ht="18" customHeight="1">
      <c r="A21" s="262"/>
      <c r="B21" s="262"/>
      <c r="C21" s="44" t="s">
        <v>6</v>
      </c>
      <c r="D21" s="43"/>
      <c r="E21" s="43"/>
      <c r="F21" s="69">
        <v>115000</v>
      </c>
      <c r="G21" s="77">
        <f t="shared" si="0"/>
        <v>15.595038879109971</v>
      </c>
      <c r="H21" s="70">
        <v>125600</v>
      </c>
      <c r="I21" s="82">
        <f t="shared" si="1"/>
        <v>-8.439490445859876</v>
      </c>
    </row>
    <row r="22" spans="1:9" ht="18" customHeight="1">
      <c r="A22" s="262"/>
      <c r="B22" s="262"/>
      <c r="C22" s="44" t="s">
        <v>31</v>
      </c>
      <c r="D22" s="43"/>
      <c r="E22" s="43"/>
      <c r="F22" s="69">
        <v>13475</v>
      </c>
      <c r="G22" s="77">
        <f t="shared" si="0"/>
        <v>1.8273317295304945</v>
      </c>
      <c r="H22" s="70">
        <v>13519</v>
      </c>
      <c r="I22" s="82">
        <f t="shared" si="1"/>
        <v>-0.32546786004882255</v>
      </c>
    </row>
    <row r="23" spans="1:9" ht="18" customHeight="1">
      <c r="A23" s="262"/>
      <c r="B23" s="262"/>
      <c r="C23" s="44" t="s">
        <v>7</v>
      </c>
      <c r="D23" s="43"/>
      <c r="E23" s="43"/>
      <c r="F23" s="69">
        <v>83849</v>
      </c>
      <c r="G23" s="77">
        <f t="shared" si="0"/>
        <v>11.370681869343407</v>
      </c>
      <c r="H23" s="70">
        <v>80987</v>
      </c>
      <c r="I23" s="82">
        <f t="shared" si="1"/>
        <v>3.5339005025498027</v>
      </c>
    </row>
    <row r="24" spans="1:9" ht="18" customHeight="1">
      <c r="A24" s="262"/>
      <c r="B24" s="262"/>
      <c r="C24" s="44" t="s">
        <v>32</v>
      </c>
      <c r="D24" s="43"/>
      <c r="E24" s="43"/>
      <c r="F24" s="69">
        <v>2472</v>
      </c>
      <c r="G24" s="77">
        <f t="shared" si="0"/>
        <v>0.3352255313839987</v>
      </c>
      <c r="H24" s="70">
        <v>1618</v>
      </c>
      <c r="I24" s="82">
        <f t="shared" si="1"/>
        <v>52.781211372064284</v>
      </c>
    </row>
    <row r="25" spans="1:9" ht="18" customHeight="1">
      <c r="A25" s="262"/>
      <c r="B25" s="262"/>
      <c r="C25" s="44" t="s">
        <v>8</v>
      </c>
      <c r="D25" s="43"/>
      <c r="E25" s="43"/>
      <c r="F25" s="69">
        <v>118800</v>
      </c>
      <c r="G25" s="77">
        <f t="shared" si="0"/>
        <v>16.110353207289258</v>
      </c>
      <c r="H25" s="70">
        <v>94447</v>
      </c>
      <c r="I25" s="82">
        <f t="shared" si="1"/>
        <v>25.78483170455388</v>
      </c>
    </row>
    <row r="26" spans="1:9" ht="18" customHeight="1">
      <c r="A26" s="262"/>
      <c r="B26" s="262"/>
      <c r="C26" s="45" t="s">
        <v>9</v>
      </c>
      <c r="D26" s="46"/>
      <c r="E26" s="46"/>
      <c r="F26" s="71">
        <v>100375</v>
      </c>
      <c r="G26" s="78">
        <f t="shared" si="0"/>
        <v>13.611756760788376</v>
      </c>
      <c r="H26" s="72">
        <v>116177</v>
      </c>
      <c r="I26" s="84">
        <f t="shared" si="1"/>
        <v>-13.601659536741352</v>
      </c>
    </row>
    <row r="27" spans="1:9" ht="18" customHeight="1">
      <c r="A27" s="262"/>
      <c r="B27" s="263"/>
      <c r="C27" s="47" t="s">
        <v>10</v>
      </c>
      <c r="D27" s="31"/>
      <c r="E27" s="31"/>
      <c r="F27" s="73">
        <f>SUM(F9,F20:F26)</f>
        <v>737414</v>
      </c>
      <c r="G27" s="79">
        <f t="shared" si="0"/>
        <v>100</v>
      </c>
      <c r="H27" s="73">
        <f>SUM(H9,H20:H26)</f>
        <v>743566</v>
      </c>
      <c r="I27" s="85">
        <f t="shared" si="1"/>
        <v>-0.8273643496340632</v>
      </c>
    </row>
    <row r="28" spans="1:9" ht="18" customHeight="1">
      <c r="A28" s="262"/>
      <c r="B28" s="261" t="s">
        <v>89</v>
      </c>
      <c r="C28" s="55" t="s">
        <v>11</v>
      </c>
      <c r="D28" s="56"/>
      <c r="E28" s="56"/>
      <c r="F28" s="65">
        <v>364455</v>
      </c>
      <c r="G28" s="75">
        <f>F28/$F$45*100</f>
        <v>49.42339038857412</v>
      </c>
      <c r="H28" s="65">
        <v>367034</v>
      </c>
      <c r="I28" s="86">
        <f>(F28/H28-1)*100</f>
        <v>-0.7026596991014489</v>
      </c>
    </row>
    <row r="29" spans="1:9" ht="18" customHeight="1">
      <c r="A29" s="262"/>
      <c r="B29" s="262"/>
      <c r="C29" s="7"/>
      <c r="D29" s="30" t="s">
        <v>12</v>
      </c>
      <c r="E29" s="43"/>
      <c r="F29" s="69">
        <v>225294</v>
      </c>
      <c r="G29" s="77">
        <f aca="true" t="shared" si="2" ref="G29:G45">F29/$F$45*100</f>
        <v>30.55190164548002</v>
      </c>
      <c r="H29" s="69">
        <v>228008</v>
      </c>
      <c r="I29" s="87">
        <f aca="true" t="shared" si="3" ref="I29:I45">(F29/H29-1)*100</f>
        <v>-1.1903091119609854</v>
      </c>
    </row>
    <row r="30" spans="1:9" ht="18" customHeight="1">
      <c r="A30" s="262"/>
      <c r="B30" s="262"/>
      <c r="C30" s="7"/>
      <c r="D30" s="30" t="s">
        <v>33</v>
      </c>
      <c r="E30" s="43"/>
      <c r="F30" s="69">
        <v>31901</v>
      </c>
      <c r="G30" s="77">
        <f t="shared" si="2"/>
        <v>4.326063785065106</v>
      </c>
      <c r="H30" s="69">
        <v>31217</v>
      </c>
      <c r="I30" s="87">
        <f t="shared" si="3"/>
        <v>2.1911138161899046</v>
      </c>
    </row>
    <row r="31" spans="1:9" ht="18" customHeight="1">
      <c r="A31" s="262"/>
      <c r="B31" s="262"/>
      <c r="C31" s="19"/>
      <c r="D31" s="30" t="s">
        <v>13</v>
      </c>
      <c r="E31" s="43"/>
      <c r="F31" s="69">
        <v>107260</v>
      </c>
      <c r="G31" s="77">
        <f t="shared" si="2"/>
        <v>14.545424958029004</v>
      </c>
      <c r="H31" s="69">
        <v>107809</v>
      </c>
      <c r="I31" s="87">
        <f t="shared" si="3"/>
        <v>-0.5092339229563425</v>
      </c>
    </row>
    <row r="32" spans="1:9" ht="18" customHeight="1">
      <c r="A32" s="262"/>
      <c r="B32" s="262"/>
      <c r="C32" s="50" t="s">
        <v>14</v>
      </c>
      <c r="D32" s="51"/>
      <c r="E32" s="51"/>
      <c r="F32" s="65">
        <v>265835</v>
      </c>
      <c r="G32" s="75">
        <f t="shared" si="2"/>
        <v>36.049627481984345</v>
      </c>
      <c r="H32" s="65">
        <v>267039</v>
      </c>
      <c r="I32" s="86">
        <f t="shared" si="3"/>
        <v>-0.4508704721033263</v>
      </c>
    </row>
    <row r="33" spans="1:9" ht="18" customHeight="1">
      <c r="A33" s="262"/>
      <c r="B33" s="262"/>
      <c r="C33" s="7"/>
      <c r="D33" s="30" t="s">
        <v>15</v>
      </c>
      <c r="E33" s="43"/>
      <c r="F33" s="69">
        <v>26592</v>
      </c>
      <c r="G33" s="77">
        <f t="shared" si="2"/>
        <v>3.6061154249851506</v>
      </c>
      <c r="H33" s="69">
        <v>25383</v>
      </c>
      <c r="I33" s="87">
        <f t="shared" si="3"/>
        <v>4.763030374660215</v>
      </c>
    </row>
    <row r="34" spans="1:9" ht="18" customHeight="1">
      <c r="A34" s="262"/>
      <c r="B34" s="262"/>
      <c r="C34" s="7"/>
      <c r="D34" s="30" t="s">
        <v>34</v>
      </c>
      <c r="E34" s="43"/>
      <c r="F34" s="69">
        <v>5810</v>
      </c>
      <c r="G34" s="77">
        <f t="shared" si="2"/>
        <v>0.787888485979382</v>
      </c>
      <c r="H34" s="69">
        <v>6523</v>
      </c>
      <c r="I34" s="87">
        <f t="shared" si="3"/>
        <v>-10.930553426337575</v>
      </c>
    </row>
    <row r="35" spans="1:9" ht="18" customHeight="1">
      <c r="A35" s="262"/>
      <c r="B35" s="262"/>
      <c r="C35" s="7"/>
      <c r="D35" s="30" t="s">
        <v>35</v>
      </c>
      <c r="E35" s="43"/>
      <c r="F35" s="69">
        <v>166570</v>
      </c>
      <c r="G35" s="77">
        <f t="shared" si="2"/>
        <v>22.588396748637805</v>
      </c>
      <c r="H35" s="69">
        <v>162726</v>
      </c>
      <c r="I35" s="87">
        <f t="shared" si="3"/>
        <v>2.3622531125941704</v>
      </c>
    </row>
    <row r="36" spans="1:9" ht="18" customHeight="1">
      <c r="A36" s="262"/>
      <c r="B36" s="262"/>
      <c r="C36" s="7"/>
      <c r="D36" s="30" t="s">
        <v>36</v>
      </c>
      <c r="E36" s="43"/>
      <c r="F36" s="69">
        <v>3151</v>
      </c>
      <c r="G36" s="77">
        <f t="shared" si="2"/>
        <v>0.4273040652876132</v>
      </c>
      <c r="H36" s="69">
        <v>2750</v>
      </c>
      <c r="I36" s="87">
        <f t="shared" si="3"/>
        <v>14.581818181818186</v>
      </c>
    </row>
    <row r="37" spans="1:9" ht="18" customHeight="1">
      <c r="A37" s="262"/>
      <c r="B37" s="262"/>
      <c r="C37" s="7"/>
      <c r="D37" s="30" t="s">
        <v>16</v>
      </c>
      <c r="E37" s="43"/>
      <c r="F37" s="69">
        <v>8872</v>
      </c>
      <c r="G37" s="77">
        <f t="shared" si="2"/>
        <v>1.2031233472649014</v>
      </c>
      <c r="H37" s="69">
        <v>5437</v>
      </c>
      <c r="I37" s="87">
        <f t="shared" si="3"/>
        <v>63.17822328489977</v>
      </c>
    </row>
    <row r="38" spans="1:9" ht="18" customHeight="1">
      <c r="A38" s="262"/>
      <c r="B38" s="262"/>
      <c r="C38" s="19"/>
      <c r="D38" s="30" t="s">
        <v>37</v>
      </c>
      <c r="E38" s="43"/>
      <c r="F38" s="69">
        <v>54632</v>
      </c>
      <c r="G38" s="77">
        <f t="shared" si="2"/>
        <v>7.408592730813355</v>
      </c>
      <c r="H38" s="69">
        <v>64013</v>
      </c>
      <c r="I38" s="87">
        <f t="shared" si="3"/>
        <v>-14.654835736491023</v>
      </c>
    </row>
    <row r="39" spans="1:9" ht="18" customHeight="1">
      <c r="A39" s="262"/>
      <c r="B39" s="262"/>
      <c r="C39" s="50" t="s">
        <v>17</v>
      </c>
      <c r="D39" s="51"/>
      <c r="E39" s="51"/>
      <c r="F39" s="65">
        <v>107124</v>
      </c>
      <c r="G39" s="75">
        <f t="shared" si="2"/>
        <v>14.526982129441535</v>
      </c>
      <c r="H39" s="65">
        <v>109493</v>
      </c>
      <c r="I39" s="86">
        <f t="shared" si="3"/>
        <v>-2.1636086325153236</v>
      </c>
    </row>
    <row r="40" spans="1:9" ht="18" customHeight="1">
      <c r="A40" s="262"/>
      <c r="B40" s="262"/>
      <c r="C40" s="7"/>
      <c r="D40" s="52" t="s">
        <v>18</v>
      </c>
      <c r="E40" s="53"/>
      <c r="F40" s="67">
        <v>103397</v>
      </c>
      <c r="G40" s="76">
        <f t="shared" si="2"/>
        <v>14.021567260724641</v>
      </c>
      <c r="H40" s="67">
        <v>105515</v>
      </c>
      <c r="I40" s="88">
        <f t="shared" si="3"/>
        <v>-2.0072975406340343</v>
      </c>
    </row>
    <row r="41" spans="1:9" ht="18" customHeight="1">
      <c r="A41" s="262"/>
      <c r="B41" s="262"/>
      <c r="C41" s="7"/>
      <c r="D41" s="16"/>
      <c r="E41" s="104" t="s">
        <v>92</v>
      </c>
      <c r="F41" s="69">
        <v>61888</v>
      </c>
      <c r="G41" s="77">
        <f t="shared" si="2"/>
        <v>8.39257187956833</v>
      </c>
      <c r="H41" s="69">
        <v>64459</v>
      </c>
      <c r="I41" s="89">
        <f t="shared" si="3"/>
        <v>-3.988581889262943</v>
      </c>
    </row>
    <row r="42" spans="1:9" ht="18" customHeight="1">
      <c r="A42" s="262"/>
      <c r="B42" s="262"/>
      <c r="C42" s="7"/>
      <c r="D42" s="33"/>
      <c r="E42" s="32" t="s">
        <v>38</v>
      </c>
      <c r="F42" s="69">
        <v>41509</v>
      </c>
      <c r="G42" s="77">
        <f t="shared" si="2"/>
        <v>5.628995381156312</v>
      </c>
      <c r="H42" s="69">
        <v>41056</v>
      </c>
      <c r="I42" s="89">
        <f t="shared" si="3"/>
        <v>1.1033710054559664</v>
      </c>
    </row>
    <row r="43" spans="1:9" ht="18" customHeight="1">
      <c r="A43" s="262"/>
      <c r="B43" s="262"/>
      <c r="C43" s="7"/>
      <c r="D43" s="30" t="s">
        <v>39</v>
      </c>
      <c r="E43" s="54"/>
      <c r="F43" s="69">
        <v>3727</v>
      </c>
      <c r="G43" s="77">
        <f t="shared" si="2"/>
        <v>0.5054148687168944</v>
      </c>
      <c r="H43" s="69">
        <v>3978</v>
      </c>
      <c r="I43" s="89">
        <f t="shared" si="3"/>
        <v>-6.309703368526898</v>
      </c>
    </row>
    <row r="44" spans="1:9" ht="18" customHeight="1">
      <c r="A44" s="262"/>
      <c r="B44" s="262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3"/>
      <c r="B45" s="263"/>
      <c r="C45" s="11" t="s">
        <v>19</v>
      </c>
      <c r="D45" s="12"/>
      <c r="E45" s="12"/>
      <c r="F45" s="74">
        <f>SUM(F28,F32,F39)</f>
        <v>737414</v>
      </c>
      <c r="G45" s="85">
        <f t="shared" si="2"/>
        <v>100</v>
      </c>
      <c r="H45" s="74">
        <f>SUM(H28,H32,H39)</f>
        <v>743566</v>
      </c>
      <c r="I45" s="85">
        <f t="shared" si="3"/>
        <v>-0.8273643496340632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view="pageBreakPreview" zoomScale="70" zoomScaleSheetLayoutView="70" zoomScalePageLayoutView="0" workbookViewId="0" topLeftCell="A1">
      <pane xSplit="5" ySplit="7" topLeftCell="J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5" width="13.59765625" style="2" customWidth="1"/>
    <col min="26" max="29" width="12" style="2" customWidth="1"/>
    <col min="30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265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9" ht="15.75" customHeight="1">
      <c r="A5" s="31" t="s">
        <v>224</v>
      </c>
      <c r="B5" s="31"/>
      <c r="C5" s="31"/>
      <c r="D5" s="31"/>
      <c r="K5" s="37"/>
      <c r="O5" s="37"/>
      <c r="Q5" s="37"/>
      <c r="S5" s="37" t="s">
        <v>48</v>
      </c>
    </row>
    <row r="6" spans="1:19" ht="15.75" customHeight="1">
      <c r="A6" s="286" t="s">
        <v>49</v>
      </c>
      <c r="B6" s="287"/>
      <c r="C6" s="287"/>
      <c r="D6" s="287"/>
      <c r="E6" s="288"/>
      <c r="F6" s="268" t="s">
        <v>236</v>
      </c>
      <c r="G6" s="269"/>
      <c r="H6" s="268" t="s">
        <v>237</v>
      </c>
      <c r="I6" s="269"/>
      <c r="J6" s="268" t="s">
        <v>238</v>
      </c>
      <c r="K6" s="269"/>
      <c r="L6" s="268" t="s">
        <v>239</v>
      </c>
      <c r="M6" s="269"/>
      <c r="N6" s="268" t="s">
        <v>240</v>
      </c>
      <c r="O6" s="269"/>
      <c r="P6" s="268" t="s">
        <v>243</v>
      </c>
      <c r="Q6" s="269"/>
      <c r="R6" s="268" t="s">
        <v>241</v>
      </c>
      <c r="S6" s="269"/>
    </row>
    <row r="7" spans="1:19" ht="15.75" customHeight="1">
      <c r="A7" s="289"/>
      <c r="B7" s="290"/>
      <c r="C7" s="290"/>
      <c r="D7" s="290"/>
      <c r="E7" s="291"/>
      <c r="F7" s="110" t="s">
        <v>226</v>
      </c>
      <c r="G7" s="38" t="s">
        <v>2</v>
      </c>
      <c r="H7" s="110" t="s">
        <v>225</v>
      </c>
      <c r="I7" s="38" t="s">
        <v>2</v>
      </c>
      <c r="J7" s="110" t="s">
        <v>225</v>
      </c>
      <c r="K7" s="38" t="s">
        <v>2</v>
      </c>
      <c r="L7" s="110" t="s">
        <v>225</v>
      </c>
      <c r="M7" s="38" t="s">
        <v>2</v>
      </c>
      <c r="N7" s="110" t="s">
        <v>225</v>
      </c>
      <c r="O7" s="252" t="s">
        <v>2</v>
      </c>
      <c r="P7" s="110" t="s">
        <v>225</v>
      </c>
      <c r="Q7" s="252" t="s">
        <v>2</v>
      </c>
      <c r="R7" s="110" t="s">
        <v>225</v>
      </c>
      <c r="S7" s="252" t="s">
        <v>2</v>
      </c>
    </row>
    <row r="8" spans="1:29" ht="15.75" customHeight="1">
      <c r="A8" s="276" t="s">
        <v>83</v>
      </c>
      <c r="B8" s="55" t="s">
        <v>50</v>
      </c>
      <c r="C8" s="56"/>
      <c r="D8" s="56"/>
      <c r="E8" s="93" t="s">
        <v>41</v>
      </c>
      <c r="F8" s="111">
        <v>7657</v>
      </c>
      <c r="G8" s="112">
        <v>7573</v>
      </c>
      <c r="H8" s="111">
        <v>2105</v>
      </c>
      <c r="I8" s="113">
        <v>2718</v>
      </c>
      <c r="J8" s="111">
        <v>7423</v>
      </c>
      <c r="K8" s="114">
        <v>7401</v>
      </c>
      <c r="L8" s="111">
        <v>7063</v>
      </c>
      <c r="M8" s="113">
        <v>5388</v>
      </c>
      <c r="N8" s="111">
        <v>129</v>
      </c>
      <c r="O8" s="114">
        <v>128</v>
      </c>
      <c r="P8" s="111">
        <v>931</v>
      </c>
      <c r="Q8" s="114">
        <v>949</v>
      </c>
      <c r="R8" s="111">
        <v>29568</v>
      </c>
      <c r="S8" s="114">
        <v>27783</v>
      </c>
      <c r="T8" s="115"/>
      <c r="U8" s="115"/>
      <c r="V8" s="115"/>
      <c r="W8" s="115"/>
      <c r="X8" s="115"/>
      <c r="Y8" s="115"/>
      <c r="Z8" s="115"/>
      <c r="AA8" s="115"/>
      <c r="AB8" s="115"/>
      <c r="AC8" s="115"/>
    </row>
    <row r="9" spans="1:29" ht="15.75" customHeight="1">
      <c r="A9" s="298"/>
      <c r="B9" s="8"/>
      <c r="C9" s="30" t="s">
        <v>51</v>
      </c>
      <c r="D9" s="43"/>
      <c r="E9" s="91" t="s">
        <v>42</v>
      </c>
      <c r="F9" s="70">
        <v>7657</v>
      </c>
      <c r="G9" s="116">
        <v>7573</v>
      </c>
      <c r="H9" s="70">
        <v>2100</v>
      </c>
      <c r="I9" s="117">
        <v>2126</v>
      </c>
      <c r="J9" s="70">
        <v>7193</v>
      </c>
      <c r="K9" s="118">
        <v>7375</v>
      </c>
      <c r="L9" s="70">
        <v>7050</v>
      </c>
      <c r="M9" s="117">
        <v>5388</v>
      </c>
      <c r="N9" s="70">
        <v>129</v>
      </c>
      <c r="O9" s="118">
        <v>128</v>
      </c>
      <c r="P9" s="70">
        <v>931</v>
      </c>
      <c r="Q9" s="118">
        <v>949</v>
      </c>
      <c r="R9" s="70">
        <v>29422</v>
      </c>
      <c r="S9" s="118">
        <v>27659</v>
      </c>
      <c r="T9" s="115"/>
      <c r="U9" s="115"/>
      <c r="V9" s="115"/>
      <c r="W9" s="115"/>
      <c r="X9" s="115"/>
      <c r="Y9" s="115"/>
      <c r="Z9" s="115"/>
      <c r="AA9" s="115"/>
      <c r="AB9" s="115"/>
      <c r="AC9" s="115"/>
    </row>
    <row r="10" spans="1:29" ht="15.75" customHeight="1">
      <c r="A10" s="298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5</v>
      </c>
      <c r="I10" s="117">
        <v>592</v>
      </c>
      <c r="J10" s="119">
        <v>230</v>
      </c>
      <c r="K10" s="120">
        <v>26</v>
      </c>
      <c r="L10" s="70">
        <v>13</v>
      </c>
      <c r="M10" s="117">
        <v>0</v>
      </c>
      <c r="N10" s="70">
        <v>0</v>
      </c>
      <c r="O10" s="118">
        <v>0</v>
      </c>
      <c r="P10" s="70"/>
      <c r="Q10" s="118">
        <v>0</v>
      </c>
      <c r="R10" s="70">
        <v>146</v>
      </c>
      <c r="S10" s="118">
        <v>124</v>
      </c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ht="15.75" customHeight="1">
      <c r="A11" s="298"/>
      <c r="B11" s="50" t="s">
        <v>53</v>
      </c>
      <c r="C11" s="63"/>
      <c r="D11" s="63"/>
      <c r="E11" s="90" t="s">
        <v>44</v>
      </c>
      <c r="F11" s="121">
        <v>7146</v>
      </c>
      <c r="G11" s="122">
        <v>6899</v>
      </c>
      <c r="H11" s="121">
        <v>1967</v>
      </c>
      <c r="I11" s="123">
        <v>4885</v>
      </c>
      <c r="J11" s="121">
        <v>6284</v>
      </c>
      <c r="K11" s="124">
        <v>5796</v>
      </c>
      <c r="L11" s="121">
        <v>5933</v>
      </c>
      <c r="M11" s="123">
        <v>4605</v>
      </c>
      <c r="N11" s="121">
        <v>129</v>
      </c>
      <c r="O11" s="124">
        <v>128</v>
      </c>
      <c r="P11" s="121">
        <v>808</v>
      </c>
      <c r="Q11" s="124">
        <v>780</v>
      </c>
      <c r="R11" s="121">
        <v>30316</v>
      </c>
      <c r="S11" s="124">
        <v>28509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</row>
    <row r="12" spans="1:29" ht="15.75" customHeight="1">
      <c r="A12" s="298"/>
      <c r="B12" s="7"/>
      <c r="C12" s="30" t="s">
        <v>54</v>
      </c>
      <c r="D12" s="43"/>
      <c r="E12" s="91" t="s">
        <v>45</v>
      </c>
      <c r="F12" s="70">
        <v>7146</v>
      </c>
      <c r="G12" s="116">
        <v>6899</v>
      </c>
      <c r="H12" s="121">
        <v>1967</v>
      </c>
      <c r="I12" s="117">
        <v>2114</v>
      </c>
      <c r="J12" s="121">
        <v>6063</v>
      </c>
      <c r="K12" s="118">
        <v>5790</v>
      </c>
      <c r="L12" s="70">
        <v>5933</v>
      </c>
      <c r="M12" s="117">
        <v>4605</v>
      </c>
      <c r="N12" s="70">
        <v>129</v>
      </c>
      <c r="O12" s="118">
        <v>128</v>
      </c>
      <c r="P12" s="70">
        <v>808</v>
      </c>
      <c r="Q12" s="118">
        <v>780</v>
      </c>
      <c r="R12" s="70">
        <v>30314</v>
      </c>
      <c r="S12" s="118">
        <v>28507</v>
      </c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29" ht="15.75" customHeight="1">
      <c r="A13" s="298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2771</v>
      </c>
      <c r="J13" s="119">
        <v>221</v>
      </c>
      <c r="K13" s="120">
        <v>6</v>
      </c>
      <c r="L13" s="68">
        <v>0</v>
      </c>
      <c r="M13" s="126">
        <v>0</v>
      </c>
      <c r="N13" s="68">
        <v>0</v>
      </c>
      <c r="O13" s="127">
        <v>0</v>
      </c>
      <c r="P13" s="68"/>
      <c r="Q13" s="127">
        <v>0</v>
      </c>
      <c r="R13" s="68">
        <v>2</v>
      </c>
      <c r="S13" s="127">
        <v>2</v>
      </c>
      <c r="T13" s="115"/>
      <c r="U13" s="115"/>
      <c r="V13" s="115"/>
      <c r="W13" s="115"/>
      <c r="X13" s="115"/>
      <c r="Y13" s="115"/>
      <c r="Z13" s="115"/>
      <c r="AA13" s="115"/>
      <c r="AB13" s="115"/>
      <c r="AC13" s="115"/>
    </row>
    <row r="14" spans="1:29" ht="15.75" customHeight="1">
      <c r="A14" s="298"/>
      <c r="B14" s="44" t="s">
        <v>56</v>
      </c>
      <c r="C14" s="43"/>
      <c r="D14" s="43"/>
      <c r="E14" s="91" t="s">
        <v>97</v>
      </c>
      <c r="F14" s="69">
        <f aca="true" t="shared" si="0" ref="F14:S14">F9-F12</f>
        <v>511</v>
      </c>
      <c r="G14" s="128">
        <f t="shared" si="0"/>
        <v>674</v>
      </c>
      <c r="H14" s="69">
        <f t="shared" si="0"/>
        <v>133</v>
      </c>
      <c r="I14" s="128">
        <f t="shared" si="0"/>
        <v>12</v>
      </c>
      <c r="J14" s="69">
        <f t="shared" si="0"/>
        <v>1130</v>
      </c>
      <c r="K14" s="128">
        <f t="shared" si="0"/>
        <v>1585</v>
      </c>
      <c r="L14" s="69">
        <f t="shared" si="0"/>
        <v>1117</v>
      </c>
      <c r="M14" s="128">
        <f t="shared" si="0"/>
        <v>783</v>
      </c>
      <c r="N14" s="69">
        <f aca="true" t="shared" si="1" ref="N14:Q15">N9-N12</f>
        <v>0</v>
      </c>
      <c r="O14" s="128">
        <f t="shared" si="1"/>
        <v>0</v>
      </c>
      <c r="P14" s="69">
        <f t="shared" si="1"/>
        <v>123</v>
      </c>
      <c r="Q14" s="128">
        <f t="shared" si="1"/>
        <v>169</v>
      </c>
      <c r="R14" s="69">
        <f t="shared" si="0"/>
        <v>-892</v>
      </c>
      <c r="S14" s="128">
        <f t="shared" si="0"/>
        <v>-848</v>
      </c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 ht="15.75" customHeight="1">
      <c r="A15" s="298"/>
      <c r="B15" s="44" t="s">
        <v>57</v>
      </c>
      <c r="C15" s="43"/>
      <c r="D15" s="43"/>
      <c r="E15" s="91" t="s">
        <v>98</v>
      </c>
      <c r="F15" s="69">
        <f aca="true" t="shared" si="2" ref="F15:S15">F10-F13</f>
        <v>0</v>
      </c>
      <c r="G15" s="128">
        <f t="shared" si="2"/>
        <v>0</v>
      </c>
      <c r="H15" s="69">
        <f t="shared" si="2"/>
        <v>5</v>
      </c>
      <c r="I15" s="128">
        <f t="shared" si="2"/>
        <v>-2179</v>
      </c>
      <c r="J15" s="69">
        <f t="shared" si="2"/>
        <v>9</v>
      </c>
      <c r="K15" s="128">
        <f t="shared" si="2"/>
        <v>20</v>
      </c>
      <c r="L15" s="69">
        <f t="shared" si="2"/>
        <v>13</v>
      </c>
      <c r="M15" s="128">
        <f t="shared" si="2"/>
        <v>0</v>
      </c>
      <c r="N15" s="69">
        <f t="shared" si="1"/>
        <v>0</v>
      </c>
      <c r="O15" s="128">
        <f t="shared" si="1"/>
        <v>0</v>
      </c>
      <c r="P15" s="69">
        <f t="shared" si="1"/>
        <v>0</v>
      </c>
      <c r="Q15" s="128">
        <f t="shared" si="1"/>
        <v>0</v>
      </c>
      <c r="R15" s="69">
        <f t="shared" si="2"/>
        <v>144</v>
      </c>
      <c r="S15" s="128">
        <f t="shared" si="2"/>
        <v>122</v>
      </c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ht="15.75" customHeight="1">
      <c r="A16" s="298"/>
      <c r="B16" s="44" t="s">
        <v>58</v>
      </c>
      <c r="C16" s="43"/>
      <c r="D16" s="43"/>
      <c r="E16" s="91" t="s">
        <v>99</v>
      </c>
      <c r="F16" s="67">
        <f aca="true" t="shared" si="3" ref="F16:S16">F8-F11</f>
        <v>511</v>
      </c>
      <c r="G16" s="125">
        <f t="shared" si="3"/>
        <v>674</v>
      </c>
      <c r="H16" s="67">
        <f t="shared" si="3"/>
        <v>138</v>
      </c>
      <c r="I16" s="125">
        <f t="shared" si="3"/>
        <v>-2167</v>
      </c>
      <c r="J16" s="67">
        <f t="shared" si="3"/>
        <v>1139</v>
      </c>
      <c r="K16" s="125">
        <f t="shared" si="3"/>
        <v>1605</v>
      </c>
      <c r="L16" s="67">
        <f t="shared" si="3"/>
        <v>1130</v>
      </c>
      <c r="M16" s="125">
        <f t="shared" si="3"/>
        <v>783</v>
      </c>
      <c r="N16" s="67">
        <f>N8-N11</f>
        <v>0</v>
      </c>
      <c r="O16" s="125">
        <f>O8-O11</f>
        <v>0</v>
      </c>
      <c r="P16" s="67">
        <f>P8-P11</f>
        <v>123</v>
      </c>
      <c r="Q16" s="125">
        <f>Q8-Q11</f>
        <v>169</v>
      </c>
      <c r="R16" s="67">
        <f t="shared" si="3"/>
        <v>-748</v>
      </c>
      <c r="S16" s="125">
        <f t="shared" si="3"/>
        <v>-726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ht="15.75" customHeight="1">
      <c r="A17" s="298"/>
      <c r="B17" s="44" t="s">
        <v>59</v>
      </c>
      <c r="C17" s="43"/>
      <c r="D17" s="43"/>
      <c r="E17" s="34"/>
      <c r="F17" s="69"/>
      <c r="G17" s="128"/>
      <c r="H17" s="119"/>
      <c r="I17" s="120"/>
      <c r="J17" s="70"/>
      <c r="K17" s="118"/>
      <c r="L17" s="70"/>
      <c r="M17" s="117"/>
      <c r="N17" s="119"/>
      <c r="O17" s="129"/>
      <c r="P17" s="119"/>
      <c r="Q17" s="129"/>
      <c r="R17" s="119"/>
      <c r="S17" s="129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ht="15.75" customHeight="1">
      <c r="A18" s="299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32"/>
      <c r="Q18" s="134"/>
      <c r="R18" s="132"/>
      <c r="S18" s="134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ht="15.75" customHeight="1">
      <c r="A19" s="298" t="s">
        <v>84</v>
      </c>
      <c r="B19" s="50" t="s">
        <v>61</v>
      </c>
      <c r="C19" s="51"/>
      <c r="D19" s="51"/>
      <c r="E19" s="96"/>
      <c r="F19" s="65">
        <v>1026</v>
      </c>
      <c r="G19" s="135">
        <v>2422</v>
      </c>
      <c r="H19" s="66">
        <v>1503</v>
      </c>
      <c r="I19" s="136">
        <v>355</v>
      </c>
      <c r="J19" s="66">
        <v>1643</v>
      </c>
      <c r="K19" s="137">
        <v>541</v>
      </c>
      <c r="L19" s="66">
        <v>1219</v>
      </c>
      <c r="M19" s="136">
        <v>2083</v>
      </c>
      <c r="N19" s="66">
        <v>117</v>
      </c>
      <c r="O19" s="137">
        <v>111</v>
      </c>
      <c r="P19" s="66">
        <v>50</v>
      </c>
      <c r="Q19" s="137">
        <v>0</v>
      </c>
      <c r="R19" s="66">
        <v>3015</v>
      </c>
      <c r="S19" s="137">
        <v>3660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ht="15.75" customHeight="1">
      <c r="A20" s="298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0</v>
      </c>
      <c r="J20" s="70">
        <v>111</v>
      </c>
      <c r="K20" s="120">
        <v>70</v>
      </c>
      <c r="L20" s="70">
        <v>824</v>
      </c>
      <c r="M20" s="117">
        <v>1977</v>
      </c>
      <c r="N20" s="70">
        <v>0</v>
      </c>
      <c r="O20" s="118">
        <v>0</v>
      </c>
      <c r="P20" s="70"/>
      <c r="Q20" s="118">
        <v>0</v>
      </c>
      <c r="R20" s="70">
        <v>1541</v>
      </c>
      <c r="S20" s="118">
        <v>2288</v>
      </c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ht="15.75" customHeight="1">
      <c r="A21" s="298"/>
      <c r="B21" s="9" t="s">
        <v>63</v>
      </c>
      <c r="C21" s="63"/>
      <c r="D21" s="63"/>
      <c r="E21" s="90" t="s">
        <v>100</v>
      </c>
      <c r="F21" s="138">
        <v>1026</v>
      </c>
      <c r="G21" s="139">
        <v>2422</v>
      </c>
      <c r="H21" s="121">
        <v>1503</v>
      </c>
      <c r="I21" s="123">
        <v>355</v>
      </c>
      <c r="J21" s="121">
        <v>1643</v>
      </c>
      <c r="K21" s="124">
        <v>541</v>
      </c>
      <c r="L21" s="121">
        <v>1219</v>
      </c>
      <c r="M21" s="123">
        <v>2083</v>
      </c>
      <c r="N21" s="121">
        <v>117</v>
      </c>
      <c r="O21" s="124">
        <v>111</v>
      </c>
      <c r="P21" s="121">
        <v>50</v>
      </c>
      <c r="Q21" s="124">
        <v>0</v>
      </c>
      <c r="R21" s="121">
        <v>3015</v>
      </c>
      <c r="S21" s="124">
        <v>3660</v>
      </c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ht="15.75" customHeight="1">
      <c r="A22" s="298"/>
      <c r="B22" s="50" t="s">
        <v>64</v>
      </c>
      <c r="C22" s="51"/>
      <c r="D22" s="51"/>
      <c r="E22" s="96" t="s">
        <v>101</v>
      </c>
      <c r="F22" s="65">
        <v>4360</v>
      </c>
      <c r="G22" s="135">
        <v>5330</v>
      </c>
      <c r="H22" s="66">
        <v>2287</v>
      </c>
      <c r="I22" s="136">
        <v>1574</v>
      </c>
      <c r="J22" s="66">
        <v>4444</v>
      </c>
      <c r="K22" s="137">
        <v>7522</v>
      </c>
      <c r="L22" s="66">
        <v>2704</v>
      </c>
      <c r="M22" s="136">
        <v>4116</v>
      </c>
      <c r="N22" s="66">
        <v>138</v>
      </c>
      <c r="O22" s="137">
        <v>138</v>
      </c>
      <c r="P22" s="66">
        <v>437</v>
      </c>
      <c r="Q22" s="137">
        <v>315</v>
      </c>
      <c r="R22" s="66">
        <v>4354</v>
      </c>
      <c r="S22" s="137">
        <v>4884</v>
      </c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ht="15.75" customHeight="1">
      <c r="A23" s="298"/>
      <c r="B23" s="7" t="s">
        <v>65</v>
      </c>
      <c r="C23" s="52" t="s">
        <v>66</v>
      </c>
      <c r="D23" s="53"/>
      <c r="E23" s="95"/>
      <c r="F23" s="67">
        <v>266</v>
      </c>
      <c r="G23" s="125">
        <v>275</v>
      </c>
      <c r="H23" s="68">
        <v>715</v>
      </c>
      <c r="I23" s="126">
        <v>692</v>
      </c>
      <c r="J23" s="68">
        <v>1558</v>
      </c>
      <c r="K23" s="127">
        <v>1564</v>
      </c>
      <c r="L23" s="68">
        <v>437</v>
      </c>
      <c r="M23" s="126">
        <v>473</v>
      </c>
      <c r="N23" s="68">
        <v>0</v>
      </c>
      <c r="O23" s="127">
        <v>0</v>
      </c>
      <c r="P23" s="68"/>
      <c r="Q23" s="127">
        <v>0</v>
      </c>
      <c r="R23" s="68">
        <v>2736</v>
      </c>
      <c r="S23" s="127">
        <v>2540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ht="15.75" customHeight="1">
      <c r="A24" s="298"/>
      <c r="B24" s="44" t="s">
        <v>102</v>
      </c>
      <c r="C24" s="43"/>
      <c r="D24" s="43"/>
      <c r="E24" s="91" t="s">
        <v>103</v>
      </c>
      <c r="F24" s="69">
        <f aca="true" t="shared" si="4" ref="F24:S24">F21-F22</f>
        <v>-3334</v>
      </c>
      <c r="G24" s="128">
        <f t="shared" si="4"/>
        <v>-2908</v>
      </c>
      <c r="H24" s="69">
        <f t="shared" si="4"/>
        <v>-784</v>
      </c>
      <c r="I24" s="128">
        <f t="shared" si="4"/>
        <v>-1219</v>
      </c>
      <c r="J24" s="69">
        <f t="shared" si="4"/>
        <v>-2801</v>
      </c>
      <c r="K24" s="128">
        <f t="shared" si="4"/>
        <v>-6981</v>
      </c>
      <c r="L24" s="69">
        <f t="shared" si="4"/>
        <v>-1485</v>
      </c>
      <c r="M24" s="128">
        <f t="shared" si="4"/>
        <v>-2033</v>
      </c>
      <c r="N24" s="69">
        <f>N21-N22</f>
        <v>-21</v>
      </c>
      <c r="O24" s="128">
        <f>O21-O22</f>
        <v>-27</v>
      </c>
      <c r="P24" s="69">
        <f>P21-P22</f>
        <v>-387</v>
      </c>
      <c r="Q24" s="128">
        <f>Q21-Q22</f>
        <v>-315</v>
      </c>
      <c r="R24" s="69">
        <f t="shared" si="4"/>
        <v>-1339</v>
      </c>
      <c r="S24" s="128">
        <f t="shared" si="4"/>
        <v>-1224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ht="15.75" customHeight="1">
      <c r="A25" s="298"/>
      <c r="B25" s="101" t="s">
        <v>67</v>
      </c>
      <c r="C25" s="53"/>
      <c r="D25" s="53"/>
      <c r="E25" s="300" t="s">
        <v>104</v>
      </c>
      <c r="F25" s="281">
        <v>3334</v>
      </c>
      <c r="G25" s="274">
        <v>2908</v>
      </c>
      <c r="H25" s="272">
        <v>784</v>
      </c>
      <c r="I25" s="274">
        <v>1219</v>
      </c>
      <c r="J25" s="272">
        <v>2801</v>
      </c>
      <c r="K25" s="274">
        <v>6981</v>
      </c>
      <c r="L25" s="272">
        <v>1485</v>
      </c>
      <c r="M25" s="274">
        <v>2033</v>
      </c>
      <c r="N25" s="272">
        <v>21</v>
      </c>
      <c r="O25" s="274">
        <v>27</v>
      </c>
      <c r="P25" s="272">
        <v>387</v>
      </c>
      <c r="Q25" s="274">
        <v>315</v>
      </c>
      <c r="R25" s="272">
        <v>1339</v>
      </c>
      <c r="S25" s="274">
        <v>1224</v>
      </c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5.75" customHeight="1">
      <c r="A26" s="298"/>
      <c r="B26" s="9" t="s">
        <v>68</v>
      </c>
      <c r="C26" s="63"/>
      <c r="D26" s="63"/>
      <c r="E26" s="301"/>
      <c r="F26" s="282"/>
      <c r="G26" s="275"/>
      <c r="H26" s="273"/>
      <c r="I26" s="275"/>
      <c r="J26" s="273"/>
      <c r="K26" s="275"/>
      <c r="L26" s="273"/>
      <c r="M26" s="275"/>
      <c r="N26" s="273"/>
      <c r="O26" s="275"/>
      <c r="P26" s="273"/>
      <c r="Q26" s="275"/>
      <c r="R26" s="273"/>
      <c r="S26" s="27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ht="15.75" customHeight="1">
      <c r="A27" s="299"/>
      <c r="B27" s="47" t="s">
        <v>105</v>
      </c>
      <c r="C27" s="31"/>
      <c r="D27" s="31"/>
      <c r="E27" s="92" t="s">
        <v>106</v>
      </c>
      <c r="F27" s="73">
        <f aca="true" t="shared" si="5" ref="F27:S27">F24+F25</f>
        <v>0</v>
      </c>
      <c r="G27" s="140">
        <f t="shared" si="5"/>
        <v>0</v>
      </c>
      <c r="H27" s="73">
        <f t="shared" si="5"/>
        <v>0</v>
      </c>
      <c r="I27" s="140">
        <f t="shared" si="5"/>
        <v>0</v>
      </c>
      <c r="J27" s="73">
        <f t="shared" si="5"/>
        <v>0</v>
      </c>
      <c r="K27" s="140">
        <f t="shared" si="5"/>
        <v>0</v>
      </c>
      <c r="L27" s="73">
        <f t="shared" si="5"/>
        <v>0</v>
      </c>
      <c r="M27" s="140">
        <f t="shared" si="5"/>
        <v>0</v>
      </c>
      <c r="N27" s="73">
        <f>N24+N25</f>
        <v>0</v>
      </c>
      <c r="O27" s="140">
        <f>O24+O25</f>
        <v>0</v>
      </c>
      <c r="P27" s="73">
        <f>P24+P25</f>
        <v>0</v>
      </c>
      <c r="Q27" s="140">
        <f>Q24+Q25</f>
        <v>0</v>
      </c>
      <c r="R27" s="73">
        <f t="shared" si="5"/>
        <v>0</v>
      </c>
      <c r="S27" s="140">
        <f t="shared" si="5"/>
        <v>0</v>
      </c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1:29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/>
      <c r="P29" s="115"/>
      <c r="Q29" s="142"/>
      <c r="R29" s="115"/>
      <c r="S29" s="142" t="s">
        <v>107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42"/>
    </row>
    <row r="30" spans="1:29" ht="15.75" customHeight="1">
      <c r="A30" s="292" t="s">
        <v>69</v>
      </c>
      <c r="B30" s="293"/>
      <c r="C30" s="293"/>
      <c r="D30" s="293"/>
      <c r="E30" s="294"/>
      <c r="F30" s="270" t="s">
        <v>244</v>
      </c>
      <c r="G30" s="271"/>
      <c r="H30" s="270"/>
      <c r="I30" s="271"/>
      <c r="J30" s="270"/>
      <c r="K30" s="271"/>
      <c r="L30" s="270"/>
      <c r="M30" s="271"/>
      <c r="N30" s="270"/>
      <c r="O30" s="271"/>
      <c r="P30" s="270"/>
      <c r="Q30" s="271"/>
      <c r="R30" s="270"/>
      <c r="S30" s="271"/>
      <c r="T30" s="143"/>
      <c r="U30" s="141"/>
      <c r="V30" s="143"/>
      <c r="W30" s="141"/>
      <c r="X30" s="143"/>
      <c r="Y30" s="141"/>
      <c r="Z30" s="143"/>
      <c r="AA30" s="141"/>
      <c r="AB30" s="143"/>
      <c r="AC30" s="141"/>
    </row>
    <row r="31" spans="1:29" ht="15.75" customHeight="1">
      <c r="A31" s="295"/>
      <c r="B31" s="296"/>
      <c r="C31" s="296"/>
      <c r="D31" s="296"/>
      <c r="E31" s="297"/>
      <c r="F31" s="110" t="s">
        <v>225</v>
      </c>
      <c r="G31" s="144" t="s">
        <v>2</v>
      </c>
      <c r="H31" s="110" t="s">
        <v>225</v>
      </c>
      <c r="I31" s="144" t="s">
        <v>2</v>
      </c>
      <c r="J31" s="110" t="s">
        <v>225</v>
      </c>
      <c r="K31" s="145" t="s">
        <v>2</v>
      </c>
      <c r="L31" s="110" t="s">
        <v>225</v>
      </c>
      <c r="M31" s="144" t="s">
        <v>2</v>
      </c>
      <c r="N31" s="110" t="s">
        <v>225</v>
      </c>
      <c r="O31" s="146" t="s">
        <v>2</v>
      </c>
      <c r="P31" s="110" t="s">
        <v>225</v>
      </c>
      <c r="Q31" s="146" t="s">
        <v>2</v>
      </c>
      <c r="R31" s="110" t="s">
        <v>225</v>
      </c>
      <c r="S31" s="146" t="s">
        <v>2</v>
      </c>
      <c r="T31" s="147"/>
      <c r="U31" s="147"/>
      <c r="V31" s="147"/>
      <c r="W31" s="147"/>
      <c r="X31" s="147"/>
      <c r="Y31" s="147"/>
      <c r="Z31" s="147"/>
      <c r="AA31" s="147"/>
      <c r="AB31" s="147"/>
      <c r="AC31" s="147"/>
    </row>
    <row r="32" spans="1:29" ht="15.75" customHeight="1">
      <c r="A32" s="276" t="s">
        <v>85</v>
      </c>
      <c r="B32" s="55" t="s">
        <v>50</v>
      </c>
      <c r="C32" s="56"/>
      <c r="D32" s="56"/>
      <c r="E32" s="15" t="s">
        <v>41</v>
      </c>
      <c r="F32" s="66">
        <v>3702</v>
      </c>
      <c r="G32" s="148">
        <v>3803</v>
      </c>
      <c r="H32" s="111"/>
      <c r="I32" s="113"/>
      <c r="J32" s="111"/>
      <c r="K32" s="114"/>
      <c r="L32" s="66"/>
      <c r="M32" s="148"/>
      <c r="N32" s="111"/>
      <c r="O32" s="149"/>
      <c r="P32" s="111"/>
      <c r="Q32" s="149"/>
      <c r="R32" s="111"/>
      <c r="S32" s="149"/>
      <c r="T32" s="148"/>
      <c r="U32" s="148"/>
      <c r="V32" s="148"/>
      <c r="W32" s="148"/>
      <c r="X32" s="150"/>
      <c r="Y32" s="150"/>
      <c r="Z32" s="148"/>
      <c r="AA32" s="148"/>
      <c r="AB32" s="150"/>
      <c r="AC32" s="150"/>
    </row>
    <row r="33" spans="1:29" ht="15.75" customHeight="1">
      <c r="A33" s="277"/>
      <c r="B33" s="8"/>
      <c r="C33" s="52" t="s">
        <v>70</v>
      </c>
      <c r="D33" s="53"/>
      <c r="E33" s="99"/>
      <c r="F33" s="68">
        <v>3632</v>
      </c>
      <c r="G33" s="151">
        <v>3733</v>
      </c>
      <c r="H33" s="68"/>
      <c r="I33" s="126"/>
      <c r="J33" s="68"/>
      <c r="K33" s="127"/>
      <c r="L33" s="68"/>
      <c r="M33" s="151"/>
      <c r="N33" s="68"/>
      <c r="O33" s="125"/>
      <c r="P33" s="68"/>
      <c r="Q33" s="125"/>
      <c r="R33" s="68"/>
      <c r="S33" s="125"/>
      <c r="T33" s="148"/>
      <c r="U33" s="148"/>
      <c r="V33" s="148"/>
      <c r="W33" s="148"/>
      <c r="X33" s="150"/>
      <c r="Y33" s="150"/>
      <c r="Z33" s="148"/>
      <c r="AA33" s="148"/>
      <c r="AB33" s="150"/>
      <c r="AC33" s="150"/>
    </row>
    <row r="34" spans="1:29" ht="15.75" customHeight="1">
      <c r="A34" s="277"/>
      <c r="B34" s="8"/>
      <c r="C34" s="24"/>
      <c r="D34" s="30" t="s">
        <v>71</v>
      </c>
      <c r="E34" s="94"/>
      <c r="F34" s="70"/>
      <c r="G34" s="116"/>
      <c r="H34" s="70"/>
      <c r="I34" s="117"/>
      <c r="J34" s="70"/>
      <c r="K34" s="118"/>
      <c r="L34" s="70"/>
      <c r="M34" s="116"/>
      <c r="N34" s="70"/>
      <c r="O34" s="128"/>
      <c r="P34" s="70"/>
      <c r="Q34" s="128"/>
      <c r="R34" s="70"/>
      <c r="S34" s="128"/>
      <c r="T34" s="148"/>
      <c r="U34" s="148"/>
      <c r="V34" s="148"/>
      <c r="W34" s="148"/>
      <c r="X34" s="150"/>
      <c r="Y34" s="150"/>
      <c r="Z34" s="148"/>
      <c r="AA34" s="148"/>
      <c r="AB34" s="150"/>
      <c r="AC34" s="150"/>
    </row>
    <row r="35" spans="1:29" ht="15.75" customHeight="1">
      <c r="A35" s="277"/>
      <c r="B35" s="10"/>
      <c r="C35" s="62" t="s">
        <v>72</v>
      </c>
      <c r="D35" s="63"/>
      <c r="E35" s="100"/>
      <c r="F35" s="121">
        <v>70</v>
      </c>
      <c r="G35" s="122">
        <v>70</v>
      </c>
      <c r="H35" s="121"/>
      <c r="I35" s="123"/>
      <c r="J35" s="152"/>
      <c r="K35" s="153"/>
      <c r="L35" s="121"/>
      <c r="M35" s="122"/>
      <c r="N35" s="121"/>
      <c r="O35" s="139"/>
      <c r="P35" s="121"/>
      <c r="Q35" s="139"/>
      <c r="R35" s="121"/>
      <c r="S35" s="139"/>
      <c r="T35" s="148"/>
      <c r="U35" s="148"/>
      <c r="V35" s="148"/>
      <c r="W35" s="148"/>
      <c r="X35" s="150"/>
      <c r="Y35" s="150"/>
      <c r="Z35" s="148"/>
      <c r="AA35" s="148"/>
      <c r="AB35" s="150"/>
      <c r="AC35" s="150"/>
    </row>
    <row r="36" spans="1:29" ht="15.75" customHeight="1">
      <c r="A36" s="277"/>
      <c r="B36" s="50" t="s">
        <v>53</v>
      </c>
      <c r="C36" s="51"/>
      <c r="D36" s="51"/>
      <c r="E36" s="15" t="s">
        <v>42</v>
      </c>
      <c r="F36" s="65">
        <v>3702</v>
      </c>
      <c r="G36" s="125">
        <v>3803</v>
      </c>
      <c r="H36" s="66"/>
      <c r="I36" s="136"/>
      <c r="J36" s="66"/>
      <c r="K36" s="137"/>
      <c r="L36" s="66"/>
      <c r="M36" s="148"/>
      <c r="N36" s="66"/>
      <c r="O36" s="135"/>
      <c r="P36" s="66"/>
      <c r="Q36" s="135"/>
      <c r="R36" s="66"/>
      <c r="S36" s="135"/>
      <c r="T36" s="148"/>
      <c r="U36" s="148"/>
      <c r="V36" s="148"/>
      <c r="W36" s="148"/>
      <c r="X36" s="148"/>
      <c r="Y36" s="148"/>
      <c r="Z36" s="148"/>
      <c r="AA36" s="148"/>
      <c r="AB36" s="150"/>
      <c r="AC36" s="150"/>
    </row>
    <row r="37" spans="1:29" ht="15.75" customHeight="1">
      <c r="A37" s="277"/>
      <c r="B37" s="8"/>
      <c r="C37" s="30" t="s">
        <v>73</v>
      </c>
      <c r="D37" s="43"/>
      <c r="E37" s="94"/>
      <c r="F37" s="69">
        <v>3702</v>
      </c>
      <c r="G37" s="128">
        <v>3803</v>
      </c>
      <c r="H37" s="70"/>
      <c r="I37" s="117"/>
      <c r="J37" s="70"/>
      <c r="K37" s="118"/>
      <c r="L37" s="70"/>
      <c r="M37" s="116"/>
      <c r="N37" s="70"/>
      <c r="O37" s="128"/>
      <c r="P37" s="70"/>
      <c r="Q37" s="128"/>
      <c r="R37" s="70"/>
      <c r="S37" s="128"/>
      <c r="T37" s="148"/>
      <c r="U37" s="148"/>
      <c r="V37" s="148"/>
      <c r="W37" s="148"/>
      <c r="X37" s="148"/>
      <c r="Y37" s="148"/>
      <c r="Z37" s="148"/>
      <c r="AA37" s="148"/>
      <c r="AB37" s="150"/>
      <c r="AC37" s="150"/>
    </row>
    <row r="38" spans="1:29" ht="15.75" customHeight="1">
      <c r="A38" s="277"/>
      <c r="B38" s="10"/>
      <c r="C38" s="30" t="s">
        <v>74</v>
      </c>
      <c r="D38" s="43"/>
      <c r="E38" s="94"/>
      <c r="F38" s="69"/>
      <c r="G38" s="128"/>
      <c r="H38" s="70"/>
      <c r="I38" s="117"/>
      <c r="J38" s="70"/>
      <c r="K38" s="153"/>
      <c r="L38" s="70"/>
      <c r="M38" s="116"/>
      <c r="N38" s="70"/>
      <c r="O38" s="128"/>
      <c r="P38" s="70"/>
      <c r="Q38" s="128"/>
      <c r="R38" s="70"/>
      <c r="S38" s="128"/>
      <c r="T38" s="148"/>
      <c r="U38" s="148"/>
      <c r="V38" s="150"/>
      <c r="W38" s="150"/>
      <c r="X38" s="148"/>
      <c r="Y38" s="148"/>
      <c r="Z38" s="148"/>
      <c r="AA38" s="148"/>
      <c r="AB38" s="150"/>
      <c r="AC38" s="150"/>
    </row>
    <row r="39" spans="1:29" ht="15.75" customHeight="1">
      <c r="A39" s="278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aca="true" t="shared" si="6" ref="G39:S39">G32-G36</f>
        <v>0</v>
      </c>
      <c r="H39" s="73">
        <f t="shared" si="6"/>
        <v>0</v>
      </c>
      <c r="I39" s="140">
        <f t="shared" si="6"/>
        <v>0</v>
      </c>
      <c r="J39" s="73">
        <f t="shared" si="6"/>
        <v>0</v>
      </c>
      <c r="K39" s="140">
        <f t="shared" si="6"/>
        <v>0</v>
      </c>
      <c r="L39" s="73">
        <f t="shared" si="6"/>
        <v>0</v>
      </c>
      <c r="M39" s="140">
        <f t="shared" si="6"/>
        <v>0</v>
      </c>
      <c r="N39" s="73">
        <f>N32-N36</f>
        <v>0</v>
      </c>
      <c r="O39" s="140">
        <f>O32-O36</f>
        <v>0</v>
      </c>
      <c r="P39" s="73">
        <f>P32-P36</f>
        <v>0</v>
      </c>
      <c r="Q39" s="140">
        <f>Q32-Q36</f>
        <v>0</v>
      </c>
      <c r="R39" s="73">
        <f t="shared" si="6"/>
        <v>0</v>
      </c>
      <c r="S39" s="140">
        <f t="shared" si="6"/>
        <v>0</v>
      </c>
      <c r="T39" s="148"/>
      <c r="U39" s="148"/>
      <c r="V39" s="148"/>
      <c r="W39" s="148"/>
      <c r="X39" s="148"/>
      <c r="Y39" s="148"/>
      <c r="Z39" s="148"/>
      <c r="AA39" s="148"/>
      <c r="AB39" s="150"/>
      <c r="AC39" s="150"/>
    </row>
    <row r="40" spans="1:29" ht="15.75" customHeight="1">
      <c r="A40" s="276" t="s">
        <v>86</v>
      </c>
      <c r="B40" s="50" t="s">
        <v>76</v>
      </c>
      <c r="C40" s="51"/>
      <c r="D40" s="51"/>
      <c r="E40" s="15" t="s">
        <v>44</v>
      </c>
      <c r="F40" s="65">
        <v>5050</v>
      </c>
      <c r="G40" s="135">
        <v>4557</v>
      </c>
      <c r="H40" s="66"/>
      <c r="I40" s="136"/>
      <c r="J40" s="66"/>
      <c r="K40" s="137"/>
      <c r="L40" s="66"/>
      <c r="M40" s="148"/>
      <c r="N40" s="66"/>
      <c r="O40" s="135"/>
      <c r="P40" s="66"/>
      <c r="Q40" s="135"/>
      <c r="R40" s="66"/>
      <c r="S40" s="135"/>
      <c r="T40" s="148"/>
      <c r="U40" s="148"/>
      <c r="V40" s="148"/>
      <c r="W40" s="148"/>
      <c r="X40" s="150"/>
      <c r="Y40" s="150"/>
      <c r="Z40" s="150"/>
      <c r="AA40" s="150"/>
      <c r="AB40" s="148"/>
      <c r="AC40" s="148"/>
    </row>
    <row r="41" spans="1:29" ht="15.75" customHeight="1">
      <c r="A41" s="279"/>
      <c r="B41" s="10"/>
      <c r="C41" s="30" t="s">
        <v>77</v>
      </c>
      <c r="D41" s="43"/>
      <c r="E41" s="94"/>
      <c r="F41" s="154">
        <v>644</v>
      </c>
      <c r="G41" s="155">
        <v>404</v>
      </c>
      <c r="H41" s="152"/>
      <c r="I41" s="153"/>
      <c r="J41" s="70"/>
      <c r="K41" s="118"/>
      <c r="L41" s="70"/>
      <c r="M41" s="116"/>
      <c r="N41" s="70"/>
      <c r="O41" s="128"/>
      <c r="P41" s="70"/>
      <c r="Q41" s="128"/>
      <c r="R41" s="70"/>
      <c r="S41" s="128"/>
      <c r="T41" s="150"/>
      <c r="U41" s="150"/>
      <c r="V41" s="150"/>
      <c r="W41" s="150"/>
      <c r="X41" s="150"/>
      <c r="Y41" s="150"/>
      <c r="Z41" s="150"/>
      <c r="AA41" s="150"/>
      <c r="AB41" s="148"/>
      <c r="AC41" s="148"/>
    </row>
    <row r="42" spans="1:29" ht="15.75" customHeight="1">
      <c r="A42" s="279"/>
      <c r="B42" s="50" t="s">
        <v>64</v>
      </c>
      <c r="C42" s="51"/>
      <c r="D42" s="51"/>
      <c r="E42" s="15" t="s">
        <v>45</v>
      </c>
      <c r="F42" s="65">
        <v>5050</v>
      </c>
      <c r="G42" s="135">
        <v>4557</v>
      </c>
      <c r="H42" s="66"/>
      <c r="I42" s="136"/>
      <c r="J42" s="66"/>
      <c r="K42" s="137"/>
      <c r="L42" s="66"/>
      <c r="M42" s="148"/>
      <c r="N42" s="66"/>
      <c r="O42" s="135"/>
      <c r="P42" s="66"/>
      <c r="Q42" s="135"/>
      <c r="R42" s="66"/>
      <c r="S42" s="135"/>
      <c r="T42" s="148"/>
      <c r="U42" s="148"/>
      <c r="V42" s="148"/>
      <c r="W42" s="148"/>
      <c r="X42" s="150"/>
      <c r="Y42" s="150"/>
      <c r="Z42" s="148"/>
      <c r="AA42" s="148"/>
      <c r="AB42" s="148"/>
      <c r="AC42" s="148"/>
    </row>
    <row r="43" spans="1:29" ht="15.75" customHeight="1">
      <c r="A43" s="279"/>
      <c r="B43" s="10"/>
      <c r="C43" s="30" t="s">
        <v>78</v>
      </c>
      <c r="D43" s="43"/>
      <c r="E43" s="94"/>
      <c r="F43" s="69">
        <v>1580</v>
      </c>
      <c r="G43" s="128">
        <v>1575</v>
      </c>
      <c r="H43" s="70"/>
      <c r="I43" s="117"/>
      <c r="J43" s="152"/>
      <c r="K43" s="153"/>
      <c r="L43" s="70"/>
      <c r="M43" s="116"/>
      <c r="N43" s="70"/>
      <c r="O43" s="128"/>
      <c r="P43" s="70"/>
      <c r="Q43" s="128"/>
      <c r="R43" s="70"/>
      <c r="S43" s="128"/>
      <c r="T43" s="148"/>
      <c r="U43" s="148"/>
      <c r="V43" s="150"/>
      <c r="W43" s="148"/>
      <c r="X43" s="150"/>
      <c r="Y43" s="150"/>
      <c r="Z43" s="148"/>
      <c r="AA43" s="148"/>
      <c r="AB43" s="150"/>
      <c r="AC43" s="150"/>
    </row>
    <row r="44" spans="1:29" ht="15.75" customHeight="1">
      <c r="A44" s="280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aca="true" t="shared" si="7" ref="G44:S44">G40-G42</f>
        <v>0</v>
      </c>
      <c r="H44" s="130">
        <f t="shared" si="7"/>
        <v>0</v>
      </c>
      <c r="I44" s="131">
        <f t="shared" si="7"/>
        <v>0</v>
      </c>
      <c r="J44" s="130">
        <f t="shared" si="7"/>
        <v>0</v>
      </c>
      <c r="K44" s="131">
        <f t="shared" si="7"/>
        <v>0</v>
      </c>
      <c r="L44" s="130">
        <f t="shared" si="7"/>
        <v>0</v>
      </c>
      <c r="M44" s="131">
        <f t="shared" si="7"/>
        <v>0</v>
      </c>
      <c r="N44" s="130">
        <f>N40-N42</f>
        <v>0</v>
      </c>
      <c r="O44" s="131">
        <f>O40-O42</f>
        <v>0</v>
      </c>
      <c r="P44" s="130">
        <f>P40-P42</f>
        <v>0</v>
      </c>
      <c r="Q44" s="131">
        <f>Q40-Q42</f>
        <v>0</v>
      </c>
      <c r="R44" s="130">
        <f t="shared" si="7"/>
        <v>0</v>
      </c>
      <c r="S44" s="131">
        <f t="shared" si="7"/>
        <v>0</v>
      </c>
      <c r="T44" s="150"/>
      <c r="U44" s="150"/>
      <c r="V44" s="148"/>
      <c r="W44" s="148"/>
      <c r="X44" s="150"/>
      <c r="Y44" s="150"/>
      <c r="Z44" s="148"/>
      <c r="AA44" s="148"/>
      <c r="AB44" s="148"/>
      <c r="AC44" s="148"/>
    </row>
    <row r="45" spans="1:29" ht="15.75" customHeight="1">
      <c r="A45" s="283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8" ref="G45:S45">G39+G44</f>
        <v>0</v>
      </c>
      <c r="H45" s="156">
        <f t="shared" si="8"/>
        <v>0</v>
      </c>
      <c r="I45" s="157">
        <f t="shared" si="8"/>
        <v>0</v>
      </c>
      <c r="J45" s="156">
        <f t="shared" si="8"/>
        <v>0</v>
      </c>
      <c r="K45" s="157">
        <f t="shared" si="8"/>
        <v>0</v>
      </c>
      <c r="L45" s="156">
        <f t="shared" si="8"/>
        <v>0</v>
      </c>
      <c r="M45" s="157">
        <f t="shared" si="8"/>
        <v>0</v>
      </c>
      <c r="N45" s="156">
        <f>N39+N44</f>
        <v>0</v>
      </c>
      <c r="O45" s="157">
        <f>O39+O44</f>
        <v>0</v>
      </c>
      <c r="P45" s="156">
        <f>P39+P44</f>
        <v>0</v>
      </c>
      <c r="Q45" s="157">
        <f>Q39+Q44</f>
        <v>0</v>
      </c>
      <c r="R45" s="156">
        <f t="shared" si="8"/>
        <v>0</v>
      </c>
      <c r="S45" s="157">
        <f t="shared" si="8"/>
        <v>0</v>
      </c>
      <c r="T45" s="148"/>
      <c r="U45" s="148"/>
      <c r="V45" s="148"/>
      <c r="W45" s="148"/>
      <c r="X45" s="148"/>
      <c r="Y45" s="148"/>
      <c r="Z45" s="148"/>
      <c r="AA45" s="148"/>
      <c r="AB45" s="148"/>
      <c r="AC45" s="148"/>
    </row>
    <row r="46" spans="1:29" ht="15.75" customHeight="1">
      <c r="A46" s="284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2"/>
      <c r="Q46" s="129"/>
      <c r="R46" s="152"/>
      <c r="S46" s="129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</row>
    <row r="47" spans="1:29" ht="15.75" customHeight="1">
      <c r="A47" s="284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28"/>
      <c r="P47" s="70"/>
      <c r="Q47" s="128"/>
      <c r="R47" s="70"/>
      <c r="S47" s="12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</row>
    <row r="48" spans="1:29" ht="15.75" customHeight="1">
      <c r="A48" s="285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74"/>
      <c r="Q48" s="140"/>
      <c r="R48" s="74"/>
      <c r="S48" s="140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</row>
    <row r="49" spans="1:20" ht="15.75" customHeight="1">
      <c r="A49" s="13" t="s">
        <v>111</v>
      </c>
      <c r="O49" s="8"/>
      <c r="Q49" s="8"/>
      <c r="S49" s="8"/>
      <c r="T49" s="8"/>
    </row>
    <row r="50" spans="1:20" ht="15.75" customHeight="1">
      <c r="A50" s="13"/>
      <c r="O50" s="8"/>
      <c r="Q50" s="8"/>
      <c r="S50" s="8"/>
      <c r="T50" s="8"/>
    </row>
  </sheetData>
  <sheetProtection/>
  <mergeCells count="36">
    <mergeCell ref="N6:O6"/>
    <mergeCell ref="N25:N26"/>
    <mergeCell ref="O25:O26"/>
    <mergeCell ref="N30:O30"/>
    <mergeCell ref="P6:Q6"/>
    <mergeCell ref="P25:P26"/>
    <mergeCell ref="Q25:Q26"/>
    <mergeCell ref="P30:Q30"/>
    <mergeCell ref="F6:G6"/>
    <mergeCell ref="H6:I6"/>
    <mergeCell ref="A45:A48"/>
    <mergeCell ref="A6:E7"/>
    <mergeCell ref="A30:E31"/>
    <mergeCell ref="A8:A18"/>
    <mergeCell ref="A19:A27"/>
    <mergeCell ref="E25:E26"/>
    <mergeCell ref="R6:S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R30:S30"/>
    <mergeCell ref="F30:G30"/>
    <mergeCell ref="H30:I30"/>
    <mergeCell ref="J30:K30"/>
    <mergeCell ref="L30:M30"/>
    <mergeCell ref="L25:L26"/>
    <mergeCell ref="M25:M26"/>
    <mergeCell ref="R25:R26"/>
    <mergeCell ref="S25:S26"/>
  </mergeCells>
  <printOptions horizontalCentered="1"/>
  <pageMargins left="0.7874015748031497" right="0.2755905511811024" top="0.3937007874015748" bottom="0.35433070866141736" header="0.1968503937007874" footer="0.1968503937007874"/>
  <pageSetup fitToHeight="1" fitToWidth="1" horizontalDpi="600" verticalDpi="600" orientation="landscape" paperSize="9" scale="59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266</v>
      </c>
      <c r="F1" s="1"/>
    </row>
    <row r="3" ht="14.25">
      <c r="A3" s="27" t="s">
        <v>112</v>
      </c>
    </row>
    <row r="5" spans="1:5" ht="13.5">
      <c r="A5" s="58" t="s">
        <v>227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1" t="s">
        <v>88</v>
      </c>
      <c r="B9" s="261" t="s">
        <v>90</v>
      </c>
      <c r="C9" s="55" t="s">
        <v>4</v>
      </c>
      <c r="D9" s="56"/>
      <c r="E9" s="56"/>
      <c r="F9" s="65">
        <v>278320</v>
      </c>
      <c r="G9" s="75">
        <f aca="true" t="shared" si="0" ref="G9:G27">F9/$F$27*100</f>
        <v>36.543877731895144</v>
      </c>
      <c r="H9" s="66">
        <v>244283</v>
      </c>
      <c r="I9" s="80">
        <f aca="true" t="shared" si="1" ref="I9:I45">(F9/H9-1)*100</f>
        <v>13.933429669686381</v>
      </c>
    </row>
    <row r="10" spans="1:9" ht="18" customHeight="1">
      <c r="A10" s="262"/>
      <c r="B10" s="262"/>
      <c r="C10" s="7"/>
      <c r="D10" s="52" t="s">
        <v>23</v>
      </c>
      <c r="E10" s="53"/>
      <c r="F10" s="67">
        <v>83498</v>
      </c>
      <c r="G10" s="76">
        <f t="shared" si="0"/>
        <v>10.963425922886536</v>
      </c>
      <c r="H10" s="68">
        <v>85045</v>
      </c>
      <c r="I10" s="81">
        <f t="shared" si="1"/>
        <v>-1.8190369804221285</v>
      </c>
    </row>
    <row r="11" spans="1:9" ht="18" customHeight="1">
      <c r="A11" s="262"/>
      <c r="B11" s="262"/>
      <c r="C11" s="7"/>
      <c r="D11" s="16"/>
      <c r="E11" s="23" t="s">
        <v>24</v>
      </c>
      <c r="F11" s="69">
        <v>63302</v>
      </c>
      <c r="G11" s="77">
        <f t="shared" si="0"/>
        <v>8.311657617794001</v>
      </c>
      <c r="H11" s="70">
        <v>61937</v>
      </c>
      <c r="I11" s="82">
        <f t="shared" si="1"/>
        <v>2.2038523015321942</v>
      </c>
    </row>
    <row r="12" spans="1:9" ht="18" customHeight="1">
      <c r="A12" s="262"/>
      <c r="B12" s="262"/>
      <c r="C12" s="7"/>
      <c r="D12" s="16"/>
      <c r="E12" s="23" t="s">
        <v>25</v>
      </c>
      <c r="F12" s="69">
        <v>10473</v>
      </c>
      <c r="G12" s="77">
        <f t="shared" si="0"/>
        <v>1.3751222746699403</v>
      </c>
      <c r="H12" s="70">
        <v>13274</v>
      </c>
      <c r="I12" s="82">
        <f t="shared" si="1"/>
        <v>-21.101401235497963</v>
      </c>
    </row>
    <row r="13" spans="1:9" ht="18" customHeight="1">
      <c r="A13" s="262"/>
      <c r="B13" s="262"/>
      <c r="C13" s="7"/>
      <c r="D13" s="33"/>
      <c r="E13" s="23" t="s">
        <v>26</v>
      </c>
      <c r="F13" s="69">
        <v>811</v>
      </c>
      <c r="G13" s="77">
        <f t="shared" si="0"/>
        <v>0.1064856454461302</v>
      </c>
      <c r="H13" s="70">
        <v>957</v>
      </c>
      <c r="I13" s="82">
        <f t="shared" si="1"/>
        <v>-15.25600835945663</v>
      </c>
    </row>
    <row r="14" spans="1:9" ht="18" customHeight="1">
      <c r="A14" s="262"/>
      <c r="B14" s="262"/>
      <c r="C14" s="7"/>
      <c r="D14" s="61" t="s">
        <v>27</v>
      </c>
      <c r="E14" s="51"/>
      <c r="F14" s="65">
        <v>54581</v>
      </c>
      <c r="G14" s="75">
        <f t="shared" si="0"/>
        <v>7.16657584968586</v>
      </c>
      <c r="H14" s="66">
        <v>48888</v>
      </c>
      <c r="I14" s="83">
        <f t="shared" si="1"/>
        <v>11.644984454262808</v>
      </c>
    </row>
    <row r="15" spans="1:9" ht="18" customHeight="1">
      <c r="A15" s="262"/>
      <c r="B15" s="262"/>
      <c r="C15" s="7"/>
      <c r="D15" s="16"/>
      <c r="E15" s="23" t="s">
        <v>28</v>
      </c>
      <c r="F15" s="69">
        <v>1912</v>
      </c>
      <c r="G15" s="77">
        <f t="shared" si="0"/>
        <v>0.2510487720012342</v>
      </c>
      <c r="H15" s="70">
        <v>1658</v>
      </c>
      <c r="I15" s="82">
        <f t="shared" si="1"/>
        <v>15.319662243667075</v>
      </c>
    </row>
    <row r="16" spans="1:9" ht="18" customHeight="1">
      <c r="A16" s="262"/>
      <c r="B16" s="262"/>
      <c r="C16" s="7"/>
      <c r="D16" s="16"/>
      <c r="E16" s="29" t="s">
        <v>29</v>
      </c>
      <c r="F16" s="67">
        <v>52669</v>
      </c>
      <c r="G16" s="76">
        <f t="shared" si="0"/>
        <v>6.915527077684626</v>
      </c>
      <c r="H16" s="68">
        <v>47230</v>
      </c>
      <c r="I16" s="81">
        <f t="shared" si="1"/>
        <v>11.51598560237137</v>
      </c>
    </row>
    <row r="17" spans="1:9" ht="18" customHeight="1">
      <c r="A17" s="262"/>
      <c r="B17" s="262"/>
      <c r="C17" s="7"/>
      <c r="D17" s="266" t="s">
        <v>30</v>
      </c>
      <c r="E17" s="302"/>
      <c r="F17" s="67">
        <v>44632</v>
      </c>
      <c r="G17" s="76">
        <f t="shared" si="0"/>
        <v>5.860255644330066</v>
      </c>
      <c r="H17" s="68">
        <v>23898</v>
      </c>
      <c r="I17" s="81">
        <f t="shared" si="1"/>
        <v>86.76039835969537</v>
      </c>
    </row>
    <row r="18" spans="1:9" ht="18" customHeight="1">
      <c r="A18" s="262"/>
      <c r="B18" s="262"/>
      <c r="C18" s="7"/>
      <c r="D18" s="266" t="s">
        <v>94</v>
      </c>
      <c r="E18" s="267"/>
      <c r="F18" s="69">
        <v>4976</v>
      </c>
      <c r="G18" s="77">
        <f t="shared" si="0"/>
        <v>0.653357055166392</v>
      </c>
      <c r="H18" s="70">
        <v>6014</v>
      </c>
      <c r="I18" s="82">
        <f t="shared" si="1"/>
        <v>-17.25972730295976</v>
      </c>
    </row>
    <row r="19" spans="1:9" ht="18" customHeight="1">
      <c r="A19" s="262"/>
      <c r="B19" s="262"/>
      <c r="C19" s="10"/>
      <c r="D19" s="266" t="s">
        <v>95</v>
      </c>
      <c r="E19" s="267"/>
      <c r="F19" s="254">
        <v>0</v>
      </c>
      <c r="G19" s="77">
        <f t="shared" si="0"/>
        <v>0</v>
      </c>
      <c r="H19" s="70">
        <v>0</v>
      </c>
      <c r="I19" s="77">
        <f>H19/$F$27*100</f>
        <v>0</v>
      </c>
    </row>
    <row r="20" spans="1:9" ht="18" customHeight="1">
      <c r="A20" s="262"/>
      <c r="B20" s="262"/>
      <c r="C20" s="44" t="s">
        <v>5</v>
      </c>
      <c r="D20" s="43"/>
      <c r="E20" s="43"/>
      <c r="F20" s="69">
        <v>36050</v>
      </c>
      <c r="G20" s="77">
        <f t="shared" si="0"/>
        <v>4.733424806822435</v>
      </c>
      <c r="H20" s="70">
        <v>39313</v>
      </c>
      <c r="I20" s="82">
        <f t="shared" si="1"/>
        <v>-8.300053417444609</v>
      </c>
    </row>
    <row r="21" spans="1:9" ht="18" customHeight="1">
      <c r="A21" s="262"/>
      <c r="B21" s="262"/>
      <c r="C21" s="44" t="s">
        <v>6</v>
      </c>
      <c r="D21" s="43"/>
      <c r="E21" s="43"/>
      <c r="F21" s="69">
        <v>123622</v>
      </c>
      <c r="G21" s="77">
        <f t="shared" si="0"/>
        <v>16.231773688460553</v>
      </c>
      <c r="H21" s="70">
        <v>132625</v>
      </c>
      <c r="I21" s="82">
        <f t="shared" si="1"/>
        <v>-6.788312912346839</v>
      </c>
    </row>
    <row r="22" spans="1:9" ht="18" customHeight="1">
      <c r="A22" s="262"/>
      <c r="B22" s="262"/>
      <c r="C22" s="44" t="s">
        <v>31</v>
      </c>
      <c r="D22" s="43"/>
      <c r="E22" s="43"/>
      <c r="F22" s="69">
        <v>12161</v>
      </c>
      <c r="G22" s="77">
        <f t="shared" si="0"/>
        <v>1.596759475055967</v>
      </c>
      <c r="H22" s="70">
        <v>10956</v>
      </c>
      <c r="I22" s="82">
        <f t="shared" si="1"/>
        <v>10.998539612997437</v>
      </c>
    </row>
    <row r="23" spans="1:9" ht="18" customHeight="1">
      <c r="A23" s="262"/>
      <c r="B23" s="262"/>
      <c r="C23" s="44" t="s">
        <v>7</v>
      </c>
      <c r="D23" s="43"/>
      <c r="E23" s="43"/>
      <c r="F23" s="69">
        <v>93522</v>
      </c>
      <c r="G23" s="77">
        <f t="shared" si="0"/>
        <v>12.279593752667065</v>
      </c>
      <c r="H23" s="70">
        <v>89409</v>
      </c>
      <c r="I23" s="82">
        <f t="shared" si="1"/>
        <v>4.600208032748387</v>
      </c>
    </row>
    <row r="24" spans="1:9" ht="18" customHeight="1">
      <c r="A24" s="262"/>
      <c r="B24" s="262"/>
      <c r="C24" s="44" t="s">
        <v>32</v>
      </c>
      <c r="D24" s="43"/>
      <c r="E24" s="43"/>
      <c r="F24" s="69">
        <v>1977</v>
      </c>
      <c r="G24" s="77">
        <f t="shared" si="0"/>
        <v>0.2595833798360042</v>
      </c>
      <c r="H24" s="70">
        <v>2267</v>
      </c>
      <c r="I24" s="82">
        <f t="shared" si="1"/>
        <v>-12.79223643581826</v>
      </c>
    </row>
    <row r="25" spans="1:9" ht="18" customHeight="1">
      <c r="A25" s="262"/>
      <c r="B25" s="262"/>
      <c r="C25" s="44" t="s">
        <v>8</v>
      </c>
      <c r="D25" s="43"/>
      <c r="E25" s="43"/>
      <c r="F25" s="69">
        <v>100365</v>
      </c>
      <c r="G25" s="77">
        <f t="shared" si="0"/>
        <v>13.178091005179851</v>
      </c>
      <c r="H25" s="70">
        <v>104539</v>
      </c>
      <c r="I25" s="82">
        <f t="shared" si="1"/>
        <v>-3.9927682491701644</v>
      </c>
    </row>
    <row r="26" spans="1:9" ht="18" customHeight="1">
      <c r="A26" s="262"/>
      <c r="B26" s="262"/>
      <c r="C26" s="45" t="s">
        <v>9</v>
      </c>
      <c r="D26" s="46"/>
      <c r="E26" s="46"/>
      <c r="F26" s="71">
        <v>115588</v>
      </c>
      <c r="G26" s="78">
        <f t="shared" si="0"/>
        <v>15.176896160082984</v>
      </c>
      <c r="H26" s="72">
        <v>125596</v>
      </c>
      <c r="I26" s="84">
        <f t="shared" si="1"/>
        <v>-7.968406637154047</v>
      </c>
    </row>
    <row r="27" spans="1:9" ht="18" customHeight="1">
      <c r="A27" s="262"/>
      <c r="B27" s="263"/>
      <c r="C27" s="47" t="s">
        <v>10</v>
      </c>
      <c r="D27" s="31"/>
      <c r="E27" s="31"/>
      <c r="F27" s="73">
        <f>SUM(F9,F20:F26)</f>
        <v>761605</v>
      </c>
      <c r="G27" s="79">
        <f t="shared" si="0"/>
        <v>100</v>
      </c>
      <c r="H27" s="73">
        <f>SUM(H9,H20:H26)</f>
        <v>748988</v>
      </c>
      <c r="I27" s="85">
        <f t="shared" si="1"/>
        <v>1.6845396721976824</v>
      </c>
    </row>
    <row r="28" spans="1:9" ht="18" customHeight="1">
      <c r="A28" s="262"/>
      <c r="B28" s="261" t="s">
        <v>89</v>
      </c>
      <c r="C28" s="55" t="s">
        <v>11</v>
      </c>
      <c r="D28" s="56"/>
      <c r="E28" s="56"/>
      <c r="F28" s="65">
        <v>353927</v>
      </c>
      <c r="G28" s="75">
        <f aca="true" t="shared" si="2" ref="G28:G45">F28/$F$45*100</f>
        <v>47.07133309837145</v>
      </c>
      <c r="H28" s="65">
        <v>349370</v>
      </c>
      <c r="I28" s="86">
        <f t="shared" si="1"/>
        <v>1.304347826086949</v>
      </c>
    </row>
    <row r="29" spans="1:9" ht="18" customHeight="1">
      <c r="A29" s="262"/>
      <c r="B29" s="262"/>
      <c r="C29" s="7"/>
      <c r="D29" s="30" t="s">
        <v>12</v>
      </c>
      <c r="E29" s="43"/>
      <c r="F29" s="69">
        <v>224612</v>
      </c>
      <c r="G29" s="77">
        <f t="shared" si="2"/>
        <v>29.87278808876239</v>
      </c>
      <c r="H29" s="69">
        <v>223232</v>
      </c>
      <c r="I29" s="87">
        <f t="shared" si="1"/>
        <v>0.6181909403669694</v>
      </c>
    </row>
    <row r="30" spans="1:9" ht="18" customHeight="1">
      <c r="A30" s="262"/>
      <c r="B30" s="262"/>
      <c r="C30" s="7"/>
      <c r="D30" s="30" t="s">
        <v>33</v>
      </c>
      <c r="E30" s="43"/>
      <c r="F30" s="69">
        <v>25810</v>
      </c>
      <c r="G30" s="77">
        <f t="shared" si="2"/>
        <v>3.432660145366042</v>
      </c>
      <c r="H30" s="69">
        <v>24872</v>
      </c>
      <c r="I30" s="87">
        <f t="shared" si="1"/>
        <v>3.771309102605347</v>
      </c>
    </row>
    <row r="31" spans="1:9" ht="18" customHeight="1">
      <c r="A31" s="262"/>
      <c r="B31" s="262"/>
      <c r="C31" s="19"/>
      <c r="D31" s="30" t="s">
        <v>13</v>
      </c>
      <c r="E31" s="43"/>
      <c r="F31" s="69">
        <v>103505</v>
      </c>
      <c r="G31" s="77">
        <f t="shared" si="2"/>
        <v>13.765884864243013</v>
      </c>
      <c r="H31" s="69">
        <v>101265</v>
      </c>
      <c r="I31" s="87">
        <f t="shared" si="1"/>
        <v>2.21201797264603</v>
      </c>
    </row>
    <row r="32" spans="1:9" ht="18" customHeight="1">
      <c r="A32" s="262"/>
      <c r="B32" s="262"/>
      <c r="C32" s="50" t="s">
        <v>14</v>
      </c>
      <c r="D32" s="51"/>
      <c r="E32" s="51"/>
      <c r="F32" s="65">
        <v>280186</v>
      </c>
      <c r="G32" s="75">
        <f t="shared" si="2"/>
        <v>37.263979678013555</v>
      </c>
      <c r="H32" s="65">
        <v>258107</v>
      </c>
      <c r="I32" s="86">
        <f t="shared" si="1"/>
        <v>8.554204264123012</v>
      </c>
    </row>
    <row r="33" spans="1:9" ht="18" customHeight="1">
      <c r="A33" s="262"/>
      <c r="B33" s="262"/>
      <c r="C33" s="7"/>
      <c r="D33" s="30" t="s">
        <v>15</v>
      </c>
      <c r="E33" s="43"/>
      <c r="F33" s="69">
        <v>24903</v>
      </c>
      <c r="G33" s="77">
        <f t="shared" si="2"/>
        <v>3.3120316001569368</v>
      </c>
      <c r="H33" s="69">
        <v>22935</v>
      </c>
      <c r="I33" s="87">
        <f t="shared" si="1"/>
        <v>8.580771746239368</v>
      </c>
    </row>
    <row r="34" spans="1:9" ht="18" customHeight="1">
      <c r="A34" s="262"/>
      <c r="B34" s="262"/>
      <c r="C34" s="7"/>
      <c r="D34" s="30" t="s">
        <v>34</v>
      </c>
      <c r="E34" s="43"/>
      <c r="F34" s="69">
        <v>3033</v>
      </c>
      <c r="G34" s="77">
        <f t="shared" si="2"/>
        <v>0.40338079120089904</v>
      </c>
      <c r="H34" s="69">
        <v>2970</v>
      </c>
      <c r="I34" s="87">
        <f t="shared" si="1"/>
        <v>2.1212121212121238</v>
      </c>
    </row>
    <row r="35" spans="1:9" ht="18" customHeight="1">
      <c r="A35" s="262"/>
      <c r="B35" s="262"/>
      <c r="C35" s="7"/>
      <c r="D35" s="30" t="s">
        <v>35</v>
      </c>
      <c r="E35" s="43"/>
      <c r="F35" s="69">
        <v>181312</v>
      </c>
      <c r="G35" s="77">
        <f t="shared" si="2"/>
        <v>24.11400527999255</v>
      </c>
      <c r="H35" s="69">
        <v>149369</v>
      </c>
      <c r="I35" s="87">
        <f t="shared" si="1"/>
        <v>21.38529413733774</v>
      </c>
    </row>
    <row r="36" spans="1:9" ht="18" customHeight="1">
      <c r="A36" s="262"/>
      <c r="B36" s="262"/>
      <c r="C36" s="7"/>
      <c r="D36" s="30" t="s">
        <v>36</v>
      </c>
      <c r="E36" s="43"/>
      <c r="F36" s="69">
        <v>2245</v>
      </c>
      <c r="G36" s="77">
        <f t="shared" si="2"/>
        <v>0.29857892391889823</v>
      </c>
      <c r="H36" s="69">
        <v>2200</v>
      </c>
      <c r="I36" s="87">
        <f t="shared" si="1"/>
        <v>2.0454545454545503</v>
      </c>
    </row>
    <row r="37" spans="1:9" ht="18" customHeight="1">
      <c r="A37" s="262"/>
      <c r="B37" s="262"/>
      <c r="C37" s="7"/>
      <c r="D37" s="30" t="s">
        <v>16</v>
      </c>
      <c r="E37" s="43"/>
      <c r="F37" s="69">
        <v>8315</v>
      </c>
      <c r="G37" s="77">
        <f t="shared" si="2"/>
        <v>1.1058724954947168</v>
      </c>
      <c r="H37" s="69">
        <v>7719</v>
      </c>
      <c r="I37" s="87">
        <f t="shared" si="1"/>
        <v>7.7212074102863015</v>
      </c>
    </row>
    <row r="38" spans="1:9" ht="18" customHeight="1">
      <c r="A38" s="262"/>
      <c r="B38" s="262"/>
      <c r="C38" s="19"/>
      <c r="D38" s="30" t="s">
        <v>37</v>
      </c>
      <c r="E38" s="43"/>
      <c r="F38" s="69">
        <v>60378</v>
      </c>
      <c r="G38" s="77">
        <f t="shared" si="2"/>
        <v>8.030110587249549</v>
      </c>
      <c r="H38" s="69">
        <v>72915</v>
      </c>
      <c r="I38" s="87">
        <f t="shared" si="1"/>
        <v>-17.193993005554407</v>
      </c>
    </row>
    <row r="39" spans="1:9" ht="18" customHeight="1">
      <c r="A39" s="262"/>
      <c r="B39" s="262"/>
      <c r="C39" s="50" t="s">
        <v>17</v>
      </c>
      <c r="D39" s="51"/>
      <c r="E39" s="51"/>
      <c r="F39" s="65">
        <v>117782</v>
      </c>
      <c r="G39" s="75">
        <f t="shared" si="2"/>
        <v>15.664687223614997</v>
      </c>
      <c r="H39" s="65">
        <v>124383</v>
      </c>
      <c r="I39" s="86">
        <f t="shared" si="1"/>
        <v>-5.306995328943664</v>
      </c>
    </row>
    <row r="40" spans="1:9" ht="18" customHeight="1">
      <c r="A40" s="262"/>
      <c r="B40" s="262"/>
      <c r="C40" s="7"/>
      <c r="D40" s="52" t="s">
        <v>18</v>
      </c>
      <c r="E40" s="53"/>
      <c r="F40" s="67">
        <v>116814</v>
      </c>
      <c r="G40" s="76">
        <f t="shared" si="2"/>
        <v>15.535945843502086</v>
      </c>
      <c r="H40" s="67">
        <v>123135</v>
      </c>
      <c r="I40" s="88">
        <f t="shared" si="1"/>
        <v>-5.133390181508101</v>
      </c>
    </row>
    <row r="41" spans="1:9" ht="18" customHeight="1">
      <c r="A41" s="262"/>
      <c r="B41" s="262"/>
      <c r="C41" s="7"/>
      <c r="D41" s="16"/>
      <c r="E41" s="104" t="s">
        <v>92</v>
      </c>
      <c r="F41" s="69">
        <v>76065</v>
      </c>
      <c r="G41" s="77">
        <f t="shared" si="2"/>
        <v>10.116439130463695</v>
      </c>
      <c r="H41" s="69">
        <v>84396</v>
      </c>
      <c r="I41" s="89">
        <f t="shared" si="1"/>
        <v>-9.871320915683214</v>
      </c>
    </row>
    <row r="42" spans="1:9" ht="18" customHeight="1">
      <c r="A42" s="262"/>
      <c r="B42" s="262"/>
      <c r="C42" s="7"/>
      <c r="D42" s="33"/>
      <c r="E42" s="32" t="s">
        <v>38</v>
      </c>
      <c r="F42" s="69">
        <v>40749</v>
      </c>
      <c r="G42" s="77">
        <f t="shared" si="2"/>
        <v>5.419506713038389</v>
      </c>
      <c r="H42" s="69">
        <v>38739</v>
      </c>
      <c r="I42" s="89">
        <f t="shared" si="1"/>
        <v>5.188569658483688</v>
      </c>
    </row>
    <row r="43" spans="1:9" ht="18" customHeight="1">
      <c r="A43" s="262"/>
      <c r="B43" s="262"/>
      <c r="C43" s="7"/>
      <c r="D43" s="30" t="s">
        <v>39</v>
      </c>
      <c r="E43" s="54"/>
      <c r="F43" s="69">
        <v>968</v>
      </c>
      <c r="G43" s="77">
        <f t="shared" si="2"/>
        <v>0.1287413801129147</v>
      </c>
      <c r="H43" s="67">
        <v>1248</v>
      </c>
      <c r="I43" s="161">
        <f t="shared" si="1"/>
        <v>-22.435897435897434</v>
      </c>
    </row>
    <row r="44" spans="1:9" ht="18" customHeight="1">
      <c r="A44" s="262"/>
      <c r="B44" s="262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78">
        <f>H44/$F$45*100</f>
        <v>0</v>
      </c>
    </row>
    <row r="45" spans="1:9" ht="18" customHeight="1">
      <c r="A45" s="263"/>
      <c r="B45" s="263"/>
      <c r="C45" s="11" t="s">
        <v>19</v>
      </c>
      <c r="D45" s="12"/>
      <c r="E45" s="12"/>
      <c r="F45" s="74">
        <f>SUM(F28,F32,F39)</f>
        <v>751895</v>
      </c>
      <c r="G45" s="79">
        <f t="shared" si="2"/>
        <v>100</v>
      </c>
      <c r="H45" s="74">
        <f>SUM(H28,H32,H39)</f>
        <v>731860</v>
      </c>
      <c r="I45" s="162">
        <f t="shared" si="1"/>
        <v>2.7375454321864945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266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218</v>
      </c>
      <c r="F6" s="169" t="s">
        <v>219</v>
      </c>
      <c r="G6" s="169" t="s">
        <v>220</v>
      </c>
      <c r="H6" s="169" t="s">
        <v>221</v>
      </c>
      <c r="I6" s="169" t="s">
        <v>232</v>
      </c>
    </row>
    <row r="7" spans="1:9" ht="27" customHeight="1">
      <c r="A7" s="303" t="s">
        <v>117</v>
      </c>
      <c r="B7" s="55" t="s">
        <v>118</v>
      </c>
      <c r="C7" s="56"/>
      <c r="D7" s="93" t="s">
        <v>119</v>
      </c>
      <c r="E7" s="171">
        <v>780559</v>
      </c>
      <c r="F7" s="172">
        <v>750842</v>
      </c>
      <c r="G7" s="172">
        <v>755662</v>
      </c>
      <c r="H7" s="172">
        <v>748988</v>
      </c>
      <c r="I7" s="172">
        <v>761605</v>
      </c>
    </row>
    <row r="8" spans="1:9" ht="27" customHeight="1">
      <c r="A8" s="262"/>
      <c r="B8" s="9"/>
      <c r="C8" s="30" t="s">
        <v>120</v>
      </c>
      <c r="D8" s="91" t="s">
        <v>42</v>
      </c>
      <c r="E8" s="173">
        <v>381003</v>
      </c>
      <c r="F8" s="173">
        <v>379677</v>
      </c>
      <c r="G8" s="173">
        <v>385618</v>
      </c>
      <c r="H8" s="173">
        <v>417002</v>
      </c>
      <c r="I8" s="174">
        <v>438777</v>
      </c>
    </row>
    <row r="9" spans="1:9" ht="27" customHeight="1">
      <c r="A9" s="262"/>
      <c r="B9" s="44" t="s">
        <v>121</v>
      </c>
      <c r="C9" s="43"/>
      <c r="D9" s="94"/>
      <c r="E9" s="175">
        <v>768665</v>
      </c>
      <c r="F9" s="175">
        <v>740019</v>
      </c>
      <c r="G9" s="175">
        <v>745087</v>
      </c>
      <c r="H9" s="175">
        <v>731860</v>
      </c>
      <c r="I9" s="176">
        <v>751895</v>
      </c>
    </row>
    <row r="10" spans="1:9" ht="27" customHeight="1">
      <c r="A10" s="262"/>
      <c r="B10" s="44" t="s">
        <v>122</v>
      </c>
      <c r="C10" s="43"/>
      <c r="D10" s="94"/>
      <c r="E10" s="175">
        <v>11894</v>
      </c>
      <c r="F10" s="175">
        <v>10823</v>
      </c>
      <c r="G10" s="175">
        <v>10575</v>
      </c>
      <c r="H10" s="175">
        <v>17128</v>
      </c>
      <c r="I10" s="176">
        <v>9710</v>
      </c>
    </row>
    <row r="11" spans="1:9" ht="27" customHeight="1">
      <c r="A11" s="262"/>
      <c r="B11" s="44" t="s">
        <v>123</v>
      </c>
      <c r="C11" s="43"/>
      <c r="D11" s="94"/>
      <c r="E11" s="175">
        <v>7766</v>
      </c>
      <c r="F11" s="175">
        <v>8038</v>
      </c>
      <c r="G11" s="175">
        <v>6926</v>
      </c>
      <c r="H11" s="175">
        <v>12508</v>
      </c>
      <c r="I11" s="176">
        <v>5387</v>
      </c>
    </row>
    <row r="12" spans="1:9" ht="27" customHeight="1">
      <c r="A12" s="262"/>
      <c r="B12" s="44" t="s">
        <v>124</v>
      </c>
      <c r="C12" s="43"/>
      <c r="D12" s="94"/>
      <c r="E12" s="175">
        <v>4128</v>
      </c>
      <c r="F12" s="175">
        <v>2786</v>
      </c>
      <c r="G12" s="175">
        <v>3649</v>
      </c>
      <c r="H12" s="175">
        <v>4620</v>
      </c>
      <c r="I12" s="176">
        <v>4324</v>
      </c>
    </row>
    <row r="13" spans="1:9" ht="27" customHeight="1">
      <c r="A13" s="262"/>
      <c r="B13" s="44" t="s">
        <v>125</v>
      </c>
      <c r="C13" s="43"/>
      <c r="D13" s="99"/>
      <c r="E13" s="177">
        <v>-564</v>
      </c>
      <c r="F13" s="177">
        <v>-1342</v>
      </c>
      <c r="G13" s="177">
        <v>863</v>
      </c>
      <c r="H13" s="177">
        <v>971</v>
      </c>
      <c r="I13" s="178">
        <v>-297</v>
      </c>
    </row>
    <row r="14" spans="1:9" ht="27" customHeight="1">
      <c r="A14" s="262"/>
      <c r="B14" s="101" t="s">
        <v>126</v>
      </c>
      <c r="C14" s="53"/>
      <c r="D14" s="99"/>
      <c r="E14" s="177" t="s">
        <v>235</v>
      </c>
      <c r="F14" s="177" t="s">
        <v>235</v>
      </c>
      <c r="G14" s="177" t="s">
        <v>235</v>
      </c>
      <c r="H14" s="177" t="s">
        <v>235</v>
      </c>
      <c r="I14" s="257" t="s">
        <v>245</v>
      </c>
    </row>
    <row r="15" spans="1:9" ht="27" customHeight="1">
      <c r="A15" s="262"/>
      <c r="B15" s="45" t="s">
        <v>127</v>
      </c>
      <c r="C15" s="46"/>
      <c r="D15" s="179"/>
      <c r="E15" s="180">
        <v>-651</v>
      </c>
      <c r="F15" s="180">
        <v>-1384</v>
      </c>
      <c r="G15" s="180">
        <v>721</v>
      </c>
      <c r="H15" s="180">
        <v>867</v>
      </c>
      <c r="I15" s="181">
        <v>-1412</v>
      </c>
    </row>
    <row r="16" spans="1:9" ht="27" customHeight="1">
      <c r="A16" s="262"/>
      <c r="B16" s="182" t="s">
        <v>128</v>
      </c>
      <c r="C16" s="183"/>
      <c r="D16" s="184" t="s">
        <v>43</v>
      </c>
      <c r="E16" s="185">
        <v>85626</v>
      </c>
      <c r="F16" s="185">
        <v>69083</v>
      </c>
      <c r="G16" s="185">
        <v>72862</v>
      </c>
      <c r="H16" s="185">
        <v>57469</v>
      </c>
      <c r="I16" s="186">
        <v>46409</v>
      </c>
    </row>
    <row r="17" spans="1:9" ht="27" customHeight="1">
      <c r="A17" s="262"/>
      <c r="B17" s="44" t="s">
        <v>129</v>
      </c>
      <c r="C17" s="43"/>
      <c r="D17" s="91" t="s">
        <v>44</v>
      </c>
      <c r="E17" s="175">
        <v>76297</v>
      </c>
      <c r="F17" s="175">
        <v>67119</v>
      </c>
      <c r="G17" s="175">
        <v>55485</v>
      </c>
      <c r="H17" s="175">
        <v>60394</v>
      </c>
      <c r="I17" s="176">
        <v>56084</v>
      </c>
    </row>
    <row r="18" spans="1:9" ht="27" customHeight="1">
      <c r="A18" s="262"/>
      <c r="B18" s="44" t="s">
        <v>130</v>
      </c>
      <c r="C18" s="43"/>
      <c r="D18" s="91" t="s">
        <v>45</v>
      </c>
      <c r="E18" s="175">
        <v>1113206</v>
      </c>
      <c r="F18" s="175">
        <v>1142348</v>
      </c>
      <c r="G18" s="175">
        <v>1170964</v>
      </c>
      <c r="H18" s="175">
        <v>1189017</v>
      </c>
      <c r="I18" s="176">
        <v>1199713</v>
      </c>
    </row>
    <row r="19" spans="1:9" ht="27" customHeight="1">
      <c r="A19" s="262"/>
      <c r="B19" s="44" t="s">
        <v>131</v>
      </c>
      <c r="C19" s="43"/>
      <c r="D19" s="91" t="s">
        <v>132</v>
      </c>
      <c r="E19" s="175">
        <f>E17+E18-E16</f>
        <v>1103877</v>
      </c>
      <c r="F19" s="175">
        <f>F17+F18-F16</f>
        <v>1140384</v>
      </c>
      <c r="G19" s="175">
        <f>G17+G18-G16</f>
        <v>1153587</v>
      </c>
      <c r="H19" s="175">
        <f>H17+H18-H16</f>
        <v>1191942</v>
      </c>
      <c r="I19" s="175">
        <f>I17+I18-I16</f>
        <v>1209388</v>
      </c>
    </row>
    <row r="20" spans="1:9" ht="27" customHeight="1">
      <c r="A20" s="262"/>
      <c r="B20" s="44" t="s">
        <v>133</v>
      </c>
      <c r="C20" s="43"/>
      <c r="D20" s="94" t="s">
        <v>134</v>
      </c>
      <c r="E20" s="187">
        <f>E18/E8</f>
        <v>2.921777518812188</v>
      </c>
      <c r="F20" s="187">
        <f>F18/F8</f>
        <v>3.0087363732857137</v>
      </c>
      <c r="G20" s="187">
        <f>G18/G8</f>
        <v>3.0365906155832976</v>
      </c>
      <c r="H20" s="187">
        <f>H18/H8</f>
        <v>2.851346036709656</v>
      </c>
      <c r="I20" s="187">
        <f>I18/I8</f>
        <v>2.7342203442751103</v>
      </c>
    </row>
    <row r="21" spans="1:9" ht="27" customHeight="1">
      <c r="A21" s="262"/>
      <c r="B21" s="44" t="s">
        <v>135</v>
      </c>
      <c r="C21" s="43"/>
      <c r="D21" s="94" t="s">
        <v>136</v>
      </c>
      <c r="E21" s="187">
        <f>E19/E8</f>
        <v>2.8972921473059268</v>
      </c>
      <c r="F21" s="187">
        <f>F19/F8</f>
        <v>3.0035635553378266</v>
      </c>
      <c r="G21" s="187">
        <f>G19/G8</f>
        <v>2.9915278851090976</v>
      </c>
      <c r="H21" s="187">
        <f>H19/H8</f>
        <v>2.858360391556875</v>
      </c>
      <c r="I21" s="187">
        <f>I19/I8</f>
        <v>2.7562702694079224</v>
      </c>
    </row>
    <row r="22" spans="1:9" ht="27" customHeight="1">
      <c r="A22" s="262"/>
      <c r="B22" s="44" t="s">
        <v>137</v>
      </c>
      <c r="C22" s="43"/>
      <c r="D22" s="94" t="s">
        <v>138</v>
      </c>
      <c r="E22" s="175">
        <f>E18/E24*1000000</f>
        <v>554366.684793543</v>
      </c>
      <c r="F22" s="175">
        <f>F18/F24*1000000</f>
        <v>568879.1415430155</v>
      </c>
      <c r="G22" s="175">
        <f>G18/G24*1000000</f>
        <v>583129.6549718436</v>
      </c>
      <c r="H22" s="175">
        <f>H18/H24*1000000</f>
        <v>592119.8883703141</v>
      </c>
      <c r="I22" s="175">
        <f>I18/I24*1000000</f>
        <v>608029.9425020843</v>
      </c>
    </row>
    <row r="23" spans="1:9" ht="27" customHeight="1">
      <c r="A23" s="262"/>
      <c r="B23" s="44" t="s">
        <v>139</v>
      </c>
      <c r="C23" s="43"/>
      <c r="D23" s="94" t="s">
        <v>140</v>
      </c>
      <c r="E23" s="175">
        <f>E19/E24*1000000</f>
        <v>549720.9257853818</v>
      </c>
      <c r="F23" s="175">
        <f>F19/F24*1000000</f>
        <v>567901.0870149815</v>
      </c>
      <c r="G23" s="175">
        <f>G19/G24*1000000</f>
        <v>574476.0635596006</v>
      </c>
      <c r="H23" s="175">
        <f>H19/H24*1000000</f>
        <v>593576.5123491834</v>
      </c>
      <c r="I23" s="175">
        <f>I19/I24*1000000</f>
        <v>612933.3566467236</v>
      </c>
    </row>
    <row r="24" spans="1:9" ht="27" customHeight="1">
      <c r="A24" s="262"/>
      <c r="B24" s="188" t="s">
        <v>141</v>
      </c>
      <c r="C24" s="189"/>
      <c r="D24" s="190" t="s">
        <v>142</v>
      </c>
      <c r="E24" s="180">
        <v>2008068</v>
      </c>
      <c r="F24" s="180">
        <f>E24</f>
        <v>2008068</v>
      </c>
      <c r="G24" s="180">
        <v>2008068</v>
      </c>
      <c r="H24" s="181">
        <f>G24</f>
        <v>2008068</v>
      </c>
      <c r="I24" s="181">
        <v>1973115</v>
      </c>
    </row>
    <row r="25" spans="1:9" ht="27" customHeight="1">
      <c r="A25" s="262"/>
      <c r="B25" s="10" t="s">
        <v>143</v>
      </c>
      <c r="C25" s="191"/>
      <c r="D25" s="192"/>
      <c r="E25" s="173">
        <v>416622</v>
      </c>
      <c r="F25" s="173">
        <v>420241</v>
      </c>
      <c r="G25" s="173">
        <v>418774</v>
      </c>
      <c r="H25" s="173">
        <v>423318</v>
      </c>
      <c r="I25" s="193">
        <v>441768</v>
      </c>
    </row>
    <row r="26" spans="1:9" ht="27" customHeight="1">
      <c r="A26" s="262"/>
      <c r="B26" s="194" t="s">
        <v>144</v>
      </c>
      <c r="C26" s="195"/>
      <c r="D26" s="196"/>
      <c r="E26" s="197">
        <v>0.554</v>
      </c>
      <c r="F26" s="197">
        <v>0.549</v>
      </c>
      <c r="G26" s="197">
        <v>0.564</v>
      </c>
      <c r="H26" s="197">
        <v>0.575</v>
      </c>
      <c r="I26" s="198">
        <v>0.60277</v>
      </c>
    </row>
    <row r="27" spans="1:9" ht="27" customHeight="1">
      <c r="A27" s="262"/>
      <c r="B27" s="194" t="s">
        <v>145</v>
      </c>
      <c r="C27" s="195"/>
      <c r="D27" s="196"/>
      <c r="E27" s="199">
        <v>1</v>
      </c>
      <c r="F27" s="199">
        <v>0.7</v>
      </c>
      <c r="G27" s="199">
        <v>0.9</v>
      </c>
      <c r="H27" s="199">
        <v>1.1</v>
      </c>
      <c r="I27" s="200">
        <v>1</v>
      </c>
    </row>
    <row r="28" spans="1:9" ht="27" customHeight="1">
      <c r="A28" s="262"/>
      <c r="B28" s="194" t="s">
        <v>146</v>
      </c>
      <c r="C28" s="195"/>
      <c r="D28" s="196"/>
      <c r="E28" s="199">
        <v>96.7</v>
      </c>
      <c r="F28" s="199">
        <v>97.4</v>
      </c>
      <c r="G28" s="199">
        <v>95.6</v>
      </c>
      <c r="H28" s="199">
        <v>93.7</v>
      </c>
      <c r="I28" s="200">
        <v>95.8</v>
      </c>
    </row>
    <row r="29" spans="1:9" ht="27" customHeight="1">
      <c r="A29" s="262"/>
      <c r="B29" s="201" t="s">
        <v>147</v>
      </c>
      <c r="C29" s="202"/>
      <c r="D29" s="203"/>
      <c r="E29" s="204">
        <v>52.9</v>
      </c>
      <c r="F29" s="204">
        <v>52.1</v>
      </c>
      <c r="G29" s="204">
        <v>48.3</v>
      </c>
      <c r="H29" s="204">
        <v>50.9</v>
      </c>
      <c r="I29" s="205">
        <v>53.4</v>
      </c>
    </row>
    <row r="30" spans="1:9" ht="27" customHeight="1">
      <c r="A30" s="262"/>
      <c r="B30" s="303" t="s">
        <v>148</v>
      </c>
      <c r="C30" s="25" t="s">
        <v>149</v>
      </c>
      <c r="D30" s="206"/>
      <c r="E30" s="207" t="s">
        <v>235</v>
      </c>
      <c r="F30" s="207" t="s">
        <v>235</v>
      </c>
      <c r="G30" s="207" t="s">
        <v>234</v>
      </c>
      <c r="H30" s="207" t="s">
        <v>234</v>
      </c>
      <c r="I30" s="255" t="s">
        <v>245</v>
      </c>
    </row>
    <row r="31" spans="1:9" ht="27" customHeight="1">
      <c r="A31" s="262"/>
      <c r="B31" s="262"/>
      <c r="C31" s="194" t="s">
        <v>150</v>
      </c>
      <c r="D31" s="196"/>
      <c r="E31" s="199" t="s">
        <v>235</v>
      </c>
      <c r="F31" s="199" t="s">
        <v>235</v>
      </c>
      <c r="G31" s="199" t="s">
        <v>234</v>
      </c>
      <c r="H31" s="199" t="s">
        <v>234</v>
      </c>
      <c r="I31" s="256" t="s">
        <v>245</v>
      </c>
    </row>
    <row r="32" spans="1:9" ht="27" customHeight="1">
      <c r="A32" s="262"/>
      <c r="B32" s="262"/>
      <c r="C32" s="194" t="s">
        <v>151</v>
      </c>
      <c r="D32" s="196"/>
      <c r="E32" s="199">
        <v>11.4</v>
      </c>
      <c r="F32" s="199">
        <v>11.6</v>
      </c>
      <c r="G32" s="199">
        <v>12</v>
      </c>
      <c r="H32" s="199">
        <v>12.2</v>
      </c>
      <c r="I32" s="200">
        <v>12.1</v>
      </c>
    </row>
    <row r="33" spans="1:9" ht="27" customHeight="1">
      <c r="A33" s="263"/>
      <c r="B33" s="263"/>
      <c r="C33" s="201" t="s">
        <v>152</v>
      </c>
      <c r="D33" s="203"/>
      <c r="E33" s="204">
        <v>177</v>
      </c>
      <c r="F33" s="204">
        <v>174.3</v>
      </c>
      <c r="G33" s="204">
        <v>169</v>
      </c>
      <c r="H33" s="204">
        <v>162.8</v>
      </c>
      <c r="I33" s="208">
        <v>155.2</v>
      </c>
    </row>
    <row r="34" spans="1:9" ht="27" customHeight="1">
      <c r="A34" s="2" t="s">
        <v>233</v>
      </c>
      <c r="B34" s="8"/>
      <c r="C34" s="8"/>
      <c r="D34" s="8"/>
      <c r="E34" s="209"/>
      <c r="F34" s="209"/>
      <c r="G34" s="209"/>
      <c r="H34" s="209"/>
      <c r="I34" s="210"/>
    </row>
    <row r="35" ht="27" customHeight="1">
      <c r="A35" s="13" t="s">
        <v>111</v>
      </c>
    </row>
    <row r="36" ht="13.5">
      <c r="A36" s="21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5" width="13.59765625" style="2" customWidth="1"/>
    <col min="26" max="29" width="12" style="2" customWidth="1"/>
    <col min="30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266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9" ht="15.75" customHeight="1">
      <c r="A5" s="31" t="s">
        <v>229</v>
      </c>
      <c r="B5" s="31"/>
      <c r="C5" s="31"/>
      <c r="D5" s="31"/>
      <c r="K5" s="37"/>
      <c r="O5" s="37"/>
      <c r="Q5" s="37"/>
      <c r="S5" s="37" t="s">
        <v>48</v>
      </c>
    </row>
    <row r="6" spans="1:19" ht="15.75" customHeight="1">
      <c r="A6" s="286" t="s">
        <v>49</v>
      </c>
      <c r="B6" s="287"/>
      <c r="C6" s="287"/>
      <c r="D6" s="287"/>
      <c r="E6" s="288"/>
      <c r="F6" s="268" t="s">
        <v>236</v>
      </c>
      <c r="G6" s="269"/>
      <c r="H6" s="268" t="s">
        <v>237</v>
      </c>
      <c r="I6" s="269"/>
      <c r="J6" s="268" t="s">
        <v>238</v>
      </c>
      <c r="K6" s="269"/>
      <c r="L6" s="268" t="s">
        <v>239</v>
      </c>
      <c r="M6" s="269"/>
      <c r="N6" s="268" t="s">
        <v>240</v>
      </c>
      <c r="O6" s="269"/>
      <c r="P6" s="304" t="s">
        <v>243</v>
      </c>
      <c r="Q6" s="269"/>
      <c r="R6" s="268" t="s">
        <v>241</v>
      </c>
      <c r="S6" s="269"/>
    </row>
    <row r="7" spans="1:19" ht="15.75" customHeight="1">
      <c r="A7" s="289"/>
      <c r="B7" s="290"/>
      <c r="C7" s="290"/>
      <c r="D7" s="290"/>
      <c r="E7" s="291"/>
      <c r="F7" s="110" t="s">
        <v>231</v>
      </c>
      <c r="G7" s="38" t="s">
        <v>2</v>
      </c>
      <c r="H7" s="110" t="s">
        <v>230</v>
      </c>
      <c r="I7" s="38" t="s">
        <v>2</v>
      </c>
      <c r="J7" s="110" t="s">
        <v>230</v>
      </c>
      <c r="K7" s="38" t="s">
        <v>2</v>
      </c>
      <c r="L7" s="110" t="s">
        <v>230</v>
      </c>
      <c r="M7" s="38" t="s">
        <v>2</v>
      </c>
      <c r="N7" s="110" t="s">
        <v>230</v>
      </c>
      <c r="O7" s="252" t="s">
        <v>2</v>
      </c>
      <c r="P7" s="110" t="s">
        <v>230</v>
      </c>
      <c r="Q7" s="252" t="s">
        <v>2</v>
      </c>
      <c r="R7" s="110" t="s">
        <v>230</v>
      </c>
      <c r="S7" s="252" t="s">
        <v>2</v>
      </c>
    </row>
    <row r="8" spans="1:29" ht="15.75" customHeight="1">
      <c r="A8" s="276" t="s">
        <v>83</v>
      </c>
      <c r="B8" s="55" t="s">
        <v>50</v>
      </c>
      <c r="C8" s="56"/>
      <c r="D8" s="56"/>
      <c r="E8" s="93" t="s">
        <v>41</v>
      </c>
      <c r="F8" s="111">
        <v>6836</v>
      </c>
      <c r="G8" s="112">
        <v>8646</v>
      </c>
      <c r="H8" s="111">
        <v>2143</v>
      </c>
      <c r="I8" s="113">
        <v>2689</v>
      </c>
      <c r="J8" s="111">
        <v>7179</v>
      </c>
      <c r="K8" s="114">
        <v>10019</v>
      </c>
      <c r="L8" s="111">
        <v>3149</v>
      </c>
      <c r="M8" s="113">
        <v>22261</v>
      </c>
      <c r="N8" s="111">
        <v>130</v>
      </c>
      <c r="O8" s="114">
        <v>145</v>
      </c>
      <c r="P8" s="111">
        <v>906</v>
      </c>
      <c r="Q8" s="114"/>
      <c r="R8" s="111">
        <v>26884</v>
      </c>
      <c r="S8" s="114">
        <v>26116</v>
      </c>
      <c r="T8" s="115"/>
      <c r="U8" s="115"/>
      <c r="V8" s="115"/>
      <c r="W8" s="115"/>
      <c r="X8" s="115"/>
      <c r="Y8" s="115"/>
      <c r="Z8" s="115"/>
      <c r="AA8" s="115"/>
      <c r="AB8" s="115"/>
      <c r="AC8" s="115"/>
    </row>
    <row r="9" spans="1:29" ht="15.75" customHeight="1">
      <c r="A9" s="298"/>
      <c r="B9" s="8"/>
      <c r="C9" s="30" t="s">
        <v>51</v>
      </c>
      <c r="D9" s="43"/>
      <c r="E9" s="91" t="s">
        <v>42</v>
      </c>
      <c r="F9" s="70">
        <v>6812</v>
      </c>
      <c r="G9" s="116">
        <v>6956</v>
      </c>
      <c r="H9" s="70">
        <v>2026</v>
      </c>
      <c r="I9" s="117">
        <v>2064</v>
      </c>
      <c r="J9" s="70">
        <v>6982</v>
      </c>
      <c r="K9" s="118">
        <v>6914</v>
      </c>
      <c r="L9" s="70">
        <v>3125</v>
      </c>
      <c r="M9" s="258">
        <v>2297</v>
      </c>
      <c r="N9" s="70">
        <v>129</v>
      </c>
      <c r="O9" s="118">
        <v>135</v>
      </c>
      <c r="P9" s="70">
        <v>906</v>
      </c>
      <c r="Q9" s="118"/>
      <c r="R9" s="70">
        <v>26790</v>
      </c>
      <c r="S9" s="118">
        <v>25961</v>
      </c>
      <c r="T9" s="115"/>
      <c r="U9" s="115"/>
      <c r="V9" s="115"/>
      <c r="W9" s="115"/>
      <c r="X9" s="115"/>
      <c r="Y9" s="115"/>
      <c r="Z9" s="115"/>
      <c r="AA9" s="115"/>
      <c r="AB9" s="115"/>
      <c r="AC9" s="115"/>
    </row>
    <row r="10" spans="1:29" ht="15.75" customHeight="1">
      <c r="A10" s="298"/>
      <c r="B10" s="10"/>
      <c r="C10" s="30" t="s">
        <v>52</v>
      </c>
      <c r="D10" s="43"/>
      <c r="E10" s="91" t="s">
        <v>43</v>
      </c>
      <c r="F10" s="70">
        <v>24</v>
      </c>
      <c r="G10" s="116">
        <v>1690</v>
      </c>
      <c r="H10" s="70">
        <v>117</v>
      </c>
      <c r="I10" s="117">
        <v>625</v>
      </c>
      <c r="J10" s="119">
        <v>197</v>
      </c>
      <c r="K10" s="120">
        <v>3105</v>
      </c>
      <c r="L10" s="70">
        <v>24</v>
      </c>
      <c r="M10" s="258">
        <v>19964</v>
      </c>
      <c r="N10" s="70">
        <v>1</v>
      </c>
      <c r="O10" s="118">
        <v>10</v>
      </c>
      <c r="P10" s="70"/>
      <c r="Q10" s="118"/>
      <c r="R10" s="70">
        <v>94</v>
      </c>
      <c r="S10" s="118">
        <v>156</v>
      </c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ht="15.75" customHeight="1">
      <c r="A11" s="298"/>
      <c r="B11" s="50" t="s">
        <v>53</v>
      </c>
      <c r="C11" s="63"/>
      <c r="D11" s="63"/>
      <c r="E11" s="90" t="s">
        <v>44</v>
      </c>
      <c r="F11" s="121">
        <v>5416</v>
      </c>
      <c r="G11" s="122">
        <v>7645</v>
      </c>
      <c r="H11" s="121">
        <v>1872</v>
      </c>
      <c r="I11" s="123">
        <v>1910</v>
      </c>
      <c r="J11" s="121">
        <v>5173</v>
      </c>
      <c r="K11" s="124">
        <v>5442</v>
      </c>
      <c r="L11" s="121">
        <v>2663</v>
      </c>
      <c r="M11" s="123">
        <v>24850</v>
      </c>
      <c r="N11" s="121">
        <v>130</v>
      </c>
      <c r="O11" s="124">
        <v>145</v>
      </c>
      <c r="P11" s="121">
        <v>700</v>
      </c>
      <c r="Q11" s="124"/>
      <c r="R11" s="121">
        <v>27050</v>
      </c>
      <c r="S11" s="124">
        <v>31123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</row>
    <row r="12" spans="1:29" ht="15.75" customHeight="1">
      <c r="A12" s="298"/>
      <c r="B12" s="7"/>
      <c r="C12" s="30" t="s">
        <v>54</v>
      </c>
      <c r="D12" s="43"/>
      <c r="E12" s="91" t="s">
        <v>45</v>
      </c>
      <c r="F12" s="70">
        <v>5402</v>
      </c>
      <c r="G12" s="116">
        <v>5250</v>
      </c>
      <c r="H12" s="121">
        <v>1843</v>
      </c>
      <c r="I12" s="117">
        <v>1889</v>
      </c>
      <c r="J12" s="121">
        <v>5173</v>
      </c>
      <c r="K12" s="118">
        <v>5256</v>
      </c>
      <c r="L12" s="70">
        <v>2663</v>
      </c>
      <c r="M12" s="117">
        <v>2169</v>
      </c>
      <c r="N12" s="70">
        <v>130</v>
      </c>
      <c r="O12" s="118">
        <v>144</v>
      </c>
      <c r="P12" s="70">
        <v>700</v>
      </c>
      <c r="Q12" s="118"/>
      <c r="R12" s="70">
        <v>27019</v>
      </c>
      <c r="S12" s="118">
        <v>26466</v>
      </c>
      <c r="T12" s="115"/>
      <c r="U12" s="115"/>
      <c r="V12" s="115"/>
      <c r="W12" s="115"/>
      <c r="X12" s="115"/>
      <c r="Y12" s="115"/>
      <c r="Z12" s="115"/>
      <c r="AA12" s="115"/>
      <c r="AB12" s="115"/>
      <c r="AC12" s="115"/>
    </row>
    <row r="13" spans="1:29" ht="15.75" customHeight="1">
      <c r="A13" s="298"/>
      <c r="B13" s="8"/>
      <c r="C13" s="52" t="s">
        <v>55</v>
      </c>
      <c r="D13" s="53"/>
      <c r="E13" s="95" t="s">
        <v>46</v>
      </c>
      <c r="F13" s="68">
        <v>14</v>
      </c>
      <c r="G13" s="151">
        <v>2395</v>
      </c>
      <c r="H13" s="119">
        <v>29</v>
      </c>
      <c r="I13" s="120">
        <v>21</v>
      </c>
      <c r="J13" s="119">
        <v>0</v>
      </c>
      <c r="K13" s="120">
        <v>186</v>
      </c>
      <c r="L13" s="68">
        <v>0</v>
      </c>
      <c r="M13" s="126">
        <v>22681</v>
      </c>
      <c r="N13" s="68">
        <v>0</v>
      </c>
      <c r="O13" s="127">
        <v>1</v>
      </c>
      <c r="P13" s="68"/>
      <c r="Q13" s="127">
        <v>0</v>
      </c>
      <c r="R13" s="68">
        <v>31</v>
      </c>
      <c r="S13" s="127">
        <v>4657</v>
      </c>
      <c r="T13" s="115"/>
      <c r="U13" s="115"/>
      <c r="V13" s="115"/>
      <c r="W13" s="115"/>
      <c r="X13" s="115"/>
      <c r="Y13" s="115"/>
      <c r="Z13" s="115"/>
      <c r="AA13" s="115"/>
      <c r="AB13" s="115"/>
      <c r="AC13" s="115"/>
    </row>
    <row r="14" spans="1:29" ht="15.75" customHeight="1">
      <c r="A14" s="298"/>
      <c r="B14" s="44" t="s">
        <v>56</v>
      </c>
      <c r="C14" s="43"/>
      <c r="D14" s="43"/>
      <c r="E14" s="91" t="s">
        <v>154</v>
      </c>
      <c r="F14" s="69">
        <f aca="true" t="shared" si="0" ref="F14:S15">F9-F12</f>
        <v>1410</v>
      </c>
      <c r="G14" s="128">
        <f t="shared" si="0"/>
        <v>1706</v>
      </c>
      <c r="H14" s="69">
        <f t="shared" si="0"/>
        <v>183</v>
      </c>
      <c r="I14" s="128">
        <f t="shared" si="0"/>
        <v>175</v>
      </c>
      <c r="J14" s="69">
        <f t="shared" si="0"/>
        <v>1809</v>
      </c>
      <c r="K14" s="128">
        <f t="shared" si="0"/>
        <v>1658</v>
      </c>
      <c r="L14" s="69">
        <f t="shared" si="0"/>
        <v>462</v>
      </c>
      <c r="M14" s="128">
        <f aca="true" t="shared" si="1" ref="M14:Q15">M9-M12</f>
        <v>128</v>
      </c>
      <c r="N14" s="69">
        <f t="shared" si="1"/>
        <v>-1</v>
      </c>
      <c r="O14" s="128">
        <f t="shared" si="1"/>
        <v>-9</v>
      </c>
      <c r="P14" s="69">
        <f t="shared" si="1"/>
        <v>206</v>
      </c>
      <c r="Q14" s="128">
        <f t="shared" si="1"/>
        <v>0</v>
      </c>
      <c r="R14" s="69">
        <f t="shared" si="0"/>
        <v>-229</v>
      </c>
      <c r="S14" s="128">
        <f t="shared" si="0"/>
        <v>-505</v>
      </c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 ht="15.75" customHeight="1">
      <c r="A15" s="298"/>
      <c r="B15" s="44" t="s">
        <v>57</v>
      </c>
      <c r="C15" s="43"/>
      <c r="D15" s="43"/>
      <c r="E15" s="91" t="s">
        <v>155</v>
      </c>
      <c r="F15" s="69">
        <f t="shared" si="0"/>
        <v>10</v>
      </c>
      <c r="G15" s="128">
        <f t="shared" si="0"/>
        <v>-705</v>
      </c>
      <c r="H15" s="69">
        <f t="shared" si="0"/>
        <v>88</v>
      </c>
      <c r="I15" s="128">
        <f t="shared" si="0"/>
        <v>604</v>
      </c>
      <c r="J15" s="69">
        <f t="shared" si="0"/>
        <v>197</v>
      </c>
      <c r="K15" s="128">
        <f t="shared" si="0"/>
        <v>2919</v>
      </c>
      <c r="L15" s="69">
        <f t="shared" si="0"/>
        <v>24</v>
      </c>
      <c r="M15" s="128">
        <f t="shared" si="1"/>
        <v>-2717</v>
      </c>
      <c r="N15" s="69">
        <f t="shared" si="1"/>
        <v>1</v>
      </c>
      <c r="O15" s="128">
        <f t="shared" si="1"/>
        <v>9</v>
      </c>
      <c r="P15" s="69">
        <f t="shared" si="1"/>
        <v>0</v>
      </c>
      <c r="Q15" s="128">
        <f t="shared" si="1"/>
        <v>0</v>
      </c>
      <c r="R15" s="69">
        <f t="shared" si="0"/>
        <v>63</v>
      </c>
      <c r="S15" s="128">
        <f t="shared" si="0"/>
        <v>-4501</v>
      </c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ht="15.75" customHeight="1">
      <c r="A16" s="298"/>
      <c r="B16" s="44" t="s">
        <v>58</v>
      </c>
      <c r="C16" s="43"/>
      <c r="D16" s="43"/>
      <c r="E16" s="91" t="s">
        <v>156</v>
      </c>
      <c r="F16" s="69">
        <f aca="true" t="shared" si="2" ref="F16:S16">F8-F11</f>
        <v>1420</v>
      </c>
      <c r="G16" s="128">
        <f t="shared" si="2"/>
        <v>1001</v>
      </c>
      <c r="H16" s="69">
        <f t="shared" si="2"/>
        <v>271</v>
      </c>
      <c r="I16" s="128">
        <f t="shared" si="2"/>
        <v>779</v>
      </c>
      <c r="J16" s="69">
        <f t="shared" si="2"/>
        <v>2006</v>
      </c>
      <c r="K16" s="128">
        <f t="shared" si="2"/>
        <v>4577</v>
      </c>
      <c r="L16" s="69">
        <f t="shared" si="2"/>
        <v>486</v>
      </c>
      <c r="M16" s="128">
        <f>M8-M11</f>
        <v>-2589</v>
      </c>
      <c r="N16" s="69">
        <f>N8-N11</f>
        <v>0</v>
      </c>
      <c r="O16" s="128">
        <f>O8-O11</f>
        <v>0</v>
      </c>
      <c r="P16" s="69">
        <f>P8-P11</f>
        <v>206</v>
      </c>
      <c r="Q16" s="128">
        <f>Q8-Q11</f>
        <v>0</v>
      </c>
      <c r="R16" s="69">
        <f t="shared" si="2"/>
        <v>-166</v>
      </c>
      <c r="S16" s="128">
        <f t="shared" si="2"/>
        <v>-5007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ht="15.75" customHeight="1">
      <c r="A17" s="298"/>
      <c r="B17" s="44" t="s">
        <v>59</v>
      </c>
      <c r="C17" s="43"/>
      <c r="D17" s="43"/>
      <c r="E17" s="34"/>
      <c r="F17" s="213"/>
      <c r="G17" s="214"/>
      <c r="H17" s="119"/>
      <c r="I17" s="120"/>
      <c r="J17" s="70"/>
      <c r="K17" s="118"/>
      <c r="L17" s="70"/>
      <c r="M17" s="117"/>
      <c r="N17" s="119"/>
      <c r="O17" s="129"/>
      <c r="P17" s="119"/>
      <c r="Q17" s="129"/>
      <c r="R17" s="119"/>
      <c r="S17" s="129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ht="15.75" customHeight="1">
      <c r="A18" s="299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32"/>
      <c r="Q18" s="134"/>
      <c r="R18" s="132"/>
      <c r="S18" s="134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ht="15.75" customHeight="1">
      <c r="A19" s="298" t="s">
        <v>84</v>
      </c>
      <c r="B19" s="50" t="s">
        <v>61</v>
      </c>
      <c r="C19" s="51"/>
      <c r="D19" s="51"/>
      <c r="E19" s="96"/>
      <c r="F19" s="65">
        <v>2447</v>
      </c>
      <c r="G19" s="135">
        <v>2995</v>
      </c>
      <c r="H19" s="66">
        <v>73</v>
      </c>
      <c r="I19" s="136">
        <v>203</v>
      </c>
      <c r="J19" s="66">
        <v>3071</v>
      </c>
      <c r="K19" s="137">
        <v>312</v>
      </c>
      <c r="L19" s="66">
        <v>339</v>
      </c>
      <c r="M19" s="136">
        <v>256</v>
      </c>
      <c r="N19" s="66">
        <v>114</v>
      </c>
      <c r="O19" s="137">
        <v>113</v>
      </c>
      <c r="P19" s="66">
        <v>0</v>
      </c>
      <c r="Q19" s="137">
        <v>100</v>
      </c>
      <c r="R19" s="66">
        <v>2960</v>
      </c>
      <c r="S19" s="137">
        <v>3217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ht="15.75" customHeight="1">
      <c r="A20" s="298"/>
      <c r="B20" s="19"/>
      <c r="C20" s="30" t="s">
        <v>62</v>
      </c>
      <c r="D20" s="43"/>
      <c r="E20" s="91"/>
      <c r="F20" s="254">
        <v>0</v>
      </c>
      <c r="G20" s="128">
        <v>0</v>
      </c>
      <c r="H20" s="70">
        <v>0</v>
      </c>
      <c r="I20" s="117">
        <v>185</v>
      </c>
      <c r="J20" s="70">
        <v>0</v>
      </c>
      <c r="K20" s="120">
        <v>220</v>
      </c>
      <c r="L20" s="70">
        <v>0</v>
      </c>
      <c r="M20" s="117">
        <v>0</v>
      </c>
      <c r="N20" s="70">
        <v>0</v>
      </c>
      <c r="O20" s="118">
        <v>0</v>
      </c>
      <c r="P20" s="70">
        <v>0</v>
      </c>
      <c r="Q20" s="118">
        <v>0</v>
      </c>
      <c r="R20" s="70">
        <v>1712</v>
      </c>
      <c r="S20" s="118">
        <v>2064</v>
      </c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ht="15.75" customHeight="1">
      <c r="A21" s="298"/>
      <c r="B21" s="9" t="s">
        <v>63</v>
      </c>
      <c r="C21" s="63"/>
      <c r="D21" s="63"/>
      <c r="E21" s="90" t="s">
        <v>157</v>
      </c>
      <c r="F21" s="138">
        <v>2447</v>
      </c>
      <c r="G21" s="139">
        <v>2995</v>
      </c>
      <c r="H21" s="121">
        <v>73</v>
      </c>
      <c r="I21" s="123">
        <v>203</v>
      </c>
      <c r="J21" s="121">
        <v>3071</v>
      </c>
      <c r="K21" s="124">
        <v>312</v>
      </c>
      <c r="L21" s="121">
        <v>339</v>
      </c>
      <c r="M21" s="123">
        <v>256</v>
      </c>
      <c r="N21" s="121">
        <v>114</v>
      </c>
      <c r="O21" s="124">
        <v>113</v>
      </c>
      <c r="P21" s="121">
        <v>0</v>
      </c>
      <c r="Q21" s="124">
        <v>100</v>
      </c>
      <c r="R21" s="121">
        <v>2960</v>
      </c>
      <c r="S21" s="124">
        <v>3217</v>
      </c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ht="15.75" customHeight="1">
      <c r="A22" s="298"/>
      <c r="B22" s="50" t="s">
        <v>64</v>
      </c>
      <c r="C22" s="51"/>
      <c r="D22" s="51"/>
      <c r="E22" s="96" t="s">
        <v>158</v>
      </c>
      <c r="F22" s="65">
        <v>2808</v>
      </c>
      <c r="G22" s="135">
        <v>3578</v>
      </c>
      <c r="H22" s="66">
        <v>1211</v>
      </c>
      <c r="I22" s="136">
        <v>1323</v>
      </c>
      <c r="J22" s="66">
        <v>3303</v>
      </c>
      <c r="K22" s="260">
        <v>4323</v>
      </c>
      <c r="L22" s="66">
        <v>3767</v>
      </c>
      <c r="M22" s="136">
        <v>2501</v>
      </c>
      <c r="N22" s="66">
        <v>138</v>
      </c>
      <c r="O22" s="137">
        <v>143</v>
      </c>
      <c r="P22" s="66">
        <v>462</v>
      </c>
      <c r="Q22" s="137">
        <v>680</v>
      </c>
      <c r="R22" s="66">
        <v>4073</v>
      </c>
      <c r="S22" s="137">
        <v>4232</v>
      </c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ht="15.75" customHeight="1">
      <c r="A23" s="298"/>
      <c r="B23" s="7" t="s">
        <v>65</v>
      </c>
      <c r="C23" s="52" t="s">
        <v>66</v>
      </c>
      <c r="D23" s="53"/>
      <c r="E23" s="95"/>
      <c r="F23" s="67">
        <v>307</v>
      </c>
      <c r="G23" s="125">
        <v>356</v>
      </c>
      <c r="H23" s="68">
        <v>668</v>
      </c>
      <c r="I23" s="126">
        <v>647</v>
      </c>
      <c r="J23" s="68">
        <v>1555</v>
      </c>
      <c r="K23" s="127">
        <v>1488</v>
      </c>
      <c r="L23" s="68">
        <v>497</v>
      </c>
      <c r="M23" s="126">
        <v>505</v>
      </c>
      <c r="N23" s="68">
        <v>0</v>
      </c>
      <c r="O23" s="127">
        <v>0</v>
      </c>
      <c r="P23" s="68">
        <v>0</v>
      </c>
      <c r="Q23" s="127">
        <v>0</v>
      </c>
      <c r="R23" s="68">
        <v>2300</v>
      </c>
      <c r="S23" s="127">
        <v>2113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ht="15.75" customHeight="1">
      <c r="A24" s="298"/>
      <c r="B24" s="44" t="s">
        <v>159</v>
      </c>
      <c r="C24" s="43"/>
      <c r="D24" s="43"/>
      <c r="E24" s="91" t="s">
        <v>160</v>
      </c>
      <c r="F24" s="69">
        <f aca="true" t="shared" si="3" ref="F24:S24">F21-F22</f>
        <v>-361</v>
      </c>
      <c r="G24" s="128">
        <f t="shared" si="3"/>
        <v>-583</v>
      </c>
      <c r="H24" s="69">
        <f t="shared" si="3"/>
        <v>-1138</v>
      </c>
      <c r="I24" s="128">
        <f t="shared" si="3"/>
        <v>-1120</v>
      </c>
      <c r="J24" s="69">
        <f t="shared" si="3"/>
        <v>-232</v>
      </c>
      <c r="K24" s="128">
        <f t="shared" si="3"/>
        <v>-4011</v>
      </c>
      <c r="L24" s="69">
        <f t="shared" si="3"/>
        <v>-3428</v>
      </c>
      <c r="M24" s="128">
        <f t="shared" si="3"/>
        <v>-2245</v>
      </c>
      <c r="N24" s="69">
        <f>N21-N22</f>
        <v>-24</v>
      </c>
      <c r="O24" s="128">
        <f>O21-O22</f>
        <v>-30</v>
      </c>
      <c r="P24" s="69">
        <f>P21-P22</f>
        <v>-462</v>
      </c>
      <c r="Q24" s="128">
        <f>Q21-Q22</f>
        <v>-580</v>
      </c>
      <c r="R24" s="69">
        <f t="shared" si="3"/>
        <v>-1113</v>
      </c>
      <c r="S24" s="128">
        <f t="shared" si="3"/>
        <v>-1015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ht="15.75" customHeight="1">
      <c r="A25" s="298"/>
      <c r="B25" s="101" t="s">
        <v>67</v>
      </c>
      <c r="C25" s="53"/>
      <c r="D25" s="53"/>
      <c r="E25" s="300" t="s">
        <v>161</v>
      </c>
      <c r="F25" s="281">
        <v>361</v>
      </c>
      <c r="G25" s="274">
        <v>583</v>
      </c>
      <c r="H25" s="272">
        <v>1138</v>
      </c>
      <c r="I25" s="274">
        <v>1120</v>
      </c>
      <c r="J25" s="272">
        <v>232</v>
      </c>
      <c r="K25" s="274">
        <v>4011</v>
      </c>
      <c r="L25" s="272">
        <v>3428</v>
      </c>
      <c r="M25" s="274">
        <v>2245</v>
      </c>
      <c r="N25" s="272">
        <v>24</v>
      </c>
      <c r="O25" s="274">
        <v>30</v>
      </c>
      <c r="P25" s="272">
        <v>462</v>
      </c>
      <c r="Q25" s="274">
        <v>580</v>
      </c>
      <c r="R25" s="272">
        <v>1113</v>
      </c>
      <c r="S25" s="274">
        <v>1015</v>
      </c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5.75" customHeight="1">
      <c r="A26" s="298"/>
      <c r="B26" s="9" t="s">
        <v>68</v>
      </c>
      <c r="C26" s="63"/>
      <c r="D26" s="63"/>
      <c r="E26" s="301"/>
      <c r="F26" s="282"/>
      <c r="G26" s="275"/>
      <c r="H26" s="273"/>
      <c r="I26" s="275"/>
      <c r="J26" s="273"/>
      <c r="K26" s="275"/>
      <c r="L26" s="273"/>
      <c r="M26" s="275"/>
      <c r="N26" s="273"/>
      <c r="O26" s="275"/>
      <c r="P26" s="273"/>
      <c r="Q26" s="275"/>
      <c r="R26" s="273"/>
      <c r="S26" s="27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ht="15.75" customHeight="1">
      <c r="A27" s="299"/>
      <c r="B27" s="47" t="s">
        <v>162</v>
      </c>
      <c r="C27" s="31"/>
      <c r="D27" s="31"/>
      <c r="E27" s="92" t="s">
        <v>163</v>
      </c>
      <c r="F27" s="73">
        <f aca="true" t="shared" si="4" ref="F27:S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>N24+N25</f>
        <v>0</v>
      </c>
      <c r="O27" s="140">
        <f>O24+O25</f>
        <v>0</v>
      </c>
      <c r="P27" s="73">
        <f>P24+P25</f>
        <v>0</v>
      </c>
      <c r="Q27" s="140">
        <f>Q24+Q25</f>
        <v>0</v>
      </c>
      <c r="R27" s="73">
        <f t="shared" si="4"/>
        <v>0</v>
      </c>
      <c r="S27" s="140">
        <f t="shared" si="4"/>
        <v>0</v>
      </c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1:29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/>
      <c r="P29" s="115"/>
      <c r="Q29" s="142"/>
      <c r="R29" s="115"/>
      <c r="S29" s="142" t="s">
        <v>164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42"/>
    </row>
    <row r="30" spans="1:29" ht="15.75" customHeight="1">
      <c r="A30" s="292" t="s">
        <v>69</v>
      </c>
      <c r="B30" s="293"/>
      <c r="C30" s="293"/>
      <c r="D30" s="293"/>
      <c r="E30" s="294"/>
      <c r="F30" s="270" t="s">
        <v>242</v>
      </c>
      <c r="G30" s="271"/>
      <c r="H30" s="270"/>
      <c r="I30" s="271"/>
      <c r="J30" s="270"/>
      <c r="K30" s="271"/>
      <c r="L30" s="270"/>
      <c r="M30" s="271"/>
      <c r="N30" s="270"/>
      <c r="O30" s="271"/>
      <c r="P30" s="270"/>
      <c r="Q30" s="271"/>
      <c r="R30" s="270"/>
      <c r="S30" s="271"/>
      <c r="T30" s="143"/>
      <c r="U30" s="141"/>
      <c r="V30" s="143"/>
      <c r="W30" s="141"/>
      <c r="X30" s="143"/>
      <c r="Y30" s="141"/>
      <c r="Z30" s="143"/>
      <c r="AA30" s="141"/>
      <c r="AB30" s="143"/>
      <c r="AC30" s="141"/>
    </row>
    <row r="31" spans="1:29" ht="15.75" customHeight="1">
      <c r="A31" s="295"/>
      <c r="B31" s="296"/>
      <c r="C31" s="296"/>
      <c r="D31" s="296"/>
      <c r="E31" s="297"/>
      <c r="F31" s="110" t="s">
        <v>230</v>
      </c>
      <c r="G31" s="38" t="s">
        <v>2</v>
      </c>
      <c r="H31" s="110" t="s">
        <v>230</v>
      </c>
      <c r="I31" s="38" t="s">
        <v>2</v>
      </c>
      <c r="J31" s="110" t="s">
        <v>230</v>
      </c>
      <c r="K31" s="38" t="s">
        <v>2</v>
      </c>
      <c r="L31" s="110" t="s">
        <v>230</v>
      </c>
      <c r="M31" s="38" t="s">
        <v>2</v>
      </c>
      <c r="N31" s="110" t="s">
        <v>230</v>
      </c>
      <c r="O31" s="212" t="s">
        <v>2</v>
      </c>
      <c r="P31" s="110" t="s">
        <v>230</v>
      </c>
      <c r="Q31" s="212" t="s">
        <v>2</v>
      </c>
      <c r="R31" s="110" t="s">
        <v>230</v>
      </c>
      <c r="S31" s="212" t="s">
        <v>2</v>
      </c>
      <c r="T31" s="147"/>
      <c r="U31" s="147"/>
      <c r="V31" s="147"/>
      <c r="W31" s="147"/>
      <c r="X31" s="147"/>
      <c r="Y31" s="147"/>
      <c r="Z31" s="147"/>
      <c r="AA31" s="147"/>
      <c r="AB31" s="147"/>
      <c r="AC31" s="147"/>
    </row>
    <row r="32" spans="1:29" ht="15.75" customHeight="1">
      <c r="A32" s="276" t="s">
        <v>85</v>
      </c>
      <c r="B32" s="55" t="s">
        <v>50</v>
      </c>
      <c r="C32" s="56"/>
      <c r="D32" s="56"/>
      <c r="E32" s="15" t="s">
        <v>41</v>
      </c>
      <c r="F32" s="66">
        <v>3977</v>
      </c>
      <c r="G32" s="148">
        <v>4139</v>
      </c>
      <c r="H32" s="111"/>
      <c r="I32" s="113"/>
      <c r="J32" s="111"/>
      <c r="K32" s="114"/>
      <c r="L32" s="66"/>
      <c r="M32" s="148"/>
      <c r="N32" s="111"/>
      <c r="O32" s="149"/>
      <c r="P32" s="111"/>
      <c r="Q32" s="149"/>
      <c r="R32" s="111"/>
      <c r="S32" s="149"/>
      <c r="T32" s="148"/>
      <c r="U32" s="148"/>
      <c r="V32" s="148"/>
      <c r="W32" s="148"/>
      <c r="X32" s="150"/>
      <c r="Y32" s="150"/>
      <c r="Z32" s="148"/>
      <c r="AA32" s="148"/>
      <c r="AB32" s="150"/>
      <c r="AC32" s="150"/>
    </row>
    <row r="33" spans="1:29" ht="15.75" customHeight="1">
      <c r="A33" s="277"/>
      <c r="B33" s="8"/>
      <c r="C33" s="52" t="s">
        <v>70</v>
      </c>
      <c r="D33" s="53"/>
      <c r="E33" s="99"/>
      <c r="F33" s="68">
        <v>3384</v>
      </c>
      <c r="G33" s="151">
        <v>3329</v>
      </c>
      <c r="H33" s="68"/>
      <c r="I33" s="126"/>
      <c r="J33" s="68"/>
      <c r="K33" s="127"/>
      <c r="L33" s="68"/>
      <c r="M33" s="151"/>
      <c r="N33" s="68"/>
      <c r="O33" s="125"/>
      <c r="P33" s="68"/>
      <c r="Q33" s="125"/>
      <c r="R33" s="68"/>
      <c r="S33" s="125"/>
      <c r="T33" s="148"/>
      <c r="U33" s="148"/>
      <c r="V33" s="148"/>
      <c r="W33" s="148"/>
      <c r="X33" s="150"/>
      <c r="Y33" s="150"/>
      <c r="Z33" s="148"/>
      <c r="AA33" s="148"/>
      <c r="AB33" s="150"/>
      <c r="AC33" s="150"/>
    </row>
    <row r="34" spans="1:29" ht="15.75" customHeight="1">
      <c r="A34" s="277"/>
      <c r="B34" s="8"/>
      <c r="C34" s="24"/>
      <c r="D34" s="30" t="s">
        <v>71</v>
      </c>
      <c r="E34" s="94"/>
      <c r="F34" s="70"/>
      <c r="G34" s="116"/>
      <c r="H34" s="70"/>
      <c r="I34" s="117"/>
      <c r="J34" s="70"/>
      <c r="K34" s="118"/>
      <c r="L34" s="70"/>
      <c r="M34" s="116"/>
      <c r="N34" s="70"/>
      <c r="O34" s="128"/>
      <c r="P34" s="70"/>
      <c r="Q34" s="128"/>
      <c r="R34" s="70"/>
      <c r="S34" s="128"/>
      <c r="T34" s="148"/>
      <c r="U34" s="148"/>
      <c r="V34" s="148"/>
      <c r="W34" s="148"/>
      <c r="X34" s="150"/>
      <c r="Y34" s="150"/>
      <c r="Z34" s="148"/>
      <c r="AA34" s="148"/>
      <c r="AB34" s="150"/>
      <c r="AC34" s="150"/>
    </row>
    <row r="35" spans="1:29" ht="15.75" customHeight="1">
      <c r="A35" s="277"/>
      <c r="B35" s="10"/>
      <c r="C35" s="62" t="s">
        <v>72</v>
      </c>
      <c r="D35" s="63"/>
      <c r="E35" s="100"/>
      <c r="F35" s="121">
        <v>593</v>
      </c>
      <c r="G35" s="122">
        <v>810</v>
      </c>
      <c r="H35" s="121"/>
      <c r="I35" s="123"/>
      <c r="J35" s="152"/>
      <c r="K35" s="153"/>
      <c r="L35" s="121"/>
      <c r="M35" s="122"/>
      <c r="N35" s="121"/>
      <c r="O35" s="139"/>
      <c r="P35" s="121"/>
      <c r="Q35" s="139"/>
      <c r="R35" s="121"/>
      <c r="S35" s="139"/>
      <c r="T35" s="148"/>
      <c r="U35" s="148"/>
      <c r="V35" s="148"/>
      <c r="W35" s="148"/>
      <c r="X35" s="150"/>
      <c r="Y35" s="150"/>
      <c r="Z35" s="148"/>
      <c r="AA35" s="148"/>
      <c r="AB35" s="150"/>
      <c r="AC35" s="150"/>
    </row>
    <row r="36" spans="1:29" ht="15.75" customHeight="1">
      <c r="A36" s="277"/>
      <c r="B36" s="50" t="s">
        <v>53</v>
      </c>
      <c r="C36" s="51"/>
      <c r="D36" s="51"/>
      <c r="E36" s="15" t="s">
        <v>42</v>
      </c>
      <c r="F36" s="66">
        <v>4030</v>
      </c>
      <c r="G36" s="148">
        <v>4122</v>
      </c>
      <c r="H36" s="66"/>
      <c r="I36" s="136"/>
      <c r="J36" s="66"/>
      <c r="K36" s="137"/>
      <c r="L36" s="66"/>
      <c r="M36" s="148"/>
      <c r="N36" s="66"/>
      <c r="O36" s="135"/>
      <c r="P36" s="66"/>
      <c r="Q36" s="135"/>
      <c r="R36" s="66"/>
      <c r="S36" s="135"/>
      <c r="T36" s="148"/>
      <c r="U36" s="148"/>
      <c r="V36" s="148"/>
      <c r="W36" s="148"/>
      <c r="X36" s="148"/>
      <c r="Y36" s="148"/>
      <c r="Z36" s="148"/>
      <c r="AA36" s="148"/>
      <c r="AB36" s="150"/>
      <c r="AC36" s="150"/>
    </row>
    <row r="37" spans="1:29" ht="15.75" customHeight="1">
      <c r="A37" s="277"/>
      <c r="B37" s="8"/>
      <c r="C37" s="30" t="s">
        <v>73</v>
      </c>
      <c r="D37" s="43"/>
      <c r="E37" s="94"/>
      <c r="F37" s="70">
        <v>3506</v>
      </c>
      <c r="G37" s="116">
        <v>3563</v>
      </c>
      <c r="H37" s="70"/>
      <c r="I37" s="117"/>
      <c r="J37" s="70"/>
      <c r="K37" s="118"/>
      <c r="L37" s="70"/>
      <c r="M37" s="116"/>
      <c r="N37" s="70"/>
      <c r="O37" s="128"/>
      <c r="P37" s="70"/>
      <c r="Q37" s="128"/>
      <c r="R37" s="70"/>
      <c r="S37" s="128"/>
      <c r="T37" s="148"/>
      <c r="U37" s="148"/>
      <c r="V37" s="148"/>
      <c r="W37" s="148"/>
      <c r="X37" s="148"/>
      <c r="Y37" s="148"/>
      <c r="Z37" s="148"/>
      <c r="AA37" s="148"/>
      <c r="AB37" s="150"/>
      <c r="AC37" s="150"/>
    </row>
    <row r="38" spans="1:29" ht="15.75" customHeight="1">
      <c r="A38" s="277"/>
      <c r="B38" s="10"/>
      <c r="C38" s="30" t="s">
        <v>74</v>
      </c>
      <c r="D38" s="43"/>
      <c r="E38" s="94"/>
      <c r="F38" s="69">
        <v>524</v>
      </c>
      <c r="G38" s="128">
        <v>559</v>
      </c>
      <c r="H38" s="70"/>
      <c r="I38" s="117"/>
      <c r="J38" s="70"/>
      <c r="K38" s="153"/>
      <c r="L38" s="70"/>
      <c r="M38" s="116"/>
      <c r="N38" s="70"/>
      <c r="O38" s="128"/>
      <c r="P38" s="70"/>
      <c r="Q38" s="128"/>
      <c r="R38" s="70"/>
      <c r="S38" s="128"/>
      <c r="T38" s="148"/>
      <c r="U38" s="148"/>
      <c r="V38" s="150"/>
      <c r="W38" s="150"/>
      <c r="X38" s="148"/>
      <c r="Y38" s="148"/>
      <c r="Z38" s="148"/>
      <c r="AA38" s="148"/>
      <c r="AB38" s="150"/>
      <c r="AC38" s="150"/>
    </row>
    <row r="39" spans="1:29" ht="15.75" customHeight="1">
      <c r="A39" s="278"/>
      <c r="B39" s="11" t="s">
        <v>75</v>
      </c>
      <c r="C39" s="12"/>
      <c r="D39" s="12"/>
      <c r="E39" s="98" t="s">
        <v>165</v>
      </c>
      <c r="F39" s="73">
        <f aca="true" t="shared" si="5" ref="F39:S39">F32-F36</f>
        <v>-53</v>
      </c>
      <c r="G39" s="140">
        <f t="shared" si="5"/>
        <v>17</v>
      </c>
      <c r="H39" s="73">
        <f t="shared" si="5"/>
        <v>0</v>
      </c>
      <c r="I39" s="140">
        <f t="shared" si="5"/>
        <v>0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>N32-N36</f>
        <v>0</v>
      </c>
      <c r="O39" s="140">
        <f>O32-O36</f>
        <v>0</v>
      </c>
      <c r="P39" s="73">
        <f>P32-P36</f>
        <v>0</v>
      </c>
      <c r="Q39" s="140">
        <f>Q32-Q36</f>
        <v>0</v>
      </c>
      <c r="R39" s="73">
        <f t="shared" si="5"/>
        <v>0</v>
      </c>
      <c r="S39" s="140">
        <f t="shared" si="5"/>
        <v>0</v>
      </c>
      <c r="T39" s="148"/>
      <c r="U39" s="148"/>
      <c r="V39" s="148"/>
      <c r="W39" s="148"/>
      <c r="X39" s="148"/>
      <c r="Y39" s="148"/>
      <c r="Z39" s="148"/>
      <c r="AA39" s="148"/>
      <c r="AB39" s="150"/>
      <c r="AC39" s="150"/>
    </row>
    <row r="40" spans="1:29" ht="15.75" customHeight="1">
      <c r="A40" s="276" t="s">
        <v>86</v>
      </c>
      <c r="B40" s="50" t="s">
        <v>76</v>
      </c>
      <c r="C40" s="51"/>
      <c r="D40" s="51"/>
      <c r="E40" s="15" t="s">
        <v>44</v>
      </c>
      <c r="F40" s="65">
        <v>3998</v>
      </c>
      <c r="G40" s="135">
        <v>4394</v>
      </c>
      <c r="H40" s="66"/>
      <c r="I40" s="136"/>
      <c r="J40" s="66"/>
      <c r="K40" s="137"/>
      <c r="L40" s="66"/>
      <c r="M40" s="148"/>
      <c r="N40" s="66"/>
      <c r="O40" s="135"/>
      <c r="P40" s="66"/>
      <c r="Q40" s="135"/>
      <c r="R40" s="66"/>
      <c r="S40" s="135"/>
      <c r="T40" s="148"/>
      <c r="U40" s="148"/>
      <c r="V40" s="148"/>
      <c r="W40" s="148"/>
      <c r="X40" s="150"/>
      <c r="Y40" s="150"/>
      <c r="Z40" s="150"/>
      <c r="AA40" s="150"/>
      <c r="AB40" s="148"/>
      <c r="AC40" s="148"/>
    </row>
    <row r="41" spans="1:29" ht="15.75" customHeight="1">
      <c r="A41" s="279"/>
      <c r="B41" s="10"/>
      <c r="C41" s="30" t="s">
        <v>77</v>
      </c>
      <c r="D41" s="43"/>
      <c r="E41" s="94"/>
      <c r="F41" s="154">
        <v>439</v>
      </c>
      <c r="G41" s="155">
        <v>637</v>
      </c>
      <c r="H41" s="152"/>
      <c r="I41" s="153"/>
      <c r="J41" s="70"/>
      <c r="K41" s="118"/>
      <c r="L41" s="70"/>
      <c r="M41" s="116"/>
      <c r="N41" s="70"/>
      <c r="O41" s="128"/>
      <c r="P41" s="70"/>
      <c r="Q41" s="128"/>
      <c r="R41" s="70"/>
      <c r="S41" s="128"/>
      <c r="T41" s="150"/>
      <c r="U41" s="150"/>
      <c r="V41" s="150"/>
      <c r="W41" s="150"/>
      <c r="X41" s="150"/>
      <c r="Y41" s="150"/>
      <c r="Z41" s="150"/>
      <c r="AA41" s="150"/>
      <c r="AB41" s="148"/>
      <c r="AC41" s="148"/>
    </row>
    <row r="42" spans="1:29" ht="15.75" customHeight="1">
      <c r="A42" s="279"/>
      <c r="B42" s="50" t="s">
        <v>64</v>
      </c>
      <c r="C42" s="51"/>
      <c r="D42" s="51"/>
      <c r="E42" s="15" t="s">
        <v>45</v>
      </c>
      <c r="F42" s="65">
        <v>3792</v>
      </c>
      <c r="G42" s="135">
        <v>4620</v>
      </c>
      <c r="H42" s="66"/>
      <c r="I42" s="136"/>
      <c r="J42" s="66"/>
      <c r="K42" s="137"/>
      <c r="L42" s="66"/>
      <c r="M42" s="148"/>
      <c r="N42" s="66"/>
      <c r="O42" s="135"/>
      <c r="P42" s="66"/>
      <c r="Q42" s="135"/>
      <c r="R42" s="66"/>
      <c r="S42" s="135"/>
      <c r="T42" s="148"/>
      <c r="U42" s="148"/>
      <c r="V42" s="148"/>
      <c r="W42" s="148"/>
      <c r="X42" s="150"/>
      <c r="Y42" s="150"/>
      <c r="Z42" s="148"/>
      <c r="AA42" s="148"/>
      <c r="AB42" s="148"/>
      <c r="AC42" s="148"/>
    </row>
    <row r="43" spans="1:29" ht="15.75" customHeight="1">
      <c r="A43" s="279"/>
      <c r="B43" s="10"/>
      <c r="C43" s="30" t="s">
        <v>78</v>
      </c>
      <c r="D43" s="43"/>
      <c r="E43" s="94"/>
      <c r="F43" s="69">
        <v>1578</v>
      </c>
      <c r="G43" s="128">
        <v>1553</v>
      </c>
      <c r="H43" s="70"/>
      <c r="I43" s="117"/>
      <c r="J43" s="152"/>
      <c r="K43" s="153"/>
      <c r="L43" s="70"/>
      <c r="M43" s="116"/>
      <c r="N43" s="70"/>
      <c r="O43" s="128"/>
      <c r="P43" s="70"/>
      <c r="Q43" s="128"/>
      <c r="R43" s="70"/>
      <c r="S43" s="128"/>
      <c r="T43" s="148"/>
      <c r="U43" s="148"/>
      <c r="V43" s="150"/>
      <c r="W43" s="148"/>
      <c r="X43" s="150"/>
      <c r="Y43" s="150"/>
      <c r="Z43" s="148"/>
      <c r="AA43" s="148"/>
      <c r="AB43" s="150"/>
      <c r="AC43" s="150"/>
    </row>
    <row r="44" spans="1:29" ht="15.75" customHeight="1">
      <c r="A44" s="280"/>
      <c r="B44" s="47" t="s">
        <v>75</v>
      </c>
      <c r="C44" s="31"/>
      <c r="D44" s="31"/>
      <c r="E44" s="98" t="s">
        <v>166</v>
      </c>
      <c r="F44" s="130">
        <f aca="true" t="shared" si="6" ref="F44:S44">F40-F42</f>
        <v>206</v>
      </c>
      <c r="G44" s="131">
        <f t="shared" si="6"/>
        <v>-226</v>
      </c>
      <c r="H44" s="130">
        <f t="shared" si="6"/>
        <v>0</v>
      </c>
      <c r="I44" s="131">
        <f t="shared" si="6"/>
        <v>0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>N40-N42</f>
        <v>0</v>
      </c>
      <c r="O44" s="131">
        <f>O40-O42</f>
        <v>0</v>
      </c>
      <c r="P44" s="130">
        <f>P40-P42</f>
        <v>0</v>
      </c>
      <c r="Q44" s="131">
        <f>Q40-Q42</f>
        <v>0</v>
      </c>
      <c r="R44" s="130">
        <f t="shared" si="6"/>
        <v>0</v>
      </c>
      <c r="S44" s="131">
        <f t="shared" si="6"/>
        <v>0</v>
      </c>
      <c r="T44" s="150"/>
      <c r="U44" s="150"/>
      <c r="V44" s="148"/>
      <c r="W44" s="148"/>
      <c r="X44" s="150"/>
      <c r="Y44" s="150"/>
      <c r="Z44" s="148"/>
      <c r="AA44" s="148"/>
      <c r="AB44" s="148"/>
      <c r="AC44" s="148"/>
    </row>
    <row r="45" spans="1:29" ht="15.75" customHeight="1">
      <c r="A45" s="283" t="s">
        <v>87</v>
      </c>
      <c r="B45" s="25" t="s">
        <v>79</v>
      </c>
      <c r="C45" s="20"/>
      <c r="D45" s="20"/>
      <c r="E45" s="97" t="s">
        <v>167</v>
      </c>
      <c r="F45" s="156">
        <f aca="true" t="shared" si="7" ref="F45:S45">F39+F44</f>
        <v>153</v>
      </c>
      <c r="G45" s="157">
        <f t="shared" si="7"/>
        <v>-209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>N39+N44</f>
        <v>0</v>
      </c>
      <c r="O45" s="157">
        <f>O39+O44</f>
        <v>0</v>
      </c>
      <c r="P45" s="156">
        <f>P39+P44</f>
        <v>0</v>
      </c>
      <c r="Q45" s="157">
        <f>Q39+Q44</f>
        <v>0</v>
      </c>
      <c r="R45" s="156">
        <f t="shared" si="7"/>
        <v>0</v>
      </c>
      <c r="S45" s="157">
        <f t="shared" si="7"/>
        <v>0</v>
      </c>
      <c r="T45" s="148"/>
      <c r="U45" s="148"/>
      <c r="V45" s="148"/>
      <c r="W45" s="148"/>
      <c r="X45" s="148"/>
      <c r="Y45" s="148"/>
      <c r="Z45" s="148"/>
      <c r="AA45" s="148"/>
      <c r="AB45" s="148"/>
      <c r="AC45" s="148"/>
    </row>
    <row r="46" spans="1:29" ht="15.75" customHeight="1">
      <c r="A46" s="284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2"/>
      <c r="Q46" s="129"/>
      <c r="R46" s="152"/>
      <c r="S46" s="129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</row>
    <row r="47" spans="1:29" ht="15.75" customHeight="1">
      <c r="A47" s="284"/>
      <c r="B47" s="44" t="s">
        <v>81</v>
      </c>
      <c r="C47" s="43"/>
      <c r="D47" s="43"/>
      <c r="E47" s="43"/>
      <c r="F47" s="70">
        <v>490</v>
      </c>
      <c r="G47" s="116">
        <v>337</v>
      </c>
      <c r="H47" s="70"/>
      <c r="I47" s="117"/>
      <c r="J47" s="70"/>
      <c r="K47" s="118"/>
      <c r="L47" s="70"/>
      <c r="M47" s="116"/>
      <c r="N47" s="70"/>
      <c r="O47" s="128"/>
      <c r="P47" s="70"/>
      <c r="Q47" s="128"/>
      <c r="R47" s="70"/>
      <c r="S47" s="12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</row>
    <row r="48" spans="1:29" ht="15.75" customHeight="1">
      <c r="A48" s="285"/>
      <c r="B48" s="47" t="s">
        <v>82</v>
      </c>
      <c r="C48" s="31"/>
      <c r="D48" s="31"/>
      <c r="E48" s="31"/>
      <c r="F48" s="74">
        <v>86</v>
      </c>
      <c r="G48" s="158">
        <v>128</v>
      </c>
      <c r="H48" s="74"/>
      <c r="I48" s="159"/>
      <c r="J48" s="74"/>
      <c r="K48" s="160"/>
      <c r="L48" s="74"/>
      <c r="M48" s="158"/>
      <c r="N48" s="74"/>
      <c r="O48" s="140"/>
      <c r="P48" s="74"/>
      <c r="Q48" s="140"/>
      <c r="R48" s="74"/>
      <c r="S48" s="140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</row>
    <row r="49" spans="1:19" ht="15.75" customHeight="1">
      <c r="A49" s="13" t="s">
        <v>168</v>
      </c>
      <c r="O49" s="6"/>
      <c r="Q49" s="6"/>
      <c r="S49" s="6"/>
    </row>
    <row r="50" spans="1:19" ht="15.75" customHeight="1">
      <c r="A50" s="13"/>
      <c r="O50" s="8"/>
      <c r="Q50" s="8"/>
      <c r="S50" s="8"/>
    </row>
  </sheetData>
  <sheetProtection/>
  <mergeCells count="36">
    <mergeCell ref="N30:O30"/>
    <mergeCell ref="P6:Q6"/>
    <mergeCell ref="P25:P26"/>
    <mergeCell ref="Q25:Q26"/>
    <mergeCell ref="P30:Q30"/>
    <mergeCell ref="A6:E7"/>
    <mergeCell ref="F6:G6"/>
    <mergeCell ref="H6:I6"/>
    <mergeCell ref="J6:K6"/>
    <mergeCell ref="L6:M6"/>
    <mergeCell ref="R6:S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R25:R26"/>
    <mergeCell ref="N25:N26"/>
    <mergeCell ref="O25:O26"/>
    <mergeCell ref="A32:A39"/>
    <mergeCell ref="A40:A44"/>
    <mergeCell ref="A45:A48"/>
    <mergeCell ref="S25:S26"/>
    <mergeCell ref="A30:E31"/>
    <mergeCell ref="F30:G30"/>
    <mergeCell ref="H30:I30"/>
    <mergeCell ref="J30:K30"/>
    <mergeCell ref="L30:M30"/>
    <mergeCell ref="R30:S30"/>
  </mergeCells>
  <printOptions horizontalCentered="1"/>
  <pageMargins left="0.7874015748031497" right="0.2755905511811024" top="0.3937007874015748" bottom="0.35433070866141736" header="0.1968503937007874" footer="0.1968503937007874"/>
  <pageSetup fitToHeight="1" fitToWidth="1" horizontalDpi="600" verticalDpi="600" orientation="landscape" paperSize="9" scale="59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J20" sqref="J20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5" t="s">
        <v>246</v>
      </c>
      <c r="D1" s="216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7"/>
      <c r="B5" s="217" t="s">
        <v>247</v>
      </c>
      <c r="C5" s="217"/>
      <c r="D5" s="217"/>
      <c r="H5" s="37"/>
      <c r="L5" s="37"/>
      <c r="N5" s="37" t="s">
        <v>170</v>
      </c>
    </row>
    <row r="6" spans="1:14" ht="15" customHeight="1">
      <c r="A6" s="218"/>
      <c r="B6" s="219"/>
      <c r="C6" s="219"/>
      <c r="D6" s="219"/>
      <c r="E6" s="307" t="s">
        <v>248</v>
      </c>
      <c r="F6" s="308"/>
      <c r="G6" s="307"/>
      <c r="H6" s="308"/>
      <c r="I6" s="220"/>
      <c r="J6" s="221"/>
      <c r="K6" s="307"/>
      <c r="L6" s="308"/>
      <c r="M6" s="307"/>
      <c r="N6" s="308"/>
    </row>
    <row r="7" spans="1:14" ht="15" customHeight="1">
      <c r="A7" s="59"/>
      <c r="B7" s="60"/>
      <c r="C7" s="60"/>
      <c r="D7" s="60"/>
      <c r="E7" s="222" t="s">
        <v>249</v>
      </c>
      <c r="F7" s="223" t="s">
        <v>2</v>
      </c>
      <c r="G7" s="222" t="s">
        <v>230</v>
      </c>
      <c r="H7" s="223" t="s">
        <v>2</v>
      </c>
      <c r="I7" s="222" t="s">
        <v>230</v>
      </c>
      <c r="J7" s="223" t="s">
        <v>2</v>
      </c>
      <c r="K7" s="222" t="s">
        <v>230</v>
      </c>
      <c r="L7" s="223" t="s">
        <v>2</v>
      </c>
      <c r="M7" s="222" t="s">
        <v>230</v>
      </c>
      <c r="N7" s="253" t="s">
        <v>2</v>
      </c>
    </row>
    <row r="8" spans="1:14" ht="18" customHeight="1">
      <c r="A8" s="261" t="s">
        <v>171</v>
      </c>
      <c r="B8" s="224" t="s">
        <v>172</v>
      </c>
      <c r="C8" s="225"/>
      <c r="D8" s="225"/>
      <c r="E8" s="226">
        <v>12</v>
      </c>
      <c r="F8" s="227">
        <v>12</v>
      </c>
      <c r="G8" s="226"/>
      <c r="H8" s="228"/>
      <c r="I8" s="226"/>
      <c r="J8" s="227"/>
      <c r="K8" s="226"/>
      <c r="L8" s="228"/>
      <c r="M8" s="226"/>
      <c r="N8" s="228"/>
    </row>
    <row r="9" spans="1:14" ht="18" customHeight="1">
      <c r="A9" s="262"/>
      <c r="B9" s="261" t="s">
        <v>173</v>
      </c>
      <c r="C9" s="182" t="s">
        <v>174</v>
      </c>
      <c r="D9" s="183"/>
      <c r="E9" s="229">
        <v>39.8</v>
      </c>
      <c r="F9" s="230">
        <v>39.8</v>
      </c>
      <c r="G9" s="229"/>
      <c r="H9" s="231"/>
      <c r="I9" s="229"/>
      <c r="J9" s="230"/>
      <c r="K9" s="229"/>
      <c r="L9" s="231"/>
      <c r="M9" s="229"/>
      <c r="N9" s="231"/>
    </row>
    <row r="10" spans="1:14" ht="18" customHeight="1">
      <c r="A10" s="262"/>
      <c r="B10" s="262"/>
      <c r="C10" s="44" t="s">
        <v>175</v>
      </c>
      <c r="D10" s="43"/>
      <c r="E10" s="232">
        <v>30</v>
      </c>
      <c r="F10" s="233">
        <v>30</v>
      </c>
      <c r="G10" s="232"/>
      <c r="H10" s="234"/>
      <c r="I10" s="232"/>
      <c r="J10" s="233"/>
      <c r="K10" s="232"/>
      <c r="L10" s="234"/>
      <c r="M10" s="232"/>
      <c r="N10" s="234"/>
    </row>
    <row r="11" spans="1:14" ht="18" customHeight="1">
      <c r="A11" s="262"/>
      <c r="B11" s="262"/>
      <c r="C11" s="44" t="s">
        <v>176</v>
      </c>
      <c r="D11" s="43"/>
      <c r="E11" s="232">
        <v>9.8</v>
      </c>
      <c r="F11" s="233">
        <v>9.8</v>
      </c>
      <c r="G11" s="232"/>
      <c r="H11" s="234"/>
      <c r="I11" s="232"/>
      <c r="J11" s="233"/>
      <c r="K11" s="232"/>
      <c r="L11" s="234"/>
      <c r="M11" s="232"/>
      <c r="N11" s="234"/>
    </row>
    <row r="12" spans="1:14" ht="18" customHeight="1">
      <c r="A12" s="262"/>
      <c r="B12" s="262"/>
      <c r="C12" s="44" t="s">
        <v>177</v>
      </c>
      <c r="D12" s="43"/>
      <c r="E12" s="232">
        <v>0</v>
      </c>
      <c r="F12" s="233">
        <v>0</v>
      </c>
      <c r="G12" s="232"/>
      <c r="H12" s="234"/>
      <c r="I12" s="232"/>
      <c r="J12" s="233"/>
      <c r="K12" s="232"/>
      <c r="L12" s="234"/>
      <c r="M12" s="232"/>
      <c r="N12" s="234"/>
    </row>
    <row r="13" spans="1:14" ht="18" customHeight="1">
      <c r="A13" s="262"/>
      <c r="B13" s="262"/>
      <c r="C13" s="44" t="s">
        <v>178</v>
      </c>
      <c r="D13" s="43"/>
      <c r="E13" s="232">
        <v>0</v>
      </c>
      <c r="F13" s="233">
        <v>0</v>
      </c>
      <c r="G13" s="232"/>
      <c r="H13" s="234"/>
      <c r="I13" s="232"/>
      <c r="J13" s="233"/>
      <c r="K13" s="232"/>
      <c r="L13" s="234"/>
      <c r="M13" s="232"/>
      <c r="N13" s="234"/>
    </row>
    <row r="14" spans="1:14" ht="18" customHeight="1">
      <c r="A14" s="263"/>
      <c r="B14" s="263"/>
      <c r="C14" s="47" t="s">
        <v>179</v>
      </c>
      <c r="D14" s="31"/>
      <c r="E14" s="235">
        <v>0</v>
      </c>
      <c r="F14" s="236">
        <v>0</v>
      </c>
      <c r="G14" s="235"/>
      <c r="H14" s="237"/>
      <c r="I14" s="235"/>
      <c r="J14" s="236"/>
      <c r="K14" s="235"/>
      <c r="L14" s="237"/>
      <c r="M14" s="235"/>
      <c r="N14" s="237"/>
    </row>
    <row r="15" spans="1:14" ht="18" customHeight="1">
      <c r="A15" s="303" t="s">
        <v>180</v>
      </c>
      <c r="B15" s="261" t="s">
        <v>181</v>
      </c>
      <c r="C15" s="182" t="s">
        <v>182</v>
      </c>
      <c r="D15" s="183"/>
      <c r="E15" s="238">
        <v>1551.9</v>
      </c>
      <c r="F15" s="239">
        <v>2037.4</v>
      </c>
      <c r="G15" s="238"/>
      <c r="H15" s="157"/>
      <c r="I15" s="238"/>
      <c r="J15" s="239"/>
      <c r="K15" s="238"/>
      <c r="L15" s="157"/>
      <c r="M15" s="238"/>
      <c r="N15" s="157"/>
    </row>
    <row r="16" spans="1:14" ht="18" customHeight="1">
      <c r="A16" s="262"/>
      <c r="B16" s="262"/>
      <c r="C16" s="44" t="s">
        <v>183</v>
      </c>
      <c r="D16" s="43"/>
      <c r="E16" s="70">
        <v>7058.9</v>
      </c>
      <c r="F16" s="117">
        <v>7208</v>
      </c>
      <c r="G16" s="70"/>
      <c r="H16" s="128"/>
      <c r="I16" s="70"/>
      <c r="J16" s="117"/>
      <c r="K16" s="70"/>
      <c r="L16" s="128"/>
      <c r="M16" s="70"/>
      <c r="N16" s="128"/>
    </row>
    <row r="17" spans="1:14" ht="18" customHeight="1">
      <c r="A17" s="262"/>
      <c r="B17" s="262"/>
      <c r="C17" s="44" t="s">
        <v>184</v>
      </c>
      <c r="D17" s="43"/>
      <c r="E17" s="70">
        <v>0</v>
      </c>
      <c r="F17" s="117">
        <v>0</v>
      </c>
      <c r="G17" s="70"/>
      <c r="H17" s="128"/>
      <c r="I17" s="70"/>
      <c r="J17" s="117"/>
      <c r="K17" s="70"/>
      <c r="L17" s="128"/>
      <c r="M17" s="70"/>
      <c r="N17" s="128"/>
    </row>
    <row r="18" spans="1:14" ht="18" customHeight="1">
      <c r="A18" s="262"/>
      <c r="B18" s="263"/>
      <c r="C18" s="47" t="s">
        <v>185</v>
      </c>
      <c r="D18" s="31"/>
      <c r="E18" s="73">
        <v>8610.9</v>
      </c>
      <c r="F18" s="240">
        <v>9245.5</v>
      </c>
      <c r="G18" s="73"/>
      <c r="H18" s="240"/>
      <c r="I18" s="73"/>
      <c r="J18" s="240"/>
      <c r="K18" s="73"/>
      <c r="L18" s="240"/>
      <c r="M18" s="73"/>
      <c r="N18" s="240"/>
    </row>
    <row r="19" spans="1:14" ht="18" customHeight="1">
      <c r="A19" s="262"/>
      <c r="B19" s="261" t="s">
        <v>186</v>
      </c>
      <c r="C19" s="182" t="s">
        <v>187</v>
      </c>
      <c r="D19" s="183"/>
      <c r="E19" s="156">
        <v>1930.1</v>
      </c>
      <c r="F19" s="157">
        <v>2512.5</v>
      </c>
      <c r="G19" s="156"/>
      <c r="H19" s="157"/>
      <c r="I19" s="156"/>
      <c r="J19" s="157"/>
      <c r="K19" s="156"/>
      <c r="L19" s="157"/>
      <c r="M19" s="156"/>
      <c r="N19" s="157"/>
    </row>
    <row r="20" spans="1:14" ht="18" customHeight="1">
      <c r="A20" s="262"/>
      <c r="B20" s="262"/>
      <c r="C20" s="44" t="s">
        <v>188</v>
      </c>
      <c r="D20" s="43"/>
      <c r="E20" s="69">
        <v>3324.5</v>
      </c>
      <c r="F20" s="128">
        <v>3413.5</v>
      </c>
      <c r="G20" s="69"/>
      <c r="H20" s="128"/>
      <c r="I20" s="69"/>
      <c r="J20" s="128"/>
      <c r="K20" s="69"/>
      <c r="L20" s="128"/>
      <c r="M20" s="69"/>
      <c r="N20" s="128"/>
    </row>
    <row r="21" spans="1:14" s="245" customFormat="1" ht="18" customHeight="1">
      <c r="A21" s="262"/>
      <c r="B21" s="262"/>
      <c r="C21" s="241" t="s">
        <v>189</v>
      </c>
      <c r="D21" s="242"/>
      <c r="E21" s="259">
        <v>0</v>
      </c>
      <c r="F21" s="244">
        <v>0</v>
      </c>
      <c r="G21" s="243"/>
      <c r="H21" s="244"/>
      <c r="I21" s="243"/>
      <c r="J21" s="244"/>
      <c r="K21" s="243"/>
      <c r="L21" s="244"/>
      <c r="M21" s="243"/>
      <c r="N21" s="244"/>
    </row>
    <row r="22" spans="1:14" ht="18" customHeight="1">
      <c r="A22" s="262"/>
      <c r="B22" s="263"/>
      <c r="C22" s="11" t="s">
        <v>190</v>
      </c>
      <c r="D22" s="12"/>
      <c r="E22" s="73">
        <v>5254.6</v>
      </c>
      <c r="F22" s="140">
        <v>5926</v>
      </c>
      <c r="G22" s="73"/>
      <c r="H22" s="140"/>
      <c r="I22" s="73"/>
      <c r="J22" s="140"/>
      <c r="K22" s="73"/>
      <c r="L22" s="140"/>
      <c r="M22" s="73"/>
      <c r="N22" s="140"/>
    </row>
    <row r="23" spans="1:14" ht="18" customHeight="1">
      <c r="A23" s="262"/>
      <c r="B23" s="261" t="s">
        <v>191</v>
      </c>
      <c r="C23" s="182" t="s">
        <v>192</v>
      </c>
      <c r="D23" s="183"/>
      <c r="E23" s="156">
        <v>39.8</v>
      </c>
      <c r="F23" s="157">
        <v>39.8</v>
      </c>
      <c r="G23" s="156"/>
      <c r="H23" s="157"/>
      <c r="I23" s="156"/>
      <c r="J23" s="157"/>
      <c r="K23" s="156"/>
      <c r="L23" s="157"/>
      <c r="M23" s="156"/>
      <c r="N23" s="157"/>
    </row>
    <row r="24" spans="1:14" ht="18" customHeight="1">
      <c r="A24" s="262"/>
      <c r="B24" s="262"/>
      <c r="C24" s="44" t="s">
        <v>193</v>
      </c>
      <c r="D24" s="43"/>
      <c r="E24" s="69">
        <v>3316.4</v>
      </c>
      <c r="F24" s="128">
        <v>3279.7</v>
      </c>
      <c r="G24" s="69"/>
      <c r="H24" s="128"/>
      <c r="I24" s="69"/>
      <c r="J24" s="128"/>
      <c r="K24" s="69"/>
      <c r="L24" s="128"/>
      <c r="M24" s="69"/>
      <c r="N24" s="128"/>
    </row>
    <row r="25" spans="1:14" ht="18" customHeight="1">
      <c r="A25" s="262"/>
      <c r="B25" s="262"/>
      <c r="C25" s="44" t="s">
        <v>194</v>
      </c>
      <c r="D25" s="43"/>
      <c r="E25" s="69">
        <v>0</v>
      </c>
      <c r="F25" s="128">
        <v>0</v>
      </c>
      <c r="G25" s="69"/>
      <c r="H25" s="128"/>
      <c r="I25" s="69"/>
      <c r="J25" s="128"/>
      <c r="K25" s="69"/>
      <c r="L25" s="128"/>
      <c r="M25" s="69"/>
      <c r="N25" s="128"/>
    </row>
    <row r="26" spans="1:14" ht="18" customHeight="1">
      <c r="A26" s="262"/>
      <c r="B26" s="263"/>
      <c r="C26" s="45" t="s">
        <v>195</v>
      </c>
      <c r="D26" s="46"/>
      <c r="E26" s="71">
        <v>3356.2</v>
      </c>
      <c r="F26" s="140">
        <v>3319.4</v>
      </c>
      <c r="G26" s="71"/>
      <c r="H26" s="140"/>
      <c r="I26" s="159"/>
      <c r="J26" s="140"/>
      <c r="K26" s="71"/>
      <c r="L26" s="140"/>
      <c r="M26" s="71"/>
      <c r="N26" s="140"/>
    </row>
    <row r="27" spans="1:14" ht="18" customHeight="1">
      <c r="A27" s="263"/>
      <c r="B27" s="47" t="s">
        <v>196</v>
      </c>
      <c r="C27" s="31"/>
      <c r="D27" s="31"/>
      <c r="E27" s="246">
        <v>8610.9</v>
      </c>
      <c r="F27" s="140">
        <v>9245.5</v>
      </c>
      <c r="G27" s="73"/>
      <c r="H27" s="140"/>
      <c r="I27" s="246"/>
      <c r="J27" s="140"/>
      <c r="K27" s="73"/>
      <c r="L27" s="140"/>
      <c r="M27" s="73"/>
      <c r="N27" s="140"/>
    </row>
    <row r="28" spans="1:14" ht="18" customHeight="1">
      <c r="A28" s="261" t="s">
        <v>197</v>
      </c>
      <c r="B28" s="261" t="s">
        <v>198</v>
      </c>
      <c r="C28" s="182" t="s">
        <v>199</v>
      </c>
      <c r="D28" s="247" t="s">
        <v>41</v>
      </c>
      <c r="E28" s="156">
        <v>2849.2</v>
      </c>
      <c r="F28" s="157">
        <v>3729.4</v>
      </c>
      <c r="G28" s="156"/>
      <c r="H28" s="157"/>
      <c r="I28" s="156"/>
      <c r="J28" s="157"/>
      <c r="K28" s="156"/>
      <c r="L28" s="157"/>
      <c r="M28" s="156"/>
      <c r="N28" s="157"/>
    </row>
    <row r="29" spans="1:14" ht="18" customHeight="1">
      <c r="A29" s="262"/>
      <c r="B29" s="262"/>
      <c r="C29" s="44" t="s">
        <v>200</v>
      </c>
      <c r="D29" s="248" t="s">
        <v>42</v>
      </c>
      <c r="E29" s="69">
        <v>2741.1</v>
      </c>
      <c r="F29" s="128">
        <v>3547.6</v>
      </c>
      <c r="G29" s="69"/>
      <c r="H29" s="128"/>
      <c r="I29" s="69"/>
      <c r="J29" s="128"/>
      <c r="K29" s="69"/>
      <c r="L29" s="128"/>
      <c r="M29" s="69"/>
      <c r="N29" s="128"/>
    </row>
    <row r="30" spans="1:14" ht="18" customHeight="1">
      <c r="A30" s="262"/>
      <c r="B30" s="262"/>
      <c r="C30" s="44" t="s">
        <v>201</v>
      </c>
      <c r="D30" s="248" t="s">
        <v>250</v>
      </c>
      <c r="E30" s="69">
        <v>96.5</v>
      </c>
      <c r="F30" s="128">
        <v>79</v>
      </c>
      <c r="G30" s="70"/>
      <c r="H30" s="128"/>
      <c r="I30" s="69"/>
      <c r="J30" s="128"/>
      <c r="K30" s="69"/>
      <c r="L30" s="128"/>
      <c r="M30" s="69"/>
      <c r="N30" s="128"/>
    </row>
    <row r="31" spans="1:15" ht="18" customHeight="1">
      <c r="A31" s="262"/>
      <c r="B31" s="262"/>
      <c r="C31" s="11" t="s">
        <v>202</v>
      </c>
      <c r="D31" s="249" t="s">
        <v>251</v>
      </c>
      <c r="E31" s="73">
        <f aca="true" t="shared" si="0" ref="E31:N31">E28-E29-E30</f>
        <v>11.599999999999909</v>
      </c>
      <c r="F31" s="240">
        <v>102.80000000000018</v>
      </c>
      <c r="G31" s="73">
        <f t="shared" si="0"/>
        <v>0</v>
      </c>
      <c r="H31" s="240">
        <f t="shared" si="0"/>
        <v>0</v>
      </c>
      <c r="I31" s="73">
        <f t="shared" si="0"/>
        <v>0</v>
      </c>
      <c r="J31" s="250">
        <f t="shared" si="0"/>
        <v>0</v>
      </c>
      <c r="K31" s="73">
        <f t="shared" si="0"/>
        <v>0</v>
      </c>
      <c r="L31" s="250">
        <f t="shared" si="0"/>
        <v>0</v>
      </c>
      <c r="M31" s="73">
        <f t="shared" si="0"/>
        <v>0</v>
      </c>
      <c r="N31" s="240">
        <f t="shared" si="0"/>
        <v>0</v>
      </c>
      <c r="O31" s="7"/>
    </row>
    <row r="32" spans="1:14" ht="18" customHeight="1">
      <c r="A32" s="262"/>
      <c r="B32" s="262"/>
      <c r="C32" s="182" t="s">
        <v>203</v>
      </c>
      <c r="D32" s="247" t="s">
        <v>252</v>
      </c>
      <c r="E32" s="156">
        <v>65.7</v>
      </c>
      <c r="F32" s="157">
        <v>66.2</v>
      </c>
      <c r="G32" s="156"/>
      <c r="H32" s="157"/>
      <c r="I32" s="156"/>
      <c r="J32" s="157"/>
      <c r="K32" s="156"/>
      <c r="L32" s="157"/>
      <c r="M32" s="156"/>
      <c r="N32" s="157"/>
    </row>
    <row r="33" spans="1:14" ht="18" customHeight="1">
      <c r="A33" s="262"/>
      <c r="B33" s="262"/>
      <c r="C33" s="44" t="s">
        <v>204</v>
      </c>
      <c r="D33" s="248" t="s">
        <v>253</v>
      </c>
      <c r="E33" s="69">
        <v>56.5</v>
      </c>
      <c r="F33" s="128">
        <v>137.6</v>
      </c>
      <c r="G33" s="69"/>
      <c r="H33" s="128"/>
      <c r="I33" s="69"/>
      <c r="J33" s="128"/>
      <c r="K33" s="69"/>
      <c r="L33" s="128"/>
      <c r="M33" s="69"/>
      <c r="N33" s="128"/>
    </row>
    <row r="34" spans="1:14" ht="18" customHeight="1">
      <c r="A34" s="262"/>
      <c r="B34" s="263"/>
      <c r="C34" s="11" t="s">
        <v>205</v>
      </c>
      <c r="D34" s="249" t="s">
        <v>254</v>
      </c>
      <c r="E34" s="73">
        <f aca="true" t="shared" si="1" ref="E34:N34">E31+E32-E33</f>
        <v>20.799999999999912</v>
      </c>
      <c r="F34" s="140">
        <v>31.400000000000176</v>
      </c>
      <c r="G34" s="73">
        <f t="shared" si="1"/>
        <v>0</v>
      </c>
      <c r="H34" s="140">
        <f t="shared" si="1"/>
        <v>0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62"/>
      <c r="B35" s="261" t="s">
        <v>206</v>
      </c>
      <c r="C35" s="182" t="s">
        <v>207</v>
      </c>
      <c r="D35" s="247" t="s">
        <v>255</v>
      </c>
      <c r="E35" s="156">
        <v>15.9</v>
      </c>
      <c r="F35" s="157">
        <v>28.9</v>
      </c>
      <c r="G35" s="156"/>
      <c r="H35" s="157"/>
      <c r="I35" s="156"/>
      <c r="J35" s="157"/>
      <c r="K35" s="156"/>
      <c r="L35" s="157"/>
      <c r="M35" s="156"/>
      <c r="N35" s="157"/>
    </row>
    <row r="36" spans="1:14" ht="18" customHeight="1">
      <c r="A36" s="262"/>
      <c r="B36" s="262"/>
      <c r="C36" s="44" t="s">
        <v>208</v>
      </c>
      <c r="D36" s="248" t="s">
        <v>256</v>
      </c>
      <c r="E36" s="69">
        <v>0</v>
      </c>
      <c r="F36" s="128">
        <v>0</v>
      </c>
      <c r="G36" s="69"/>
      <c r="H36" s="128"/>
      <c r="I36" s="69"/>
      <c r="J36" s="128"/>
      <c r="K36" s="69"/>
      <c r="L36" s="128"/>
      <c r="M36" s="69"/>
      <c r="N36" s="128"/>
    </row>
    <row r="37" spans="1:14" ht="18" customHeight="1">
      <c r="A37" s="262"/>
      <c r="B37" s="262"/>
      <c r="C37" s="44" t="s">
        <v>209</v>
      </c>
      <c r="D37" s="248" t="s">
        <v>257</v>
      </c>
      <c r="E37" s="69">
        <f aca="true" t="shared" si="2" ref="E37:N37">E34+E35-E36</f>
        <v>36.69999999999991</v>
      </c>
      <c r="F37" s="128">
        <v>60.300000000000175</v>
      </c>
      <c r="G37" s="69">
        <f t="shared" si="2"/>
        <v>0</v>
      </c>
      <c r="H37" s="128">
        <f t="shared" si="2"/>
        <v>0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62"/>
      <c r="B38" s="262"/>
      <c r="C38" s="44" t="s">
        <v>210</v>
      </c>
      <c r="D38" s="248" t="s">
        <v>258</v>
      </c>
      <c r="E38" s="69">
        <v>11.9</v>
      </c>
      <c r="F38" s="128">
        <v>68.6</v>
      </c>
      <c r="G38" s="69"/>
      <c r="H38" s="128"/>
      <c r="I38" s="69"/>
      <c r="J38" s="128"/>
      <c r="K38" s="69"/>
      <c r="L38" s="128"/>
      <c r="M38" s="69"/>
      <c r="N38" s="128"/>
    </row>
    <row r="39" spans="1:14" ht="18" customHeight="1">
      <c r="A39" s="262"/>
      <c r="B39" s="262"/>
      <c r="C39" s="44" t="s">
        <v>211</v>
      </c>
      <c r="D39" s="248" t="s">
        <v>259</v>
      </c>
      <c r="E39" s="69">
        <v>30</v>
      </c>
      <c r="F39" s="128">
        <v>40</v>
      </c>
      <c r="G39" s="69"/>
      <c r="H39" s="128"/>
      <c r="I39" s="69"/>
      <c r="J39" s="128"/>
      <c r="K39" s="69"/>
      <c r="L39" s="128"/>
      <c r="M39" s="69"/>
      <c r="N39" s="128"/>
    </row>
    <row r="40" spans="1:14" ht="18" customHeight="1">
      <c r="A40" s="262"/>
      <c r="B40" s="262"/>
      <c r="C40" s="44" t="s">
        <v>212</v>
      </c>
      <c r="D40" s="248" t="s">
        <v>260</v>
      </c>
      <c r="E40" s="69">
        <v>0</v>
      </c>
      <c r="F40" s="128">
        <v>0</v>
      </c>
      <c r="G40" s="69"/>
      <c r="H40" s="128"/>
      <c r="I40" s="69"/>
      <c r="J40" s="128"/>
      <c r="K40" s="69"/>
      <c r="L40" s="128"/>
      <c r="M40" s="69"/>
      <c r="N40" s="128"/>
    </row>
    <row r="41" spans="1:14" ht="18" customHeight="1">
      <c r="A41" s="262"/>
      <c r="B41" s="262"/>
      <c r="C41" s="194" t="s">
        <v>213</v>
      </c>
      <c r="D41" s="248" t="s">
        <v>261</v>
      </c>
      <c r="E41" s="69">
        <f>E34+E35-E36-E40</f>
        <v>36.69999999999991</v>
      </c>
      <c r="F41" s="128">
        <v>60.300000000000175</v>
      </c>
      <c r="G41" s="69">
        <f aca="true" t="shared" si="3" ref="G41:N41">G34+G35-G36-G40</f>
        <v>0</v>
      </c>
      <c r="H41" s="128">
        <f t="shared" si="3"/>
        <v>0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62"/>
      <c r="B42" s="262"/>
      <c r="C42" s="305" t="s">
        <v>214</v>
      </c>
      <c r="D42" s="306"/>
      <c r="E42" s="70">
        <f>E37+E38-E39-E40</f>
        <v>18.59999999999991</v>
      </c>
      <c r="F42" s="116">
        <v>88.9000000000002</v>
      </c>
      <c r="G42" s="70">
        <f aca="true" t="shared" si="4" ref="G42:N42">G37+G38-G39-G40</f>
        <v>0</v>
      </c>
      <c r="H42" s="116">
        <f t="shared" si="4"/>
        <v>0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62"/>
      <c r="B43" s="262"/>
      <c r="C43" s="44" t="s">
        <v>215</v>
      </c>
      <c r="D43" s="248" t="s">
        <v>262</v>
      </c>
      <c r="E43" s="254">
        <v>0</v>
      </c>
      <c r="F43" s="128">
        <v>0</v>
      </c>
      <c r="G43" s="69"/>
      <c r="H43" s="128"/>
      <c r="I43" s="69"/>
      <c r="J43" s="128"/>
      <c r="K43" s="69"/>
      <c r="L43" s="128"/>
      <c r="M43" s="69"/>
      <c r="N43" s="128"/>
    </row>
    <row r="44" spans="1:14" ht="18" customHeight="1">
      <c r="A44" s="263"/>
      <c r="B44" s="263"/>
      <c r="C44" s="11" t="s">
        <v>216</v>
      </c>
      <c r="D44" s="98" t="s">
        <v>263</v>
      </c>
      <c r="E44" s="73">
        <f aca="true" t="shared" si="5" ref="E44:N44">E41+E43</f>
        <v>36.69999999999991</v>
      </c>
      <c r="F44" s="140">
        <v>60.300000000000175</v>
      </c>
      <c r="G44" s="73">
        <f t="shared" si="5"/>
        <v>0</v>
      </c>
      <c r="H44" s="140">
        <f t="shared" si="5"/>
        <v>0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217</v>
      </c>
    </row>
    <row r="46" ht="13.5" customHeight="1">
      <c r="A46" s="13" t="s">
        <v>264</v>
      </c>
    </row>
    <row r="47" ht="13.5">
      <c r="A47" s="251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2017-09-19T01:52:45Z</cp:lastPrinted>
  <dcterms:created xsi:type="dcterms:W3CDTF">1999-07-06T05:17:05Z</dcterms:created>
  <dcterms:modified xsi:type="dcterms:W3CDTF">2017-10-31T00:51:03Z</dcterms:modified>
  <cp:category/>
  <cp:version/>
  <cp:contentType/>
  <cp:contentStatus/>
</cp:coreProperties>
</file>