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tabRatio="663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'1.普通会計予算'!$A$1:$I$47</definedName>
    <definedName name="_xlnm.Print_Area" localSheetId="1">'2.公営企業会計予算'!$A$1:$Q$49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'4.公営企業会計決算'!$A$1:$Q$49</definedName>
    <definedName name="_xlnm.Print_Area" localSheetId="5">'5.三セク決算'!$A$1:$N$46</definedName>
  </definedNames>
  <calcPr fullCalcOnLoad="1"/>
</workbook>
</file>

<file path=xl/sharedStrings.xml><?xml version="1.0" encoding="utf-8"?>
<sst xmlns="http://schemas.openxmlformats.org/spreadsheetml/2006/main" count="450" uniqueCount="265">
  <si>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</si>
  <si>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</si>
  <si>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</si>
  <si>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</si>
  <si>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</si>
  <si>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</si>
  <si>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</si>
  <si>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</si>
  <si>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</si>
  <si>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</si>
  <si>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</si>
  <si>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</si>
  <si>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</si>
  <si>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</si>
  <si>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</si>
  <si>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</si>
  <si>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</si>
  <si>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</si>
  <si>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</si>
  <si>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</si>
  <si>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</si>
  <si>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</si>
  <si>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</si>
  <si>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</si>
  <si>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</si>
  <si>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</si>
  <si>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</si>
  <si>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</si>
  <si>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</si>
  <si>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</si>
  <si>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</si>
  <si>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</si>
  <si>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</si>
  <si>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</si>
  <si>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</si>
  <si>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</si>
  <si>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</si>
  <si>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</si>
  <si>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</si>
  <si>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</si>
  <si>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</si>
  <si>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</si>
  <si>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</si>
  <si>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</si>
  <si>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</si>
  <si>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</si>
  <si>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</si>
  <si>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</si>
  <si>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</si>
  <si>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</si>
  <si>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</si>
  <si>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</si>
  <si>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</si>
  <si>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</si>
  <si>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</si>
  <si>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</si>
  <si>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</si>
  <si>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</si>
  <si>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</si>
  <si>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</si>
  <si>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</si>
  <si>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</si>
  <si>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</si>
  <si>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</si>
  <si>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</si>
  <si>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</si>
  <si>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</si>
  <si>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</si>
  <si>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</si>
  <si>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</si>
  <si>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</si>
  <si>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</si>
  <si>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</si>
  <si>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</si>
  <si>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</si>
  <si>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</si>
  <si>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</si>
  <si>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</si>
  <si>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</si>
  <si>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</si>
  <si>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</si>
  <si>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</si>
  <si>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</si>
  <si>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</si>
  <si>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</si>
  <si>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</si>
  <si>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</si>
  <si>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</si>
  <si>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</si>
  <si>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</si>
  <si>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</si>
  <si>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</si>
  <si>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</si>
  <si>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</si>
  <si>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</si>
  <si>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</si>
  <si>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</si>
  <si>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</si>
  <si>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</si>
  <si>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</si>
  <si>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</si>
  <si>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</si>
  <si>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</si>
  <si>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</si>
  <si>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</si>
  <si>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</si>
  <si>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</si>
  <si>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</si>
  <si>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</si>
  <si>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</si>
  <si>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</si>
  <si>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</si>
  <si>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</si>
  <si>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</si>
  <si>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</si>
  <si>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</si>
  <si>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</si>
  <si>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</si>
  <si>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</si>
  <si>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</si>
  <si>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</si>
  <si>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</si>
  <si>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</si>
  <si>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</si>
  <si>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</si>
  <si>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</si>
  <si>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</si>
  <si>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</si>
  <si>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</si>
  <si>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</si>
  <si>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</si>
  <si>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</si>
  <si>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</si>
  <si>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</si>
  <si>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</si>
  <si>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</si>
  <si>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</si>
  <si>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</si>
  <si>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</si>
  <si>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</si>
  <si>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</si>
  <si>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</si>
  <si>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</si>
  <si>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</si>
  <si>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</si>
  <si>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</si>
  <si>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</si>
  <si>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</si>
  <si>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</si>
  <si>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</si>
  <si>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</si>
  <si>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</si>
  <si>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</si>
  <si>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</si>
  <si>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</si>
  <si>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</si>
  <si>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</si>
  <si>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</si>
  <si>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</si>
  <si>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</si>
  <si>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</si>
  <si>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</si>
  <si>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</si>
  <si>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</si>
  <si>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</si>
  <si>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</si>
  <si>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</si>
  <si>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</si>
  <si>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</si>
  <si>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</si>
  <si>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</si>
  <si>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</si>
  <si>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</si>
  <si>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</si>
  <si>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</si>
  <si>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</si>
  <si>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</si>
  <si>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</si>
  <si>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</si>
  <si>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</si>
  <si>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</si>
  <si>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</si>
  <si>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</si>
  <si>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</si>
  <si>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</si>
  <si>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</si>
  <si>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</si>
  <si>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</si>
  <si>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</si>
  <si>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</si>
  <si>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</si>
  <si>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</si>
  <si>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</si>
  <si>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</si>
  <si>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</si>
  <si>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</si>
  <si>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</si>
  <si>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</si>
  <si>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</si>
  <si>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</si>
  <si>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</si>
  <si>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</si>
  <si>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</si>
  <si>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</si>
  <si>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</si>
  <si>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</si>
  <si>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</si>
  <si>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</si>
  <si>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</si>
  <si>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</si>
  <si>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</si>
  <si>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</si>
  <si>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</si>
  <si>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</si>
  <si>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</si>
  <si>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</si>
  <si>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</si>
  <si>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</si>
  <si>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</si>
  <si>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</si>
  <si>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</si>
  <si>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</si>
  <si>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</si>
  <si>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</si>
  <si>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</si>
  <si>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</si>
  <si>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</si>
  <si>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</si>
  <si>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</si>
  <si>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</si>
  <si>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</si>
  <si>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</si>
  <si>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23年度</t>
  </si>
  <si>
    <t>24年度</t>
  </si>
  <si>
    <t>25年度</t>
  </si>
  <si>
    <t>26年度</t>
  </si>
  <si>
    <t>（1）平成29年度普通会計予算の状況</t>
  </si>
  <si>
    <t>平成29年度</t>
  </si>
  <si>
    <t>(平成29年度予算ﾍﾞｰｽ）</t>
  </si>
  <si>
    <t>29年度</t>
  </si>
  <si>
    <t>29年度</t>
  </si>
  <si>
    <t>（1）平成27年度普通会計決算の状況</t>
  </si>
  <si>
    <t>平成27年度</t>
  </si>
  <si>
    <t>(平成27年度決算ﾍﾞｰｽ）</t>
  </si>
  <si>
    <t>27年度</t>
  </si>
  <si>
    <t>27年度</t>
  </si>
  <si>
    <t>(平成27年度決算額）</t>
  </si>
  <si>
    <t>27年度</t>
  </si>
  <si>
    <t>27年度</t>
  </si>
  <si>
    <t>（注1）平成23年度～26年度は平成22年国勢調査、平成27年度は平成27年度国勢調査を基に計上している。</t>
  </si>
  <si>
    <t>青森県</t>
  </si>
  <si>
    <t>病院事業会計</t>
  </si>
  <si>
    <t>工業用水道事業会計</t>
  </si>
  <si>
    <t>港湾整備</t>
  </si>
  <si>
    <t>宅地造成</t>
  </si>
  <si>
    <t>流域下水道</t>
  </si>
  <si>
    <t>駐車場</t>
  </si>
  <si>
    <t>特定環境保全公共下水道</t>
  </si>
  <si>
    <t>下水道（農集排）</t>
  </si>
  <si>
    <t>病院事業</t>
  </si>
  <si>
    <t>工業用水道</t>
  </si>
  <si>
    <t>青森県土地開発公社</t>
  </si>
  <si>
    <t>青森県道路公社</t>
  </si>
  <si>
    <t>青い森鉄道（株）</t>
  </si>
  <si>
    <t>（株）青森空港ビル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</si>
</sst>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</numFmts>
  <fonts count="5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4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1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217" fontId="0" fillId="0" borderId="10" xfId="48" applyNumberFormat="1" applyFill="1" applyBorder="1" applyAlignment="1">
      <alignment horizontal="right" vertical="center"/>
    </xf>
    <xf numFmtId="218" fontId="0" fillId="0" borderId="11" xfId="48" applyNumberFormat="1" applyFill="1" applyBorder="1" applyAlignment="1">
      <alignment vertical="center"/>
    </xf>
    <xf numFmtId="218" fontId="0" fillId="0" borderId="0" xfId="48" applyNumberFormat="1" applyFill="1" applyBorder="1" applyAlignment="1">
      <alignment vertical="center"/>
    </xf>
    <xf numFmtId="41" fontId="0" fillId="0" borderId="12" xfId="0" applyNumberFormat="1" applyFill="1" applyBorder="1" applyAlignment="1">
      <alignment horizontal="left" vertical="center"/>
    </xf>
    <xf numFmtId="41" fontId="0" fillId="0" borderId="13" xfId="0" applyNumberFormat="1" applyFill="1" applyBorder="1" applyAlignment="1">
      <alignment horizontal="left" vertical="center"/>
    </xf>
    <xf numFmtId="217" fontId="0" fillId="0" borderId="12" xfId="48" applyNumberFormat="1" applyFill="1" applyBorder="1" applyAlignment="1">
      <alignment vertical="center"/>
    </xf>
    <xf numFmtId="217" fontId="0" fillId="0" borderId="14" xfId="48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7" fontId="0" fillId="0" borderId="15" xfId="48" applyNumberFormat="1" applyFill="1" applyBorder="1" applyAlignment="1">
      <alignment vertical="center"/>
    </xf>
    <xf numFmtId="217" fontId="0" fillId="0" borderId="16" xfId="48" applyNumberFormat="1" applyFill="1" applyBorder="1" applyAlignment="1">
      <alignment vertical="center"/>
    </xf>
    <xf numFmtId="217" fontId="0" fillId="0" borderId="17" xfId="48" applyNumberFormat="1" applyFill="1" applyBorder="1" applyAlignment="1">
      <alignment vertical="center"/>
    </xf>
    <xf numFmtId="217" fontId="0" fillId="0" borderId="18" xfId="48" applyNumberFormat="1" applyFill="1" applyBorder="1" applyAlignment="1">
      <alignment vertical="center"/>
    </xf>
    <xf numFmtId="217" fontId="0" fillId="0" borderId="16" xfId="48" applyNumberFormat="1" applyFont="1" applyFill="1" applyBorder="1" applyAlignment="1" quotePrefix="1">
      <alignment horizontal="right" vertical="center"/>
    </xf>
    <xf numFmtId="217" fontId="0" fillId="0" borderId="19" xfId="48" applyNumberFormat="1" applyFill="1" applyBorder="1" applyAlignment="1">
      <alignment vertical="center"/>
    </xf>
    <xf numFmtId="217" fontId="0" fillId="0" borderId="20" xfId="48" applyNumberFormat="1" applyFill="1" applyBorder="1" applyAlignment="1">
      <alignment vertical="center"/>
    </xf>
    <xf numFmtId="217" fontId="0" fillId="0" borderId="16" xfId="0" applyNumberFormat="1" applyFill="1" applyBorder="1" applyAlignment="1" quotePrefix="1">
      <alignment horizontal="right" vertical="center"/>
    </xf>
    <xf numFmtId="217" fontId="0" fillId="0" borderId="19" xfId="48" applyNumberFormat="1" applyFont="1" applyFill="1" applyBorder="1" applyAlignment="1" quotePrefix="1">
      <alignment horizontal="right" vertical="center"/>
    </xf>
    <xf numFmtId="217" fontId="0" fillId="0" borderId="21" xfId="48" applyNumberFormat="1" applyFill="1" applyBorder="1" applyAlignment="1">
      <alignment vertical="center"/>
    </xf>
    <xf numFmtId="217" fontId="0" fillId="0" borderId="22" xfId="48" applyNumberFormat="1" applyFill="1" applyBorder="1" applyAlignment="1">
      <alignment vertical="center"/>
    </xf>
    <xf numFmtId="217" fontId="0" fillId="0" borderId="23" xfId="48" applyNumberFormat="1" applyFill="1" applyBorder="1" applyAlignment="1">
      <alignment vertical="center"/>
    </xf>
    <xf numFmtId="217" fontId="0" fillId="0" borderId="24" xfId="48" applyNumberFormat="1" applyFill="1" applyBorder="1" applyAlignment="1">
      <alignment vertical="center"/>
    </xf>
    <xf numFmtId="217" fontId="0" fillId="0" borderId="13" xfId="48" applyNumberFormat="1" applyFill="1" applyBorder="1" applyAlignment="1">
      <alignment vertical="center"/>
    </xf>
    <xf numFmtId="217" fontId="52" fillId="0" borderId="13" xfId="48" applyNumberFormat="1" applyFont="1" applyFill="1" applyBorder="1" applyAlignment="1">
      <alignment vertical="center"/>
    </xf>
    <xf numFmtId="217" fontId="0" fillId="0" borderId="25" xfId="48" applyNumberFormat="1" applyFont="1" applyFill="1" applyBorder="1" applyAlignment="1" quotePrefix="1">
      <alignment horizontal="right" vertical="center"/>
    </xf>
    <xf numFmtId="217" fontId="0" fillId="0" borderId="0" xfId="48" applyNumberFormat="1" applyFill="1" applyBorder="1" applyAlignment="1">
      <alignment vertical="center"/>
    </xf>
    <xf numFmtId="217" fontId="0" fillId="0" borderId="26" xfId="48" applyNumberFormat="1" applyFill="1" applyBorder="1" applyAlignment="1">
      <alignment vertical="center"/>
    </xf>
    <xf numFmtId="217" fontId="0" fillId="0" borderId="25" xfId="48" applyNumberFormat="1" applyFill="1" applyBorder="1" applyAlignment="1">
      <alignment vertical="center"/>
    </xf>
    <xf numFmtId="217" fontId="0" fillId="0" borderId="27" xfId="48" applyNumberFormat="1" applyFill="1" applyBorder="1" applyAlignment="1">
      <alignment vertical="center"/>
    </xf>
    <xf numFmtId="217" fontId="0" fillId="0" borderId="28" xfId="48" applyNumberFormat="1" applyFill="1" applyBorder="1" applyAlignment="1">
      <alignment vertical="center"/>
    </xf>
    <xf numFmtId="217" fontId="0" fillId="0" borderId="13" xfId="48" applyNumberFormat="1" applyFont="1" applyFill="1" applyBorder="1" applyAlignment="1" quotePrefix="1">
      <alignment horizontal="right" vertical="center"/>
    </xf>
    <xf numFmtId="217" fontId="0" fillId="0" borderId="29" xfId="48" applyNumberFormat="1" applyFill="1" applyBorder="1" applyAlignment="1">
      <alignment vertical="center"/>
    </xf>
    <xf numFmtId="217" fontId="0" fillId="0" borderId="30" xfId="48" applyNumberFormat="1" applyFill="1" applyBorder="1" applyAlignment="1">
      <alignment vertical="center"/>
    </xf>
    <xf numFmtId="217" fontId="0" fillId="0" borderId="31" xfId="48" applyNumberFormat="1" applyFill="1" applyBorder="1" applyAlignment="1">
      <alignment vertical="center"/>
    </xf>
    <xf numFmtId="217" fontId="0" fillId="0" borderId="22" xfId="48" applyNumberFormat="1" applyFont="1" applyFill="1" applyBorder="1" applyAlignment="1" quotePrefix="1">
      <alignment horizontal="right" vertical="center"/>
    </xf>
    <xf numFmtId="217" fontId="0" fillId="0" borderId="22" xfId="48" applyNumberFormat="1" applyFont="1" applyFill="1" applyBorder="1" applyAlignment="1">
      <alignment vertical="center"/>
    </xf>
    <xf numFmtId="217" fontId="52" fillId="0" borderId="23" xfId="48" applyNumberFormat="1" applyFont="1" applyFill="1" applyBorder="1" applyAlignment="1">
      <alignment vertical="center"/>
    </xf>
    <xf numFmtId="217" fontId="52" fillId="0" borderId="22" xfId="48" applyNumberFormat="1" applyFont="1" applyFill="1" applyBorder="1" applyAlignment="1">
      <alignment vertical="center"/>
    </xf>
    <xf numFmtId="217" fontId="52" fillId="0" borderId="28" xfId="48" applyNumberFormat="1" applyFont="1" applyFill="1" applyBorder="1" applyAlignment="1">
      <alignment vertical="center"/>
    </xf>
    <xf numFmtId="217" fontId="0" fillId="0" borderId="13" xfId="0" applyNumberFormat="1" applyFill="1" applyBorder="1" applyAlignment="1" quotePrefix="1">
      <alignment horizontal="right" vertical="center"/>
    </xf>
    <xf numFmtId="217" fontId="0" fillId="0" borderId="32" xfId="48" applyNumberFormat="1" applyFill="1" applyBorder="1" applyAlignment="1">
      <alignment vertical="center"/>
    </xf>
    <xf numFmtId="217" fontId="0" fillId="0" borderId="33" xfId="48" applyNumberFormat="1" applyFill="1" applyBorder="1" applyAlignment="1">
      <alignment vertical="center"/>
    </xf>
    <xf numFmtId="217" fontId="0" fillId="0" borderId="34" xfId="48" applyNumberFormat="1" applyFill="1" applyBorder="1" applyAlignment="1">
      <alignment vertical="center"/>
    </xf>
    <xf numFmtId="217" fontId="0" fillId="0" borderId="35" xfId="48" applyNumberFormat="1" applyFill="1" applyBorder="1" applyAlignment="1">
      <alignment vertical="center"/>
    </xf>
    <xf numFmtId="217" fontId="0" fillId="0" borderId="36" xfId="48" applyNumberFormat="1" applyFill="1" applyBorder="1" applyAlignment="1">
      <alignment vertical="center"/>
    </xf>
    <xf numFmtId="217" fontId="0" fillId="0" borderId="37" xfId="48" applyNumberFormat="1" applyFill="1" applyBorder="1" applyAlignment="1">
      <alignment vertical="center"/>
    </xf>
    <xf numFmtId="217" fontId="0" fillId="0" borderId="37" xfId="48" applyNumberFormat="1" applyFont="1" applyFill="1" applyBorder="1" applyAlignment="1" quotePrefix="1">
      <alignment horizontal="right" vertical="center"/>
    </xf>
    <xf numFmtId="217" fontId="0" fillId="0" borderId="38" xfId="48" applyNumberFormat="1" applyFill="1" applyBorder="1" applyAlignment="1">
      <alignment vertical="center"/>
    </xf>
    <xf numFmtId="217" fontId="0" fillId="0" borderId="34" xfId="48" applyNumberFormat="1" applyFont="1" applyFill="1" applyBorder="1" applyAlignment="1" quotePrefix="1">
      <alignment horizontal="right" vertical="center"/>
    </xf>
    <xf numFmtId="217" fontId="0" fillId="0" borderId="33" xfId="48" applyNumberFormat="1" applyFont="1" applyFill="1" applyBorder="1" applyAlignment="1">
      <alignment vertical="center"/>
    </xf>
    <xf numFmtId="217" fontId="0" fillId="0" borderId="20" xfId="48" applyNumberFormat="1" applyFill="1" applyBorder="1" applyAlignment="1">
      <alignment vertical="center"/>
    </xf>
    <xf numFmtId="217" fontId="0" fillId="0" borderId="17" xfId="0" applyNumberFormat="1" applyFill="1" applyBorder="1" applyAlignment="1">
      <alignment vertical="center"/>
    </xf>
    <xf numFmtId="217" fontId="0" fillId="0" borderId="24" xfId="48" applyNumberFormat="1" applyFill="1" applyBorder="1" applyAlignment="1">
      <alignment vertical="center"/>
    </xf>
    <xf numFmtId="217" fontId="0" fillId="0" borderId="26" xfId="0" applyNumberFormat="1" applyFill="1" applyBorder="1" applyAlignment="1">
      <alignment vertical="center"/>
    </xf>
    <xf numFmtId="217" fontId="0" fillId="0" borderId="17" xfId="48" applyNumberFormat="1" applyFill="1" applyBorder="1" applyAlignment="1">
      <alignment vertical="center"/>
    </xf>
    <xf numFmtId="41" fontId="4" fillId="0" borderId="25" xfId="0" applyNumberFormat="1" applyFont="1" applyFill="1" applyBorder="1" applyAlignment="1">
      <alignment horizontal="centerContinuous" vertical="center"/>
    </xf>
    <xf numFmtId="0" fontId="4" fillId="0" borderId="25" xfId="0" applyNumberFormat="1" applyFont="1" applyFill="1" applyBorder="1" applyAlignment="1">
      <alignment horizontal="distributed" vertical="center"/>
    </xf>
    <xf numFmtId="41" fontId="5" fillId="0" borderId="0" xfId="0" applyNumberFormat="1" applyFont="1" applyFill="1" applyBorder="1" applyAlignment="1">
      <alignment vertical="center"/>
    </xf>
    <xf numFmtId="41" fontId="8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horizontal="left" vertical="center"/>
    </xf>
    <xf numFmtId="41" fontId="4" fillId="0" borderId="0" xfId="0" applyNumberFormat="1" applyFont="1" applyFill="1" applyAlignment="1">
      <alignment vertical="center"/>
    </xf>
    <xf numFmtId="41" fontId="0" fillId="0" borderId="0" xfId="0" applyNumberFormat="1" applyFill="1" applyAlignment="1" quotePrefix="1">
      <alignment vertical="center"/>
    </xf>
    <xf numFmtId="41" fontId="0" fillId="0" borderId="0" xfId="0" applyNumberFormat="1" applyFill="1" applyAlignment="1">
      <alignment horizontal="right" vertical="center"/>
    </xf>
    <xf numFmtId="41" fontId="4" fillId="0" borderId="39" xfId="0" applyNumberFormat="1" applyFont="1" applyFill="1" applyBorder="1" applyAlignment="1">
      <alignment vertical="center"/>
    </xf>
    <xf numFmtId="41" fontId="0" fillId="0" borderId="40" xfId="0" applyNumberFormat="1" applyFill="1" applyBorder="1" applyAlignment="1">
      <alignment vertical="center"/>
    </xf>
    <xf numFmtId="0" fontId="0" fillId="0" borderId="41" xfId="0" applyNumberFormat="1" applyFill="1" applyBorder="1" applyAlignment="1">
      <alignment horizontal="centerContinuous" vertical="center"/>
    </xf>
    <xf numFmtId="0" fontId="0" fillId="0" borderId="29" xfId="0" applyNumberFormat="1" applyFill="1" applyBorder="1" applyAlignment="1">
      <alignment horizontal="centerContinuous" vertical="center"/>
    </xf>
    <xf numFmtId="0" fontId="0" fillId="0" borderId="15" xfId="0" applyNumberFormat="1" applyFill="1" applyBorder="1" applyAlignment="1">
      <alignment horizontal="centerContinuous" vertical="center"/>
    </xf>
    <xf numFmtId="0" fontId="0" fillId="0" borderId="32" xfId="0" applyNumberFormat="1" applyFont="1" applyFill="1" applyBorder="1" applyAlignment="1">
      <alignment horizontal="centerContinuous" vertical="center" wrapText="1"/>
    </xf>
    <xf numFmtId="41" fontId="0" fillId="0" borderId="42" xfId="0" applyNumberFormat="1" applyFill="1" applyBorder="1" applyAlignment="1">
      <alignment horizontal="centerContinuous" vertical="center"/>
    </xf>
    <xf numFmtId="41" fontId="0" fillId="0" borderId="25" xfId="0" applyNumberFormat="1" applyFill="1" applyBorder="1" applyAlignment="1">
      <alignment horizontal="centerContinuous" vertical="center"/>
    </xf>
    <xf numFmtId="0" fontId="0" fillId="0" borderId="42" xfId="0" applyNumberFormat="1" applyFill="1" applyBorder="1" applyAlignment="1">
      <alignment horizontal="center" vertical="center"/>
    </xf>
    <xf numFmtId="0" fontId="0" fillId="0" borderId="43" xfId="0" applyNumberFormat="1" applyFill="1" applyBorder="1" applyAlignment="1">
      <alignment horizontal="center" vertical="center"/>
    </xf>
    <xf numFmtId="0" fontId="0" fillId="0" borderId="19" xfId="0" applyNumberFormat="1" applyFill="1" applyBorder="1" applyAlignment="1">
      <alignment vertical="center"/>
    </xf>
    <xf numFmtId="0" fontId="0" fillId="0" borderId="37" xfId="0" applyNumberFormat="1" applyFill="1" applyBorder="1" applyAlignment="1">
      <alignment vertical="center"/>
    </xf>
    <xf numFmtId="0" fontId="0" fillId="0" borderId="44" xfId="0" applyFill="1" applyBorder="1" applyAlignment="1">
      <alignment horizontal="center" vertical="center" textRotation="255"/>
    </xf>
    <xf numFmtId="41" fontId="0" fillId="0" borderId="39" xfId="0" applyNumberFormat="1" applyFill="1" applyBorder="1" applyAlignment="1">
      <alignment horizontal="left" vertical="center"/>
    </xf>
    <xf numFmtId="41" fontId="0" fillId="0" borderId="40" xfId="0" applyNumberFormat="1" applyFill="1" applyBorder="1" applyAlignment="1">
      <alignment horizontal="left" vertical="center"/>
    </xf>
    <xf numFmtId="217" fontId="0" fillId="0" borderId="45" xfId="48" applyNumberFormat="1" applyFill="1" applyBorder="1" applyAlignment="1">
      <alignment vertical="center"/>
    </xf>
    <xf numFmtId="218" fontId="0" fillId="0" borderId="46" xfId="48" applyNumberFormat="1" applyFill="1" applyBorder="1" applyAlignment="1">
      <alignment vertical="center"/>
    </xf>
    <xf numFmtId="218" fontId="0" fillId="0" borderId="32" xfId="48" applyNumberFormat="1" applyFill="1" applyBorder="1" applyAlignment="1">
      <alignment vertical="center"/>
    </xf>
    <xf numFmtId="221" fontId="0" fillId="0" borderId="0" xfId="0" applyNumberFormat="1" applyFill="1" applyAlignment="1">
      <alignment vertical="center"/>
    </xf>
    <xf numFmtId="0" fontId="0" fillId="0" borderId="47" xfId="0" applyFill="1" applyBorder="1" applyAlignment="1">
      <alignment horizontal="center" vertical="center" textRotation="255"/>
    </xf>
    <xf numFmtId="41" fontId="0" fillId="0" borderId="45" xfId="0" applyNumberFormat="1" applyFill="1" applyBorder="1" applyAlignment="1">
      <alignment vertical="center"/>
    </xf>
    <xf numFmtId="41" fontId="0" fillId="0" borderId="48" xfId="0" applyNumberFormat="1" applyFill="1" applyBorder="1" applyAlignment="1">
      <alignment horizontal="left" vertical="center"/>
    </xf>
    <xf numFmtId="41" fontId="0" fillId="0" borderId="24" xfId="0" applyNumberFormat="1" applyFill="1" applyBorder="1" applyAlignment="1">
      <alignment horizontal="left" vertical="center"/>
    </xf>
    <xf numFmtId="217" fontId="0" fillId="0" borderId="49" xfId="48" applyNumberFormat="1" applyFill="1" applyBorder="1" applyAlignment="1">
      <alignment vertical="center"/>
    </xf>
    <xf numFmtId="218" fontId="0" fillId="0" borderId="48" xfId="48" applyNumberFormat="1" applyFill="1" applyBorder="1" applyAlignment="1">
      <alignment vertical="center"/>
    </xf>
    <xf numFmtId="218" fontId="0" fillId="0" borderId="33" xfId="48" applyNumberFormat="1" applyFill="1" applyBorder="1" applyAlignment="1">
      <alignment vertical="center"/>
    </xf>
    <xf numFmtId="41" fontId="0" fillId="0" borderId="46" xfId="0" applyNumberFormat="1" applyFill="1" applyBorder="1" applyAlignment="1">
      <alignment vertical="center"/>
    </xf>
    <xf numFmtId="41" fontId="0" fillId="0" borderId="50" xfId="0" applyNumberFormat="1" applyFill="1" applyBorder="1" applyAlignment="1">
      <alignment vertical="center"/>
    </xf>
    <xf numFmtId="218" fontId="0" fillId="0" borderId="50" xfId="48" applyNumberFormat="1" applyFill="1" applyBorder="1" applyAlignment="1">
      <alignment vertical="center"/>
    </xf>
    <xf numFmtId="218" fontId="0" fillId="0" borderId="34" xfId="48" applyNumberFormat="1" applyFill="1" applyBorder="1" applyAlignment="1">
      <alignment vertical="center"/>
    </xf>
    <xf numFmtId="41" fontId="0" fillId="0" borderId="51" xfId="0" applyNumberFormat="1" applyFill="1" applyBorder="1" applyAlignment="1">
      <alignment vertical="center"/>
    </xf>
    <xf numFmtId="41" fontId="0" fillId="0" borderId="46" xfId="0" applyNumberFormat="1" applyFill="1" applyBorder="1" applyAlignment="1">
      <alignment horizontal="left" vertical="center"/>
    </xf>
    <xf numFmtId="41" fontId="0" fillId="0" borderId="0" xfId="0" applyNumberFormat="1" applyFill="1" applyBorder="1" applyAlignment="1">
      <alignment horizontal="left" vertical="center"/>
    </xf>
    <xf numFmtId="218" fontId="0" fillId="0" borderId="36" xfId="48" applyNumberFormat="1" applyFill="1" applyBorder="1" applyAlignment="1">
      <alignment vertical="center"/>
    </xf>
    <xf numFmtId="41" fontId="0" fillId="0" borderId="48" xfId="0" applyNumberFormat="1" applyFill="1" applyBorder="1" applyAlignment="1">
      <alignment vertical="center"/>
    </xf>
    <xf numFmtId="41" fontId="14" fillId="0" borderId="0" xfId="0" applyNumberFormat="1" applyFont="1" applyFill="1" applyAlignment="1">
      <alignment vertical="center"/>
    </xf>
    <xf numFmtId="41" fontId="0" fillId="0" borderId="48" xfId="0" applyNumberFormat="1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41" fontId="0" fillId="0" borderId="50" xfId="0" applyNumberFormat="1" applyFill="1" applyBorder="1" applyAlignment="1">
      <alignment horizontal="left" vertical="center"/>
    </xf>
    <xf numFmtId="0" fontId="0" fillId="0" borderId="34" xfId="0" applyFill="1" applyBorder="1" applyAlignment="1">
      <alignment vertical="center"/>
    </xf>
    <xf numFmtId="41" fontId="0" fillId="0" borderId="52" xfId="0" applyNumberFormat="1" applyFill="1" applyBorder="1" applyAlignment="1">
      <alignment vertical="center"/>
    </xf>
    <xf numFmtId="217" fontId="0" fillId="0" borderId="12" xfId="48" applyNumberFormat="1" applyFont="1" applyFill="1" applyBorder="1" applyAlignment="1">
      <alignment vertical="center"/>
    </xf>
    <xf numFmtId="217" fontId="0" fillId="0" borderId="16" xfId="48" applyNumberFormat="1" applyFont="1" applyFill="1" applyBorder="1" applyAlignment="1">
      <alignment vertical="center"/>
    </xf>
    <xf numFmtId="41" fontId="0" fillId="0" borderId="53" xfId="0" applyNumberFormat="1" applyFill="1" applyBorder="1" applyAlignment="1">
      <alignment horizontal="left" vertical="center"/>
    </xf>
    <xf numFmtId="41" fontId="0" fillId="0" borderId="54" xfId="0" applyNumberFormat="1" applyFill="1" applyBorder="1" applyAlignment="1">
      <alignment horizontal="left" vertical="center"/>
    </xf>
    <xf numFmtId="217" fontId="0" fillId="0" borderId="53" xfId="48" applyNumberFormat="1" applyFill="1" applyBorder="1" applyAlignment="1">
      <alignment vertical="center"/>
    </xf>
    <xf numFmtId="218" fontId="0" fillId="0" borderId="55" xfId="48" applyNumberFormat="1" applyFill="1" applyBorder="1" applyAlignment="1">
      <alignment vertical="center"/>
    </xf>
    <xf numFmtId="217" fontId="0" fillId="0" borderId="56" xfId="48" applyNumberFormat="1" applyFill="1" applyBorder="1" applyAlignment="1">
      <alignment vertical="center"/>
    </xf>
    <xf numFmtId="218" fontId="0" fillId="0" borderId="57" xfId="48" applyNumberFormat="1" applyFill="1" applyBorder="1" applyAlignment="1">
      <alignment vertical="center"/>
    </xf>
    <xf numFmtId="0" fontId="0" fillId="0" borderId="58" xfId="0" applyFill="1" applyBorder="1" applyAlignment="1">
      <alignment horizontal="center" vertical="center" textRotation="255"/>
    </xf>
    <xf numFmtId="41" fontId="0" fillId="0" borderId="42" xfId="0" applyNumberFormat="1" applyFill="1" applyBorder="1" applyAlignment="1">
      <alignment horizontal="left" vertical="center"/>
    </xf>
    <xf numFmtId="41" fontId="0" fillId="0" borderId="25" xfId="0" applyNumberFormat="1" applyFill="1" applyBorder="1" applyAlignment="1">
      <alignment horizontal="left" vertical="center"/>
    </xf>
    <xf numFmtId="217" fontId="0" fillId="0" borderId="42" xfId="48" applyNumberFormat="1" applyFill="1" applyBorder="1" applyAlignment="1">
      <alignment vertical="center"/>
    </xf>
    <xf numFmtId="218" fontId="0" fillId="0" borderId="43" xfId="48" applyNumberFormat="1" applyFill="1" applyBorder="1" applyAlignment="1">
      <alignment vertical="center"/>
    </xf>
    <xf numFmtId="218" fontId="0" fillId="0" borderId="59" xfId="48" applyNumberFormat="1" applyFill="1" applyBorder="1" applyAlignment="1">
      <alignment vertical="center"/>
    </xf>
    <xf numFmtId="218" fontId="0" fillId="0" borderId="60" xfId="48" applyNumberFormat="1" applyFill="1" applyBorder="1" applyAlignment="1">
      <alignment vertical="center"/>
    </xf>
    <xf numFmtId="41" fontId="0" fillId="0" borderId="50" xfId="0" applyNumberFormat="1" applyFill="1" applyBorder="1" applyAlignment="1">
      <alignment horizontal="left" vertical="center"/>
    </xf>
    <xf numFmtId="218" fontId="0" fillId="0" borderId="14" xfId="48" applyNumberFormat="1" applyFill="1" applyBorder="1" applyAlignment="1">
      <alignment vertical="center"/>
    </xf>
    <xf numFmtId="41" fontId="0" fillId="0" borderId="17" xfId="0" applyNumberFormat="1" applyFill="1" applyBorder="1" applyAlignment="1">
      <alignment vertical="center"/>
    </xf>
    <xf numFmtId="41" fontId="0" fillId="0" borderId="45" xfId="0" applyNumberFormat="1" applyFill="1" applyBorder="1" applyAlignment="1">
      <alignment horizontal="left" vertical="center"/>
    </xf>
    <xf numFmtId="218" fontId="0" fillId="0" borderId="61" xfId="48" applyNumberFormat="1" applyFill="1" applyBorder="1" applyAlignment="1">
      <alignment vertical="center"/>
    </xf>
    <xf numFmtId="41" fontId="11" fillId="0" borderId="14" xfId="0" applyNumberFormat="1" applyFont="1" applyFill="1" applyBorder="1" applyAlignment="1">
      <alignment vertical="center"/>
    </xf>
    <xf numFmtId="218" fontId="0" fillId="0" borderId="14" xfId="0" applyNumberFormat="1" applyFill="1" applyBorder="1" applyAlignment="1">
      <alignment vertical="center"/>
    </xf>
    <xf numFmtId="41" fontId="0" fillId="0" borderId="14" xfId="0" applyNumberFormat="1" applyFill="1" applyBorder="1" applyAlignment="1">
      <alignment vertical="center"/>
    </xf>
    <xf numFmtId="41" fontId="0" fillId="0" borderId="34" xfId="0" applyNumberFormat="1" applyFill="1" applyBorder="1" applyAlignment="1">
      <alignment horizontal="left" vertical="center"/>
    </xf>
    <xf numFmtId="41" fontId="0" fillId="0" borderId="42" xfId="0" applyNumberFormat="1" applyFill="1" applyBorder="1" applyAlignment="1">
      <alignment vertical="center"/>
    </xf>
    <xf numFmtId="41" fontId="0" fillId="0" borderId="43" xfId="0" applyNumberFormat="1" applyFill="1" applyBorder="1" applyAlignment="1">
      <alignment horizontal="left" vertical="center"/>
    </xf>
    <xf numFmtId="41" fontId="0" fillId="0" borderId="37" xfId="0" applyNumberFormat="1" applyFill="1" applyBorder="1" applyAlignment="1">
      <alignment horizontal="left" vertical="center"/>
    </xf>
    <xf numFmtId="41" fontId="0" fillId="0" borderId="25" xfId="0" applyNumberFormat="1" applyFill="1" applyBorder="1" applyAlignment="1">
      <alignment vertical="center"/>
    </xf>
    <xf numFmtId="41" fontId="9" fillId="0" borderId="0" xfId="0" applyNumberFormat="1" applyFont="1" applyFill="1" applyAlignment="1">
      <alignment vertical="center"/>
    </xf>
    <xf numFmtId="41" fontId="9" fillId="0" borderId="0" xfId="0" applyNumberFormat="1" applyFont="1" applyFill="1" applyAlignment="1">
      <alignment horizontal="left" vertical="center"/>
    </xf>
    <xf numFmtId="41" fontId="0" fillId="0" borderId="0" xfId="0" applyNumberFormat="1" applyFill="1" applyBorder="1" applyAlignment="1">
      <alignment vertical="center"/>
    </xf>
    <xf numFmtId="0" fontId="4" fillId="0" borderId="25" xfId="0" applyNumberFormat="1" applyFont="1" applyFill="1" applyBorder="1" applyAlignment="1">
      <alignment vertical="center"/>
    </xf>
    <xf numFmtId="0" fontId="4" fillId="0" borderId="25" xfId="0" applyNumberFormat="1" applyFont="1" applyFill="1" applyBorder="1" applyAlignment="1">
      <alignment horizontal="distributed" vertical="center"/>
    </xf>
    <xf numFmtId="0" fontId="1" fillId="0" borderId="25" xfId="0" applyNumberFormat="1" applyFont="1" applyFill="1" applyBorder="1" applyAlignment="1">
      <alignment horizontal="distributed" vertical="center"/>
    </xf>
    <xf numFmtId="41" fontId="1" fillId="0" borderId="0" xfId="0" applyNumberFormat="1" applyFont="1" applyFill="1" applyBorder="1" applyAlignment="1">
      <alignment horizontal="distributed" vertical="center"/>
    </xf>
    <xf numFmtId="41" fontId="7" fillId="0" borderId="0" xfId="0" applyNumberFormat="1" applyFont="1" applyFill="1" applyAlignment="1">
      <alignment horizontal="left" vertical="center"/>
    </xf>
    <xf numFmtId="41" fontId="0" fillId="0" borderId="0" xfId="0" applyNumberFormat="1" applyFill="1" applyAlignment="1" quotePrefix="1">
      <alignment horizontal="right" vertical="center"/>
    </xf>
    <xf numFmtId="0" fontId="13" fillId="0" borderId="39" xfId="60" applyNumberFormat="1" applyFont="1" applyFill="1" applyBorder="1" applyAlignment="1">
      <alignment horizontal="distributed" vertical="center"/>
      <protection/>
    </xf>
    <xf numFmtId="0" fontId="13" fillId="0" borderId="40" xfId="0" applyFont="1" applyFill="1" applyBorder="1" applyAlignment="1">
      <alignment horizontal="distributed" vertical="center"/>
    </xf>
    <xf numFmtId="0" fontId="13" fillId="0" borderId="32" xfId="0" applyFont="1" applyFill="1" applyBorder="1" applyAlignment="1">
      <alignment horizontal="distributed" vertical="center"/>
    </xf>
    <xf numFmtId="0" fontId="0" fillId="0" borderId="41" xfId="0" applyNumberFormat="1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distributed" vertical="center"/>
    </xf>
    <xf numFmtId="0" fontId="13" fillId="0" borderId="25" xfId="0" applyFont="1" applyFill="1" applyBorder="1" applyAlignment="1">
      <alignment horizontal="distributed" vertical="center"/>
    </xf>
    <xf numFmtId="0" fontId="13" fillId="0" borderId="37" xfId="0" applyFont="1" applyFill="1" applyBorder="1" applyAlignment="1">
      <alignment horizontal="distributed" vertical="center"/>
    </xf>
    <xf numFmtId="0" fontId="0" fillId="0" borderId="19" xfId="0" applyNumberFormat="1" applyFill="1" applyBorder="1" applyAlignment="1">
      <alignment horizontal="center" vertical="center"/>
    </xf>
    <xf numFmtId="0" fontId="0" fillId="0" borderId="43" xfId="0" applyNumberFormat="1" applyFont="1" applyFill="1" applyBorder="1" applyAlignment="1">
      <alignment horizontal="center" vertical="center"/>
    </xf>
    <xf numFmtId="0" fontId="0" fillId="0" borderId="62" xfId="0" applyNumberFormat="1" applyFont="1" applyFill="1" applyBorder="1" applyAlignment="1">
      <alignment horizontal="center" vertical="center"/>
    </xf>
    <xf numFmtId="224" fontId="16" fillId="0" borderId="44" xfId="48" applyNumberFormat="1" applyFont="1" applyFill="1" applyBorder="1" applyAlignment="1">
      <alignment vertical="center" textRotation="255"/>
    </xf>
    <xf numFmtId="41" fontId="0" fillId="0" borderId="32" xfId="0" applyNumberFormat="1" applyFill="1" applyBorder="1" applyAlignment="1">
      <alignment horizontal="right" vertical="center"/>
    </xf>
    <xf numFmtId="217" fontId="0" fillId="0" borderId="63" xfId="48" applyNumberFormat="1" applyFill="1" applyBorder="1" applyAlignment="1">
      <alignment vertical="center"/>
    </xf>
    <xf numFmtId="203" fontId="0" fillId="0" borderId="0" xfId="0" applyNumberFormat="1" applyFill="1" applyAlignment="1">
      <alignment vertical="center"/>
    </xf>
    <xf numFmtId="224" fontId="16" fillId="0" borderId="47" xfId="48" applyNumberFormat="1" applyFont="1" applyFill="1" applyBorder="1" applyAlignment="1">
      <alignment vertical="center" textRotation="255"/>
    </xf>
    <xf numFmtId="41" fontId="0" fillId="0" borderId="34" xfId="0" applyNumberFormat="1" applyFill="1" applyBorder="1" applyAlignment="1">
      <alignment horizontal="right" vertical="center"/>
    </xf>
    <xf numFmtId="217" fontId="0" fillId="0" borderId="50" xfId="48" applyNumberFormat="1" applyFill="1" applyBorder="1" applyAlignment="1">
      <alignment vertical="center"/>
    </xf>
    <xf numFmtId="41" fontId="0" fillId="0" borderId="26" xfId="0" applyNumberFormat="1" applyFill="1" applyBorder="1" applyAlignment="1">
      <alignment horizontal="left" vertical="center"/>
    </xf>
    <xf numFmtId="41" fontId="0" fillId="0" borderId="35" xfId="0" applyNumberFormat="1" applyFill="1" applyBorder="1" applyAlignment="1">
      <alignment horizontal="right" vertical="center"/>
    </xf>
    <xf numFmtId="217" fontId="0" fillId="0" borderId="64" xfId="48" applyNumberFormat="1" applyFill="1" applyBorder="1" applyAlignment="1">
      <alignment vertical="center"/>
    </xf>
    <xf numFmtId="41" fontId="0" fillId="0" borderId="33" xfId="0" applyNumberFormat="1" applyFill="1" applyBorder="1" applyAlignment="1">
      <alignment horizontal="right" vertical="center"/>
    </xf>
    <xf numFmtId="217" fontId="0" fillId="0" borderId="22" xfId="0" applyNumberFormat="1" applyFill="1" applyBorder="1" applyAlignment="1" quotePrefix="1">
      <alignment horizontal="right" vertical="center"/>
    </xf>
    <xf numFmtId="217" fontId="0" fillId="0" borderId="48" xfId="48" applyNumberFormat="1" applyFill="1" applyBorder="1" applyAlignment="1">
      <alignment vertical="center"/>
    </xf>
    <xf numFmtId="217" fontId="0" fillId="0" borderId="61" xfId="48" applyNumberFormat="1" applyFill="1" applyBorder="1" applyAlignment="1">
      <alignment vertical="center"/>
    </xf>
    <xf numFmtId="0" fontId="0" fillId="0" borderId="34" xfId="0" applyNumberFormat="1" applyFill="1" applyBorder="1" applyAlignment="1">
      <alignment horizontal="center" vertical="center"/>
    </xf>
    <xf numFmtId="224" fontId="16" fillId="0" borderId="58" xfId="48" applyNumberFormat="1" applyFont="1" applyFill="1" applyBorder="1" applyAlignment="1">
      <alignment vertical="center" textRotation="255"/>
    </xf>
    <xf numFmtId="0" fontId="0" fillId="0" borderId="37" xfId="0" applyNumberFormat="1" applyFill="1" applyBorder="1" applyAlignment="1">
      <alignment horizontal="center" vertical="center"/>
    </xf>
    <xf numFmtId="217" fontId="0" fillId="0" borderId="30" xfId="48" applyNumberFormat="1" applyFont="1" applyFill="1" applyBorder="1" applyAlignment="1" quotePrefix="1">
      <alignment horizontal="right" vertical="center"/>
    </xf>
    <xf numFmtId="217" fontId="0" fillId="0" borderId="65" xfId="48" applyNumberFormat="1" applyFont="1" applyFill="1" applyBorder="1" applyAlignment="1" quotePrefix="1">
      <alignment horizontal="right" vertical="center"/>
    </xf>
    <xf numFmtId="41" fontId="0" fillId="0" borderId="36" xfId="0" applyNumberFormat="1" applyFill="1" applyBorder="1" applyAlignment="1">
      <alignment horizontal="right" vertical="center"/>
    </xf>
    <xf numFmtId="217" fontId="0" fillId="0" borderId="46" xfId="48" applyNumberFormat="1" applyFill="1" applyBorder="1" applyAlignment="1">
      <alignment vertical="center"/>
    </xf>
    <xf numFmtId="41" fontId="0" fillId="0" borderId="52" xfId="0" applyNumberFormat="1" applyFill="1" applyBorder="1" applyAlignment="1">
      <alignment horizontal="left" vertical="center"/>
    </xf>
    <xf numFmtId="41" fontId="0" fillId="0" borderId="49" xfId="0" applyNumberFormat="1" applyFill="1" applyBorder="1" applyAlignment="1">
      <alignment horizontal="left" vertical="center"/>
    </xf>
    <xf numFmtId="41" fontId="0" fillId="0" borderId="33" xfId="0" applyNumberFormat="1" applyFill="1" applyBorder="1" applyAlignment="1">
      <alignment horizontal="right" vertical="center"/>
    </xf>
    <xf numFmtId="217" fontId="0" fillId="0" borderId="28" xfId="48" applyNumberFormat="1" applyFill="1" applyBorder="1" applyAlignment="1">
      <alignment vertical="center"/>
    </xf>
    <xf numFmtId="217" fontId="0" fillId="0" borderId="61" xfId="48" applyNumberFormat="1" applyFill="1" applyBorder="1" applyAlignment="1">
      <alignment vertical="center"/>
    </xf>
    <xf numFmtId="0" fontId="0" fillId="0" borderId="35" xfId="0" applyFill="1" applyBorder="1" applyAlignment="1">
      <alignment horizontal="right" vertical="center"/>
    </xf>
    <xf numFmtId="217" fontId="0" fillId="0" borderId="23" xfId="0" applyNumberFormat="1" applyFill="1" applyBorder="1" applyAlignment="1">
      <alignment vertical="center"/>
    </xf>
    <xf numFmtId="217" fontId="0" fillId="0" borderId="66" xfId="0" applyNumberFormat="1" applyFill="1" applyBorder="1" applyAlignment="1">
      <alignment vertical="center"/>
    </xf>
    <xf numFmtId="41" fontId="0" fillId="0" borderId="37" xfId="0" applyNumberFormat="1" applyFill="1" applyBorder="1" applyAlignment="1">
      <alignment horizontal="right" vertical="center"/>
    </xf>
    <xf numFmtId="217" fontId="0" fillId="0" borderId="62" xfId="48" applyNumberFormat="1" applyFill="1" applyBorder="1" applyAlignment="1">
      <alignment vertical="center"/>
    </xf>
    <xf numFmtId="41" fontId="0" fillId="0" borderId="0" xfId="0" applyNumberFormat="1" applyFont="1" applyFill="1" applyAlignment="1">
      <alignment vertical="center"/>
    </xf>
    <xf numFmtId="203" fontId="0" fillId="0" borderId="0" xfId="0" applyNumberFormat="1" applyFill="1" applyBorder="1" applyAlignment="1">
      <alignment vertical="center"/>
    </xf>
    <xf numFmtId="203" fontId="0" fillId="0" borderId="0" xfId="0" applyNumberFormat="1" applyFill="1" applyAlignment="1" quotePrefix="1">
      <alignment horizontal="right" vertical="center"/>
    </xf>
    <xf numFmtId="0" fontId="13" fillId="0" borderId="39" xfId="0" applyNumberFormat="1" applyFont="1" applyFill="1" applyBorder="1" applyAlignment="1">
      <alignment horizontal="distributed" vertical="center"/>
    </xf>
    <xf numFmtId="0" fontId="13" fillId="0" borderId="40" xfId="0" applyNumberFormat="1" applyFont="1" applyFill="1" applyBorder="1" applyAlignment="1">
      <alignment horizontal="distributed" vertical="center"/>
    </xf>
    <xf numFmtId="0" fontId="13" fillId="0" borderId="32" xfId="0" applyNumberFormat="1" applyFont="1" applyFill="1" applyBorder="1" applyAlignment="1">
      <alignment horizontal="distributed" vertical="center"/>
    </xf>
    <xf numFmtId="203" fontId="0" fillId="0" borderId="41" xfId="0" applyNumberFormat="1" applyFont="1" applyFill="1" applyBorder="1" applyAlignment="1">
      <alignment horizontal="center" vertical="center"/>
    </xf>
    <xf numFmtId="203" fontId="0" fillId="0" borderId="38" xfId="0" applyNumberFormat="1" applyFont="1" applyFill="1" applyBorder="1" applyAlignment="1">
      <alignment horizontal="center" vertical="center"/>
    </xf>
    <xf numFmtId="203" fontId="0" fillId="0" borderId="0" xfId="0" applyNumberFormat="1" applyFont="1" applyFill="1" applyBorder="1" applyAlignment="1">
      <alignment vertical="center"/>
    </xf>
    <xf numFmtId="0" fontId="13" fillId="0" borderId="42" xfId="0" applyNumberFormat="1" applyFont="1" applyFill="1" applyBorder="1" applyAlignment="1">
      <alignment horizontal="distributed" vertical="center"/>
    </xf>
    <xf numFmtId="0" fontId="13" fillId="0" borderId="25" xfId="0" applyNumberFormat="1" applyFont="1" applyFill="1" applyBorder="1" applyAlignment="1">
      <alignment horizontal="distributed" vertical="center"/>
    </xf>
    <xf numFmtId="0" fontId="13" fillId="0" borderId="37" xfId="0" applyNumberFormat="1" applyFont="1" applyFill="1" applyBorder="1" applyAlignment="1">
      <alignment horizontal="distributed" vertical="center"/>
    </xf>
    <xf numFmtId="203" fontId="0" fillId="0" borderId="43" xfId="0" applyNumberFormat="1" applyFont="1" applyFill="1" applyBorder="1" applyAlignment="1">
      <alignment horizontal="center" vertical="center"/>
    </xf>
    <xf numFmtId="203" fontId="0" fillId="0" borderId="37" xfId="0" applyNumberFormat="1" applyFont="1" applyFill="1" applyBorder="1" applyAlignment="1">
      <alignment horizontal="center" vertical="center"/>
    </xf>
    <xf numFmtId="203" fontId="0" fillId="0" borderId="62" xfId="0" applyNumberFormat="1" applyFont="1" applyFill="1" applyBorder="1" applyAlignment="1">
      <alignment horizontal="center" vertical="center"/>
    </xf>
    <xf numFmtId="203" fontId="0" fillId="0" borderId="0" xfId="0" applyNumberFormat="1" applyFont="1" applyFill="1" applyBorder="1" applyAlignment="1">
      <alignment horizontal="center" vertical="center"/>
    </xf>
    <xf numFmtId="41" fontId="0" fillId="0" borderId="0" xfId="0" applyNumberFormat="1" applyFill="1" applyBorder="1" applyAlignment="1">
      <alignment horizontal="right" vertical="center"/>
    </xf>
    <xf numFmtId="217" fontId="0" fillId="0" borderId="15" xfId="48" applyNumberFormat="1" applyFont="1" applyFill="1" applyBorder="1" applyAlignment="1">
      <alignment vertical="center"/>
    </xf>
    <xf numFmtId="217" fontId="0" fillId="0" borderId="0" xfId="48" applyNumberFormat="1" applyFont="1" applyFill="1" applyBorder="1" applyAlignment="1" quotePrefix="1">
      <alignment horizontal="right" vertical="center"/>
    </xf>
    <xf numFmtId="0" fontId="14" fillId="0" borderId="47" xfId="61" applyFont="1" applyFill="1" applyBorder="1" applyAlignment="1">
      <alignment vertical="center" textRotation="255"/>
      <protection/>
    </xf>
    <xf numFmtId="41" fontId="0" fillId="0" borderId="24" xfId="0" applyNumberFormat="1" applyFill="1" applyBorder="1" applyAlignment="1">
      <alignment horizontal="right" vertical="center"/>
    </xf>
    <xf numFmtId="217" fontId="0" fillId="0" borderId="20" xfId="48" applyNumberFormat="1" applyFont="1" applyFill="1" applyBorder="1" applyAlignment="1">
      <alignment vertical="center"/>
    </xf>
    <xf numFmtId="41" fontId="0" fillId="0" borderId="64" xfId="0" applyNumberFormat="1" applyFill="1" applyBorder="1" applyAlignment="1">
      <alignment vertical="center"/>
    </xf>
    <xf numFmtId="41" fontId="0" fillId="0" borderId="13" xfId="0" applyNumberFormat="1" applyFill="1" applyBorder="1" applyAlignment="1">
      <alignment horizontal="right" vertical="center"/>
    </xf>
    <xf numFmtId="217" fontId="0" fillId="0" borderId="16" xfId="48" applyNumberFormat="1" applyFont="1" applyFill="1" applyBorder="1" applyAlignment="1">
      <alignment vertical="center"/>
    </xf>
    <xf numFmtId="41" fontId="0" fillId="0" borderId="64" xfId="0" applyNumberFormat="1" applyFill="1" applyBorder="1" applyAlignment="1">
      <alignment horizontal="left" vertical="center"/>
    </xf>
    <xf numFmtId="41" fontId="0" fillId="0" borderId="26" xfId="0" applyNumberFormat="1" applyFill="1" applyBorder="1" applyAlignment="1">
      <alignment horizontal="right" vertical="center"/>
    </xf>
    <xf numFmtId="217" fontId="0" fillId="0" borderId="17" xfId="48" applyNumberFormat="1" applyFont="1" applyFill="1" applyBorder="1" applyAlignment="1">
      <alignment vertical="center"/>
    </xf>
    <xf numFmtId="217" fontId="0" fillId="0" borderId="18" xfId="48" applyNumberFormat="1" applyFont="1" applyFill="1" applyBorder="1" applyAlignment="1">
      <alignment vertical="center"/>
    </xf>
    <xf numFmtId="0" fontId="14" fillId="0" borderId="58" xfId="61" applyFont="1" applyFill="1" applyBorder="1" applyAlignment="1">
      <alignment vertical="center" textRotation="255"/>
      <protection/>
    </xf>
    <xf numFmtId="41" fontId="0" fillId="0" borderId="25" xfId="0" applyNumberFormat="1" applyFill="1" applyBorder="1" applyAlignment="1">
      <alignment horizontal="right" vertical="center"/>
    </xf>
    <xf numFmtId="217" fontId="0" fillId="0" borderId="19" xfId="48" applyNumberFormat="1" applyFont="1" applyFill="1" applyBorder="1" applyAlignment="1">
      <alignment vertical="center"/>
    </xf>
    <xf numFmtId="0" fontId="14" fillId="0" borderId="47" xfId="61" applyFont="1" applyFill="1" applyBorder="1" applyAlignment="1">
      <alignment vertical="center"/>
      <protection/>
    </xf>
    <xf numFmtId="0" fontId="14" fillId="0" borderId="58" xfId="61" applyFont="1" applyFill="1" applyBorder="1" applyAlignment="1">
      <alignment vertical="center"/>
      <protection/>
    </xf>
    <xf numFmtId="217" fontId="0" fillId="0" borderId="19" xfId="48" applyNumberFormat="1" applyFont="1" applyFill="1" applyBorder="1" applyAlignment="1" quotePrefix="1">
      <alignment horizontal="right" vertical="center"/>
    </xf>
    <xf numFmtId="224" fontId="16" fillId="0" borderId="45" xfId="48" applyNumberFormat="1" applyFont="1" applyFill="1" applyBorder="1" applyAlignment="1">
      <alignment vertical="center" textRotation="255"/>
    </xf>
    <xf numFmtId="41" fontId="0" fillId="0" borderId="41" xfId="0" applyNumberFormat="1" applyFill="1" applyBorder="1" applyAlignment="1">
      <alignment vertical="center"/>
    </xf>
    <xf numFmtId="41" fontId="0" fillId="0" borderId="29" xfId="0" applyNumberFormat="1" applyFill="1" applyBorder="1" applyAlignment="1">
      <alignment vertical="center"/>
    </xf>
    <xf numFmtId="41" fontId="0" fillId="0" borderId="29" xfId="0" applyNumberFormat="1" applyFill="1" applyBorder="1" applyAlignment="1">
      <alignment horizontal="right" vertical="center"/>
    </xf>
    <xf numFmtId="217" fontId="0" fillId="0" borderId="31" xfId="48" applyNumberFormat="1" applyFont="1" applyFill="1" applyBorder="1" applyAlignment="1">
      <alignment vertical="center"/>
    </xf>
    <xf numFmtId="0" fontId="14" fillId="0" borderId="45" xfId="61" applyFont="1" applyFill="1" applyBorder="1" applyAlignment="1">
      <alignment vertical="center"/>
      <protection/>
    </xf>
    <xf numFmtId="217" fontId="0" fillId="0" borderId="16" xfId="48" applyNumberFormat="1" applyFont="1" applyFill="1" applyBorder="1" applyAlignment="1" quotePrefix="1">
      <alignment horizontal="right" vertical="center"/>
    </xf>
    <xf numFmtId="0" fontId="14" fillId="0" borderId="42" xfId="61" applyFont="1" applyFill="1" applyBorder="1" applyAlignment="1">
      <alignment vertical="center"/>
      <protection/>
    </xf>
    <xf numFmtId="0" fontId="0" fillId="0" borderId="67" xfId="0" applyNumberFormat="1" applyFont="1" applyFill="1" applyBorder="1" applyAlignment="1">
      <alignment horizontal="centerContinuous" vertical="center" wrapText="1"/>
    </xf>
    <xf numFmtId="0" fontId="0" fillId="0" borderId="62" xfId="0" applyNumberFormat="1" applyFill="1" applyBorder="1" applyAlignment="1">
      <alignment vertical="center"/>
    </xf>
    <xf numFmtId="0" fontId="0" fillId="0" borderId="34" xfId="0" applyFill="1" applyBorder="1" applyAlignment="1">
      <alignment horizontal="left" vertical="center"/>
    </xf>
    <xf numFmtId="218" fontId="0" fillId="0" borderId="61" xfId="0" applyNumberFormat="1" applyFill="1" applyBorder="1" applyAlignment="1">
      <alignment vertical="center"/>
    </xf>
    <xf numFmtId="218" fontId="0" fillId="0" borderId="62" xfId="48" applyNumberFormat="1" applyFill="1" applyBorder="1" applyAlignment="1">
      <alignment vertical="center"/>
    </xf>
    <xf numFmtId="0" fontId="4" fillId="0" borderId="25" xfId="0" applyNumberFormat="1" applyFont="1" applyFill="1" applyBorder="1" applyAlignment="1">
      <alignment horizontal="centerContinuous" vertical="center"/>
    </xf>
    <xf numFmtId="41" fontId="4" fillId="0" borderId="0" xfId="0" applyNumberFormat="1" applyFont="1" applyFill="1" applyBorder="1" applyAlignment="1">
      <alignment horizontal="distributed" vertical="center"/>
    </xf>
    <xf numFmtId="41" fontId="6" fillId="0" borderId="0" xfId="0" applyNumberFormat="1" applyFont="1" applyFill="1" applyAlignment="1">
      <alignment vertical="center"/>
    </xf>
    <xf numFmtId="41" fontId="0" fillId="0" borderId="68" xfId="0" applyNumberFormat="1" applyFill="1" applyBorder="1" applyAlignment="1">
      <alignment horizontal="centerContinuous" vertical="center"/>
    </xf>
    <xf numFmtId="0" fontId="0" fillId="0" borderId="69" xfId="0" applyFill="1" applyBorder="1" applyAlignment="1">
      <alignment horizontal="centerContinuous" vertical="center"/>
    </xf>
    <xf numFmtId="0" fontId="0" fillId="0" borderId="70" xfId="0" applyFill="1" applyBorder="1" applyAlignment="1">
      <alignment horizontal="centerContinuous" vertical="center"/>
    </xf>
    <xf numFmtId="41" fontId="0" fillId="0" borderId="71" xfId="0" applyNumberFormat="1" applyFill="1" applyBorder="1" applyAlignment="1">
      <alignment horizontal="center" vertical="center"/>
    </xf>
    <xf numFmtId="41" fontId="0" fillId="0" borderId="0" xfId="0" applyNumberFormat="1" applyFill="1" applyAlignment="1">
      <alignment horizontal="center" vertical="center"/>
    </xf>
    <xf numFmtId="0" fontId="0" fillId="0" borderId="44" xfId="0" applyNumberFormat="1" applyFill="1" applyBorder="1" applyAlignment="1">
      <alignment horizontal="center" vertical="center" textRotation="255"/>
    </xf>
    <xf numFmtId="41" fontId="0" fillId="0" borderId="72" xfId="0" applyNumberFormat="1" applyFill="1" applyBorder="1" applyAlignment="1">
      <alignment horizontal="center" vertical="center"/>
    </xf>
    <xf numFmtId="217" fontId="0" fillId="0" borderId="10" xfId="0" applyNumberFormat="1" applyFill="1" applyBorder="1" applyAlignment="1">
      <alignment vertical="center"/>
    </xf>
    <xf numFmtId="217" fontId="0" fillId="0" borderId="73" xfId="0" applyNumberFormat="1" applyFill="1" applyBorder="1" applyAlignment="1">
      <alignment vertical="center"/>
    </xf>
    <xf numFmtId="217" fontId="0" fillId="0" borderId="73" xfId="48" applyNumberFormat="1" applyFill="1" applyBorder="1" applyAlignment="1">
      <alignment horizontal="right" vertical="center"/>
    </xf>
    <xf numFmtId="217" fontId="0" fillId="0" borderId="74" xfId="0" applyNumberFormat="1" applyFill="1" applyBorder="1" applyAlignment="1">
      <alignment vertical="center"/>
    </xf>
    <xf numFmtId="217" fontId="0" fillId="0" borderId="74" xfId="48" applyNumberFormat="1" applyFill="1" applyBorder="1" applyAlignment="1">
      <alignment horizontal="right" vertical="center"/>
    </xf>
    <xf numFmtId="41" fontId="0" fillId="0" borderId="54" xfId="0" applyNumberFormat="1" applyFill="1" applyBorder="1" applyAlignment="1">
      <alignment horizontal="right" vertical="center"/>
    </xf>
    <xf numFmtId="217" fontId="0" fillId="0" borderId="11" xfId="0" applyNumberFormat="1" applyFill="1" applyBorder="1" applyAlignment="1">
      <alignment vertical="center"/>
    </xf>
    <xf numFmtId="217" fontId="0" fillId="0" borderId="11" xfId="48" applyNumberFormat="1" applyFill="1" applyBorder="1" applyAlignment="1">
      <alignment horizontal="right" vertical="center"/>
    </xf>
    <xf numFmtId="41" fontId="0" fillId="0" borderId="41" xfId="0" applyNumberFormat="1" applyFill="1" applyBorder="1" applyAlignment="1">
      <alignment horizontal="left" vertical="center"/>
    </xf>
    <xf numFmtId="41" fontId="0" fillId="0" borderId="29" xfId="0" applyNumberFormat="1" applyFill="1" applyBorder="1" applyAlignment="1">
      <alignment horizontal="left" vertical="center"/>
    </xf>
    <xf numFmtId="41" fontId="0" fillId="0" borderId="38" xfId="0" applyNumberFormat="1" applyFill="1" applyBorder="1" applyAlignment="1">
      <alignment horizontal="right" vertical="center"/>
    </xf>
    <xf numFmtId="217" fontId="0" fillId="0" borderId="72" xfId="0" applyNumberFormat="1" applyFill="1" applyBorder="1" applyAlignment="1">
      <alignment vertical="center"/>
    </xf>
    <xf numFmtId="217" fontId="0" fillId="0" borderId="72" xfId="48" applyNumberFormat="1" applyFill="1" applyBorder="1" applyAlignment="1">
      <alignment horizontal="right" vertical="center"/>
    </xf>
    <xf numFmtId="225" fontId="0" fillId="0" borderId="73" xfId="0" applyNumberFormat="1" applyFill="1" applyBorder="1" applyAlignment="1">
      <alignment vertical="center"/>
    </xf>
    <xf numFmtId="41" fontId="0" fillId="0" borderId="53" xfId="0" applyNumberFormat="1" applyFont="1" applyFill="1" applyBorder="1" applyAlignment="1">
      <alignment horizontal="left" vertical="center"/>
    </xf>
    <xf numFmtId="0" fontId="11" fillId="0" borderId="54" xfId="0" applyFont="1" applyFill="1" applyBorder="1" applyAlignment="1">
      <alignment horizontal="left" vertical="center"/>
    </xf>
    <xf numFmtId="41" fontId="0" fillId="0" borderId="57" xfId="0" applyNumberFormat="1" applyFill="1" applyBorder="1" applyAlignment="1">
      <alignment horizontal="right" vertical="center"/>
    </xf>
    <xf numFmtId="41" fontId="0" fillId="0" borderId="26" xfId="0" applyNumberFormat="1" applyFill="1" applyBorder="1" applyAlignment="1">
      <alignment vertical="center"/>
    </xf>
    <xf numFmtId="41" fontId="0" fillId="0" borderId="35" xfId="0" applyNumberFormat="1" applyFill="1" applyBorder="1" applyAlignment="1">
      <alignment vertical="center"/>
    </xf>
    <xf numFmtId="217" fontId="0" fillId="0" borderId="10" xfId="48" applyNumberFormat="1" applyFill="1" applyBorder="1" applyAlignment="1">
      <alignment vertical="center"/>
    </xf>
    <xf numFmtId="41" fontId="0" fillId="0" borderId="12" xfId="0" applyNumberFormat="1" applyFill="1" applyBorder="1" applyAlignment="1">
      <alignment vertical="center"/>
    </xf>
    <xf numFmtId="41" fontId="0" fillId="0" borderId="13" xfId="0" applyNumberFormat="1" applyFill="1" applyBorder="1" applyAlignment="1">
      <alignment vertical="center"/>
    </xf>
    <xf numFmtId="41" fontId="0" fillId="0" borderId="34" xfId="0" applyNumberFormat="1" applyFill="1" applyBorder="1" applyAlignment="1">
      <alignment vertical="center"/>
    </xf>
    <xf numFmtId="226" fontId="0" fillId="0" borderId="73" xfId="0" applyNumberFormat="1" applyFill="1" applyBorder="1" applyAlignment="1">
      <alignment vertical="center"/>
    </xf>
    <xf numFmtId="226" fontId="0" fillId="0" borderId="73" xfId="48" applyNumberFormat="1" applyFill="1" applyBorder="1" applyAlignment="1">
      <alignment vertical="center"/>
    </xf>
    <xf numFmtId="218" fontId="0" fillId="0" borderId="73" xfId="0" applyNumberFormat="1" applyFill="1" applyBorder="1" applyAlignment="1">
      <alignment vertical="center"/>
    </xf>
    <xf numFmtId="218" fontId="0" fillId="0" borderId="73" xfId="48" applyNumberFormat="1" applyFill="1" applyBorder="1" applyAlignment="1">
      <alignment vertical="center"/>
    </xf>
    <xf numFmtId="41" fontId="0" fillId="0" borderId="53" xfId="0" applyNumberFormat="1" applyFill="1" applyBorder="1" applyAlignment="1">
      <alignment vertical="center"/>
    </xf>
    <xf numFmtId="41" fontId="0" fillId="0" borderId="54" xfId="0" applyNumberFormat="1" applyFill="1" applyBorder="1" applyAlignment="1">
      <alignment vertical="center"/>
    </xf>
    <xf numFmtId="41" fontId="0" fillId="0" borderId="57" xfId="0" applyNumberFormat="1" applyFill="1" applyBorder="1" applyAlignment="1">
      <alignment vertical="center"/>
    </xf>
    <xf numFmtId="218" fontId="0" fillId="0" borderId="11" xfId="0" applyNumberFormat="1" applyFill="1" applyBorder="1" applyAlignment="1">
      <alignment vertical="center"/>
    </xf>
    <xf numFmtId="41" fontId="0" fillId="0" borderId="38" xfId="0" applyNumberFormat="1" applyFill="1" applyBorder="1" applyAlignment="1">
      <alignment vertical="center"/>
    </xf>
    <xf numFmtId="218" fontId="0" fillId="0" borderId="72" xfId="0" applyNumberFormat="1" applyFill="1" applyBorder="1" applyAlignment="1">
      <alignment vertical="center"/>
    </xf>
    <xf numFmtId="218" fontId="0" fillId="0" borderId="72" xfId="48" applyNumberFormat="1" applyFill="1" applyBorder="1" applyAlignment="1">
      <alignment vertical="center"/>
    </xf>
    <xf numFmtId="218" fontId="0" fillId="0" borderId="0" xfId="0" applyNumberFormat="1" applyFill="1" applyBorder="1" applyAlignment="1">
      <alignment vertical="center"/>
    </xf>
    <xf numFmtId="41" fontId="0" fillId="0" borderId="0" xfId="0" applyNumberFormat="1" applyFont="1" applyFill="1" applyAlignment="1">
      <alignment horizontal="left"/>
    </xf>
    <xf numFmtId="0" fontId="0" fillId="0" borderId="6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distributed" vertical="center"/>
    </xf>
    <xf numFmtId="41" fontId="6" fillId="0" borderId="25" xfId="0" applyNumberFormat="1" applyFont="1" applyFill="1" applyBorder="1" applyAlignment="1">
      <alignment horizontal="left" vertical="center"/>
    </xf>
    <xf numFmtId="41" fontId="0" fillId="0" borderId="39" xfId="0" applyNumberFormat="1" applyFill="1" applyBorder="1" applyAlignment="1">
      <alignment horizontal="centerContinuous" vertical="center"/>
    </xf>
    <xf numFmtId="41" fontId="0" fillId="0" borderId="40" xfId="0" applyNumberFormat="1" applyFill="1" applyBorder="1" applyAlignment="1">
      <alignment horizontal="centerContinuous" vertical="center"/>
    </xf>
    <xf numFmtId="41" fontId="0" fillId="0" borderId="41" xfId="0" applyNumberFormat="1" applyFill="1" applyBorder="1" applyAlignment="1">
      <alignment horizontal="center" vertical="center"/>
    </xf>
    <xf numFmtId="41" fontId="0" fillId="0" borderId="38" xfId="0" applyNumberFormat="1" applyFill="1" applyBorder="1" applyAlignment="1">
      <alignment horizontal="center" vertical="center"/>
    </xf>
    <xf numFmtId="41" fontId="0" fillId="0" borderId="18" xfId="0" applyNumberFormat="1" applyFill="1" applyBorder="1" applyAlignment="1">
      <alignment horizontal="center" vertical="center"/>
    </xf>
    <xf numFmtId="41" fontId="0" fillId="0" borderId="46" xfId="0" applyNumberFormat="1" applyFill="1" applyBorder="1" applyAlignment="1">
      <alignment horizontal="center" vertical="center"/>
    </xf>
    <xf numFmtId="41" fontId="0" fillId="0" borderId="60" xfId="0" applyNumberFormat="1" applyFill="1" applyBorder="1" applyAlignment="1">
      <alignment horizontal="center" vertical="center"/>
    </xf>
    <xf numFmtId="41" fontId="0" fillId="0" borderId="68" xfId="0" applyNumberFormat="1" applyFont="1" applyFill="1" applyBorder="1" applyAlignment="1">
      <alignment vertical="center"/>
    </xf>
    <xf numFmtId="0" fontId="0" fillId="0" borderId="69" xfId="0" applyFill="1" applyBorder="1" applyAlignment="1">
      <alignment horizontal="distributed" vertical="center"/>
    </xf>
    <xf numFmtId="217" fontId="0" fillId="0" borderId="75" xfId="48" applyNumberFormat="1" applyFill="1" applyBorder="1" applyAlignment="1">
      <alignment horizontal="center" vertical="center"/>
    </xf>
    <xf numFmtId="217" fontId="0" fillId="0" borderId="76" xfId="48" applyNumberFormat="1" applyFill="1" applyBorder="1" applyAlignment="1">
      <alignment horizontal="center" vertical="center"/>
    </xf>
    <xf numFmtId="217" fontId="0" fillId="0" borderId="59" xfId="48" applyNumberFormat="1" applyFill="1" applyBorder="1" applyAlignment="1">
      <alignment horizontal="center" vertical="center"/>
    </xf>
    <xf numFmtId="217" fontId="0" fillId="0" borderId="17" xfId="48" applyNumberFormat="1" applyFill="1" applyBorder="1" applyAlignment="1">
      <alignment horizontal="center" vertical="center"/>
    </xf>
    <xf numFmtId="217" fontId="0" fillId="0" borderId="23" xfId="48" applyNumberFormat="1" applyFill="1" applyBorder="1" applyAlignment="1">
      <alignment horizontal="center" vertical="center"/>
    </xf>
    <xf numFmtId="217" fontId="0" fillId="0" borderId="66" xfId="48" applyNumberFormat="1" applyFill="1" applyBorder="1" applyAlignment="1">
      <alignment horizontal="center" vertical="center"/>
    </xf>
    <xf numFmtId="217" fontId="0" fillId="0" borderId="16" xfId="48" applyNumberFormat="1" applyFill="1" applyBorder="1" applyAlignment="1">
      <alignment horizontal="center" vertical="center"/>
    </xf>
    <xf numFmtId="217" fontId="0" fillId="0" borderId="22" xfId="48" applyNumberFormat="1" applyFill="1" applyBorder="1" applyAlignment="1">
      <alignment horizontal="center" vertical="center"/>
    </xf>
    <xf numFmtId="217" fontId="0" fillId="0" borderId="14" xfId="48" applyNumberFormat="1" applyFill="1" applyBorder="1" applyAlignment="1">
      <alignment horizontal="center" vertical="center"/>
    </xf>
    <xf numFmtId="217" fontId="0" fillId="0" borderId="19" xfId="48" applyNumberFormat="1" applyFill="1" applyBorder="1" applyAlignment="1">
      <alignment horizontal="center" vertical="center"/>
    </xf>
    <xf numFmtId="217" fontId="0" fillId="0" borderId="30" xfId="48" applyNumberFormat="1" applyFill="1" applyBorder="1" applyAlignment="1">
      <alignment horizontal="center" vertical="center"/>
    </xf>
    <xf numFmtId="217" fontId="0" fillId="0" borderId="62" xfId="48" applyNumberFormat="1" applyFill="1" applyBorder="1" applyAlignment="1">
      <alignment horizontal="center" vertical="center"/>
    </xf>
    <xf numFmtId="217" fontId="0" fillId="0" borderId="77" xfId="48" applyNumberFormat="1" applyFill="1" applyBorder="1" applyAlignment="1">
      <alignment vertical="center"/>
    </xf>
    <xf numFmtId="217" fontId="0" fillId="0" borderId="78" xfId="48" applyNumberFormat="1" applyFill="1" applyBorder="1" applyAlignment="1">
      <alignment vertical="center"/>
    </xf>
    <xf numFmtId="217" fontId="0" fillId="0" borderId="65" xfId="48" applyNumberFormat="1" applyFill="1" applyBorder="1" applyAlignment="1">
      <alignment vertical="center"/>
    </xf>
    <xf numFmtId="217" fontId="0" fillId="0" borderId="41" xfId="48" applyNumberFormat="1" applyFill="1" applyBorder="1" applyAlignment="1">
      <alignment vertical="center"/>
    </xf>
    <xf numFmtId="217" fontId="0" fillId="0" borderId="54" xfId="48" applyNumberFormat="1" applyFill="1" applyBorder="1" applyAlignment="1">
      <alignment vertical="center"/>
    </xf>
    <xf numFmtId="217" fontId="0" fillId="0" borderId="75" xfId="48" applyNumberFormat="1" applyFill="1" applyBorder="1" applyAlignment="1">
      <alignment vertical="center"/>
    </xf>
    <xf numFmtId="217" fontId="0" fillId="0" borderId="69" xfId="48" applyNumberFormat="1" applyFill="1" applyBorder="1" applyAlignment="1">
      <alignment vertical="center"/>
    </xf>
    <xf numFmtId="41" fontId="0" fillId="0" borderId="29" xfId="0" applyNumberFormat="1" applyFill="1" applyBorder="1" applyAlignment="1" quotePrefix="1">
      <alignment horizontal="right" vertical="center"/>
    </xf>
    <xf numFmtId="41" fontId="0" fillId="0" borderId="13" xfId="0" applyNumberFormat="1" applyFill="1" applyBorder="1" applyAlignment="1" quotePrefix="1">
      <alignment horizontal="right" vertical="center"/>
    </xf>
    <xf numFmtId="41" fontId="0" fillId="0" borderId="25" xfId="0" applyNumberFormat="1" applyFill="1" applyBorder="1" applyAlignment="1" quotePrefix="1">
      <alignment horizontal="right" vertical="center"/>
    </xf>
    <xf numFmtId="41" fontId="17" fillId="0" borderId="12" xfId="0" applyNumberFormat="1" applyFont="1" applyFill="1" applyBorder="1" applyAlignment="1">
      <alignment horizontal="right" vertical="center"/>
    </xf>
    <xf numFmtId="41" fontId="17" fillId="0" borderId="34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K7" sqref="K7"/>
    </sheetView>
  </sheetViews>
  <sheetFormatPr defaultColWidth="8.796875" defaultRowHeight="14.25"/>
  <cols>
    <col min="1" max="2" width="3.59765625" style="8" customWidth="1"/>
    <col min="3" max="4" width="1.59765625" style="8" customWidth="1"/>
    <col min="5" max="5" width="32.59765625" style="8" customWidth="1"/>
    <col min="6" max="6" width="15.59765625" style="8" customWidth="1"/>
    <col min="7" max="7" width="10.59765625" style="8" customWidth="1"/>
    <col min="8" max="8" width="15.59765625" style="8" customWidth="1"/>
    <col min="9" max="9" width="10.59765625" style="8" customWidth="1"/>
    <col min="10" max="11" width="9" style="8" customWidth="1"/>
    <col min="12" max="12" width="9.8984375" style="8" customWidth="1"/>
    <col min="13" max="16384" width="9" style="8" customWidth="1"/>
  </cols>
  <sheetData>
    <row r="1" spans="1:6" ht="33.75" customHeight="1">
      <c r="A1" s="55" t="s">
        <v>0</v>
      </c>
      <c r="B1" s="55"/>
      <c r="C1" s="55"/>
      <c r="D1" s="55"/>
      <c r="E1" s="56" t="s">
        <v>250</v>
      </c>
      <c r="F1" s="57"/>
    </row>
    <row r="3" ht="14.25">
      <c r="A3" s="58" t="s">
        <v>93</v>
      </c>
    </row>
    <row r="5" spans="1:5" ht="13.5">
      <c r="A5" s="59" t="s">
        <v>236</v>
      </c>
      <c r="B5" s="59"/>
      <c r="C5" s="59"/>
      <c r="D5" s="59"/>
      <c r="E5" s="59"/>
    </row>
    <row r="6" spans="1:9" ht="14.25">
      <c r="A6" s="60"/>
      <c r="H6" s="61"/>
      <c r="I6" s="62" t="s">
        <v>1</v>
      </c>
    </row>
    <row r="7" spans="1:9" ht="27" customHeight="1">
      <c r="A7" s="63"/>
      <c r="B7" s="64"/>
      <c r="C7" s="64"/>
      <c r="D7" s="64"/>
      <c r="E7" s="64"/>
      <c r="F7" s="65" t="s">
        <v>237</v>
      </c>
      <c r="G7" s="66"/>
      <c r="H7" s="67" t="s">
        <v>2</v>
      </c>
      <c r="I7" s="68" t="s">
        <v>22</v>
      </c>
    </row>
    <row r="8" spans="1:9" ht="16.5" customHeight="1">
      <c r="A8" s="69"/>
      <c r="B8" s="70"/>
      <c r="C8" s="70"/>
      <c r="D8" s="70"/>
      <c r="E8" s="70"/>
      <c r="F8" s="71" t="s">
        <v>91</v>
      </c>
      <c r="G8" s="72" t="s">
        <v>3</v>
      </c>
      <c r="H8" s="73"/>
      <c r="I8" s="74"/>
    </row>
    <row r="9" spans="1:11" ht="18" customHeight="1">
      <c r="A9" s="75" t="s">
        <v>88</v>
      </c>
      <c r="B9" s="75" t="s">
        <v>90</v>
      </c>
      <c r="C9" s="76" t="s">
        <v>4</v>
      </c>
      <c r="D9" s="77"/>
      <c r="E9" s="77"/>
      <c r="F9" s="78">
        <v>139931</v>
      </c>
      <c r="G9" s="79">
        <f>F9/$F$27*100</f>
        <v>20.041764716834933</v>
      </c>
      <c r="H9" s="12">
        <v>138686</v>
      </c>
      <c r="I9" s="80">
        <f>(F9/H9-1)*100</f>
        <v>0.8977113767792089</v>
      </c>
      <c r="K9" s="81"/>
    </row>
    <row r="10" spans="1:9" ht="18" customHeight="1">
      <c r="A10" s="82"/>
      <c r="B10" s="82"/>
      <c r="C10" s="83"/>
      <c r="D10" s="84" t="s">
        <v>23</v>
      </c>
      <c r="E10" s="85"/>
      <c r="F10" s="86">
        <v>37477</v>
      </c>
      <c r="G10" s="87">
        <f aca="true" t="shared" si="0" ref="G10:G27">F10/$F$27*100</f>
        <v>5.3676827600233175</v>
      </c>
      <c r="H10" s="15">
        <v>36867</v>
      </c>
      <c r="I10" s="88">
        <f aca="true" t="shared" si="1" ref="I10:I27">(F10/H10-1)*100</f>
        <v>1.654596251390128</v>
      </c>
    </row>
    <row r="11" spans="1:9" ht="18" customHeight="1">
      <c r="A11" s="82"/>
      <c r="B11" s="82"/>
      <c r="C11" s="83"/>
      <c r="D11" s="89"/>
      <c r="E11" s="90" t="s">
        <v>24</v>
      </c>
      <c r="F11" s="6">
        <v>32780</v>
      </c>
      <c r="G11" s="91">
        <f t="shared" si="0"/>
        <v>4.694949992623858</v>
      </c>
      <c r="H11" s="10">
        <v>31717</v>
      </c>
      <c r="I11" s="92">
        <f t="shared" si="1"/>
        <v>3.351514960431312</v>
      </c>
    </row>
    <row r="12" spans="1:9" ht="18" customHeight="1">
      <c r="A12" s="82"/>
      <c r="B12" s="82"/>
      <c r="C12" s="83"/>
      <c r="D12" s="89"/>
      <c r="E12" s="90" t="s">
        <v>25</v>
      </c>
      <c r="F12" s="6">
        <v>3608</v>
      </c>
      <c r="G12" s="91">
        <f t="shared" si="0"/>
        <v>0.5167595965035656</v>
      </c>
      <c r="H12" s="10">
        <v>3459</v>
      </c>
      <c r="I12" s="92">
        <f t="shared" si="1"/>
        <v>4.307603353570388</v>
      </c>
    </row>
    <row r="13" spans="1:9" ht="18" customHeight="1">
      <c r="A13" s="82"/>
      <c r="B13" s="82"/>
      <c r="C13" s="83"/>
      <c r="D13" s="93"/>
      <c r="E13" s="90" t="s">
        <v>26</v>
      </c>
      <c r="F13" s="6">
        <v>282</v>
      </c>
      <c r="G13" s="91">
        <f t="shared" si="0"/>
        <v>0.04038974673337181</v>
      </c>
      <c r="H13" s="10">
        <v>346</v>
      </c>
      <c r="I13" s="92">
        <f t="shared" si="1"/>
        <v>-18.497109826589597</v>
      </c>
    </row>
    <row r="14" spans="1:9" ht="18" customHeight="1">
      <c r="A14" s="82"/>
      <c r="B14" s="82"/>
      <c r="C14" s="83"/>
      <c r="D14" s="94" t="s">
        <v>27</v>
      </c>
      <c r="E14" s="95"/>
      <c r="F14" s="78">
        <v>24194</v>
      </c>
      <c r="G14" s="79">
        <f t="shared" si="0"/>
        <v>3.465211108039708</v>
      </c>
      <c r="H14" s="12">
        <v>23386</v>
      </c>
      <c r="I14" s="96">
        <f t="shared" si="1"/>
        <v>3.455058582057635</v>
      </c>
    </row>
    <row r="15" spans="1:9" ht="18" customHeight="1">
      <c r="A15" s="82"/>
      <c r="B15" s="82"/>
      <c r="C15" s="83"/>
      <c r="D15" s="89"/>
      <c r="E15" s="90" t="s">
        <v>28</v>
      </c>
      <c r="F15" s="6">
        <v>938</v>
      </c>
      <c r="G15" s="91">
        <f t="shared" si="0"/>
        <v>0.13434603700674738</v>
      </c>
      <c r="H15" s="10">
        <v>895</v>
      </c>
      <c r="I15" s="92">
        <f t="shared" si="1"/>
        <v>4.804469273743006</v>
      </c>
    </row>
    <row r="16" spans="1:11" ht="18" customHeight="1">
      <c r="A16" s="82"/>
      <c r="B16" s="82"/>
      <c r="C16" s="83"/>
      <c r="D16" s="89"/>
      <c r="E16" s="97" t="s">
        <v>29</v>
      </c>
      <c r="F16" s="86">
        <v>23256</v>
      </c>
      <c r="G16" s="87">
        <f t="shared" si="0"/>
        <v>3.33086507103296</v>
      </c>
      <c r="H16" s="15">
        <v>22491</v>
      </c>
      <c r="I16" s="88">
        <f t="shared" si="1"/>
        <v>3.401360544217691</v>
      </c>
      <c r="K16" s="98"/>
    </row>
    <row r="17" spans="1:9" ht="18" customHeight="1">
      <c r="A17" s="82"/>
      <c r="B17" s="82"/>
      <c r="C17" s="83"/>
      <c r="D17" s="99" t="s">
        <v>30</v>
      </c>
      <c r="E17" s="100"/>
      <c r="F17" s="86">
        <v>23937</v>
      </c>
      <c r="G17" s="87">
        <f t="shared" si="0"/>
        <v>3.428402012612486</v>
      </c>
      <c r="H17" s="15">
        <v>23412</v>
      </c>
      <c r="I17" s="88">
        <f t="shared" si="1"/>
        <v>2.242439774474625</v>
      </c>
    </row>
    <row r="18" spans="1:9" ht="18" customHeight="1">
      <c r="A18" s="82"/>
      <c r="B18" s="82"/>
      <c r="C18" s="83"/>
      <c r="D18" s="101" t="s">
        <v>94</v>
      </c>
      <c r="E18" s="102"/>
      <c r="F18" s="6">
        <v>1943</v>
      </c>
      <c r="G18" s="91">
        <f t="shared" si="0"/>
        <v>0.2782882195139767</v>
      </c>
      <c r="H18" s="10">
        <v>2091</v>
      </c>
      <c r="I18" s="92">
        <f t="shared" si="1"/>
        <v>-7.077953132472503</v>
      </c>
    </row>
    <row r="19" spans="1:26" ht="18" customHeight="1">
      <c r="A19" s="82"/>
      <c r="B19" s="82"/>
      <c r="C19" s="103"/>
      <c r="D19" s="101" t="s">
        <v>95</v>
      </c>
      <c r="E19" s="102"/>
      <c r="F19" s="104">
        <v>107</v>
      </c>
      <c r="G19" s="91">
        <f t="shared" si="0"/>
        <v>0.015325187590321929</v>
      </c>
      <c r="H19" s="105">
        <v>129</v>
      </c>
      <c r="I19" s="92">
        <f t="shared" si="1"/>
        <v>-17.05426356589147</v>
      </c>
      <c r="Z19" s="8" t="s">
        <v>96</v>
      </c>
    </row>
    <row r="20" spans="1:9" ht="18" customHeight="1">
      <c r="A20" s="82"/>
      <c r="B20" s="82"/>
      <c r="C20" s="4" t="s">
        <v>5</v>
      </c>
      <c r="D20" s="5"/>
      <c r="E20" s="5"/>
      <c r="F20" s="6">
        <v>21286</v>
      </c>
      <c r="G20" s="91">
        <f t="shared" si="0"/>
        <v>3.048709748108342</v>
      </c>
      <c r="H20" s="10">
        <v>22043</v>
      </c>
      <c r="I20" s="92">
        <f t="shared" si="1"/>
        <v>-3.4341967971691645</v>
      </c>
    </row>
    <row r="21" spans="1:9" ht="18" customHeight="1">
      <c r="A21" s="82"/>
      <c r="B21" s="82"/>
      <c r="C21" s="4" t="s">
        <v>6</v>
      </c>
      <c r="D21" s="5"/>
      <c r="E21" s="5"/>
      <c r="F21" s="6">
        <v>214286</v>
      </c>
      <c r="G21" s="91">
        <f t="shared" si="0"/>
        <v>30.691337831586214</v>
      </c>
      <c r="H21" s="10">
        <v>211632</v>
      </c>
      <c r="I21" s="92">
        <f t="shared" si="1"/>
        <v>1.2540636576699127</v>
      </c>
    </row>
    <row r="22" spans="1:9" ht="18" customHeight="1">
      <c r="A22" s="82"/>
      <c r="B22" s="82"/>
      <c r="C22" s="4" t="s">
        <v>31</v>
      </c>
      <c r="D22" s="5"/>
      <c r="E22" s="5"/>
      <c r="F22" s="6">
        <v>14154</v>
      </c>
      <c r="G22" s="91">
        <f t="shared" si="0"/>
        <v>2.0272215434898744</v>
      </c>
      <c r="H22" s="10">
        <v>13614</v>
      </c>
      <c r="I22" s="92">
        <f t="shared" si="1"/>
        <v>3.9665050683120207</v>
      </c>
    </row>
    <row r="23" spans="1:9" ht="18" customHeight="1">
      <c r="A23" s="82"/>
      <c r="B23" s="82"/>
      <c r="C23" s="4" t="s">
        <v>7</v>
      </c>
      <c r="D23" s="5"/>
      <c r="E23" s="5"/>
      <c r="F23" s="6">
        <v>104440</v>
      </c>
      <c r="G23" s="91">
        <f t="shared" si="0"/>
        <v>14.95852889657217</v>
      </c>
      <c r="H23" s="10">
        <v>106197</v>
      </c>
      <c r="I23" s="92">
        <f t="shared" si="1"/>
        <v>-1.6544723485597546</v>
      </c>
    </row>
    <row r="24" spans="1:9" ht="18" customHeight="1">
      <c r="A24" s="82"/>
      <c r="B24" s="82"/>
      <c r="C24" s="4" t="s">
        <v>32</v>
      </c>
      <c r="D24" s="5"/>
      <c r="E24" s="5"/>
      <c r="F24" s="6">
        <v>1160</v>
      </c>
      <c r="G24" s="91">
        <f t="shared" si="0"/>
        <v>0.16614222060535921</v>
      </c>
      <c r="H24" s="10">
        <v>1110</v>
      </c>
      <c r="I24" s="92">
        <f t="shared" si="1"/>
        <v>4.504504504504503</v>
      </c>
    </row>
    <row r="25" spans="1:9" ht="18" customHeight="1">
      <c r="A25" s="82"/>
      <c r="B25" s="82"/>
      <c r="C25" s="4" t="s">
        <v>8</v>
      </c>
      <c r="D25" s="5"/>
      <c r="E25" s="5"/>
      <c r="F25" s="6">
        <v>74152</v>
      </c>
      <c r="G25" s="91">
        <f t="shared" si="0"/>
        <v>10.620498226145344</v>
      </c>
      <c r="H25" s="10">
        <v>76600</v>
      </c>
      <c r="I25" s="92">
        <f t="shared" si="1"/>
        <v>-3.195822454308095</v>
      </c>
    </row>
    <row r="26" spans="1:9" ht="18" customHeight="1">
      <c r="A26" s="82"/>
      <c r="B26" s="82"/>
      <c r="C26" s="106" t="s">
        <v>9</v>
      </c>
      <c r="D26" s="107"/>
      <c r="E26" s="107"/>
      <c r="F26" s="108">
        <v>128788</v>
      </c>
      <c r="G26" s="109">
        <f t="shared" si="0"/>
        <v>18.445796816657765</v>
      </c>
      <c r="H26" s="110">
        <v>136875</v>
      </c>
      <c r="I26" s="111">
        <f t="shared" si="1"/>
        <v>-5.9083105022831095</v>
      </c>
    </row>
    <row r="27" spans="1:9" ht="18" customHeight="1">
      <c r="A27" s="82"/>
      <c r="B27" s="112"/>
      <c r="C27" s="113" t="s">
        <v>10</v>
      </c>
      <c r="D27" s="114"/>
      <c r="E27" s="114"/>
      <c r="F27" s="115">
        <f>SUM(F9,F20:F26)</f>
        <v>698197</v>
      </c>
      <c r="G27" s="116">
        <f t="shared" si="0"/>
        <v>100</v>
      </c>
      <c r="H27" s="115">
        <f>SUM(H9,H20:H26)</f>
        <v>706757</v>
      </c>
      <c r="I27" s="117">
        <f t="shared" si="1"/>
        <v>-1.2111659311474843</v>
      </c>
    </row>
    <row r="28" spans="1:9" ht="18" customHeight="1">
      <c r="A28" s="82"/>
      <c r="B28" s="75" t="s">
        <v>89</v>
      </c>
      <c r="C28" s="76" t="s">
        <v>11</v>
      </c>
      <c r="D28" s="77"/>
      <c r="E28" s="77"/>
      <c r="F28" s="78">
        <v>303301</v>
      </c>
      <c r="G28" s="79">
        <f>F28/$F$45*100</f>
        <v>43.44060487226385</v>
      </c>
      <c r="H28" s="78">
        <v>305939</v>
      </c>
      <c r="I28" s="118">
        <f>(F28/H28-1)*100</f>
        <v>-0.8622633923756062</v>
      </c>
    </row>
    <row r="29" spans="1:9" ht="18" customHeight="1">
      <c r="A29" s="82"/>
      <c r="B29" s="82"/>
      <c r="C29" s="83"/>
      <c r="D29" s="119" t="s">
        <v>12</v>
      </c>
      <c r="E29" s="5"/>
      <c r="F29" s="6">
        <v>166322</v>
      </c>
      <c r="G29" s="91">
        <f aca="true" t="shared" si="2" ref="G29:G45">F29/$F$45*100</f>
        <v>23.821643461659104</v>
      </c>
      <c r="H29" s="6">
        <v>169455</v>
      </c>
      <c r="I29" s="120">
        <f aca="true" t="shared" si="3" ref="I29:I45">(F29/H29-1)*100</f>
        <v>-1.8488684311469106</v>
      </c>
    </row>
    <row r="30" spans="1:9" ht="18" customHeight="1">
      <c r="A30" s="82"/>
      <c r="B30" s="82"/>
      <c r="C30" s="83"/>
      <c r="D30" s="119" t="s">
        <v>33</v>
      </c>
      <c r="E30" s="5"/>
      <c r="F30" s="6">
        <v>19999</v>
      </c>
      <c r="G30" s="91">
        <f t="shared" si="2"/>
        <v>2.864377818867741</v>
      </c>
      <c r="H30" s="6">
        <v>21011</v>
      </c>
      <c r="I30" s="120">
        <f t="shared" si="3"/>
        <v>-4.816524677549849</v>
      </c>
    </row>
    <row r="31" spans="1:9" ht="18" customHeight="1">
      <c r="A31" s="82"/>
      <c r="B31" s="82"/>
      <c r="C31" s="121"/>
      <c r="D31" s="119" t="s">
        <v>13</v>
      </c>
      <c r="E31" s="5"/>
      <c r="F31" s="6">
        <v>116980</v>
      </c>
      <c r="G31" s="91">
        <f t="shared" si="2"/>
        <v>16.754583591737003</v>
      </c>
      <c r="H31" s="6">
        <v>115473</v>
      </c>
      <c r="I31" s="120">
        <f t="shared" si="3"/>
        <v>1.305066985355885</v>
      </c>
    </row>
    <row r="32" spans="1:9" ht="18" customHeight="1">
      <c r="A32" s="82"/>
      <c r="B32" s="82"/>
      <c r="C32" s="122" t="s">
        <v>14</v>
      </c>
      <c r="D32" s="95"/>
      <c r="E32" s="95"/>
      <c r="F32" s="78">
        <v>263726</v>
      </c>
      <c r="G32" s="79">
        <f t="shared" si="2"/>
        <v>37.772433854628424</v>
      </c>
      <c r="H32" s="78">
        <v>267257</v>
      </c>
      <c r="I32" s="118">
        <f t="shared" si="3"/>
        <v>-1.3212001930725803</v>
      </c>
    </row>
    <row r="33" spans="1:9" ht="18" customHeight="1">
      <c r="A33" s="82"/>
      <c r="B33" s="82"/>
      <c r="C33" s="83"/>
      <c r="D33" s="119" t="s">
        <v>15</v>
      </c>
      <c r="E33" s="5"/>
      <c r="F33" s="6">
        <v>33187</v>
      </c>
      <c r="G33" s="91">
        <f t="shared" si="2"/>
        <v>4.75324299588798</v>
      </c>
      <c r="H33" s="6">
        <v>32616</v>
      </c>
      <c r="I33" s="120">
        <f t="shared" si="3"/>
        <v>1.750674515575179</v>
      </c>
    </row>
    <row r="34" spans="1:9" ht="18" customHeight="1">
      <c r="A34" s="82"/>
      <c r="B34" s="82"/>
      <c r="C34" s="83"/>
      <c r="D34" s="119" t="s">
        <v>34</v>
      </c>
      <c r="E34" s="5"/>
      <c r="F34" s="6">
        <v>4956</v>
      </c>
      <c r="G34" s="91">
        <f t="shared" si="2"/>
        <v>0.7098283149311727</v>
      </c>
      <c r="H34" s="6">
        <v>4811</v>
      </c>
      <c r="I34" s="120">
        <f t="shared" si="3"/>
        <v>3.013926418623991</v>
      </c>
    </row>
    <row r="35" spans="1:9" ht="18" customHeight="1">
      <c r="A35" s="82"/>
      <c r="B35" s="82"/>
      <c r="C35" s="83"/>
      <c r="D35" s="119" t="s">
        <v>35</v>
      </c>
      <c r="E35" s="5"/>
      <c r="F35" s="6">
        <v>166331</v>
      </c>
      <c r="G35" s="91">
        <f t="shared" si="2"/>
        <v>23.822932496129315</v>
      </c>
      <c r="H35" s="6">
        <v>169028</v>
      </c>
      <c r="I35" s="120">
        <f t="shared" si="3"/>
        <v>-1.5955936294578366</v>
      </c>
    </row>
    <row r="36" spans="1:9" ht="18" customHeight="1">
      <c r="A36" s="82"/>
      <c r="B36" s="82"/>
      <c r="C36" s="83"/>
      <c r="D36" s="119" t="s">
        <v>36</v>
      </c>
      <c r="E36" s="5"/>
      <c r="F36" s="6">
        <v>526</v>
      </c>
      <c r="G36" s="91">
        <f t="shared" si="2"/>
        <v>0.07533690348139566</v>
      </c>
      <c r="H36" s="6">
        <v>720</v>
      </c>
      <c r="I36" s="120">
        <f t="shared" si="3"/>
        <v>-26.94444444444445</v>
      </c>
    </row>
    <row r="37" spans="1:9" ht="18" customHeight="1">
      <c r="A37" s="82"/>
      <c r="B37" s="82"/>
      <c r="C37" s="83"/>
      <c r="D37" s="119" t="s">
        <v>16</v>
      </c>
      <c r="E37" s="5"/>
      <c r="F37" s="6">
        <v>13086</v>
      </c>
      <c r="G37" s="91">
        <f t="shared" si="2"/>
        <v>1.8742561196911474</v>
      </c>
      <c r="H37" s="6">
        <v>5844</v>
      </c>
      <c r="I37" s="120">
        <f t="shared" si="3"/>
        <v>123.92197125256672</v>
      </c>
    </row>
    <row r="38" spans="1:9" ht="18" customHeight="1">
      <c r="A38" s="82"/>
      <c r="B38" s="82"/>
      <c r="C38" s="121"/>
      <c r="D38" s="119" t="s">
        <v>37</v>
      </c>
      <c r="E38" s="5"/>
      <c r="F38" s="6">
        <v>45490</v>
      </c>
      <c r="G38" s="91">
        <f t="shared" si="2"/>
        <v>6.51535311667051</v>
      </c>
      <c r="H38" s="6">
        <v>54089</v>
      </c>
      <c r="I38" s="120">
        <f t="shared" si="3"/>
        <v>-15.89787202573536</v>
      </c>
    </row>
    <row r="39" spans="1:9" ht="18" customHeight="1">
      <c r="A39" s="82"/>
      <c r="B39" s="82"/>
      <c r="C39" s="122" t="s">
        <v>17</v>
      </c>
      <c r="D39" s="95"/>
      <c r="E39" s="95"/>
      <c r="F39" s="78">
        <v>131170</v>
      </c>
      <c r="G39" s="79">
        <f t="shared" si="2"/>
        <v>18.786961273107732</v>
      </c>
      <c r="H39" s="78">
        <v>133561</v>
      </c>
      <c r="I39" s="118">
        <f t="shared" si="3"/>
        <v>-1.7901932450340996</v>
      </c>
    </row>
    <row r="40" spans="1:9" ht="18" customHeight="1">
      <c r="A40" s="82"/>
      <c r="B40" s="82"/>
      <c r="C40" s="83"/>
      <c r="D40" s="84" t="s">
        <v>18</v>
      </c>
      <c r="E40" s="85"/>
      <c r="F40" s="86">
        <v>126814</v>
      </c>
      <c r="G40" s="87">
        <f t="shared" si="2"/>
        <v>18.16306858952416</v>
      </c>
      <c r="H40" s="86">
        <v>129417</v>
      </c>
      <c r="I40" s="123">
        <f t="shared" si="3"/>
        <v>-2.0113277235602744</v>
      </c>
    </row>
    <row r="41" spans="1:9" ht="18" customHeight="1">
      <c r="A41" s="82"/>
      <c r="B41" s="82"/>
      <c r="C41" s="83"/>
      <c r="D41" s="89"/>
      <c r="E41" s="124" t="s">
        <v>92</v>
      </c>
      <c r="F41" s="6">
        <v>73457</v>
      </c>
      <c r="G41" s="91">
        <f t="shared" si="2"/>
        <v>10.520956119834374</v>
      </c>
      <c r="H41" s="6">
        <v>80324</v>
      </c>
      <c r="I41" s="125">
        <f t="shared" si="3"/>
        <v>-8.549126039539868</v>
      </c>
    </row>
    <row r="42" spans="1:9" ht="18" customHeight="1">
      <c r="A42" s="82"/>
      <c r="B42" s="82"/>
      <c r="C42" s="83"/>
      <c r="D42" s="93"/>
      <c r="E42" s="126" t="s">
        <v>38</v>
      </c>
      <c r="F42" s="6">
        <v>53358</v>
      </c>
      <c r="G42" s="91">
        <f t="shared" si="2"/>
        <v>7.6422556957420325</v>
      </c>
      <c r="H42" s="6">
        <v>49092</v>
      </c>
      <c r="I42" s="125">
        <f t="shared" si="3"/>
        <v>8.689806893180151</v>
      </c>
    </row>
    <row r="43" spans="1:9" ht="18" customHeight="1">
      <c r="A43" s="82"/>
      <c r="B43" s="82"/>
      <c r="C43" s="83"/>
      <c r="D43" s="119" t="s">
        <v>39</v>
      </c>
      <c r="E43" s="127"/>
      <c r="F43" s="6">
        <v>4356</v>
      </c>
      <c r="G43" s="91">
        <f t="shared" si="2"/>
        <v>0.6238926835835731</v>
      </c>
      <c r="H43" s="6">
        <v>4145</v>
      </c>
      <c r="I43" s="125">
        <f t="shared" si="3"/>
        <v>5.090470446320872</v>
      </c>
    </row>
    <row r="44" spans="1:9" ht="18" customHeight="1">
      <c r="A44" s="82"/>
      <c r="B44" s="82"/>
      <c r="C44" s="128"/>
      <c r="D44" s="129" t="s">
        <v>40</v>
      </c>
      <c r="E44" s="130"/>
      <c r="F44" s="115">
        <v>0</v>
      </c>
      <c r="G44" s="116">
        <f t="shared" si="2"/>
        <v>0</v>
      </c>
      <c r="H44" s="110">
        <v>0</v>
      </c>
      <c r="I44" s="111" t="e">
        <f>(F44/H44-1)*100</f>
        <v>#DIV/0!</v>
      </c>
    </row>
    <row r="45" spans="1:9" ht="18" customHeight="1">
      <c r="A45" s="112"/>
      <c r="B45" s="112"/>
      <c r="C45" s="128" t="s">
        <v>19</v>
      </c>
      <c r="D45" s="131"/>
      <c r="E45" s="131"/>
      <c r="F45" s="14">
        <f>SUM(F28,F32,F39)</f>
        <v>698197</v>
      </c>
      <c r="G45" s="117">
        <f t="shared" si="2"/>
        <v>100</v>
      </c>
      <c r="H45" s="14">
        <f>SUM(H28,H32,H39)</f>
        <v>706757</v>
      </c>
      <c r="I45" s="117">
        <f t="shared" si="3"/>
        <v>-1.2111659311474843</v>
      </c>
    </row>
    <row r="46" ht="13.5">
      <c r="A46" s="132" t="s">
        <v>20</v>
      </c>
    </row>
    <row r="47" ht="13.5">
      <c r="A47" s="133" t="s">
        <v>21</v>
      </c>
    </row>
    <row r="48" ht="13.5">
      <c r="A48" s="133"/>
    </row>
    <row r="57" ht="13.5">
      <c r="I57" s="134"/>
    </row>
    <row r="58" ht="13.5">
      <c r="I58" s="134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firstPageNumber="1" useFirstPageNumber="1" horizontalDpi="600" verticalDpi="6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94" zoomScaleSheetLayoutView="94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H16" sqref="H16"/>
    </sheetView>
  </sheetViews>
  <sheetFormatPr defaultColWidth="8.796875" defaultRowHeight="14.25"/>
  <cols>
    <col min="1" max="1" width="3.59765625" style="8" customWidth="1"/>
    <col min="2" max="3" width="1.59765625" style="8" customWidth="1"/>
    <col min="4" max="4" width="22.59765625" style="8" customWidth="1"/>
    <col min="5" max="5" width="10.59765625" style="8" customWidth="1"/>
    <col min="6" max="11" width="13.59765625" style="8" customWidth="1"/>
    <col min="12" max="12" width="13.59765625" style="134" customWidth="1"/>
    <col min="13" max="21" width="13.59765625" style="8" customWidth="1"/>
    <col min="22" max="25" width="12" style="8" customWidth="1"/>
    <col min="26" max="16384" width="9" style="8" customWidth="1"/>
  </cols>
  <sheetData>
    <row r="1" spans="1:7" ht="33.75" customHeight="1">
      <c r="A1" s="135" t="s">
        <v>0</v>
      </c>
      <c r="B1" s="136"/>
      <c r="C1" s="136"/>
      <c r="D1" s="137" t="s">
        <v>250</v>
      </c>
      <c r="E1" s="138"/>
      <c r="F1" s="138"/>
      <c r="G1" s="138"/>
    </row>
    <row r="2" ht="15" customHeight="1"/>
    <row r="3" spans="1:4" ht="15" customHeight="1">
      <c r="A3" s="139" t="s">
        <v>47</v>
      </c>
      <c r="B3" s="139"/>
      <c r="C3" s="139"/>
      <c r="D3" s="139"/>
    </row>
    <row r="4" spans="1:4" ht="15" customHeight="1">
      <c r="A4" s="139"/>
      <c r="B4" s="139"/>
      <c r="C4" s="139"/>
      <c r="D4" s="139"/>
    </row>
    <row r="5" spans="1:17" ht="15.75" customHeight="1">
      <c r="A5" s="114" t="s">
        <v>238</v>
      </c>
      <c r="B5" s="114"/>
      <c r="C5" s="114"/>
      <c r="D5" s="114"/>
      <c r="K5" s="140"/>
      <c r="O5" s="140"/>
      <c r="Q5" s="140" t="s">
        <v>48</v>
      </c>
    </row>
    <row r="6" spans="1:17" ht="15.75" customHeight="1">
      <c r="A6" s="141" t="s">
        <v>49</v>
      </c>
      <c r="B6" s="142"/>
      <c r="C6" s="142"/>
      <c r="D6" s="142"/>
      <c r="E6" s="143"/>
      <c r="F6" s="144" t="s">
        <v>251</v>
      </c>
      <c r="G6" s="145"/>
      <c r="H6" s="144" t="s">
        <v>252</v>
      </c>
      <c r="I6" s="145"/>
      <c r="J6" s="144"/>
      <c r="K6" s="145"/>
      <c r="L6" s="144"/>
      <c r="M6" s="145"/>
      <c r="N6" s="144"/>
      <c r="O6" s="145"/>
      <c r="P6" s="144"/>
      <c r="Q6" s="145"/>
    </row>
    <row r="7" spans="1:17" ht="15.75" customHeight="1">
      <c r="A7" s="146"/>
      <c r="B7" s="147"/>
      <c r="C7" s="147"/>
      <c r="D7" s="147"/>
      <c r="E7" s="148"/>
      <c r="F7" s="149" t="s">
        <v>240</v>
      </c>
      <c r="G7" s="150" t="s">
        <v>2</v>
      </c>
      <c r="H7" s="149" t="s">
        <v>239</v>
      </c>
      <c r="I7" s="150" t="s">
        <v>2</v>
      </c>
      <c r="J7" s="149" t="s">
        <v>239</v>
      </c>
      <c r="K7" s="150" t="s">
        <v>2</v>
      </c>
      <c r="L7" s="149" t="s">
        <v>239</v>
      </c>
      <c r="M7" s="150" t="s">
        <v>2</v>
      </c>
      <c r="N7" s="149" t="s">
        <v>239</v>
      </c>
      <c r="O7" s="151" t="s">
        <v>2</v>
      </c>
      <c r="P7" s="149" t="s">
        <v>239</v>
      </c>
      <c r="Q7" s="151" t="s">
        <v>2</v>
      </c>
    </row>
    <row r="8" spans="1:25" ht="15.75" customHeight="1">
      <c r="A8" s="152" t="s">
        <v>83</v>
      </c>
      <c r="B8" s="76" t="s">
        <v>50</v>
      </c>
      <c r="C8" s="77"/>
      <c r="D8" s="77"/>
      <c r="E8" s="153" t="s">
        <v>41</v>
      </c>
      <c r="F8" s="9">
        <v>28084</v>
      </c>
      <c r="G8" s="18">
        <v>27301</v>
      </c>
      <c r="H8" s="9">
        <v>910</v>
      </c>
      <c r="I8" s="18">
        <v>936</v>
      </c>
      <c r="J8" s="9"/>
      <c r="K8" s="40"/>
      <c r="L8" s="9"/>
      <c r="M8" s="154"/>
      <c r="N8" s="9"/>
      <c r="O8" s="40"/>
      <c r="P8" s="9"/>
      <c r="Q8" s="40"/>
      <c r="R8" s="155"/>
      <c r="S8" s="155"/>
      <c r="T8" s="155"/>
      <c r="U8" s="155"/>
      <c r="V8" s="155"/>
      <c r="W8" s="155"/>
      <c r="X8" s="155"/>
      <c r="Y8" s="155"/>
    </row>
    <row r="9" spans="1:25" ht="15.75" customHeight="1">
      <c r="A9" s="156"/>
      <c r="B9" s="134"/>
      <c r="C9" s="119" t="s">
        <v>51</v>
      </c>
      <c r="D9" s="5"/>
      <c r="E9" s="157" t="s">
        <v>42</v>
      </c>
      <c r="F9" s="10">
        <v>28084</v>
      </c>
      <c r="G9" s="19">
        <v>27301</v>
      </c>
      <c r="H9" s="10">
        <v>910</v>
      </c>
      <c r="I9" s="19">
        <v>936</v>
      </c>
      <c r="J9" s="10"/>
      <c r="K9" s="42"/>
      <c r="L9" s="10"/>
      <c r="M9" s="158"/>
      <c r="N9" s="10"/>
      <c r="O9" s="42"/>
      <c r="P9" s="10"/>
      <c r="Q9" s="42"/>
      <c r="R9" s="155"/>
      <c r="S9" s="155"/>
      <c r="T9" s="155"/>
      <c r="U9" s="155"/>
      <c r="V9" s="155"/>
      <c r="W9" s="155"/>
      <c r="X9" s="155"/>
      <c r="Y9" s="155"/>
    </row>
    <row r="10" spans="1:25" ht="15.75" customHeight="1">
      <c r="A10" s="156"/>
      <c r="B10" s="103"/>
      <c r="C10" s="119" t="s">
        <v>52</v>
      </c>
      <c r="D10" s="5"/>
      <c r="E10" s="157" t="s">
        <v>43</v>
      </c>
      <c r="F10" s="10"/>
      <c r="G10" s="19">
        <v>0</v>
      </c>
      <c r="H10" s="10">
        <v>0</v>
      </c>
      <c r="I10" s="19">
        <v>0</v>
      </c>
      <c r="J10" s="16"/>
      <c r="K10" s="39"/>
      <c r="L10" s="10"/>
      <c r="M10" s="158"/>
      <c r="N10" s="10"/>
      <c r="O10" s="42"/>
      <c r="P10" s="10"/>
      <c r="Q10" s="42"/>
      <c r="R10" s="155"/>
      <c r="S10" s="155"/>
      <c r="T10" s="155"/>
      <c r="U10" s="155"/>
      <c r="V10" s="155"/>
      <c r="W10" s="155"/>
      <c r="X10" s="155"/>
      <c r="Y10" s="155"/>
    </row>
    <row r="11" spans="1:25" ht="15.75" customHeight="1">
      <c r="A11" s="156"/>
      <c r="B11" s="122" t="s">
        <v>53</v>
      </c>
      <c r="C11" s="159"/>
      <c r="D11" s="159"/>
      <c r="E11" s="160" t="s">
        <v>44</v>
      </c>
      <c r="F11" s="11">
        <v>28337</v>
      </c>
      <c r="G11" s="20">
        <v>27535</v>
      </c>
      <c r="H11" s="11">
        <v>905</v>
      </c>
      <c r="I11" s="20">
        <v>918</v>
      </c>
      <c r="J11" s="11"/>
      <c r="K11" s="43"/>
      <c r="L11" s="11"/>
      <c r="M11" s="161"/>
      <c r="N11" s="11"/>
      <c r="O11" s="43"/>
      <c r="P11" s="11"/>
      <c r="Q11" s="43"/>
      <c r="R11" s="155"/>
      <c r="S11" s="155"/>
      <c r="T11" s="155"/>
      <c r="U11" s="155"/>
      <c r="V11" s="155"/>
      <c r="W11" s="155"/>
      <c r="X11" s="155"/>
      <c r="Y11" s="155"/>
    </row>
    <row r="12" spans="1:25" ht="15.75" customHeight="1">
      <c r="A12" s="156"/>
      <c r="B12" s="83"/>
      <c r="C12" s="119" t="s">
        <v>54</v>
      </c>
      <c r="D12" s="5"/>
      <c r="E12" s="157" t="s">
        <v>45</v>
      </c>
      <c r="F12" s="10">
        <v>28326</v>
      </c>
      <c r="G12" s="19">
        <v>27524</v>
      </c>
      <c r="H12" s="11">
        <v>905</v>
      </c>
      <c r="I12" s="20">
        <v>918</v>
      </c>
      <c r="J12" s="11"/>
      <c r="K12" s="42"/>
      <c r="L12" s="10"/>
      <c r="M12" s="158"/>
      <c r="N12" s="10"/>
      <c r="O12" s="42"/>
      <c r="P12" s="10"/>
      <c r="Q12" s="42"/>
      <c r="R12" s="155"/>
      <c r="S12" s="155"/>
      <c r="T12" s="155"/>
      <c r="U12" s="155"/>
      <c r="V12" s="155"/>
      <c r="W12" s="155"/>
      <c r="X12" s="155"/>
      <c r="Y12" s="155"/>
    </row>
    <row r="13" spans="1:25" ht="15.75" customHeight="1">
      <c r="A13" s="156"/>
      <c r="B13" s="134"/>
      <c r="C13" s="84" t="s">
        <v>55</v>
      </c>
      <c r="D13" s="85"/>
      <c r="E13" s="162" t="s">
        <v>46</v>
      </c>
      <c r="F13" s="15">
        <v>11</v>
      </c>
      <c r="G13" s="21">
        <v>11</v>
      </c>
      <c r="H13" s="16">
        <v>0</v>
      </c>
      <c r="I13" s="163">
        <v>0</v>
      </c>
      <c r="J13" s="16"/>
      <c r="K13" s="39"/>
      <c r="L13" s="15"/>
      <c r="M13" s="164"/>
      <c r="N13" s="15"/>
      <c r="O13" s="41"/>
      <c r="P13" s="15"/>
      <c r="Q13" s="41"/>
      <c r="R13" s="155"/>
      <c r="S13" s="155"/>
      <c r="T13" s="155"/>
      <c r="U13" s="155"/>
      <c r="V13" s="155"/>
      <c r="W13" s="155"/>
      <c r="X13" s="155"/>
      <c r="Y13" s="155"/>
    </row>
    <row r="14" spans="1:25" ht="15.75" customHeight="1">
      <c r="A14" s="156"/>
      <c r="B14" s="4" t="s">
        <v>56</v>
      </c>
      <c r="C14" s="5"/>
      <c r="D14" s="5"/>
      <c r="E14" s="157" t="s">
        <v>97</v>
      </c>
      <c r="F14" s="10">
        <f>F9-F12</f>
        <v>-242</v>
      </c>
      <c r="G14" s="22">
        <f aca="true" t="shared" si="0" ref="G14:O15">G9-G12</f>
        <v>-223</v>
      </c>
      <c r="H14" s="10">
        <f t="shared" si="0"/>
        <v>5</v>
      </c>
      <c r="I14" s="22">
        <f t="shared" si="0"/>
        <v>18</v>
      </c>
      <c r="J14" s="6">
        <f t="shared" si="0"/>
        <v>0</v>
      </c>
      <c r="K14" s="7">
        <f t="shared" si="0"/>
        <v>0</v>
      </c>
      <c r="L14" s="6">
        <f t="shared" si="0"/>
        <v>0</v>
      </c>
      <c r="M14" s="7">
        <f t="shared" si="0"/>
        <v>0</v>
      </c>
      <c r="N14" s="6">
        <f t="shared" si="0"/>
        <v>0</v>
      </c>
      <c r="O14" s="7">
        <f t="shared" si="0"/>
        <v>0</v>
      </c>
      <c r="P14" s="6">
        <f>P9-P12</f>
        <v>0</v>
      </c>
      <c r="Q14" s="7">
        <f>Q9-Q12</f>
        <v>0</v>
      </c>
      <c r="R14" s="155"/>
      <c r="S14" s="155"/>
      <c r="T14" s="155"/>
      <c r="U14" s="155"/>
      <c r="V14" s="155"/>
      <c r="W14" s="155"/>
      <c r="X14" s="155"/>
      <c r="Y14" s="155"/>
    </row>
    <row r="15" spans="1:25" ht="15.75" customHeight="1">
      <c r="A15" s="156"/>
      <c r="B15" s="4" t="s">
        <v>57</v>
      </c>
      <c r="C15" s="5"/>
      <c r="D15" s="5"/>
      <c r="E15" s="157" t="s">
        <v>98</v>
      </c>
      <c r="F15" s="10">
        <f>F10-F13</f>
        <v>-11</v>
      </c>
      <c r="G15" s="22">
        <f>G10-G13</f>
        <v>-11</v>
      </c>
      <c r="H15" s="10">
        <f t="shared" si="0"/>
        <v>0</v>
      </c>
      <c r="I15" s="22">
        <f>I10-I13</f>
        <v>0</v>
      </c>
      <c r="J15" s="6">
        <f aca="true" t="shared" si="1" ref="J15:O15">J10-J13</f>
        <v>0</v>
      </c>
      <c r="K15" s="7">
        <f t="shared" si="1"/>
        <v>0</v>
      </c>
      <c r="L15" s="6">
        <f t="shared" si="1"/>
        <v>0</v>
      </c>
      <c r="M15" s="7">
        <f t="shared" si="1"/>
        <v>0</v>
      </c>
      <c r="N15" s="6">
        <f t="shared" si="1"/>
        <v>0</v>
      </c>
      <c r="O15" s="7">
        <f t="shared" si="1"/>
        <v>0</v>
      </c>
      <c r="P15" s="6">
        <f>P10-P13</f>
        <v>0</v>
      </c>
      <c r="Q15" s="7">
        <f>Q10-Q13</f>
        <v>0</v>
      </c>
      <c r="R15" s="155"/>
      <c r="S15" s="155"/>
      <c r="T15" s="155"/>
      <c r="U15" s="155"/>
      <c r="V15" s="155"/>
      <c r="W15" s="155"/>
      <c r="X15" s="155"/>
      <c r="Y15" s="155"/>
    </row>
    <row r="16" spans="1:25" ht="15.75" customHeight="1">
      <c r="A16" s="156"/>
      <c r="B16" s="4" t="s">
        <v>58</v>
      </c>
      <c r="C16" s="5"/>
      <c r="D16" s="5"/>
      <c r="E16" s="157" t="s">
        <v>99</v>
      </c>
      <c r="F16" s="15">
        <f>F8-F11</f>
        <v>-253</v>
      </c>
      <c r="G16" s="21">
        <f>G8-G11</f>
        <v>-234</v>
      </c>
      <c r="H16" s="15">
        <f>H8-H11</f>
        <v>5</v>
      </c>
      <c r="I16" s="21">
        <f aca="true" t="shared" si="2" ref="I16:O16">I8-I11</f>
        <v>18</v>
      </c>
      <c r="J16" s="86">
        <f t="shared" si="2"/>
        <v>0</v>
      </c>
      <c r="K16" s="165">
        <f t="shared" si="2"/>
        <v>0</v>
      </c>
      <c r="L16" s="86">
        <f t="shared" si="2"/>
        <v>0</v>
      </c>
      <c r="M16" s="165">
        <f t="shared" si="2"/>
        <v>0</v>
      </c>
      <c r="N16" s="86">
        <f t="shared" si="2"/>
        <v>0</v>
      </c>
      <c r="O16" s="165">
        <f t="shared" si="2"/>
        <v>0</v>
      </c>
      <c r="P16" s="86">
        <f>P8-P11</f>
        <v>0</v>
      </c>
      <c r="Q16" s="165">
        <f>Q8-Q11</f>
        <v>0</v>
      </c>
      <c r="R16" s="155"/>
      <c r="S16" s="155"/>
      <c r="T16" s="155"/>
      <c r="U16" s="155"/>
      <c r="V16" s="155"/>
      <c r="W16" s="155"/>
      <c r="X16" s="155"/>
      <c r="Y16" s="155"/>
    </row>
    <row r="17" spans="1:25" ht="15.75" customHeight="1">
      <c r="A17" s="156"/>
      <c r="B17" s="4" t="s">
        <v>59</v>
      </c>
      <c r="C17" s="5"/>
      <c r="D17" s="5"/>
      <c r="E17" s="166"/>
      <c r="F17" s="10"/>
      <c r="G17" s="23">
        <v>394</v>
      </c>
      <c r="H17" s="16">
        <v>0</v>
      </c>
      <c r="I17" s="163">
        <v>0</v>
      </c>
      <c r="J17" s="10"/>
      <c r="K17" s="42"/>
      <c r="L17" s="10"/>
      <c r="M17" s="158"/>
      <c r="N17" s="16"/>
      <c r="O17" s="48"/>
      <c r="P17" s="16"/>
      <c r="Q17" s="48"/>
      <c r="R17" s="155"/>
      <c r="S17" s="155"/>
      <c r="T17" s="155"/>
      <c r="U17" s="155"/>
      <c r="V17" s="155"/>
      <c r="W17" s="155"/>
      <c r="X17" s="155"/>
      <c r="Y17" s="155"/>
    </row>
    <row r="18" spans="1:25" ht="15.75" customHeight="1">
      <c r="A18" s="167"/>
      <c r="B18" s="113" t="s">
        <v>60</v>
      </c>
      <c r="C18" s="114"/>
      <c r="D18" s="114"/>
      <c r="E18" s="168"/>
      <c r="F18" s="17"/>
      <c r="G18" s="24">
        <v>0</v>
      </c>
      <c r="H18" s="17">
        <v>0</v>
      </c>
      <c r="I18" s="169">
        <v>0</v>
      </c>
      <c r="J18" s="17"/>
      <c r="K18" s="24"/>
      <c r="L18" s="17"/>
      <c r="M18" s="24"/>
      <c r="N18" s="17"/>
      <c r="O18" s="170"/>
      <c r="P18" s="17"/>
      <c r="Q18" s="170"/>
      <c r="R18" s="155"/>
      <c r="S18" s="155"/>
      <c r="T18" s="155"/>
      <c r="U18" s="155"/>
      <c r="V18" s="155"/>
      <c r="W18" s="155"/>
      <c r="X18" s="155"/>
      <c r="Y18" s="155"/>
    </row>
    <row r="19" spans="1:25" ht="15.75" customHeight="1">
      <c r="A19" s="156" t="s">
        <v>84</v>
      </c>
      <c r="B19" s="122" t="s">
        <v>61</v>
      </c>
      <c r="C19" s="95"/>
      <c r="D19" s="95"/>
      <c r="E19" s="171"/>
      <c r="F19" s="12">
        <v>1514</v>
      </c>
      <c r="G19" s="25">
        <v>1663</v>
      </c>
      <c r="H19" s="12">
        <v>0</v>
      </c>
      <c r="I19" s="28">
        <v>0</v>
      </c>
      <c r="J19" s="12"/>
      <c r="K19" s="44"/>
      <c r="L19" s="12"/>
      <c r="M19" s="172"/>
      <c r="N19" s="12"/>
      <c r="O19" s="44"/>
      <c r="P19" s="12"/>
      <c r="Q19" s="44"/>
      <c r="R19" s="155"/>
      <c r="S19" s="155"/>
      <c r="T19" s="155"/>
      <c r="U19" s="155"/>
      <c r="V19" s="155"/>
      <c r="W19" s="155"/>
      <c r="X19" s="155"/>
      <c r="Y19" s="155"/>
    </row>
    <row r="20" spans="1:25" ht="15.75" customHeight="1">
      <c r="A20" s="156"/>
      <c r="B20" s="121"/>
      <c r="C20" s="119" t="s">
        <v>62</v>
      </c>
      <c r="D20" s="5"/>
      <c r="E20" s="157"/>
      <c r="F20" s="10">
        <v>882</v>
      </c>
      <c r="G20" s="22">
        <v>880</v>
      </c>
      <c r="H20" s="10">
        <v>0</v>
      </c>
      <c r="I20" s="19">
        <v>0</v>
      </c>
      <c r="J20" s="10"/>
      <c r="K20" s="39"/>
      <c r="L20" s="10"/>
      <c r="M20" s="158"/>
      <c r="N20" s="10"/>
      <c r="O20" s="42"/>
      <c r="P20" s="10"/>
      <c r="Q20" s="42"/>
      <c r="R20" s="155"/>
      <c r="S20" s="155"/>
      <c r="T20" s="155"/>
      <c r="U20" s="155"/>
      <c r="V20" s="155"/>
      <c r="W20" s="155"/>
      <c r="X20" s="155"/>
      <c r="Y20" s="155"/>
    </row>
    <row r="21" spans="1:25" ht="15.75" customHeight="1">
      <c r="A21" s="156"/>
      <c r="B21" s="173" t="s">
        <v>63</v>
      </c>
      <c r="C21" s="159"/>
      <c r="D21" s="159"/>
      <c r="E21" s="160" t="s">
        <v>100</v>
      </c>
      <c r="F21" s="11">
        <v>1514</v>
      </c>
      <c r="G21" s="26">
        <v>1663</v>
      </c>
      <c r="H21" s="11">
        <v>0</v>
      </c>
      <c r="I21" s="20">
        <v>0</v>
      </c>
      <c r="J21" s="11"/>
      <c r="K21" s="43"/>
      <c r="L21" s="11"/>
      <c r="M21" s="161"/>
      <c r="N21" s="11"/>
      <c r="O21" s="43"/>
      <c r="P21" s="11"/>
      <c r="Q21" s="43"/>
      <c r="R21" s="155"/>
      <c r="S21" s="155"/>
      <c r="T21" s="155"/>
      <c r="U21" s="155"/>
      <c r="V21" s="155"/>
      <c r="W21" s="155"/>
      <c r="X21" s="155"/>
      <c r="Y21" s="155"/>
    </row>
    <row r="22" spans="1:25" ht="15.75" customHeight="1">
      <c r="A22" s="156"/>
      <c r="B22" s="122" t="s">
        <v>64</v>
      </c>
      <c r="C22" s="95"/>
      <c r="D22" s="95"/>
      <c r="E22" s="171" t="s">
        <v>101</v>
      </c>
      <c r="F22" s="12">
        <v>2160</v>
      </c>
      <c r="G22" s="25">
        <v>2269</v>
      </c>
      <c r="H22" s="12">
        <v>128</v>
      </c>
      <c r="I22" s="28">
        <v>162</v>
      </c>
      <c r="J22" s="12"/>
      <c r="K22" s="44"/>
      <c r="L22" s="12"/>
      <c r="M22" s="172"/>
      <c r="N22" s="12"/>
      <c r="O22" s="44"/>
      <c r="P22" s="12"/>
      <c r="Q22" s="44"/>
      <c r="R22" s="155"/>
      <c r="S22" s="155"/>
      <c r="T22" s="155"/>
      <c r="U22" s="155"/>
      <c r="V22" s="155"/>
      <c r="W22" s="155"/>
      <c r="X22" s="155"/>
      <c r="Y22" s="155"/>
    </row>
    <row r="23" spans="1:25" ht="15.75" customHeight="1">
      <c r="A23" s="156"/>
      <c r="B23" s="83" t="s">
        <v>65</v>
      </c>
      <c r="C23" s="84" t="s">
        <v>66</v>
      </c>
      <c r="D23" s="85"/>
      <c r="E23" s="162"/>
      <c r="F23" s="15">
        <v>912</v>
      </c>
      <c r="G23" s="21">
        <v>984</v>
      </c>
      <c r="H23" s="15">
        <v>102</v>
      </c>
      <c r="I23" s="29">
        <v>99</v>
      </c>
      <c r="J23" s="15"/>
      <c r="K23" s="41"/>
      <c r="L23" s="15"/>
      <c r="M23" s="164"/>
      <c r="N23" s="15"/>
      <c r="O23" s="41"/>
      <c r="P23" s="15"/>
      <c r="Q23" s="41"/>
      <c r="R23" s="155"/>
      <c r="S23" s="155"/>
      <c r="T23" s="155"/>
      <c r="U23" s="155"/>
      <c r="V23" s="155"/>
      <c r="W23" s="155"/>
      <c r="X23" s="155"/>
      <c r="Y23" s="155"/>
    </row>
    <row r="24" spans="1:25" ht="15.75" customHeight="1">
      <c r="A24" s="156"/>
      <c r="B24" s="4" t="s">
        <v>102</v>
      </c>
      <c r="C24" s="5"/>
      <c r="D24" s="5"/>
      <c r="E24" s="157" t="s">
        <v>103</v>
      </c>
      <c r="F24" s="10">
        <f>F21-F22</f>
        <v>-646</v>
      </c>
      <c r="G24" s="22">
        <f>G21-G22</f>
        <v>-606</v>
      </c>
      <c r="H24" s="10">
        <f>H21-H22</f>
        <v>-128</v>
      </c>
      <c r="I24" s="22">
        <f>I21-I22</f>
        <v>-162</v>
      </c>
      <c r="J24" s="6">
        <f aca="true" t="shared" si="3" ref="J24:O24">J21-J22</f>
        <v>0</v>
      </c>
      <c r="K24" s="7">
        <f t="shared" si="3"/>
        <v>0</v>
      </c>
      <c r="L24" s="6">
        <f t="shared" si="3"/>
        <v>0</v>
      </c>
      <c r="M24" s="7">
        <f t="shared" si="3"/>
        <v>0</v>
      </c>
      <c r="N24" s="6">
        <f t="shared" si="3"/>
        <v>0</v>
      </c>
      <c r="O24" s="7">
        <f t="shared" si="3"/>
        <v>0</v>
      </c>
      <c r="P24" s="6">
        <f>P21-P22</f>
        <v>0</v>
      </c>
      <c r="Q24" s="7">
        <f>Q21-Q22</f>
        <v>0</v>
      </c>
      <c r="R24" s="155"/>
      <c r="S24" s="155"/>
      <c r="T24" s="155"/>
      <c r="U24" s="155"/>
      <c r="V24" s="155"/>
      <c r="W24" s="155"/>
      <c r="X24" s="155"/>
      <c r="Y24" s="155"/>
    </row>
    <row r="25" spans="1:25" ht="15.75" customHeight="1">
      <c r="A25" s="156"/>
      <c r="B25" s="174" t="s">
        <v>67</v>
      </c>
      <c r="C25" s="85"/>
      <c r="D25" s="85"/>
      <c r="E25" s="175" t="s">
        <v>104</v>
      </c>
      <c r="F25" s="50">
        <v>646</v>
      </c>
      <c r="G25" s="52">
        <v>606</v>
      </c>
      <c r="H25" s="50">
        <v>128</v>
      </c>
      <c r="I25" s="176">
        <v>162</v>
      </c>
      <c r="J25" s="50"/>
      <c r="K25" s="177"/>
      <c r="L25" s="50"/>
      <c r="M25" s="177"/>
      <c r="N25" s="50"/>
      <c r="O25" s="177"/>
      <c r="P25" s="50"/>
      <c r="Q25" s="177"/>
      <c r="R25" s="155"/>
      <c r="S25" s="155"/>
      <c r="T25" s="155"/>
      <c r="U25" s="155"/>
      <c r="V25" s="155"/>
      <c r="W25" s="155"/>
      <c r="X25" s="155"/>
      <c r="Y25" s="155"/>
    </row>
    <row r="26" spans="1:25" ht="15.75" customHeight="1">
      <c r="A26" s="156"/>
      <c r="B26" s="173" t="s">
        <v>68</v>
      </c>
      <c r="C26" s="159"/>
      <c r="D26" s="159"/>
      <c r="E26" s="178"/>
      <c r="F26" s="51"/>
      <c r="G26" s="53"/>
      <c r="H26" s="51"/>
      <c r="I26" s="179"/>
      <c r="J26" s="51"/>
      <c r="K26" s="180"/>
      <c r="L26" s="51"/>
      <c r="M26" s="180"/>
      <c r="N26" s="51"/>
      <c r="O26" s="180"/>
      <c r="P26" s="51"/>
      <c r="Q26" s="180"/>
      <c r="R26" s="155"/>
      <c r="S26" s="155"/>
      <c r="T26" s="155"/>
      <c r="U26" s="155"/>
      <c r="V26" s="155"/>
      <c r="W26" s="155"/>
      <c r="X26" s="155"/>
      <c r="Y26" s="155"/>
    </row>
    <row r="27" spans="1:25" ht="15.75" customHeight="1">
      <c r="A27" s="167"/>
      <c r="B27" s="113" t="s">
        <v>105</v>
      </c>
      <c r="C27" s="114"/>
      <c r="D27" s="114"/>
      <c r="E27" s="181" t="s">
        <v>106</v>
      </c>
      <c r="F27" s="14">
        <f>F24+F25</f>
        <v>0</v>
      </c>
      <c r="G27" s="27">
        <f>G24+G25</f>
        <v>0</v>
      </c>
      <c r="H27" s="14">
        <f>H24+H25</f>
        <v>0</v>
      </c>
      <c r="I27" s="27">
        <f>I24+I25</f>
        <v>0</v>
      </c>
      <c r="J27" s="115">
        <f aca="true" t="shared" si="4" ref="J27:O27">J24+J25</f>
        <v>0</v>
      </c>
      <c r="K27" s="182">
        <f t="shared" si="4"/>
        <v>0</v>
      </c>
      <c r="L27" s="115">
        <f t="shared" si="4"/>
        <v>0</v>
      </c>
      <c r="M27" s="182">
        <f t="shared" si="4"/>
        <v>0</v>
      </c>
      <c r="N27" s="115">
        <f t="shared" si="4"/>
        <v>0</v>
      </c>
      <c r="O27" s="182">
        <f t="shared" si="4"/>
        <v>0</v>
      </c>
      <c r="P27" s="115">
        <f>P24+P25</f>
        <v>0</v>
      </c>
      <c r="Q27" s="182">
        <f>Q24+Q25</f>
        <v>0</v>
      </c>
      <c r="R27" s="155"/>
      <c r="S27" s="155"/>
      <c r="T27" s="155"/>
      <c r="U27" s="155"/>
      <c r="V27" s="155"/>
      <c r="W27" s="155"/>
      <c r="X27" s="155"/>
      <c r="Y27" s="155"/>
    </row>
    <row r="28" spans="1:25" ht="15.75" customHeight="1">
      <c r="A28" s="183"/>
      <c r="F28" s="155"/>
      <c r="G28" s="155"/>
      <c r="H28" s="155"/>
      <c r="I28" s="155"/>
      <c r="J28" s="155"/>
      <c r="K28" s="155"/>
      <c r="L28" s="184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</row>
    <row r="29" spans="1:25" ht="15.75" customHeight="1">
      <c r="A29" s="114"/>
      <c r="F29" s="155"/>
      <c r="G29" s="155"/>
      <c r="H29" s="155"/>
      <c r="I29" s="155"/>
      <c r="J29" s="185"/>
      <c r="K29" s="185"/>
      <c r="L29" s="184"/>
      <c r="M29" s="155"/>
      <c r="N29" s="155"/>
      <c r="O29" s="185" t="s">
        <v>107</v>
      </c>
      <c r="P29" s="155"/>
      <c r="Q29" s="155"/>
      <c r="R29" s="155"/>
      <c r="S29" s="155"/>
      <c r="T29" s="155"/>
      <c r="U29" s="155"/>
      <c r="V29" s="155"/>
      <c r="W29" s="155"/>
      <c r="X29" s="155"/>
      <c r="Y29" s="185"/>
    </row>
    <row r="30" spans="1:25" ht="15.75" customHeight="1">
      <c r="A30" s="186" t="s">
        <v>69</v>
      </c>
      <c r="B30" s="187"/>
      <c r="C30" s="187"/>
      <c r="D30" s="187"/>
      <c r="E30" s="188"/>
      <c r="F30" s="189" t="s">
        <v>253</v>
      </c>
      <c r="G30" s="190"/>
      <c r="H30" s="189" t="s">
        <v>254</v>
      </c>
      <c r="I30" s="190"/>
      <c r="J30" s="189" t="s">
        <v>255</v>
      </c>
      <c r="K30" s="190"/>
      <c r="L30" s="189" t="s">
        <v>256</v>
      </c>
      <c r="M30" s="190"/>
      <c r="N30" s="189" t="s">
        <v>257</v>
      </c>
      <c r="O30" s="190"/>
      <c r="P30" s="189" t="s">
        <v>258</v>
      </c>
      <c r="Q30" s="190"/>
      <c r="R30" s="191"/>
      <c r="S30" s="184"/>
      <c r="T30" s="191"/>
      <c r="U30" s="184"/>
      <c r="V30" s="191"/>
      <c r="W30" s="184"/>
      <c r="X30" s="191"/>
      <c r="Y30" s="184"/>
    </row>
    <row r="31" spans="1:25" ht="15.75" customHeight="1">
      <c r="A31" s="192"/>
      <c r="B31" s="193"/>
      <c r="C31" s="193"/>
      <c r="D31" s="193"/>
      <c r="E31" s="194"/>
      <c r="F31" s="149" t="s">
        <v>239</v>
      </c>
      <c r="G31" s="195" t="s">
        <v>2</v>
      </c>
      <c r="H31" s="149" t="s">
        <v>239</v>
      </c>
      <c r="I31" s="195" t="s">
        <v>2</v>
      </c>
      <c r="J31" s="149" t="s">
        <v>239</v>
      </c>
      <c r="K31" s="196" t="s">
        <v>2</v>
      </c>
      <c r="L31" s="149" t="s">
        <v>239</v>
      </c>
      <c r="M31" s="195" t="s">
        <v>2</v>
      </c>
      <c r="N31" s="149" t="s">
        <v>239</v>
      </c>
      <c r="O31" s="197" t="s">
        <v>2</v>
      </c>
      <c r="P31" s="149" t="s">
        <v>239</v>
      </c>
      <c r="Q31" s="197" t="s">
        <v>2</v>
      </c>
      <c r="R31" s="198"/>
      <c r="S31" s="198"/>
      <c r="T31" s="198"/>
      <c r="U31" s="198"/>
      <c r="V31" s="198"/>
      <c r="W31" s="198"/>
      <c r="X31" s="198"/>
      <c r="Y31" s="198"/>
    </row>
    <row r="32" spans="1:25" ht="15.75" customHeight="1">
      <c r="A32" s="152" t="s">
        <v>85</v>
      </c>
      <c r="B32" s="76" t="s">
        <v>50</v>
      </c>
      <c r="C32" s="77"/>
      <c r="D32" s="77"/>
      <c r="E32" s="199" t="s">
        <v>41</v>
      </c>
      <c r="F32" s="9">
        <v>385</v>
      </c>
      <c r="G32" s="28">
        <v>449</v>
      </c>
      <c r="H32" s="9">
        <v>76</v>
      </c>
      <c r="I32" s="18">
        <v>10</v>
      </c>
      <c r="J32" s="9">
        <v>1873</v>
      </c>
      <c r="K32" s="18">
        <v>1907</v>
      </c>
      <c r="L32" s="9">
        <v>173</v>
      </c>
      <c r="M32" s="28">
        <v>170</v>
      </c>
      <c r="N32" s="9">
        <v>199</v>
      </c>
      <c r="O32" s="28">
        <v>233</v>
      </c>
      <c r="P32" s="200">
        <v>7</v>
      </c>
      <c r="Q32" s="40">
        <v>8</v>
      </c>
      <c r="R32" s="25"/>
      <c r="S32" s="25"/>
      <c r="T32" s="201"/>
      <c r="U32" s="201"/>
      <c r="V32" s="25"/>
      <c r="W32" s="25"/>
      <c r="X32" s="201"/>
      <c r="Y32" s="201"/>
    </row>
    <row r="33" spans="1:25" ht="15.75" customHeight="1">
      <c r="A33" s="202"/>
      <c r="B33" s="134"/>
      <c r="C33" s="84" t="s">
        <v>70</v>
      </c>
      <c r="D33" s="85"/>
      <c r="E33" s="203"/>
      <c r="F33" s="15">
        <v>385</v>
      </c>
      <c r="G33" s="29">
        <v>449</v>
      </c>
      <c r="H33" s="15">
        <v>76</v>
      </c>
      <c r="I33" s="29">
        <v>10</v>
      </c>
      <c r="J33" s="15">
        <v>1724</v>
      </c>
      <c r="K33" s="29">
        <v>1742</v>
      </c>
      <c r="L33" s="15">
        <v>167</v>
      </c>
      <c r="M33" s="29">
        <v>164</v>
      </c>
      <c r="N33" s="15">
        <v>80</v>
      </c>
      <c r="O33" s="29">
        <v>84</v>
      </c>
      <c r="P33" s="204">
        <v>0</v>
      </c>
      <c r="Q33" s="41">
        <v>0</v>
      </c>
      <c r="R33" s="25"/>
      <c r="S33" s="25"/>
      <c r="T33" s="201"/>
      <c r="U33" s="201"/>
      <c r="V33" s="25"/>
      <c r="W33" s="25"/>
      <c r="X33" s="201"/>
      <c r="Y33" s="201"/>
    </row>
    <row r="34" spans="1:25" ht="15.75" customHeight="1">
      <c r="A34" s="202"/>
      <c r="B34" s="134"/>
      <c r="C34" s="205"/>
      <c r="D34" s="119" t="s">
        <v>71</v>
      </c>
      <c r="E34" s="206"/>
      <c r="F34" s="10">
        <v>385</v>
      </c>
      <c r="G34" s="19">
        <v>449</v>
      </c>
      <c r="H34" s="10">
        <v>0</v>
      </c>
      <c r="I34" s="19">
        <v>0</v>
      </c>
      <c r="J34" s="10">
        <v>0</v>
      </c>
      <c r="K34" s="19">
        <v>0</v>
      </c>
      <c r="L34" s="10">
        <v>167</v>
      </c>
      <c r="M34" s="19">
        <v>164</v>
      </c>
      <c r="N34" s="10">
        <v>19</v>
      </c>
      <c r="O34" s="19">
        <v>22</v>
      </c>
      <c r="P34" s="207">
        <v>0</v>
      </c>
      <c r="Q34" s="42">
        <v>0</v>
      </c>
      <c r="R34" s="25"/>
      <c r="S34" s="25"/>
      <c r="T34" s="201"/>
      <c r="U34" s="201"/>
      <c r="V34" s="25"/>
      <c r="W34" s="25"/>
      <c r="X34" s="201"/>
      <c r="Y34" s="201"/>
    </row>
    <row r="35" spans="1:25" ht="15.75" customHeight="1">
      <c r="A35" s="202"/>
      <c r="B35" s="103"/>
      <c r="C35" s="208" t="s">
        <v>72</v>
      </c>
      <c r="D35" s="159"/>
      <c r="E35" s="209"/>
      <c r="F35" s="11">
        <v>0</v>
      </c>
      <c r="G35" s="20">
        <v>0</v>
      </c>
      <c r="H35" s="11">
        <v>0</v>
      </c>
      <c r="I35" s="20">
        <v>0</v>
      </c>
      <c r="J35" s="13">
        <v>149</v>
      </c>
      <c r="K35" s="34">
        <v>165</v>
      </c>
      <c r="L35" s="11">
        <v>6</v>
      </c>
      <c r="M35" s="20">
        <v>6</v>
      </c>
      <c r="N35" s="11">
        <v>119</v>
      </c>
      <c r="O35" s="20">
        <v>149</v>
      </c>
      <c r="P35" s="210">
        <v>7</v>
      </c>
      <c r="Q35" s="43">
        <v>8</v>
      </c>
      <c r="R35" s="25"/>
      <c r="S35" s="25"/>
      <c r="T35" s="201"/>
      <c r="U35" s="201"/>
      <c r="V35" s="25"/>
      <c r="W35" s="25"/>
      <c r="X35" s="201"/>
      <c r="Y35" s="201"/>
    </row>
    <row r="36" spans="1:25" ht="15.75" customHeight="1">
      <c r="A36" s="202"/>
      <c r="B36" s="122" t="s">
        <v>53</v>
      </c>
      <c r="C36" s="95"/>
      <c r="D36" s="95"/>
      <c r="E36" s="199" t="s">
        <v>42</v>
      </c>
      <c r="F36" s="12">
        <v>176</v>
      </c>
      <c r="G36" s="25">
        <v>174</v>
      </c>
      <c r="H36" s="12">
        <v>37</v>
      </c>
      <c r="I36" s="28">
        <v>25</v>
      </c>
      <c r="J36" s="12">
        <v>1873</v>
      </c>
      <c r="K36" s="28">
        <v>1907</v>
      </c>
      <c r="L36" s="12">
        <v>91</v>
      </c>
      <c r="M36" s="28">
        <v>97</v>
      </c>
      <c r="N36" s="12">
        <v>199</v>
      </c>
      <c r="O36" s="28">
        <v>233</v>
      </c>
      <c r="P36" s="211">
        <v>7</v>
      </c>
      <c r="Q36" s="44">
        <v>8</v>
      </c>
      <c r="R36" s="25"/>
      <c r="S36" s="25"/>
      <c r="T36" s="25"/>
      <c r="U36" s="25"/>
      <c r="V36" s="25"/>
      <c r="W36" s="25"/>
      <c r="X36" s="201"/>
      <c r="Y36" s="201"/>
    </row>
    <row r="37" spans="1:25" ht="15.75" customHeight="1">
      <c r="A37" s="202"/>
      <c r="B37" s="134"/>
      <c r="C37" s="119" t="s">
        <v>73</v>
      </c>
      <c r="D37" s="5"/>
      <c r="E37" s="206"/>
      <c r="F37" s="10">
        <v>156</v>
      </c>
      <c r="G37" s="22">
        <v>142</v>
      </c>
      <c r="H37" s="10">
        <v>18</v>
      </c>
      <c r="I37" s="19">
        <v>8</v>
      </c>
      <c r="J37" s="10">
        <v>1724</v>
      </c>
      <c r="K37" s="19">
        <v>1742</v>
      </c>
      <c r="L37" s="10">
        <v>84</v>
      </c>
      <c r="M37" s="35">
        <v>87</v>
      </c>
      <c r="N37" s="10">
        <v>199</v>
      </c>
      <c r="O37" s="19">
        <v>233</v>
      </c>
      <c r="P37" s="207">
        <v>0</v>
      </c>
      <c r="Q37" s="42">
        <v>0</v>
      </c>
      <c r="R37" s="25"/>
      <c r="S37" s="25"/>
      <c r="T37" s="25"/>
      <c r="U37" s="25"/>
      <c r="V37" s="25"/>
      <c r="W37" s="25"/>
      <c r="X37" s="201"/>
      <c r="Y37" s="201"/>
    </row>
    <row r="38" spans="1:25" ht="15.75" customHeight="1">
      <c r="A38" s="202"/>
      <c r="B38" s="103"/>
      <c r="C38" s="119" t="s">
        <v>74</v>
      </c>
      <c r="D38" s="5"/>
      <c r="E38" s="206"/>
      <c r="F38" s="10">
        <v>20</v>
      </c>
      <c r="G38" s="22">
        <v>32</v>
      </c>
      <c r="H38" s="10">
        <v>19</v>
      </c>
      <c r="I38" s="19">
        <v>17</v>
      </c>
      <c r="J38" s="10">
        <v>149</v>
      </c>
      <c r="K38" s="19">
        <v>165</v>
      </c>
      <c r="L38" s="10">
        <v>7</v>
      </c>
      <c r="M38" s="19">
        <v>10</v>
      </c>
      <c r="N38" s="10">
        <v>0</v>
      </c>
      <c r="O38" s="19">
        <v>0</v>
      </c>
      <c r="P38" s="207">
        <v>7</v>
      </c>
      <c r="Q38" s="42">
        <v>8</v>
      </c>
      <c r="R38" s="201"/>
      <c r="S38" s="201"/>
      <c r="T38" s="25"/>
      <c r="U38" s="25"/>
      <c r="V38" s="25"/>
      <c r="W38" s="25"/>
      <c r="X38" s="201"/>
      <c r="Y38" s="201"/>
    </row>
    <row r="39" spans="1:25" ht="15.75" customHeight="1">
      <c r="A39" s="212"/>
      <c r="B39" s="128" t="s">
        <v>75</v>
      </c>
      <c r="C39" s="131"/>
      <c r="D39" s="131"/>
      <c r="E39" s="213" t="s">
        <v>108</v>
      </c>
      <c r="F39" s="14">
        <f>F32-F36</f>
        <v>209</v>
      </c>
      <c r="G39" s="27">
        <f>G32-G36</f>
        <v>275</v>
      </c>
      <c r="H39" s="14">
        <f>H32-H36</f>
        <v>39</v>
      </c>
      <c r="I39" s="27">
        <f aca="true" t="shared" si="5" ref="I39:O39">I32-I36</f>
        <v>-15</v>
      </c>
      <c r="J39" s="14">
        <f t="shared" si="5"/>
        <v>0</v>
      </c>
      <c r="K39" s="27">
        <f t="shared" si="5"/>
        <v>0</v>
      </c>
      <c r="L39" s="14">
        <f t="shared" si="5"/>
        <v>82</v>
      </c>
      <c r="M39" s="27">
        <f>M32-M36</f>
        <v>73</v>
      </c>
      <c r="N39" s="14">
        <f>N32-N36</f>
        <v>0</v>
      </c>
      <c r="O39" s="27">
        <f t="shared" si="5"/>
        <v>0</v>
      </c>
      <c r="P39" s="214">
        <f>P32-P36</f>
        <v>0</v>
      </c>
      <c r="Q39" s="45">
        <f>Q32-Q36</f>
        <v>0</v>
      </c>
      <c r="R39" s="25"/>
      <c r="S39" s="25"/>
      <c r="T39" s="25"/>
      <c r="U39" s="25"/>
      <c r="V39" s="25"/>
      <c r="W39" s="25"/>
      <c r="X39" s="201"/>
      <c r="Y39" s="201"/>
    </row>
    <row r="40" spans="1:25" ht="15.75" customHeight="1">
      <c r="A40" s="152" t="s">
        <v>86</v>
      </c>
      <c r="B40" s="122" t="s">
        <v>76</v>
      </c>
      <c r="C40" s="95"/>
      <c r="D40" s="95"/>
      <c r="E40" s="199" t="s">
        <v>44</v>
      </c>
      <c r="F40" s="12">
        <v>1105</v>
      </c>
      <c r="G40" s="25">
        <v>359</v>
      </c>
      <c r="H40" s="12">
        <v>11</v>
      </c>
      <c r="I40" s="28">
        <v>84</v>
      </c>
      <c r="J40" s="12">
        <v>2432</v>
      </c>
      <c r="K40" s="28">
        <v>1468</v>
      </c>
      <c r="L40" s="12">
        <v>0</v>
      </c>
      <c r="M40" s="28">
        <v>31</v>
      </c>
      <c r="N40" s="12">
        <v>104</v>
      </c>
      <c r="O40" s="28">
        <v>133</v>
      </c>
      <c r="P40" s="211">
        <v>26</v>
      </c>
      <c r="Q40" s="44">
        <v>25</v>
      </c>
      <c r="R40" s="25"/>
      <c r="S40" s="25"/>
      <c r="T40" s="201"/>
      <c r="U40" s="201"/>
      <c r="V40" s="201"/>
      <c r="W40" s="201"/>
      <c r="X40" s="25"/>
      <c r="Y40" s="25"/>
    </row>
    <row r="41" spans="1:25" ht="15.75" customHeight="1">
      <c r="A41" s="215"/>
      <c r="B41" s="103"/>
      <c r="C41" s="119" t="s">
        <v>77</v>
      </c>
      <c r="D41" s="5"/>
      <c r="E41" s="206"/>
      <c r="F41" s="13">
        <v>1060</v>
      </c>
      <c r="G41" s="30">
        <v>232</v>
      </c>
      <c r="H41" s="13">
        <v>0</v>
      </c>
      <c r="I41" s="34">
        <v>0</v>
      </c>
      <c r="J41" s="10">
        <v>446</v>
      </c>
      <c r="K41" s="19">
        <v>310</v>
      </c>
      <c r="L41" s="10">
        <v>0</v>
      </c>
      <c r="M41" s="19">
        <v>0</v>
      </c>
      <c r="N41" s="10">
        <v>11</v>
      </c>
      <c r="O41" s="19">
        <v>0</v>
      </c>
      <c r="P41" s="207">
        <v>0</v>
      </c>
      <c r="Q41" s="42">
        <v>0</v>
      </c>
      <c r="R41" s="201"/>
      <c r="S41" s="201"/>
      <c r="T41" s="201"/>
      <c r="U41" s="201"/>
      <c r="V41" s="201"/>
      <c r="W41" s="201"/>
      <c r="X41" s="25"/>
      <c r="Y41" s="25"/>
    </row>
    <row r="42" spans="1:25" ht="15.75" customHeight="1">
      <c r="A42" s="215"/>
      <c r="B42" s="122" t="s">
        <v>64</v>
      </c>
      <c r="C42" s="95"/>
      <c r="D42" s="95"/>
      <c r="E42" s="199" t="s">
        <v>45</v>
      </c>
      <c r="F42" s="12">
        <v>1314</v>
      </c>
      <c r="G42" s="25">
        <v>634</v>
      </c>
      <c r="H42" s="12">
        <v>50</v>
      </c>
      <c r="I42" s="28">
        <v>69</v>
      </c>
      <c r="J42" s="12">
        <v>2432</v>
      </c>
      <c r="K42" s="28">
        <v>1468</v>
      </c>
      <c r="L42" s="12">
        <v>83</v>
      </c>
      <c r="M42" s="28">
        <v>104</v>
      </c>
      <c r="N42" s="12">
        <v>104</v>
      </c>
      <c r="O42" s="28">
        <v>133</v>
      </c>
      <c r="P42" s="211">
        <v>26</v>
      </c>
      <c r="Q42" s="44">
        <v>25</v>
      </c>
      <c r="R42" s="25"/>
      <c r="S42" s="25"/>
      <c r="T42" s="201"/>
      <c r="U42" s="201"/>
      <c r="V42" s="25"/>
      <c r="W42" s="25"/>
      <c r="X42" s="25"/>
      <c r="Y42" s="25"/>
    </row>
    <row r="43" spans="1:25" ht="15.75" customHeight="1">
      <c r="A43" s="215"/>
      <c r="B43" s="103"/>
      <c r="C43" s="119" t="s">
        <v>78</v>
      </c>
      <c r="D43" s="5"/>
      <c r="E43" s="206"/>
      <c r="F43" s="10">
        <v>254</v>
      </c>
      <c r="G43" s="22">
        <v>402</v>
      </c>
      <c r="H43" s="10">
        <v>50</v>
      </c>
      <c r="I43" s="19">
        <v>69</v>
      </c>
      <c r="J43" s="13">
        <v>626</v>
      </c>
      <c r="K43" s="34">
        <v>611</v>
      </c>
      <c r="L43" s="10">
        <v>0</v>
      </c>
      <c r="M43" s="19">
        <v>36</v>
      </c>
      <c r="N43" s="10">
        <v>0</v>
      </c>
      <c r="O43" s="19">
        <v>0</v>
      </c>
      <c r="P43" s="207">
        <v>26</v>
      </c>
      <c r="Q43" s="42">
        <v>25</v>
      </c>
      <c r="R43" s="201"/>
      <c r="S43" s="25"/>
      <c r="T43" s="201"/>
      <c r="U43" s="201"/>
      <c r="V43" s="25"/>
      <c r="W43" s="25"/>
      <c r="X43" s="201"/>
      <c r="Y43" s="201"/>
    </row>
    <row r="44" spans="1:25" ht="15.75" customHeight="1">
      <c r="A44" s="216"/>
      <c r="B44" s="113" t="s">
        <v>75</v>
      </c>
      <c r="C44" s="114"/>
      <c r="D44" s="114"/>
      <c r="E44" s="213" t="s">
        <v>109</v>
      </c>
      <c r="F44" s="17">
        <f>F40-F42</f>
        <v>-209</v>
      </c>
      <c r="G44" s="24">
        <f>G40-G42</f>
        <v>-275</v>
      </c>
      <c r="H44" s="17">
        <f>H40-H42</f>
        <v>-39</v>
      </c>
      <c r="I44" s="24">
        <f aca="true" t="shared" si="6" ref="I44:O44">I40-I42</f>
        <v>15</v>
      </c>
      <c r="J44" s="17">
        <f t="shared" si="6"/>
        <v>0</v>
      </c>
      <c r="K44" s="24">
        <f t="shared" si="6"/>
        <v>0</v>
      </c>
      <c r="L44" s="17">
        <f t="shared" si="6"/>
        <v>-83</v>
      </c>
      <c r="M44" s="24">
        <f>M40-M42</f>
        <v>-73</v>
      </c>
      <c r="N44" s="17">
        <f>N40-N42</f>
        <v>0</v>
      </c>
      <c r="O44" s="24">
        <f t="shared" si="6"/>
        <v>0</v>
      </c>
      <c r="P44" s="217">
        <f>P40-P42</f>
        <v>0</v>
      </c>
      <c r="Q44" s="46">
        <f>Q40-Q42</f>
        <v>0</v>
      </c>
      <c r="R44" s="25"/>
      <c r="S44" s="25"/>
      <c r="T44" s="201"/>
      <c r="U44" s="201"/>
      <c r="V44" s="25"/>
      <c r="W44" s="25"/>
      <c r="X44" s="25"/>
      <c r="Y44" s="25"/>
    </row>
    <row r="45" spans="1:25" ht="15.75" customHeight="1">
      <c r="A45" s="218" t="s">
        <v>87</v>
      </c>
      <c r="B45" s="219" t="s">
        <v>79</v>
      </c>
      <c r="C45" s="220"/>
      <c r="D45" s="220"/>
      <c r="E45" s="221" t="s">
        <v>110</v>
      </c>
      <c r="F45" s="33">
        <f>F39+F44</f>
        <v>0</v>
      </c>
      <c r="G45" s="31">
        <f>G39+G44</f>
        <v>0</v>
      </c>
      <c r="H45" s="33">
        <f>H39+H44</f>
        <v>0</v>
      </c>
      <c r="I45" s="31">
        <f aca="true" t="shared" si="7" ref="I45:O45">I39+I44</f>
        <v>0</v>
      </c>
      <c r="J45" s="33">
        <f t="shared" si="7"/>
        <v>0</v>
      </c>
      <c r="K45" s="31">
        <f t="shared" si="7"/>
        <v>0</v>
      </c>
      <c r="L45" s="33">
        <f t="shared" si="7"/>
        <v>-1</v>
      </c>
      <c r="M45" s="31">
        <f>M39+M44</f>
        <v>0</v>
      </c>
      <c r="N45" s="33">
        <f>N39+N44</f>
        <v>0</v>
      </c>
      <c r="O45" s="31">
        <f t="shared" si="7"/>
        <v>0</v>
      </c>
      <c r="P45" s="222">
        <f>P39+P44</f>
        <v>0</v>
      </c>
      <c r="Q45" s="47">
        <f>Q39+Q44</f>
        <v>0</v>
      </c>
      <c r="R45" s="25"/>
      <c r="S45" s="25"/>
      <c r="T45" s="25"/>
      <c r="U45" s="25"/>
      <c r="V45" s="25"/>
      <c r="W45" s="25"/>
      <c r="X45" s="25"/>
      <c r="Y45" s="25"/>
    </row>
    <row r="46" spans="1:25" ht="15.75" customHeight="1">
      <c r="A46" s="223"/>
      <c r="B46" s="4" t="s">
        <v>80</v>
      </c>
      <c r="C46" s="5"/>
      <c r="D46" s="5"/>
      <c r="E46" s="5"/>
      <c r="F46" s="13">
        <v>0</v>
      </c>
      <c r="G46" s="30">
        <v>0</v>
      </c>
      <c r="H46" s="13">
        <v>0</v>
      </c>
      <c r="I46" s="34">
        <v>0</v>
      </c>
      <c r="J46" s="13">
        <v>0</v>
      </c>
      <c r="K46" s="34">
        <v>0</v>
      </c>
      <c r="L46" s="10">
        <v>0</v>
      </c>
      <c r="M46" s="19">
        <v>0</v>
      </c>
      <c r="N46" s="13">
        <v>0</v>
      </c>
      <c r="O46" s="19">
        <v>0</v>
      </c>
      <c r="P46" s="224">
        <v>0</v>
      </c>
      <c r="Q46" s="48">
        <v>0</v>
      </c>
      <c r="R46" s="201"/>
      <c r="S46" s="201"/>
      <c r="T46" s="201"/>
      <c r="U46" s="201"/>
      <c r="V46" s="201"/>
      <c r="W46" s="201"/>
      <c r="X46" s="201"/>
      <c r="Y46" s="201"/>
    </row>
    <row r="47" spans="1:25" ht="15.75" customHeight="1">
      <c r="A47" s="223"/>
      <c r="B47" s="4" t="s">
        <v>81</v>
      </c>
      <c r="C47" s="5"/>
      <c r="D47" s="5"/>
      <c r="E47" s="5"/>
      <c r="F47" s="10">
        <v>0</v>
      </c>
      <c r="G47" s="22">
        <v>0</v>
      </c>
      <c r="H47" s="10">
        <v>0</v>
      </c>
      <c r="I47" s="19">
        <v>0</v>
      </c>
      <c r="J47" s="10">
        <v>0</v>
      </c>
      <c r="K47" s="19">
        <v>0</v>
      </c>
      <c r="L47" s="10">
        <v>8</v>
      </c>
      <c r="M47" s="19">
        <v>0</v>
      </c>
      <c r="N47" s="10">
        <v>0</v>
      </c>
      <c r="O47" s="19">
        <v>0</v>
      </c>
      <c r="P47" s="207">
        <v>0</v>
      </c>
      <c r="Q47" s="42">
        <v>0</v>
      </c>
      <c r="R47" s="25"/>
      <c r="S47" s="25"/>
      <c r="T47" s="25"/>
      <c r="U47" s="25"/>
      <c r="V47" s="25"/>
      <c r="W47" s="25"/>
      <c r="X47" s="25"/>
      <c r="Y47" s="25"/>
    </row>
    <row r="48" spans="1:25" ht="15.75" customHeight="1">
      <c r="A48" s="225"/>
      <c r="B48" s="113" t="s">
        <v>82</v>
      </c>
      <c r="C48" s="114"/>
      <c r="D48" s="114"/>
      <c r="E48" s="114"/>
      <c r="F48" s="14">
        <v>0</v>
      </c>
      <c r="G48" s="32">
        <v>0</v>
      </c>
      <c r="H48" s="14">
        <v>0</v>
      </c>
      <c r="I48" s="32">
        <v>0</v>
      </c>
      <c r="J48" s="14">
        <v>0</v>
      </c>
      <c r="K48" s="32">
        <v>0</v>
      </c>
      <c r="L48" s="14">
        <v>8</v>
      </c>
      <c r="M48" s="32">
        <v>0</v>
      </c>
      <c r="N48" s="14">
        <v>0</v>
      </c>
      <c r="O48" s="32">
        <v>0</v>
      </c>
      <c r="P48" s="214">
        <v>0</v>
      </c>
      <c r="Q48" s="45">
        <v>0</v>
      </c>
      <c r="R48" s="25"/>
      <c r="S48" s="25"/>
      <c r="T48" s="25"/>
      <c r="U48" s="25"/>
      <c r="V48" s="25"/>
      <c r="W48" s="25"/>
      <c r="X48" s="25"/>
      <c r="Y48" s="25"/>
    </row>
    <row r="49" spans="1:16" ht="15.75" customHeight="1">
      <c r="A49" s="183" t="s">
        <v>111</v>
      </c>
      <c r="O49" s="134"/>
      <c r="P49" s="134"/>
    </row>
    <row r="50" spans="1:16" ht="15.75" customHeight="1">
      <c r="A50" s="183"/>
      <c r="O50" s="134"/>
      <c r="P50" s="134"/>
    </row>
  </sheetData>
  <sheetProtection/>
  <mergeCells count="32">
    <mergeCell ref="J25:J26"/>
    <mergeCell ref="K25:K26"/>
    <mergeCell ref="A32:A39"/>
    <mergeCell ref="A40:A44"/>
    <mergeCell ref="P30:Q30"/>
    <mergeCell ref="P6:Q6"/>
    <mergeCell ref="P25:P26"/>
    <mergeCell ref="Q25:Q26"/>
    <mergeCell ref="F6:G6"/>
    <mergeCell ref="H6:I6"/>
    <mergeCell ref="N6:O6"/>
    <mergeCell ref="L6:M6"/>
    <mergeCell ref="L25:L26"/>
    <mergeCell ref="M25:M26"/>
    <mergeCell ref="N25:N26"/>
    <mergeCell ref="O25:O26"/>
    <mergeCell ref="A45:A48"/>
    <mergeCell ref="A6:E7"/>
    <mergeCell ref="A30:E31"/>
    <mergeCell ref="A8:A18"/>
    <mergeCell ref="A19:A27"/>
    <mergeCell ref="E25:E26"/>
    <mergeCell ref="F25:F26"/>
    <mergeCell ref="G25:G26"/>
    <mergeCell ref="H25:H26"/>
    <mergeCell ref="I25:I26"/>
    <mergeCell ref="J6:K6"/>
    <mergeCell ref="N30:O30"/>
    <mergeCell ref="F30:G30"/>
    <mergeCell ref="H30:I30"/>
    <mergeCell ref="J30:K30"/>
    <mergeCell ref="L30:M30"/>
  </mergeCells>
  <printOptions horizontalCentered="1"/>
  <pageMargins left="0.7874015748031497" right="0.27" top="0.38" bottom="0.34" header="0.1968503937007874" footer="0.1968503937007874"/>
  <pageSetup horizontalDpi="600" verticalDpi="600" orientation="landscape" paperSize="9" scale="63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L8" sqref="L8"/>
      <selection pane="topRight" activeCell="L8" sqref="L8"/>
      <selection pane="bottomLeft" activeCell="L8" sqref="L8"/>
      <selection pane="bottomRight" activeCell="E3" sqref="E3"/>
    </sheetView>
  </sheetViews>
  <sheetFormatPr defaultColWidth="8.796875" defaultRowHeight="14.25"/>
  <cols>
    <col min="1" max="2" width="3.59765625" style="8" customWidth="1"/>
    <col min="3" max="4" width="1.59765625" style="8" customWidth="1"/>
    <col min="5" max="5" width="32.59765625" style="8" customWidth="1"/>
    <col min="6" max="6" width="15.59765625" style="8" customWidth="1"/>
    <col min="7" max="7" width="10.59765625" style="8" customWidth="1"/>
    <col min="8" max="8" width="15.59765625" style="8" customWidth="1"/>
    <col min="9" max="9" width="10.59765625" style="8" customWidth="1"/>
    <col min="10" max="11" width="9" style="8" customWidth="1"/>
    <col min="12" max="12" width="9.8984375" style="8" customWidth="1"/>
    <col min="13" max="16384" width="9" style="8" customWidth="1"/>
  </cols>
  <sheetData>
    <row r="1" spans="1:6" ht="33.75" customHeight="1">
      <c r="A1" s="55" t="s">
        <v>0</v>
      </c>
      <c r="B1" s="55"/>
      <c r="C1" s="55"/>
      <c r="D1" s="55"/>
      <c r="E1" s="137" t="s">
        <v>250</v>
      </c>
      <c r="F1" s="57"/>
    </row>
    <row r="3" ht="14.25">
      <c r="A3" s="58" t="s">
        <v>112</v>
      </c>
    </row>
    <row r="5" spans="1:5" ht="13.5">
      <c r="A5" s="59" t="s">
        <v>241</v>
      </c>
      <c r="B5" s="59"/>
      <c r="C5" s="59"/>
      <c r="D5" s="59"/>
      <c r="E5" s="59"/>
    </row>
    <row r="6" spans="1:9" ht="14.25">
      <c r="A6" s="60"/>
      <c r="H6" s="61"/>
      <c r="I6" s="62" t="s">
        <v>1</v>
      </c>
    </row>
    <row r="7" spans="1:9" ht="27" customHeight="1">
      <c r="A7" s="63"/>
      <c r="B7" s="64"/>
      <c r="C7" s="64"/>
      <c r="D7" s="64"/>
      <c r="E7" s="64"/>
      <c r="F7" s="65" t="s">
        <v>242</v>
      </c>
      <c r="G7" s="66"/>
      <c r="H7" s="67" t="s">
        <v>2</v>
      </c>
      <c r="I7" s="226" t="s">
        <v>22</v>
      </c>
    </row>
    <row r="8" spans="1:9" ht="16.5" customHeight="1">
      <c r="A8" s="69"/>
      <c r="B8" s="70"/>
      <c r="C8" s="70"/>
      <c r="D8" s="70"/>
      <c r="E8" s="70"/>
      <c r="F8" s="71" t="s">
        <v>113</v>
      </c>
      <c r="G8" s="72" t="s">
        <v>3</v>
      </c>
      <c r="H8" s="73"/>
      <c r="I8" s="227"/>
    </row>
    <row r="9" spans="1:9" ht="18" customHeight="1">
      <c r="A9" s="75" t="s">
        <v>88</v>
      </c>
      <c r="B9" s="75" t="s">
        <v>90</v>
      </c>
      <c r="C9" s="76" t="s">
        <v>4</v>
      </c>
      <c r="D9" s="77"/>
      <c r="E9" s="77"/>
      <c r="F9" s="78">
        <v>165247</v>
      </c>
      <c r="G9" s="79">
        <f>F9/$F$27*100</f>
        <v>23.731712606256096</v>
      </c>
      <c r="H9" s="9">
        <v>143649</v>
      </c>
      <c r="I9" s="80">
        <f aca="true" t="shared" si="0" ref="I9:I45">(F9/H9-1)*100</f>
        <v>15.035259556279534</v>
      </c>
    </row>
    <row r="10" spans="1:9" ht="18" customHeight="1">
      <c r="A10" s="82"/>
      <c r="B10" s="82"/>
      <c r="C10" s="83"/>
      <c r="D10" s="84" t="s">
        <v>23</v>
      </c>
      <c r="E10" s="85"/>
      <c r="F10" s="86">
        <v>37549</v>
      </c>
      <c r="G10" s="87">
        <f aca="true" t="shared" si="1" ref="G10:G27">F10/$F$27*100</f>
        <v>5.39254616817437</v>
      </c>
      <c r="H10" s="15">
        <v>37901</v>
      </c>
      <c r="I10" s="88">
        <f t="shared" si="0"/>
        <v>-0.9287353895675587</v>
      </c>
    </row>
    <row r="11" spans="1:9" ht="18" customHeight="1">
      <c r="A11" s="82"/>
      <c r="B11" s="82"/>
      <c r="C11" s="83"/>
      <c r="D11" s="89"/>
      <c r="E11" s="90" t="s">
        <v>24</v>
      </c>
      <c r="F11" s="6">
        <v>30869</v>
      </c>
      <c r="G11" s="91">
        <f t="shared" si="1"/>
        <v>4.4332074799694965</v>
      </c>
      <c r="H11" s="10">
        <v>30403</v>
      </c>
      <c r="I11" s="92">
        <f t="shared" si="0"/>
        <v>1.532743479261911</v>
      </c>
    </row>
    <row r="12" spans="1:9" ht="18" customHeight="1">
      <c r="A12" s="82"/>
      <c r="B12" s="82"/>
      <c r="C12" s="83"/>
      <c r="D12" s="89"/>
      <c r="E12" s="90" t="s">
        <v>25</v>
      </c>
      <c r="F12" s="6">
        <v>2977</v>
      </c>
      <c r="G12" s="91">
        <f t="shared" si="1"/>
        <v>0.42753761598591444</v>
      </c>
      <c r="H12" s="10">
        <v>3510</v>
      </c>
      <c r="I12" s="92">
        <f t="shared" si="0"/>
        <v>-15.18518518518519</v>
      </c>
    </row>
    <row r="13" spans="1:9" ht="18" customHeight="1">
      <c r="A13" s="82"/>
      <c r="B13" s="82"/>
      <c r="C13" s="83"/>
      <c r="D13" s="93"/>
      <c r="E13" s="90" t="s">
        <v>26</v>
      </c>
      <c r="F13" s="6">
        <v>407</v>
      </c>
      <c r="G13" s="91">
        <f t="shared" si="1"/>
        <v>0.058450725463979565</v>
      </c>
      <c r="H13" s="10">
        <v>460</v>
      </c>
      <c r="I13" s="92">
        <f t="shared" si="0"/>
        <v>-11.521739130434783</v>
      </c>
    </row>
    <row r="14" spans="1:9" ht="18" customHeight="1">
      <c r="A14" s="82"/>
      <c r="B14" s="82"/>
      <c r="C14" s="83"/>
      <c r="D14" s="94" t="s">
        <v>27</v>
      </c>
      <c r="E14" s="95"/>
      <c r="F14" s="78">
        <v>21005</v>
      </c>
      <c r="G14" s="79">
        <f t="shared" si="1"/>
        <v>3.016603165530444</v>
      </c>
      <c r="H14" s="12">
        <v>18831</v>
      </c>
      <c r="I14" s="96">
        <f t="shared" si="0"/>
        <v>11.54479316021455</v>
      </c>
    </row>
    <row r="15" spans="1:9" ht="18" customHeight="1">
      <c r="A15" s="82"/>
      <c r="B15" s="82"/>
      <c r="C15" s="83"/>
      <c r="D15" s="89"/>
      <c r="E15" s="90" t="s">
        <v>28</v>
      </c>
      <c r="F15" s="6">
        <v>893</v>
      </c>
      <c r="G15" s="91">
        <f t="shared" si="1"/>
        <v>0.12824692343816646</v>
      </c>
      <c r="H15" s="10">
        <v>885</v>
      </c>
      <c r="I15" s="92">
        <f t="shared" si="0"/>
        <v>0.9039548022598876</v>
      </c>
    </row>
    <row r="16" spans="1:9" ht="18" customHeight="1">
      <c r="A16" s="82"/>
      <c r="B16" s="82"/>
      <c r="C16" s="83"/>
      <c r="D16" s="89"/>
      <c r="E16" s="97" t="s">
        <v>29</v>
      </c>
      <c r="F16" s="86">
        <v>20111</v>
      </c>
      <c r="G16" s="87">
        <f t="shared" si="1"/>
        <v>2.888212628516199</v>
      </c>
      <c r="H16" s="15">
        <v>17946</v>
      </c>
      <c r="I16" s="88">
        <f t="shared" si="0"/>
        <v>12.063969686838295</v>
      </c>
    </row>
    <row r="17" spans="1:9" ht="18" customHeight="1">
      <c r="A17" s="82"/>
      <c r="B17" s="82"/>
      <c r="C17" s="83"/>
      <c r="D17" s="101" t="s">
        <v>30</v>
      </c>
      <c r="E17" s="228"/>
      <c r="F17" s="86">
        <v>25555</v>
      </c>
      <c r="G17" s="87">
        <f t="shared" si="1"/>
        <v>3.670044936687955</v>
      </c>
      <c r="H17" s="15">
        <v>15246</v>
      </c>
      <c r="I17" s="88">
        <f t="shared" si="0"/>
        <v>67.617735799554</v>
      </c>
    </row>
    <row r="18" spans="1:9" ht="18" customHeight="1">
      <c r="A18" s="82"/>
      <c r="B18" s="82"/>
      <c r="C18" s="83"/>
      <c r="D18" s="101" t="s">
        <v>94</v>
      </c>
      <c r="E18" s="102"/>
      <c r="F18" s="6">
        <v>2302</v>
      </c>
      <c r="G18" s="91">
        <f t="shared" si="1"/>
        <v>0.33059845213287703</v>
      </c>
      <c r="H18" s="10">
        <v>2596</v>
      </c>
      <c r="I18" s="92">
        <f t="shared" si="0"/>
        <v>-11.325115562403699</v>
      </c>
    </row>
    <row r="19" spans="1:9" ht="18" customHeight="1">
      <c r="A19" s="82"/>
      <c r="B19" s="82"/>
      <c r="C19" s="103"/>
      <c r="D19" s="101" t="s">
        <v>95</v>
      </c>
      <c r="E19" s="102"/>
      <c r="F19" s="6">
        <v>592</v>
      </c>
      <c r="G19" s="91">
        <f t="shared" si="1"/>
        <v>0.08501923703851573</v>
      </c>
      <c r="H19" s="10">
        <v>73</v>
      </c>
      <c r="I19" s="92">
        <f t="shared" si="0"/>
        <v>710.9589041095891</v>
      </c>
    </row>
    <row r="20" spans="1:9" ht="18" customHeight="1">
      <c r="A20" s="82"/>
      <c r="B20" s="82"/>
      <c r="C20" s="4" t="s">
        <v>5</v>
      </c>
      <c r="D20" s="5"/>
      <c r="E20" s="5"/>
      <c r="F20" s="6">
        <v>24478</v>
      </c>
      <c r="G20" s="91">
        <f t="shared" si="1"/>
        <v>3.515373115251331</v>
      </c>
      <c r="H20" s="10">
        <v>26625</v>
      </c>
      <c r="I20" s="92">
        <f t="shared" si="0"/>
        <v>-8.063849765258214</v>
      </c>
    </row>
    <row r="21" spans="1:9" ht="18" customHeight="1">
      <c r="A21" s="82"/>
      <c r="B21" s="82"/>
      <c r="C21" s="4" t="s">
        <v>6</v>
      </c>
      <c r="D21" s="5"/>
      <c r="E21" s="5"/>
      <c r="F21" s="6">
        <v>223998</v>
      </c>
      <c r="G21" s="91">
        <f t="shared" si="1"/>
        <v>32.169153814448386</v>
      </c>
      <c r="H21" s="10">
        <v>223797</v>
      </c>
      <c r="I21" s="92">
        <f t="shared" si="0"/>
        <v>0.08981353637447231</v>
      </c>
    </row>
    <row r="22" spans="1:9" ht="18" customHeight="1">
      <c r="A22" s="82"/>
      <c r="B22" s="82"/>
      <c r="C22" s="4" t="s">
        <v>31</v>
      </c>
      <c r="D22" s="5"/>
      <c r="E22" s="5"/>
      <c r="F22" s="6">
        <v>11705</v>
      </c>
      <c r="G22" s="91">
        <f t="shared" si="1"/>
        <v>1.680996907999707</v>
      </c>
      <c r="H22" s="10">
        <v>10932</v>
      </c>
      <c r="I22" s="92">
        <f t="shared" si="0"/>
        <v>7.070984266373959</v>
      </c>
    </row>
    <row r="23" spans="1:9" ht="18" customHeight="1">
      <c r="A23" s="82"/>
      <c r="B23" s="82"/>
      <c r="C23" s="4" t="s">
        <v>7</v>
      </c>
      <c r="D23" s="5"/>
      <c r="E23" s="5"/>
      <c r="F23" s="6">
        <v>105429</v>
      </c>
      <c r="G23" s="91">
        <f t="shared" si="1"/>
        <v>15.141035712387962</v>
      </c>
      <c r="H23" s="10">
        <v>111829</v>
      </c>
      <c r="I23" s="92">
        <f t="shared" si="0"/>
        <v>-5.723023544876549</v>
      </c>
    </row>
    <row r="24" spans="1:9" ht="18" customHeight="1">
      <c r="A24" s="82"/>
      <c r="B24" s="82"/>
      <c r="C24" s="4" t="s">
        <v>32</v>
      </c>
      <c r="D24" s="5"/>
      <c r="E24" s="5"/>
      <c r="F24" s="6">
        <v>1673</v>
      </c>
      <c r="G24" s="91">
        <f t="shared" si="1"/>
        <v>0.24026551277945407</v>
      </c>
      <c r="H24" s="10">
        <v>1702</v>
      </c>
      <c r="I24" s="92">
        <f t="shared" si="0"/>
        <v>-1.7038777908343072</v>
      </c>
    </row>
    <row r="25" spans="1:9" ht="18" customHeight="1">
      <c r="A25" s="82"/>
      <c r="B25" s="82"/>
      <c r="C25" s="4" t="s">
        <v>8</v>
      </c>
      <c r="D25" s="5"/>
      <c r="E25" s="5"/>
      <c r="F25" s="6">
        <v>67446</v>
      </c>
      <c r="G25" s="91">
        <f t="shared" si="1"/>
        <v>9.686161252195493</v>
      </c>
      <c r="H25" s="10">
        <v>76736</v>
      </c>
      <c r="I25" s="92">
        <f t="shared" si="0"/>
        <v>-12.106442869057544</v>
      </c>
    </row>
    <row r="26" spans="1:9" ht="18" customHeight="1">
      <c r="A26" s="82"/>
      <c r="B26" s="82"/>
      <c r="C26" s="106" t="s">
        <v>9</v>
      </c>
      <c r="D26" s="107"/>
      <c r="E26" s="107"/>
      <c r="F26" s="108">
        <v>96337</v>
      </c>
      <c r="G26" s="109">
        <f t="shared" si="1"/>
        <v>13.835301078681569</v>
      </c>
      <c r="H26" s="110">
        <v>116601</v>
      </c>
      <c r="I26" s="111">
        <f t="shared" si="0"/>
        <v>-17.378924709050526</v>
      </c>
    </row>
    <row r="27" spans="1:9" ht="18" customHeight="1">
      <c r="A27" s="82"/>
      <c r="B27" s="112"/>
      <c r="C27" s="113" t="s">
        <v>10</v>
      </c>
      <c r="D27" s="114"/>
      <c r="E27" s="114"/>
      <c r="F27" s="115">
        <f>SUM(F9,F20:F26)</f>
        <v>696313</v>
      </c>
      <c r="G27" s="116">
        <f t="shared" si="1"/>
        <v>100</v>
      </c>
      <c r="H27" s="115">
        <f>SUM(H9,H20:H26)</f>
        <v>711871</v>
      </c>
      <c r="I27" s="117">
        <f t="shared" si="0"/>
        <v>-2.185508329458563</v>
      </c>
    </row>
    <row r="28" spans="1:9" ht="18" customHeight="1">
      <c r="A28" s="82"/>
      <c r="B28" s="75" t="s">
        <v>89</v>
      </c>
      <c r="C28" s="76" t="s">
        <v>11</v>
      </c>
      <c r="D28" s="77"/>
      <c r="E28" s="77"/>
      <c r="F28" s="78">
        <v>310206</v>
      </c>
      <c r="G28" s="79">
        <f aca="true" t="shared" si="2" ref="G28:G45">F28/$F$45*100</f>
        <v>46.14457759636325</v>
      </c>
      <c r="H28" s="78">
        <v>314099</v>
      </c>
      <c r="I28" s="118">
        <f t="shared" si="0"/>
        <v>-1.239418145234461</v>
      </c>
    </row>
    <row r="29" spans="1:9" ht="18" customHeight="1">
      <c r="A29" s="82"/>
      <c r="B29" s="82"/>
      <c r="C29" s="83"/>
      <c r="D29" s="119" t="s">
        <v>12</v>
      </c>
      <c r="E29" s="5"/>
      <c r="F29" s="6">
        <v>168008</v>
      </c>
      <c r="G29" s="91">
        <f t="shared" si="2"/>
        <v>24.991967250181478</v>
      </c>
      <c r="H29" s="6">
        <v>170486</v>
      </c>
      <c r="I29" s="120">
        <f t="shared" si="0"/>
        <v>-1.4534917823164406</v>
      </c>
    </row>
    <row r="30" spans="1:9" ht="18" customHeight="1">
      <c r="A30" s="82"/>
      <c r="B30" s="82"/>
      <c r="C30" s="83"/>
      <c r="D30" s="119" t="s">
        <v>33</v>
      </c>
      <c r="E30" s="5"/>
      <c r="F30" s="6">
        <v>19059</v>
      </c>
      <c r="G30" s="91">
        <f t="shared" si="2"/>
        <v>2.835114422058526</v>
      </c>
      <c r="H30" s="6">
        <v>18738</v>
      </c>
      <c r="I30" s="120">
        <f t="shared" si="0"/>
        <v>1.713096381684287</v>
      </c>
    </row>
    <row r="31" spans="1:9" ht="18" customHeight="1">
      <c r="A31" s="82"/>
      <c r="B31" s="82"/>
      <c r="C31" s="121"/>
      <c r="D31" s="119" t="s">
        <v>13</v>
      </c>
      <c r="E31" s="5"/>
      <c r="F31" s="6">
        <v>123139</v>
      </c>
      <c r="G31" s="91">
        <f t="shared" si="2"/>
        <v>18.31749592412324</v>
      </c>
      <c r="H31" s="6">
        <v>124875</v>
      </c>
      <c r="I31" s="120">
        <f t="shared" si="0"/>
        <v>-1.390190190190188</v>
      </c>
    </row>
    <row r="32" spans="1:9" ht="18" customHeight="1">
      <c r="A32" s="82"/>
      <c r="B32" s="82"/>
      <c r="C32" s="122" t="s">
        <v>14</v>
      </c>
      <c r="D32" s="95"/>
      <c r="E32" s="95"/>
      <c r="F32" s="78">
        <v>235253</v>
      </c>
      <c r="G32" s="79">
        <f t="shared" si="2"/>
        <v>34.99497209363211</v>
      </c>
      <c r="H32" s="78">
        <v>227432</v>
      </c>
      <c r="I32" s="118">
        <f t="shared" si="0"/>
        <v>3.438830067888432</v>
      </c>
    </row>
    <row r="33" spans="1:9" ht="18" customHeight="1">
      <c r="A33" s="82"/>
      <c r="B33" s="82"/>
      <c r="C33" s="83"/>
      <c r="D33" s="119" t="s">
        <v>15</v>
      </c>
      <c r="E33" s="5"/>
      <c r="F33" s="6">
        <v>27352</v>
      </c>
      <c r="G33" s="91">
        <f t="shared" si="2"/>
        <v>4.0687365377063225</v>
      </c>
      <c r="H33" s="6">
        <v>26779</v>
      </c>
      <c r="I33" s="120">
        <f t="shared" si="0"/>
        <v>2.139736360581046</v>
      </c>
    </row>
    <row r="34" spans="1:9" ht="18" customHeight="1">
      <c r="A34" s="82"/>
      <c r="B34" s="82"/>
      <c r="C34" s="83"/>
      <c r="D34" s="119" t="s">
        <v>34</v>
      </c>
      <c r="E34" s="5"/>
      <c r="F34" s="6">
        <v>14313</v>
      </c>
      <c r="G34" s="91">
        <f t="shared" si="2"/>
        <v>2.1291249657864357</v>
      </c>
      <c r="H34" s="6">
        <v>15017</v>
      </c>
      <c r="I34" s="120">
        <f t="shared" si="0"/>
        <v>-4.688020243723779</v>
      </c>
    </row>
    <row r="35" spans="1:9" ht="18" customHeight="1">
      <c r="A35" s="82"/>
      <c r="B35" s="82"/>
      <c r="C35" s="83"/>
      <c r="D35" s="119" t="s">
        <v>35</v>
      </c>
      <c r="E35" s="5"/>
      <c r="F35" s="6">
        <v>142873</v>
      </c>
      <c r="G35" s="91">
        <f t="shared" si="2"/>
        <v>21.253019718913258</v>
      </c>
      <c r="H35" s="6">
        <v>123397</v>
      </c>
      <c r="I35" s="120">
        <f t="shared" si="0"/>
        <v>15.783203805603051</v>
      </c>
    </row>
    <row r="36" spans="1:9" ht="18" customHeight="1">
      <c r="A36" s="82"/>
      <c r="B36" s="82"/>
      <c r="C36" s="83"/>
      <c r="D36" s="119" t="s">
        <v>36</v>
      </c>
      <c r="E36" s="5"/>
      <c r="F36" s="6">
        <v>1392</v>
      </c>
      <c r="G36" s="91">
        <f t="shared" si="2"/>
        <v>0.2070664397662767</v>
      </c>
      <c r="H36" s="6">
        <v>1242</v>
      </c>
      <c r="I36" s="120">
        <f t="shared" si="0"/>
        <v>12.077294685990347</v>
      </c>
    </row>
    <row r="37" spans="1:9" ht="18" customHeight="1">
      <c r="A37" s="82"/>
      <c r="B37" s="82"/>
      <c r="C37" s="83"/>
      <c r="D37" s="119" t="s">
        <v>16</v>
      </c>
      <c r="E37" s="5"/>
      <c r="F37" s="6">
        <v>5103</v>
      </c>
      <c r="G37" s="91">
        <f t="shared" si="2"/>
        <v>0.7590948578500791</v>
      </c>
      <c r="H37" s="6">
        <v>11400</v>
      </c>
      <c r="I37" s="120">
        <f t="shared" si="0"/>
        <v>-55.236842105263165</v>
      </c>
    </row>
    <row r="38" spans="1:9" ht="18" customHeight="1">
      <c r="A38" s="82"/>
      <c r="B38" s="82"/>
      <c r="C38" s="121"/>
      <c r="D38" s="119" t="s">
        <v>37</v>
      </c>
      <c r="E38" s="5"/>
      <c r="F38" s="6">
        <v>44221</v>
      </c>
      <c r="G38" s="91">
        <f t="shared" si="2"/>
        <v>6.578078328236008</v>
      </c>
      <c r="H38" s="6">
        <v>49597</v>
      </c>
      <c r="I38" s="120">
        <f t="shared" si="0"/>
        <v>-10.839365284190572</v>
      </c>
    </row>
    <row r="39" spans="1:9" ht="18" customHeight="1">
      <c r="A39" s="82"/>
      <c r="B39" s="82"/>
      <c r="C39" s="122" t="s">
        <v>17</v>
      </c>
      <c r="D39" s="95"/>
      <c r="E39" s="95"/>
      <c r="F39" s="78">
        <v>126789</v>
      </c>
      <c r="G39" s="79">
        <f t="shared" si="2"/>
        <v>18.86045031000464</v>
      </c>
      <c r="H39" s="78">
        <v>146134</v>
      </c>
      <c r="I39" s="118">
        <f t="shared" si="0"/>
        <v>-13.237850192289269</v>
      </c>
    </row>
    <row r="40" spans="1:9" ht="18" customHeight="1">
      <c r="A40" s="82"/>
      <c r="B40" s="82"/>
      <c r="C40" s="83"/>
      <c r="D40" s="84" t="s">
        <v>18</v>
      </c>
      <c r="E40" s="85"/>
      <c r="F40" s="86">
        <v>125264</v>
      </c>
      <c r="G40" s="87">
        <f t="shared" si="2"/>
        <v>18.633599504944602</v>
      </c>
      <c r="H40" s="86">
        <v>141498</v>
      </c>
      <c r="I40" s="123">
        <f t="shared" si="0"/>
        <v>-11.472953681324116</v>
      </c>
    </row>
    <row r="41" spans="1:9" ht="18" customHeight="1">
      <c r="A41" s="82"/>
      <c r="B41" s="82"/>
      <c r="C41" s="83"/>
      <c r="D41" s="89"/>
      <c r="E41" s="124" t="s">
        <v>92</v>
      </c>
      <c r="F41" s="6">
        <v>77261</v>
      </c>
      <c r="G41" s="91">
        <f t="shared" si="2"/>
        <v>11.492931180159703</v>
      </c>
      <c r="H41" s="6">
        <v>89583</v>
      </c>
      <c r="I41" s="125">
        <f t="shared" si="0"/>
        <v>-13.754841878481406</v>
      </c>
    </row>
    <row r="42" spans="1:9" ht="18" customHeight="1">
      <c r="A42" s="82"/>
      <c r="B42" s="82"/>
      <c r="C42" s="83"/>
      <c r="D42" s="93"/>
      <c r="E42" s="126" t="s">
        <v>38</v>
      </c>
      <c r="F42" s="6">
        <v>48004</v>
      </c>
      <c r="G42" s="91">
        <f t="shared" si="2"/>
        <v>7.14081707941117</v>
      </c>
      <c r="H42" s="6">
        <v>51915</v>
      </c>
      <c r="I42" s="125">
        <f t="shared" si="0"/>
        <v>-7.533468169122603</v>
      </c>
    </row>
    <row r="43" spans="1:9" ht="18" customHeight="1">
      <c r="A43" s="82"/>
      <c r="B43" s="82"/>
      <c r="C43" s="83"/>
      <c r="D43" s="119" t="s">
        <v>39</v>
      </c>
      <c r="E43" s="127"/>
      <c r="F43" s="6">
        <v>1524</v>
      </c>
      <c r="G43" s="91">
        <f t="shared" si="2"/>
        <v>0.22670205043376848</v>
      </c>
      <c r="H43" s="6">
        <v>4635</v>
      </c>
      <c r="I43" s="229">
        <f t="shared" si="0"/>
        <v>-67.11974110032362</v>
      </c>
    </row>
    <row r="44" spans="1:9" ht="18" customHeight="1">
      <c r="A44" s="82"/>
      <c r="B44" s="82"/>
      <c r="C44" s="128"/>
      <c r="D44" s="129" t="s">
        <v>40</v>
      </c>
      <c r="E44" s="130"/>
      <c r="F44" s="115">
        <v>0</v>
      </c>
      <c r="G44" s="116">
        <f t="shared" si="2"/>
        <v>0</v>
      </c>
      <c r="H44" s="110">
        <v>0</v>
      </c>
      <c r="I44" s="111" t="e">
        <f t="shared" si="0"/>
        <v>#DIV/0!</v>
      </c>
    </row>
    <row r="45" spans="1:9" ht="18" customHeight="1">
      <c r="A45" s="112"/>
      <c r="B45" s="112"/>
      <c r="C45" s="128" t="s">
        <v>19</v>
      </c>
      <c r="D45" s="131"/>
      <c r="E45" s="131"/>
      <c r="F45" s="14">
        <f>SUM(F28,F32,F39)</f>
        <v>672248</v>
      </c>
      <c r="G45" s="116">
        <f t="shared" si="2"/>
        <v>100</v>
      </c>
      <c r="H45" s="14">
        <v>687664</v>
      </c>
      <c r="I45" s="230">
        <f t="shared" si="0"/>
        <v>-2.241792503315576</v>
      </c>
    </row>
    <row r="46" ht="13.5">
      <c r="A46" s="132" t="s">
        <v>20</v>
      </c>
    </row>
    <row r="47" ht="13.5">
      <c r="A47" s="133" t="s">
        <v>21</v>
      </c>
    </row>
    <row r="57" ht="13.5">
      <c r="I57" s="134"/>
    </row>
    <row r="58" ht="13.5">
      <c r="I58" s="134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firstPageNumber="1" useFirstPageNumber="1" horizontalDpi="300" verticalDpi="300" orientation="portrait" paperSize="9" r:id="rId1"/>
  <headerFooter alignWithMargins="0">
    <oddHeader>&amp;R&amp;"明朝,斜体"&amp;9都道府県－3-1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L8" sqref="L8"/>
      <selection pane="topRight" activeCell="L8" sqref="L8"/>
      <selection pane="bottomLeft" activeCell="L8" sqref="L8"/>
      <selection pane="bottomRight" activeCell="F3" sqref="F3"/>
    </sheetView>
  </sheetViews>
  <sheetFormatPr defaultColWidth="8.796875" defaultRowHeight="14.25"/>
  <cols>
    <col min="1" max="1" width="5.3984375" style="8" customWidth="1"/>
    <col min="2" max="2" width="3.09765625" style="8" customWidth="1"/>
    <col min="3" max="3" width="34.69921875" style="8" customWidth="1"/>
    <col min="4" max="9" width="11.8984375" style="8" customWidth="1"/>
    <col min="10" max="16384" width="9" style="8" customWidth="1"/>
  </cols>
  <sheetData>
    <row r="1" spans="1:5" ht="33.75" customHeight="1">
      <c r="A1" s="231" t="s">
        <v>0</v>
      </c>
      <c r="B1" s="231"/>
      <c r="C1" s="137" t="s">
        <v>250</v>
      </c>
      <c r="D1" s="232"/>
      <c r="E1" s="232"/>
    </row>
    <row r="4" ht="13.5">
      <c r="A4" s="233" t="s">
        <v>114</v>
      </c>
    </row>
    <row r="5" ht="13.5">
      <c r="I5" s="62" t="s">
        <v>115</v>
      </c>
    </row>
    <row r="6" spans="1:9" s="238" customFormat="1" ht="29.25" customHeight="1">
      <c r="A6" s="234" t="s">
        <v>116</v>
      </c>
      <c r="B6" s="235"/>
      <c r="C6" s="235"/>
      <c r="D6" s="236"/>
      <c r="E6" s="237" t="s">
        <v>232</v>
      </c>
      <c r="F6" s="237" t="s">
        <v>233</v>
      </c>
      <c r="G6" s="237" t="s">
        <v>234</v>
      </c>
      <c r="H6" s="237" t="s">
        <v>235</v>
      </c>
      <c r="I6" s="237" t="s">
        <v>248</v>
      </c>
    </row>
    <row r="7" spans="1:9" ht="27" customHeight="1">
      <c r="A7" s="239" t="s">
        <v>117</v>
      </c>
      <c r="B7" s="76" t="s">
        <v>118</v>
      </c>
      <c r="C7" s="77"/>
      <c r="D7" s="153" t="s">
        <v>119</v>
      </c>
      <c r="E7" s="240">
        <v>786232</v>
      </c>
      <c r="F7" s="240">
        <v>732880</v>
      </c>
      <c r="G7" s="240">
        <v>747333</v>
      </c>
      <c r="H7" s="240">
        <v>711871</v>
      </c>
      <c r="I7" s="240">
        <v>696313</v>
      </c>
    </row>
    <row r="8" spans="1:9" ht="27" customHeight="1">
      <c r="A8" s="82"/>
      <c r="B8" s="173"/>
      <c r="C8" s="119" t="s">
        <v>120</v>
      </c>
      <c r="D8" s="157" t="s">
        <v>42</v>
      </c>
      <c r="E8" s="241">
        <v>402179</v>
      </c>
      <c r="F8" s="241">
        <v>395031</v>
      </c>
      <c r="G8" s="1">
        <v>385684</v>
      </c>
      <c r="H8" s="1">
        <v>394754</v>
      </c>
      <c r="I8" s="1">
        <v>414433</v>
      </c>
    </row>
    <row r="9" spans="1:9" ht="27" customHeight="1">
      <c r="A9" s="82"/>
      <c r="B9" s="4" t="s">
        <v>121</v>
      </c>
      <c r="C9" s="5"/>
      <c r="D9" s="206"/>
      <c r="E9" s="242">
        <v>764532</v>
      </c>
      <c r="F9" s="242">
        <v>709355</v>
      </c>
      <c r="G9" s="243">
        <v>718977</v>
      </c>
      <c r="H9" s="243">
        <v>687664</v>
      </c>
      <c r="I9" s="243">
        <v>672248</v>
      </c>
    </row>
    <row r="10" spans="1:9" ht="27" customHeight="1">
      <c r="A10" s="82"/>
      <c r="B10" s="4" t="s">
        <v>122</v>
      </c>
      <c r="C10" s="5"/>
      <c r="D10" s="206"/>
      <c r="E10" s="242">
        <v>21700</v>
      </c>
      <c r="F10" s="242">
        <v>23525</v>
      </c>
      <c r="G10" s="243">
        <v>28355</v>
      </c>
      <c r="H10" s="243">
        <v>24208</v>
      </c>
      <c r="I10" s="243">
        <v>24065</v>
      </c>
    </row>
    <row r="11" spans="1:9" ht="27" customHeight="1">
      <c r="A11" s="82"/>
      <c r="B11" s="4" t="s">
        <v>123</v>
      </c>
      <c r="C11" s="5"/>
      <c r="D11" s="206"/>
      <c r="E11" s="242">
        <v>19094</v>
      </c>
      <c r="F11" s="242">
        <v>21120</v>
      </c>
      <c r="G11" s="243">
        <v>26172</v>
      </c>
      <c r="H11" s="243">
        <v>21759</v>
      </c>
      <c r="I11" s="243">
        <v>21870</v>
      </c>
    </row>
    <row r="12" spans="1:9" ht="27" customHeight="1">
      <c r="A12" s="82"/>
      <c r="B12" s="4" t="s">
        <v>124</v>
      </c>
      <c r="C12" s="5"/>
      <c r="D12" s="206"/>
      <c r="E12" s="242">
        <v>2606</v>
      </c>
      <c r="F12" s="242">
        <v>2405</v>
      </c>
      <c r="G12" s="243">
        <v>2183</v>
      </c>
      <c r="H12" s="243">
        <v>2448</v>
      </c>
      <c r="I12" s="243">
        <v>2195</v>
      </c>
    </row>
    <row r="13" spans="1:9" ht="27" customHeight="1">
      <c r="A13" s="82"/>
      <c r="B13" s="4" t="s">
        <v>125</v>
      </c>
      <c r="C13" s="5"/>
      <c r="D13" s="203"/>
      <c r="E13" s="244">
        <v>-351</v>
      </c>
      <c r="F13" s="244">
        <v>-201</v>
      </c>
      <c r="G13" s="245">
        <v>-222</v>
      </c>
      <c r="H13" s="245">
        <v>265</v>
      </c>
      <c r="I13" s="245">
        <v>-253</v>
      </c>
    </row>
    <row r="14" spans="1:9" ht="27" customHeight="1">
      <c r="A14" s="82"/>
      <c r="B14" s="174" t="s">
        <v>126</v>
      </c>
      <c r="C14" s="85"/>
      <c r="D14" s="203"/>
      <c r="E14" s="244">
        <v>0</v>
      </c>
      <c r="F14" s="244">
        <v>0</v>
      </c>
      <c r="G14" s="245">
        <v>322</v>
      </c>
      <c r="H14" s="245">
        <v>0</v>
      </c>
      <c r="I14" s="245">
        <v>0</v>
      </c>
    </row>
    <row r="15" spans="1:9" ht="27" customHeight="1">
      <c r="A15" s="82"/>
      <c r="B15" s="106" t="s">
        <v>127</v>
      </c>
      <c r="C15" s="107"/>
      <c r="D15" s="246"/>
      <c r="E15" s="247">
        <v>-2085</v>
      </c>
      <c r="F15" s="247">
        <v>-577</v>
      </c>
      <c r="G15" s="248">
        <v>1491</v>
      </c>
      <c r="H15" s="248">
        <v>272</v>
      </c>
      <c r="I15" s="248">
        <v>-252</v>
      </c>
    </row>
    <row r="16" spans="1:9" ht="27" customHeight="1">
      <c r="A16" s="82"/>
      <c r="B16" s="249" t="s">
        <v>128</v>
      </c>
      <c r="C16" s="250"/>
      <c r="D16" s="251" t="s">
        <v>43</v>
      </c>
      <c r="E16" s="252">
        <v>98633</v>
      </c>
      <c r="F16" s="252">
        <v>98325</v>
      </c>
      <c r="G16" s="253">
        <v>105170</v>
      </c>
      <c r="H16" s="253">
        <v>95584</v>
      </c>
      <c r="I16" s="253">
        <v>87923</v>
      </c>
    </row>
    <row r="17" spans="1:9" ht="27" customHeight="1">
      <c r="A17" s="82"/>
      <c r="B17" s="4" t="s">
        <v>129</v>
      </c>
      <c r="C17" s="5"/>
      <c r="D17" s="157" t="s">
        <v>44</v>
      </c>
      <c r="E17" s="242">
        <v>42535</v>
      </c>
      <c r="F17" s="242">
        <v>42313</v>
      </c>
      <c r="G17" s="243">
        <v>34112</v>
      </c>
      <c r="H17" s="243">
        <v>30417</v>
      </c>
      <c r="I17" s="243">
        <v>36566</v>
      </c>
    </row>
    <row r="18" spans="1:9" ht="27" customHeight="1">
      <c r="A18" s="82"/>
      <c r="B18" s="4" t="s">
        <v>130</v>
      </c>
      <c r="C18" s="5"/>
      <c r="D18" s="157" t="s">
        <v>45</v>
      </c>
      <c r="E18" s="242">
        <v>1325779</v>
      </c>
      <c r="F18" s="242">
        <v>1313236</v>
      </c>
      <c r="G18" s="243">
        <v>1310700</v>
      </c>
      <c r="H18" s="243">
        <v>1279107</v>
      </c>
      <c r="I18" s="243">
        <v>1238057</v>
      </c>
    </row>
    <row r="19" spans="1:9" ht="27" customHeight="1">
      <c r="A19" s="82"/>
      <c r="B19" s="4" t="s">
        <v>131</v>
      </c>
      <c r="C19" s="5"/>
      <c r="D19" s="157" t="s">
        <v>132</v>
      </c>
      <c r="E19" s="242">
        <f>E17+E18-E16</f>
        <v>1269681</v>
      </c>
      <c r="F19" s="242">
        <f>F17+F18-F16</f>
        <v>1257224</v>
      </c>
      <c r="G19" s="242">
        <f>G17+G18-G16</f>
        <v>1239642</v>
      </c>
      <c r="H19" s="242">
        <f>H17+H18-H16</f>
        <v>1213940</v>
      </c>
      <c r="I19" s="242">
        <f>I17+I18-I16</f>
        <v>1186700</v>
      </c>
    </row>
    <row r="20" spans="1:9" ht="27" customHeight="1">
      <c r="A20" s="82"/>
      <c r="B20" s="4" t="s">
        <v>133</v>
      </c>
      <c r="C20" s="5"/>
      <c r="D20" s="206" t="s">
        <v>134</v>
      </c>
      <c r="E20" s="254">
        <f>E18/E8</f>
        <v>3.2964898714254103</v>
      </c>
      <c r="F20" s="254">
        <f>F18/F8</f>
        <v>3.3243871999918992</v>
      </c>
      <c r="G20" s="254">
        <f>G18/G8</f>
        <v>3.398377946712853</v>
      </c>
      <c r="H20" s="254">
        <f>H18/H8</f>
        <v>3.2402635565440754</v>
      </c>
      <c r="I20" s="254">
        <f>I18/I8</f>
        <v>2.987351393349468</v>
      </c>
    </row>
    <row r="21" spans="1:9" ht="27" customHeight="1">
      <c r="A21" s="82"/>
      <c r="B21" s="4" t="s">
        <v>135</v>
      </c>
      <c r="C21" s="5"/>
      <c r="D21" s="206" t="s">
        <v>136</v>
      </c>
      <c r="E21" s="254">
        <f>E19/E8</f>
        <v>3.157004716805204</v>
      </c>
      <c r="F21" s="254">
        <f>F19/F8</f>
        <v>3.1825957962792795</v>
      </c>
      <c r="G21" s="254">
        <f>G19/G8</f>
        <v>3.214139036102094</v>
      </c>
      <c r="H21" s="254">
        <f>H19/H8</f>
        <v>3.075180998799252</v>
      </c>
      <c r="I21" s="254">
        <f>I19/I8</f>
        <v>2.8634302770290976</v>
      </c>
    </row>
    <row r="22" spans="1:9" ht="27" customHeight="1">
      <c r="A22" s="82"/>
      <c r="B22" s="4" t="s">
        <v>137</v>
      </c>
      <c r="C22" s="5"/>
      <c r="D22" s="206" t="s">
        <v>138</v>
      </c>
      <c r="E22" s="242">
        <f>E18/E24*1000000</f>
        <v>965369.0749334287</v>
      </c>
      <c r="F22" s="242">
        <f>F18/F24*1000000</f>
        <v>956235.860191839</v>
      </c>
      <c r="G22" s="242">
        <f>G18/G24*1000000</f>
        <v>954389.265869534</v>
      </c>
      <c r="H22" s="242">
        <f>H18/H24*1000000</f>
        <v>931384.7491405982</v>
      </c>
      <c r="I22" s="242">
        <f>I18/I24*1000000</f>
        <v>946335.0315111999</v>
      </c>
    </row>
    <row r="23" spans="1:9" ht="27" customHeight="1">
      <c r="A23" s="82"/>
      <c r="B23" s="4" t="s">
        <v>139</v>
      </c>
      <c r="C23" s="5"/>
      <c r="D23" s="206" t="s">
        <v>140</v>
      </c>
      <c r="E23" s="242">
        <f>E19/E24*1000000</f>
        <v>924521.1852281193</v>
      </c>
      <c r="F23" s="242">
        <f>F19/F24*1000000</f>
        <v>915450.5915873649</v>
      </c>
      <c r="G23" s="242">
        <f>G19/G24*1000000</f>
        <v>902648.2172282299</v>
      </c>
      <c r="H23" s="242">
        <f>H19/H24*1000000</f>
        <v>883933.2459065096</v>
      </c>
      <c r="I23" s="242">
        <f>I19/I24*1000000</f>
        <v>907079.223246055</v>
      </c>
    </row>
    <row r="24" spans="1:9" ht="27" customHeight="1">
      <c r="A24" s="82"/>
      <c r="B24" s="255" t="s">
        <v>141</v>
      </c>
      <c r="C24" s="256"/>
      <c r="D24" s="257" t="s">
        <v>142</v>
      </c>
      <c r="E24" s="247">
        <v>1373339</v>
      </c>
      <c r="F24" s="248">
        <f>E24</f>
        <v>1373339</v>
      </c>
      <c r="G24" s="248">
        <f>F24</f>
        <v>1373339</v>
      </c>
      <c r="H24" s="248">
        <f>G24</f>
        <v>1373339</v>
      </c>
      <c r="I24" s="248">
        <v>1308265</v>
      </c>
    </row>
    <row r="25" spans="1:9" ht="27" customHeight="1">
      <c r="A25" s="82"/>
      <c r="B25" s="103" t="s">
        <v>143</v>
      </c>
      <c r="C25" s="258"/>
      <c r="D25" s="259"/>
      <c r="E25" s="241">
        <v>390394</v>
      </c>
      <c r="F25" s="241">
        <v>394469</v>
      </c>
      <c r="G25" s="260">
        <v>391409</v>
      </c>
      <c r="H25" s="260">
        <v>390316</v>
      </c>
      <c r="I25" s="260">
        <v>395727</v>
      </c>
    </row>
    <row r="26" spans="1:9" ht="27" customHeight="1">
      <c r="A26" s="82"/>
      <c r="B26" s="261" t="s">
        <v>144</v>
      </c>
      <c r="C26" s="262"/>
      <c r="D26" s="263"/>
      <c r="E26" s="264">
        <v>0.307</v>
      </c>
      <c r="F26" s="264">
        <v>0.303</v>
      </c>
      <c r="G26" s="265">
        <v>0.309</v>
      </c>
      <c r="H26" s="265">
        <v>0.317</v>
      </c>
      <c r="I26" s="265">
        <v>0.332</v>
      </c>
    </row>
    <row r="27" spans="1:9" ht="27" customHeight="1">
      <c r="A27" s="82"/>
      <c r="B27" s="261" t="s">
        <v>145</v>
      </c>
      <c r="C27" s="262"/>
      <c r="D27" s="263"/>
      <c r="E27" s="266">
        <v>0.7</v>
      </c>
      <c r="F27" s="266">
        <v>0.6</v>
      </c>
      <c r="G27" s="267">
        <v>0.6</v>
      </c>
      <c r="H27" s="267">
        <v>0.6</v>
      </c>
      <c r="I27" s="267">
        <v>0.6</v>
      </c>
    </row>
    <row r="28" spans="1:9" ht="27" customHeight="1">
      <c r="A28" s="82"/>
      <c r="B28" s="261" t="s">
        <v>146</v>
      </c>
      <c r="C28" s="262"/>
      <c r="D28" s="263"/>
      <c r="E28" s="266">
        <v>96.2</v>
      </c>
      <c r="F28" s="266">
        <v>95.8</v>
      </c>
      <c r="G28" s="267">
        <v>93.9</v>
      </c>
      <c r="H28" s="267">
        <v>95.8</v>
      </c>
      <c r="I28" s="267">
        <v>95.7</v>
      </c>
    </row>
    <row r="29" spans="1:9" ht="27" customHeight="1">
      <c r="A29" s="82"/>
      <c r="B29" s="268" t="s">
        <v>147</v>
      </c>
      <c r="C29" s="269"/>
      <c r="D29" s="270"/>
      <c r="E29" s="271">
        <v>32.7</v>
      </c>
      <c r="F29" s="271">
        <v>35.1</v>
      </c>
      <c r="G29" s="2">
        <v>35.3</v>
      </c>
      <c r="H29" s="2">
        <v>37.1</v>
      </c>
      <c r="I29" s="2">
        <v>39.4</v>
      </c>
    </row>
    <row r="30" spans="1:9" ht="27" customHeight="1">
      <c r="A30" s="82"/>
      <c r="B30" s="239" t="s">
        <v>148</v>
      </c>
      <c r="C30" s="219" t="s">
        <v>149</v>
      </c>
      <c r="D30" s="272"/>
      <c r="E30" s="273">
        <v>0</v>
      </c>
      <c r="F30" s="273">
        <v>0</v>
      </c>
      <c r="G30" s="274">
        <v>0</v>
      </c>
      <c r="H30" s="274">
        <v>0</v>
      </c>
      <c r="I30" s="274">
        <v>0</v>
      </c>
    </row>
    <row r="31" spans="1:9" ht="27" customHeight="1">
      <c r="A31" s="82"/>
      <c r="B31" s="82"/>
      <c r="C31" s="261" t="s">
        <v>150</v>
      </c>
      <c r="D31" s="263"/>
      <c r="E31" s="266">
        <v>0</v>
      </c>
      <c r="F31" s="266">
        <v>0</v>
      </c>
      <c r="G31" s="267">
        <v>0</v>
      </c>
      <c r="H31" s="267">
        <v>0</v>
      </c>
      <c r="I31" s="267">
        <v>0</v>
      </c>
    </row>
    <row r="32" spans="1:9" ht="27" customHeight="1">
      <c r="A32" s="82"/>
      <c r="B32" s="82"/>
      <c r="C32" s="261" t="s">
        <v>151</v>
      </c>
      <c r="D32" s="263"/>
      <c r="E32" s="266">
        <v>18</v>
      </c>
      <c r="F32" s="266">
        <v>17.1</v>
      </c>
      <c r="G32" s="267">
        <v>16.3</v>
      </c>
      <c r="H32" s="267">
        <v>15.5</v>
      </c>
      <c r="I32" s="267">
        <v>14.4</v>
      </c>
    </row>
    <row r="33" spans="1:9" ht="27" customHeight="1">
      <c r="A33" s="112"/>
      <c r="B33" s="112"/>
      <c r="C33" s="268" t="s">
        <v>152</v>
      </c>
      <c r="D33" s="270"/>
      <c r="E33" s="271">
        <v>195</v>
      </c>
      <c r="F33" s="271">
        <v>182.1</v>
      </c>
      <c r="G33" s="2">
        <v>166.3</v>
      </c>
      <c r="H33" s="2">
        <v>153.2</v>
      </c>
      <c r="I33" s="2">
        <v>139.6</v>
      </c>
    </row>
    <row r="34" spans="1:9" ht="27" customHeight="1">
      <c r="A34" s="8" t="s">
        <v>249</v>
      </c>
      <c r="B34" s="134"/>
      <c r="C34" s="134"/>
      <c r="D34" s="134"/>
      <c r="E34" s="275"/>
      <c r="F34" s="275"/>
      <c r="G34" s="275"/>
      <c r="H34" s="275"/>
      <c r="I34" s="3"/>
    </row>
    <row r="35" ht="27" customHeight="1">
      <c r="A35" s="183" t="s">
        <v>111</v>
      </c>
    </row>
    <row r="36" ht="13.5">
      <c r="A36" s="276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5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F2" sqref="F2"/>
    </sheetView>
  </sheetViews>
  <sheetFormatPr defaultColWidth="8.796875" defaultRowHeight="14.25"/>
  <cols>
    <col min="1" max="1" width="3.59765625" style="8" customWidth="1"/>
    <col min="2" max="3" width="1.59765625" style="8" customWidth="1"/>
    <col min="4" max="4" width="22.59765625" style="8" customWidth="1"/>
    <col min="5" max="5" width="10.59765625" style="8" customWidth="1"/>
    <col min="6" max="11" width="13.59765625" style="8" customWidth="1"/>
    <col min="12" max="12" width="13.59765625" style="134" customWidth="1"/>
    <col min="13" max="21" width="13.59765625" style="8" customWidth="1"/>
    <col min="22" max="25" width="12" style="8" customWidth="1"/>
    <col min="26" max="16384" width="9" style="8" customWidth="1"/>
  </cols>
  <sheetData>
    <row r="1" spans="1:7" ht="33.75" customHeight="1">
      <c r="A1" s="135" t="s">
        <v>0</v>
      </c>
      <c r="B1" s="136"/>
      <c r="C1" s="136"/>
      <c r="D1" s="137" t="s">
        <v>250</v>
      </c>
      <c r="E1" s="138"/>
      <c r="F1" s="138"/>
      <c r="G1" s="138"/>
    </row>
    <row r="2" ht="15" customHeight="1"/>
    <row r="3" spans="1:4" ht="15" customHeight="1">
      <c r="A3" s="139" t="s">
        <v>153</v>
      </c>
      <c r="B3" s="139"/>
      <c r="C3" s="139"/>
      <c r="D3" s="139"/>
    </row>
    <row r="4" spans="1:4" ht="15" customHeight="1">
      <c r="A4" s="139"/>
      <c r="B4" s="139"/>
      <c r="C4" s="139"/>
      <c r="D4" s="139"/>
    </row>
    <row r="5" spans="1:17" ht="15.75" customHeight="1">
      <c r="A5" s="114" t="s">
        <v>243</v>
      </c>
      <c r="B5" s="114"/>
      <c r="C5" s="114"/>
      <c r="D5" s="114"/>
      <c r="K5" s="140"/>
      <c r="O5" s="140"/>
      <c r="Q5" s="140" t="s">
        <v>48</v>
      </c>
    </row>
    <row r="6" spans="1:17" ht="15.75" customHeight="1">
      <c r="A6" s="141" t="s">
        <v>49</v>
      </c>
      <c r="B6" s="142"/>
      <c r="C6" s="142"/>
      <c r="D6" s="142"/>
      <c r="E6" s="143"/>
      <c r="F6" s="144" t="s">
        <v>259</v>
      </c>
      <c r="G6" s="145"/>
      <c r="H6" s="144" t="s">
        <v>260</v>
      </c>
      <c r="I6" s="145"/>
      <c r="J6" s="144"/>
      <c r="K6" s="145"/>
      <c r="L6" s="144"/>
      <c r="M6" s="145"/>
      <c r="N6" s="144"/>
      <c r="O6" s="145"/>
      <c r="P6" s="144"/>
      <c r="Q6" s="145"/>
    </row>
    <row r="7" spans="1:17" ht="15.75" customHeight="1">
      <c r="A7" s="146"/>
      <c r="B7" s="147"/>
      <c r="C7" s="147"/>
      <c r="D7" s="147"/>
      <c r="E7" s="148"/>
      <c r="F7" s="149" t="s">
        <v>245</v>
      </c>
      <c r="G7" s="150" t="s">
        <v>2</v>
      </c>
      <c r="H7" s="149" t="s">
        <v>244</v>
      </c>
      <c r="I7" s="150" t="s">
        <v>2</v>
      </c>
      <c r="J7" s="149" t="s">
        <v>244</v>
      </c>
      <c r="K7" s="150" t="s">
        <v>2</v>
      </c>
      <c r="L7" s="149" t="s">
        <v>244</v>
      </c>
      <c r="M7" s="150" t="s">
        <v>2</v>
      </c>
      <c r="N7" s="149" t="s">
        <v>244</v>
      </c>
      <c r="O7" s="151" t="s">
        <v>2</v>
      </c>
      <c r="P7" s="149" t="s">
        <v>244</v>
      </c>
      <c r="Q7" s="151" t="s">
        <v>2</v>
      </c>
    </row>
    <row r="8" spans="1:25" ht="15.75" customHeight="1">
      <c r="A8" s="152" t="s">
        <v>83</v>
      </c>
      <c r="B8" s="76" t="s">
        <v>50</v>
      </c>
      <c r="C8" s="77"/>
      <c r="D8" s="77"/>
      <c r="E8" s="153" t="s">
        <v>41</v>
      </c>
      <c r="F8" s="9">
        <v>27020</v>
      </c>
      <c r="G8" s="18">
        <v>25273</v>
      </c>
      <c r="H8" s="9">
        <v>884</v>
      </c>
      <c r="I8" s="18">
        <v>966</v>
      </c>
      <c r="J8" s="9"/>
      <c r="K8" s="40"/>
      <c r="L8" s="9"/>
      <c r="M8" s="154"/>
      <c r="N8" s="9"/>
      <c r="O8" s="40"/>
      <c r="P8" s="9"/>
      <c r="Q8" s="40"/>
      <c r="R8" s="155"/>
      <c r="S8" s="155"/>
      <c r="T8" s="155"/>
      <c r="U8" s="155"/>
      <c r="V8" s="155"/>
      <c r="W8" s="155"/>
      <c r="X8" s="155"/>
      <c r="Y8" s="155"/>
    </row>
    <row r="9" spans="1:25" ht="15.75" customHeight="1">
      <c r="A9" s="156"/>
      <c r="B9" s="134"/>
      <c r="C9" s="119" t="s">
        <v>51</v>
      </c>
      <c r="D9" s="5"/>
      <c r="E9" s="157" t="s">
        <v>42</v>
      </c>
      <c r="F9" s="10">
        <v>27020</v>
      </c>
      <c r="G9" s="19">
        <v>25273</v>
      </c>
      <c r="H9" s="10">
        <v>884</v>
      </c>
      <c r="I9" s="19">
        <v>884</v>
      </c>
      <c r="J9" s="10"/>
      <c r="K9" s="42"/>
      <c r="L9" s="10"/>
      <c r="M9" s="158"/>
      <c r="N9" s="10"/>
      <c r="O9" s="42"/>
      <c r="P9" s="10"/>
      <c r="Q9" s="42"/>
      <c r="R9" s="155"/>
      <c r="S9" s="155"/>
      <c r="T9" s="155"/>
      <c r="U9" s="155"/>
      <c r="V9" s="155"/>
      <c r="W9" s="155"/>
      <c r="X9" s="155"/>
      <c r="Y9" s="155"/>
    </row>
    <row r="10" spans="1:25" ht="15.75" customHeight="1">
      <c r="A10" s="156"/>
      <c r="B10" s="103"/>
      <c r="C10" s="119" t="s">
        <v>52</v>
      </c>
      <c r="D10" s="5"/>
      <c r="E10" s="157" t="s">
        <v>43</v>
      </c>
      <c r="F10" s="10"/>
      <c r="G10" s="19"/>
      <c r="H10" s="10">
        <v>0</v>
      </c>
      <c r="I10" s="19">
        <v>81</v>
      </c>
      <c r="J10" s="16"/>
      <c r="K10" s="39"/>
      <c r="L10" s="10"/>
      <c r="M10" s="158"/>
      <c r="N10" s="10"/>
      <c r="O10" s="42"/>
      <c r="P10" s="10"/>
      <c r="Q10" s="42"/>
      <c r="R10" s="155"/>
      <c r="S10" s="155"/>
      <c r="T10" s="155"/>
      <c r="U10" s="155"/>
      <c r="V10" s="155"/>
      <c r="W10" s="155"/>
      <c r="X10" s="155"/>
      <c r="Y10" s="155"/>
    </row>
    <row r="11" spans="1:25" ht="15.75" customHeight="1">
      <c r="A11" s="156"/>
      <c r="B11" s="122" t="s">
        <v>53</v>
      </c>
      <c r="C11" s="159"/>
      <c r="D11" s="159"/>
      <c r="E11" s="160" t="s">
        <v>44</v>
      </c>
      <c r="F11" s="11">
        <v>26572</v>
      </c>
      <c r="G11" s="36">
        <v>25379</v>
      </c>
      <c r="H11" s="11">
        <v>683</v>
      </c>
      <c r="I11" s="20">
        <v>759</v>
      </c>
      <c r="J11" s="11"/>
      <c r="K11" s="43"/>
      <c r="L11" s="11"/>
      <c r="M11" s="161"/>
      <c r="N11" s="11"/>
      <c r="O11" s="43"/>
      <c r="P11" s="11"/>
      <c r="Q11" s="43"/>
      <c r="R11" s="155"/>
      <c r="S11" s="155"/>
      <c r="T11" s="155"/>
      <c r="U11" s="155"/>
      <c r="V11" s="155"/>
      <c r="W11" s="155"/>
      <c r="X11" s="155"/>
      <c r="Y11" s="155"/>
    </row>
    <row r="12" spans="1:25" ht="15.75" customHeight="1">
      <c r="A12" s="156"/>
      <c r="B12" s="83"/>
      <c r="C12" s="119" t="s">
        <v>54</v>
      </c>
      <c r="D12" s="5"/>
      <c r="E12" s="157" t="s">
        <v>45</v>
      </c>
      <c r="F12" s="10">
        <v>26572</v>
      </c>
      <c r="G12" s="37">
        <v>24834</v>
      </c>
      <c r="H12" s="11">
        <v>683</v>
      </c>
      <c r="I12" s="20">
        <v>759</v>
      </c>
      <c r="J12" s="11"/>
      <c r="K12" s="42"/>
      <c r="L12" s="10"/>
      <c r="M12" s="158"/>
      <c r="N12" s="10"/>
      <c r="O12" s="42"/>
      <c r="P12" s="10"/>
      <c r="Q12" s="42"/>
      <c r="R12" s="155"/>
      <c r="S12" s="155"/>
      <c r="T12" s="155"/>
      <c r="U12" s="155"/>
      <c r="V12" s="155"/>
      <c r="W12" s="155"/>
      <c r="X12" s="155"/>
      <c r="Y12" s="155"/>
    </row>
    <row r="13" spans="1:25" ht="15.75" customHeight="1">
      <c r="A13" s="156"/>
      <c r="B13" s="134"/>
      <c r="C13" s="84" t="s">
        <v>55</v>
      </c>
      <c r="D13" s="85"/>
      <c r="E13" s="162" t="s">
        <v>46</v>
      </c>
      <c r="F13" s="15"/>
      <c r="G13" s="38">
        <v>545</v>
      </c>
      <c r="H13" s="16">
        <v>0</v>
      </c>
      <c r="I13" s="163">
        <v>0</v>
      </c>
      <c r="J13" s="16"/>
      <c r="K13" s="39"/>
      <c r="L13" s="15"/>
      <c r="M13" s="164"/>
      <c r="N13" s="15"/>
      <c r="O13" s="41"/>
      <c r="P13" s="15"/>
      <c r="Q13" s="41"/>
      <c r="R13" s="155"/>
      <c r="S13" s="155"/>
      <c r="T13" s="155"/>
      <c r="U13" s="155"/>
      <c r="V13" s="155"/>
      <c r="W13" s="155"/>
      <c r="X13" s="155"/>
      <c r="Y13" s="155"/>
    </row>
    <row r="14" spans="1:25" ht="15.75" customHeight="1">
      <c r="A14" s="156"/>
      <c r="B14" s="4" t="s">
        <v>56</v>
      </c>
      <c r="C14" s="5"/>
      <c r="D14" s="5"/>
      <c r="E14" s="157" t="s">
        <v>154</v>
      </c>
      <c r="F14" s="10">
        <f aca="true" t="shared" si="0" ref="F14:H15">F9-F12</f>
        <v>448</v>
      </c>
      <c r="G14" s="23">
        <f t="shared" si="0"/>
        <v>439</v>
      </c>
      <c r="H14" s="10">
        <f t="shared" si="0"/>
        <v>201</v>
      </c>
      <c r="I14" s="22">
        <f aca="true" t="shared" si="1" ref="I14:O15">I9-I12</f>
        <v>125</v>
      </c>
      <c r="J14" s="6">
        <f t="shared" si="1"/>
        <v>0</v>
      </c>
      <c r="K14" s="7">
        <f t="shared" si="1"/>
        <v>0</v>
      </c>
      <c r="L14" s="6">
        <f t="shared" si="1"/>
        <v>0</v>
      </c>
      <c r="M14" s="7">
        <f t="shared" si="1"/>
        <v>0</v>
      </c>
      <c r="N14" s="6">
        <f t="shared" si="1"/>
        <v>0</v>
      </c>
      <c r="O14" s="7">
        <f t="shared" si="1"/>
        <v>0</v>
      </c>
      <c r="P14" s="6">
        <f>P9-P12</f>
        <v>0</v>
      </c>
      <c r="Q14" s="7">
        <f>Q9-Q12</f>
        <v>0</v>
      </c>
      <c r="R14" s="155"/>
      <c r="S14" s="155"/>
      <c r="T14" s="155"/>
      <c r="U14" s="155"/>
      <c r="V14" s="155"/>
      <c r="W14" s="155"/>
      <c r="X14" s="155"/>
      <c r="Y14" s="155"/>
    </row>
    <row r="15" spans="1:25" ht="15.75" customHeight="1">
      <c r="A15" s="156"/>
      <c r="B15" s="4" t="s">
        <v>57</v>
      </c>
      <c r="C15" s="5"/>
      <c r="D15" s="5"/>
      <c r="E15" s="157" t="s">
        <v>155</v>
      </c>
      <c r="F15" s="10">
        <f t="shared" si="0"/>
        <v>0</v>
      </c>
      <c r="G15" s="23">
        <f t="shared" si="0"/>
        <v>-545</v>
      </c>
      <c r="H15" s="10">
        <f t="shared" si="0"/>
        <v>0</v>
      </c>
      <c r="I15" s="22">
        <f t="shared" si="1"/>
        <v>81</v>
      </c>
      <c r="J15" s="6">
        <f t="shared" si="1"/>
        <v>0</v>
      </c>
      <c r="K15" s="7">
        <f t="shared" si="1"/>
        <v>0</v>
      </c>
      <c r="L15" s="6">
        <f t="shared" si="1"/>
        <v>0</v>
      </c>
      <c r="M15" s="7">
        <f t="shared" si="1"/>
        <v>0</v>
      </c>
      <c r="N15" s="6">
        <f t="shared" si="1"/>
        <v>0</v>
      </c>
      <c r="O15" s="7">
        <f t="shared" si="1"/>
        <v>0</v>
      </c>
      <c r="P15" s="6">
        <f>P10-P13</f>
        <v>0</v>
      </c>
      <c r="Q15" s="7">
        <f>Q10-Q13</f>
        <v>0</v>
      </c>
      <c r="R15" s="155"/>
      <c r="S15" s="155"/>
      <c r="T15" s="155"/>
      <c r="U15" s="155"/>
      <c r="V15" s="155"/>
      <c r="W15" s="155"/>
      <c r="X15" s="155"/>
      <c r="Y15" s="155"/>
    </row>
    <row r="16" spans="1:25" ht="15.75" customHeight="1">
      <c r="A16" s="156"/>
      <c r="B16" s="4" t="s">
        <v>58</v>
      </c>
      <c r="C16" s="5"/>
      <c r="D16" s="5"/>
      <c r="E16" s="157" t="s">
        <v>156</v>
      </c>
      <c r="F16" s="10">
        <f>F8-F11</f>
        <v>448</v>
      </c>
      <c r="G16" s="23">
        <f>G8-G11</f>
        <v>-106</v>
      </c>
      <c r="H16" s="10">
        <f>H8-H11</f>
        <v>201</v>
      </c>
      <c r="I16" s="22">
        <f aca="true" t="shared" si="2" ref="I16:O16">I8-I11</f>
        <v>207</v>
      </c>
      <c r="J16" s="6">
        <f t="shared" si="2"/>
        <v>0</v>
      </c>
      <c r="K16" s="7">
        <f t="shared" si="2"/>
        <v>0</v>
      </c>
      <c r="L16" s="6">
        <f t="shared" si="2"/>
        <v>0</v>
      </c>
      <c r="M16" s="7">
        <f t="shared" si="2"/>
        <v>0</v>
      </c>
      <c r="N16" s="6">
        <f t="shared" si="2"/>
        <v>0</v>
      </c>
      <c r="O16" s="7">
        <f t="shared" si="2"/>
        <v>0</v>
      </c>
      <c r="P16" s="6">
        <f>P8-P11</f>
        <v>0</v>
      </c>
      <c r="Q16" s="7">
        <f>Q8-Q11</f>
        <v>0</v>
      </c>
      <c r="R16" s="155"/>
      <c r="S16" s="155"/>
      <c r="T16" s="155"/>
      <c r="U16" s="155"/>
      <c r="V16" s="155"/>
      <c r="W16" s="155"/>
      <c r="X16" s="155"/>
      <c r="Y16" s="155"/>
    </row>
    <row r="17" spans="1:25" ht="15.75" customHeight="1">
      <c r="A17" s="156"/>
      <c r="B17" s="4" t="s">
        <v>59</v>
      </c>
      <c r="C17" s="5"/>
      <c r="D17" s="5"/>
      <c r="E17" s="166"/>
      <c r="F17" s="16"/>
      <c r="G17" s="39">
        <v>0</v>
      </c>
      <c r="H17" s="16">
        <v>0</v>
      </c>
      <c r="I17" s="163">
        <v>0</v>
      </c>
      <c r="J17" s="10"/>
      <c r="K17" s="42"/>
      <c r="L17" s="10"/>
      <c r="M17" s="158"/>
      <c r="N17" s="16"/>
      <c r="O17" s="48"/>
      <c r="P17" s="16"/>
      <c r="Q17" s="48"/>
      <c r="R17" s="155"/>
      <c r="S17" s="155"/>
      <c r="T17" s="155"/>
      <c r="U17" s="155"/>
      <c r="V17" s="155"/>
      <c r="W17" s="155"/>
      <c r="X17" s="155"/>
      <c r="Y17" s="155"/>
    </row>
    <row r="18" spans="1:25" ht="15.75" customHeight="1">
      <c r="A18" s="167"/>
      <c r="B18" s="113" t="s">
        <v>60</v>
      </c>
      <c r="C18" s="114"/>
      <c r="D18" s="114"/>
      <c r="E18" s="168"/>
      <c r="F18" s="17"/>
      <c r="G18" s="24">
        <v>0</v>
      </c>
      <c r="H18" s="17">
        <v>0</v>
      </c>
      <c r="I18" s="169">
        <v>0</v>
      </c>
      <c r="J18" s="17"/>
      <c r="K18" s="24"/>
      <c r="L18" s="17"/>
      <c r="M18" s="24"/>
      <c r="N18" s="17"/>
      <c r="O18" s="170"/>
      <c r="P18" s="17"/>
      <c r="Q18" s="170"/>
      <c r="R18" s="155"/>
      <c r="S18" s="155"/>
      <c r="T18" s="155"/>
      <c r="U18" s="155"/>
      <c r="V18" s="155"/>
      <c r="W18" s="155"/>
      <c r="X18" s="155"/>
      <c r="Y18" s="155"/>
    </row>
    <row r="19" spans="1:25" ht="15.75" customHeight="1">
      <c r="A19" s="156" t="s">
        <v>84</v>
      </c>
      <c r="B19" s="122" t="s">
        <v>61</v>
      </c>
      <c r="C19" s="95"/>
      <c r="D19" s="95"/>
      <c r="E19" s="171"/>
      <c r="F19" s="12">
        <v>2222</v>
      </c>
      <c r="G19" s="25">
        <v>1820</v>
      </c>
      <c r="H19" s="12">
        <v>0</v>
      </c>
      <c r="I19" s="28">
        <v>477</v>
      </c>
      <c r="J19" s="12"/>
      <c r="K19" s="44"/>
      <c r="L19" s="12"/>
      <c r="M19" s="172"/>
      <c r="N19" s="12"/>
      <c r="O19" s="44"/>
      <c r="P19" s="12"/>
      <c r="Q19" s="44"/>
      <c r="R19" s="155"/>
      <c r="S19" s="155"/>
      <c r="T19" s="155"/>
      <c r="U19" s="155"/>
      <c r="V19" s="155"/>
      <c r="W19" s="155"/>
      <c r="X19" s="155"/>
      <c r="Y19" s="155"/>
    </row>
    <row r="20" spans="1:25" ht="15.75" customHeight="1">
      <c r="A20" s="156"/>
      <c r="B20" s="121"/>
      <c r="C20" s="119" t="s">
        <v>62</v>
      </c>
      <c r="D20" s="5"/>
      <c r="E20" s="157"/>
      <c r="F20" s="10">
        <v>829</v>
      </c>
      <c r="G20" s="22">
        <v>766</v>
      </c>
      <c r="H20" s="10">
        <v>0</v>
      </c>
      <c r="I20" s="19">
        <v>0</v>
      </c>
      <c r="J20" s="10"/>
      <c r="K20" s="39"/>
      <c r="L20" s="10"/>
      <c r="M20" s="158"/>
      <c r="N20" s="10"/>
      <c r="O20" s="42"/>
      <c r="P20" s="10"/>
      <c r="Q20" s="42"/>
      <c r="R20" s="155"/>
      <c r="S20" s="155"/>
      <c r="T20" s="155"/>
      <c r="U20" s="155"/>
      <c r="V20" s="155"/>
      <c r="W20" s="155"/>
      <c r="X20" s="155"/>
      <c r="Y20" s="155"/>
    </row>
    <row r="21" spans="1:25" ht="15.75" customHeight="1">
      <c r="A21" s="156"/>
      <c r="B21" s="173" t="s">
        <v>63</v>
      </c>
      <c r="C21" s="159"/>
      <c r="D21" s="159"/>
      <c r="E21" s="160" t="s">
        <v>157</v>
      </c>
      <c r="F21" s="11">
        <v>2202</v>
      </c>
      <c r="G21" s="26">
        <v>1772</v>
      </c>
      <c r="H21" s="11">
        <v>0</v>
      </c>
      <c r="I21" s="20">
        <v>477</v>
      </c>
      <c r="J21" s="11"/>
      <c r="K21" s="43"/>
      <c r="L21" s="11"/>
      <c r="M21" s="161"/>
      <c r="N21" s="11"/>
      <c r="O21" s="43"/>
      <c r="P21" s="11"/>
      <c r="Q21" s="43"/>
      <c r="R21" s="155"/>
      <c r="S21" s="155"/>
      <c r="T21" s="155"/>
      <c r="U21" s="155"/>
      <c r="V21" s="155"/>
      <c r="W21" s="155"/>
      <c r="X21" s="155"/>
      <c r="Y21" s="155"/>
    </row>
    <row r="22" spans="1:25" ht="15.75" customHeight="1">
      <c r="A22" s="156"/>
      <c r="B22" s="122" t="s">
        <v>64</v>
      </c>
      <c r="C22" s="95"/>
      <c r="D22" s="95"/>
      <c r="E22" s="171" t="s">
        <v>158</v>
      </c>
      <c r="F22" s="12">
        <v>2837</v>
      </c>
      <c r="G22" s="25">
        <v>2048</v>
      </c>
      <c r="H22" s="12">
        <v>729</v>
      </c>
      <c r="I22" s="28">
        <v>862</v>
      </c>
      <c r="J22" s="12"/>
      <c r="K22" s="44"/>
      <c r="L22" s="12"/>
      <c r="M22" s="172"/>
      <c r="N22" s="12"/>
      <c r="O22" s="44"/>
      <c r="P22" s="12"/>
      <c r="Q22" s="44"/>
      <c r="R22" s="155"/>
      <c r="S22" s="155"/>
      <c r="T22" s="155"/>
      <c r="U22" s="155"/>
      <c r="V22" s="155"/>
      <c r="W22" s="155"/>
      <c r="X22" s="155"/>
      <c r="Y22" s="155"/>
    </row>
    <row r="23" spans="1:25" ht="15.75" customHeight="1">
      <c r="A23" s="156"/>
      <c r="B23" s="83" t="s">
        <v>65</v>
      </c>
      <c r="C23" s="84" t="s">
        <v>66</v>
      </c>
      <c r="D23" s="85"/>
      <c r="E23" s="162"/>
      <c r="F23" s="15">
        <v>919</v>
      </c>
      <c r="G23" s="21">
        <v>864</v>
      </c>
      <c r="H23" s="15">
        <v>97</v>
      </c>
      <c r="I23" s="29">
        <v>490</v>
      </c>
      <c r="J23" s="15"/>
      <c r="K23" s="41"/>
      <c r="L23" s="15"/>
      <c r="M23" s="164"/>
      <c r="N23" s="15"/>
      <c r="O23" s="41"/>
      <c r="P23" s="15"/>
      <c r="Q23" s="41"/>
      <c r="R23" s="155"/>
      <c r="S23" s="155"/>
      <c r="T23" s="155"/>
      <c r="U23" s="155"/>
      <c r="V23" s="155"/>
      <c r="W23" s="155"/>
      <c r="X23" s="155"/>
      <c r="Y23" s="155"/>
    </row>
    <row r="24" spans="1:25" ht="15.75" customHeight="1">
      <c r="A24" s="156"/>
      <c r="B24" s="4" t="s">
        <v>159</v>
      </c>
      <c r="C24" s="5"/>
      <c r="D24" s="5"/>
      <c r="E24" s="157" t="s">
        <v>160</v>
      </c>
      <c r="F24" s="10">
        <f>F21-F22</f>
        <v>-635</v>
      </c>
      <c r="G24" s="22">
        <f>G21-G22</f>
        <v>-276</v>
      </c>
      <c r="H24" s="10">
        <f>H21-H22</f>
        <v>-729</v>
      </c>
      <c r="I24" s="22">
        <f aca="true" t="shared" si="3" ref="I24:O24">I21-I22</f>
        <v>-385</v>
      </c>
      <c r="J24" s="6">
        <f t="shared" si="3"/>
        <v>0</v>
      </c>
      <c r="K24" s="7">
        <f t="shared" si="3"/>
        <v>0</v>
      </c>
      <c r="L24" s="6">
        <f t="shared" si="3"/>
        <v>0</v>
      </c>
      <c r="M24" s="7">
        <f t="shared" si="3"/>
        <v>0</v>
      </c>
      <c r="N24" s="6">
        <f t="shared" si="3"/>
        <v>0</v>
      </c>
      <c r="O24" s="7">
        <f t="shared" si="3"/>
        <v>0</v>
      </c>
      <c r="P24" s="6">
        <f>P21-P22</f>
        <v>0</v>
      </c>
      <c r="Q24" s="7">
        <f>Q21-Q22</f>
        <v>0</v>
      </c>
      <c r="R24" s="155"/>
      <c r="S24" s="155"/>
      <c r="T24" s="155"/>
      <c r="U24" s="155"/>
      <c r="V24" s="155"/>
      <c r="W24" s="155"/>
      <c r="X24" s="155"/>
      <c r="Y24" s="155"/>
    </row>
    <row r="25" spans="1:25" ht="15.75" customHeight="1">
      <c r="A25" s="156"/>
      <c r="B25" s="174" t="s">
        <v>67</v>
      </c>
      <c r="C25" s="85"/>
      <c r="D25" s="85"/>
      <c r="E25" s="175" t="s">
        <v>161</v>
      </c>
      <c r="F25" s="50">
        <v>635</v>
      </c>
      <c r="G25" s="52">
        <v>276</v>
      </c>
      <c r="H25" s="50">
        <v>729</v>
      </c>
      <c r="I25" s="176">
        <v>385</v>
      </c>
      <c r="J25" s="50"/>
      <c r="K25" s="177"/>
      <c r="L25" s="50"/>
      <c r="M25" s="177"/>
      <c r="N25" s="50"/>
      <c r="O25" s="177"/>
      <c r="P25" s="50"/>
      <c r="Q25" s="177"/>
      <c r="R25" s="155"/>
      <c r="S25" s="155"/>
      <c r="T25" s="155"/>
      <c r="U25" s="155"/>
      <c r="V25" s="155"/>
      <c r="W25" s="155"/>
      <c r="X25" s="155"/>
      <c r="Y25" s="155"/>
    </row>
    <row r="26" spans="1:25" ht="15.75" customHeight="1">
      <c r="A26" s="156"/>
      <c r="B26" s="173" t="s">
        <v>68</v>
      </c>
      <c r="C26" s="159"/>
      <c r="D26" s="159"/>
      <c r="E26" s="178"/>
      <c r="F26" s="54"/>
      <c r="G26" s="53"/>
      <c r="H26" s="51"/>
      <c r="I26" s="179"/>
      <c r="J26" s="51"/>
      <c r="K26" s="180"/>
      <c r="L26" s="51"/>
      <c r="M26" s="180"/>
      <c r="N26" s="51"/>
      <c r="O26" s="180"/>
      <c r="P26" s="51"/>
      <c r="Q26" s="180"/>
      <c r="R26" s="155"/>
      <c r="S26" s="155"/>
      <c r="T26" s="155"/>
      <c r="U26" s="155"/>
      <c r="V26" s="155"/>
      <c r="W26" s="155"/>
      <c r="X26" s="155"/>
      <c r="Y26" s="155"/>
    </row>
    <row r="27" spans="1:25" ht="15.75" customHeight="1">
      <c r="A27" s="167"/>
      <c r="B27" s="113" t="s">
        <v>162</v>
      </c>
      <c r="C27" s="114"/>
      <c r="D27" s="114"/>
      <c r="E27" s="181" t="s">
        <v>163</v>
      </c>
      <c r="F27" s="14">
        <f>F24+F25</f>
        <v>0</v>
      </c>
      <c r="G27" s="27">
        <f>G24+G25</f>
        <v>0</v>
      </c>
      <c r="H27" s="14">
        <f>H24+H25</f>
        <v>0</v>
      </c>
      <c r="I27" s="27">
        <f aca="true" t="shared" si="4" ref="I27:O27">I24+I25</f>
        <v>0</v>
      </c>
      <c r="J27" s="115">
        <f t="shared" si="4"/>
        <v>0</v>
      </c>
      <c r="K27" s="182">
        <f t="shared" si="4"/>
        <v>0</v>
      </c>
      <c r="L27" s="115">
        <f t="shared" si="4"/>
        <v>0</v>
      </c>
      <c r="M27" s="182">
        <f t="shared" si="4"/>
        <v>0</v>
      </c>
      <c r="N27" s="115">
        <f t="shared" si="4"/>
        <v>0</v>
      </c>
      <c r="O27" s="182">
        <f t="shared" si="4"/>
        <v>0</v>
      </c>
      <c r="P27" s="115">
        <f>P24+P25</f>
        <v>0</v>
      </c>
      <c r="Q27" s="182">
        <f>Q24+Q25</f>
        <v>0</v>
      </c>
      <c r="R27" s="155"/>
      <c r="S27" s="155"/>
      <c r="T27" s="155"/>
      <c r="U27" s="155"/>
      <c r="V27" s="155"/>
      <c r="W27" s="155"/>
      <c r="X27" s="155"/>
      <c r="Y27" s="155"/>
    </row>
    <row r="28" spans="1:25" ht="15.75" customHeight="1">
      <c r="A28" s="183"/>
      <c r="F28" s="155"/>
      <c r="G28" s="155"/>
      <c r="H28" s="155"/>
      <c r="I28" s="155"/>
      <c r="J28" s="155"/>
      <c r="K28" s="155"/>
      <c r="L28" s="184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</row>
    <row r="29" spans="1:25" ht="15.75" customHeight="1">
      <c r="A29" s="114"/>
      <c r="F29" s="155"/>
      <c r="G29" s="155"/>
      <c r="H29" s="155"/>
      <c r="I29" s="155"/>
      <c r="J29" s="185"/>
      <c r="K29" s="185"/>
      <c r="L29" s="184"/>
      <c r="M29" s="155"/>
      <c r="N29" s="155"/>
      <c r="O29" s="185"/>
      <c r="P29" s="155"/>
      <c r="Q29" s="185" t="s">
        <v>107</v>
      </c>
      <c r="R29" s="155"/>
      <c r="S29" s="155"/>
      <c r="T29" s="155"/>
      <c r="U29" s="155"/>
      <c r="V29" s="155"/>
      <c r="W29" s="155"/>
      <c r="X29" s="155"/>
      <c r="Y29" s="185"/>
    </row>
    <row r="30" spans="1:25" ht="15.75" customHeight="1">
      <c r="A30" s="186" t="s">
        <v>69</v>
      </c>
      <c r="B30" s="187"/>
      <c r="C30" s="187"/>
      <c r="D30" s="187"/>
      <c r="E30" s="188"/>
      <c r="F30" s="189" t="s">
        <v>253</v>
      </c>
      <c r="G30" s="190"/>
      <c r="H30" s="189" t="s">
        <v>254</v>
      </c>
      <c r="I30" s="190"/>
      <c r="J30" s="189" t="s">
        <v>255</v>
      </c>
      <c r="K30" s="190"/>
      <c r="L30" s="189" t="s">
        <v>256</v>
      </c>
      <c r="M30" s="190"/>
      <c r="N30" s="189" t="s">
        <v>257</v>
      </c>
      <c r="O30" s="190"/>
      <c r="P30" s="189" t="s">
        <v>258</v>
      </c>
      <c r="Q30" s="190"/>
      <c r="R30" s="191"/>
      <c r="S30" s="184"/>
      <c r="T30" s="191"/>
      <c r="U30" s="184"/>
      <c r="V30" s="191"/>
      <c r="W30" s="184"/>
      <c r="X30" s="191"/>
      <c r="Y30" s="184"/>
    </row>
    <row r="31" spans="1:25" ht="15.75" customHeight="1">
      <c r="A31" s="192"/>
      <c r="B31" s="193"/>
      <c r="C31" s="193"/>
      <c r="D31" s="193"/>
      <c r="E31" s="194"/>
      <c r="F31" s="149" t="s">
        <v>244</v>
      </c>
      <c r="G31" s="150" t="s">
        <v>2</v>
      </c>
      <c r="H31" s="149" t="s">
        <v>244</v>
      </c>
      <c r="I31" s="150" t="s">
        <v>2</v>
      </c>
      <c r="J31" s="149" t="s">
        <v>244</v>
      </c>
      <c r="K31" s="150" t="s">
        <v>2</v>
      </c>
      <c r="L31" s="149" t="s">
        <v>244</v>
      </c>
      <c r="M31" s="150" t="s">
        <v>2</v>
      </c>
      <c r="N31" s="149" t="s">
        <v>244</v>
      </c>
      <c r="O31" s="277" t="s">
        <v>2</v>
      </c>
      <c r="P31" s="149" t="s">
        <v>244</v>
      </c>
      <c r="Q31" s="277" t="s">
        <v>2</v>
      </c>
      <c r="R31" s="198"/>
      <c r="S31" s="198"/>
      <c r="T31" s="198"/>
      <c r="U31" s="198"/>
      <c r="V31" s="198"/>
      <c r="W31" s="198"/>
      <c r="X31" s="198"/>
      <c r="Y31" s="198"/>
    </row>
    <row r="32" spans="1:25" ht="15.75" customHeight="1">
      <c r="A32" s="152" t="s">
        <v>85</v>
      </c>
      <c r="B32" s="76" t="s">
        <v>50</v>
      </c>
      <c r="C32" s="77"/>
      <c r="D32" s="77"/>
      <c r="E32" s="199" t="s">
        <v>41</v>
      </c>
      <c r="F32" s="9">
        <v>473</v>
      </c>
      <c r="G32" s="28">
        <v>496</v>
      </c>
      <c r="H32" s="9">
        <v>453</v>
      </c>
      <c r="I32" s="18">
        <v>180</v>
      </c>
      <c r="J32" s="9">
        <v>2068</v>
      </c>
      <c r="K32" s="18">
        <v>1791</v>
      </c>
      <c r="L32" s="9">
        <v>177</v>
      </c>
      <c r="M32" s="28">
        <v>178</v>
      </c>
      <c r="N32" s="9">
        <v>251</v>
      </c>
      <c r="O32" s="28">
        <v>275</v>
      </c>
      <c r="P32" s="200">
        <v>8</v>
      </c>
      <c r="Q32" s="40">
        <v>9</v>
      </c>
      <c r="R32" s="25"/>
      <c r="S32" s="25"/>
      <c r="T32" s="201"/>
      <c r="U32" s="201"/>
      <c r="V32" s="25"/>
      <c r="W32" s="25"/>
      <c r="X32" s="201"/>
      <c r="Y32" s="201"/>
    </row>
    <row r="33" spans="1:25" ht="15.75" customHeight="1">
      <c r="A33" s="202"/>
      <c r="B33" s="134"/>
      <c r="C33" s="84" t="s">
        <v>70</v>
      </c>
      <c r="D33" s="85"/>
      <c r="E33" s="203"/>
      <c r="F33" s="15">
        <v>451</v>
      </c>
      <c r="G33" s="29">
        <v>476</v>
      </c>
      <c r="H33" s="15">
        <v>453</v>
      </c>
      <c r="I33" s="29">
        <v>180</v>
      </c>
      <c r="J33" s="15">
        <v>1660</v>
      </c>
      <c r="K33" s="29">
        <v>1414</v>
      </c>
      <c r="L33" s="15">
        <v>172</v>
      </c>
      <c r="M33" s="29">
        <v>174</v>
      </c>
      <c r="N33" s="15">
        <v>73</v>
      </c>
      <c r="O33" s="29">
        <v>81</v>
      </c>
      <c r="P33" s="204">
        <v>0</v>
      </c>
      <c r="Q33" s="49">
        <v>0</v>
      </c>
      <c r="R33" s="25"/>
      <c r="S33" s="25"/>
      <c r="T33" s="201"/>
      <c r="U33" s="201"/>
      <c r="V33" s="25"/>
      <c r="W33" s="25"/>
      <c r="X33" s="201"/>
      <c r="Y33" s="201"/>
    </row>
    <row r="34" spans="1:25" ht="15.75" customHeight="1">
      <c r="A34" s="202"/>
      <c r="B34" s="134"/>
      <c r="C34" s="205"/>
      <c r="D34" s="119" t="s">
        <v>71</v>
      </c>
      <c r="E34" s="206"/>
      <c r="F34" s="10">
        <v>451</v>
      </c>
      <c r="G34" s="19">
        <v>476</v>
      </c>
      <c r="H34" s="10">
        <v>453</v>
      </c>
      <c r="I34" s="19">
        <v>180</v>
      </c>
      <c r="J34" s="10">
        <v>0</v>
      </c>
      <c r="K34" s="19">
        <v>0</v>
      </c>
      <c r="L34" s="10">
        <v>172</v>
      </c>
      <c r="M34" s="19">
        <v>174</v>
      </c>
      <c r="N34" s="10">
        <v>21</v>
      </c>
      <c r="O34" s="19">
        <v>25</v>
      </c>
      <c r="P34" s="207">
        <v>0</v>
      </c>
      <c r="Q34" s="42">
        <v>0</v>
      </c>
      <c r="R34" s="25"/>
      <c r="S34" s="25"/>
      <c r="T34" s="201"/>
      <c r="U34" s="201"/>
      <c r="V34" s="25"/>
      <c r="W34" s="25"/>
      <c r="X34" s="201"/>
      <c r="Y34" s="201"/>
    </row>
    <row r="35" spans="1:25" ht="15.75" customHeight="1">
      <c r="A35" s="202"/>
      <c r="B35" s="103"/>
      <c r="C35" s="208" t="s">
        <v>72</v>
      </c>
      <c r="D35" s="159"/>
      <c r="E35" s="209"/>
      <c r="F35" s="11">
        <v>22</v>
      </c>
      <c r="G35" s="20">
        <v>20</v>
      </c>
      <c r="H35" s="11">
        <v>0</v>
      </c>
      <c r="I35" s="20">
        <v>0</v>
      </c>
      <c r="J35" s="13">
        <v>408</v>
      </c>
      <c r="K35" s="34">
        <v>377</v>
      </c>
      <c r="L35" s="11">
        <v>5</v>
      </c>
      <c r="M35" s="20">
        <v>4</v>
      </c>
      <c r="N35" s="11">
        <v>178</v>
      </c>
      <c r="O35" s="20">
        <v>195</v>
      </c>
      <c r="P35" s="210">
        <v>8</v>
      </c>
      <c r="Q35" s="43">
        <v>9</v>
      </c>
      <c r="R35" s="25"/>
      <c r="S35" s="25"/>
      <c r="T35" s="201"/>
      <c r="U35" s="201"/>
      <c r="V35" s="25"/>
      <c r="W35" s="25"/>
      <c r="X35" s="201"/>
      <c r="Y35" s="201"/>
    </row>
    <row r="36" spans="1:25" ht="15.75" customHeight="1">
      <c r="A36" s="202"/>
      <c r="B36" s="122" t="s">
        <v>53</v>
      </c>
      <c r="C36" s="95"/>
      <c r="D36" s="95"/>
      <c r="E36" s="199" t="s">
        <v>42</v>
      </c>
      <c r="F36" s="12">
        <v>185</v>
      </c>
      <c r="G36" s="28">
        <v>183</v>
      </c>
      <c r="H36" s="12">
        <v>63</v>
      </c>
      <c r="I36" s="28">
        <v>27</v>
      </c>
      <c r="J36" s="12">
        <v>1915</v>
      </c>
      <c r="K36" s="28">
        <v>1671</v>
      </c>
      <c r="L36" s="12">
        <v>100</v>
      </c>
      <c r="M36" s="28">
        <v>98</v>
      </c>
      <c r="N36" s="12">
        <v>247</v>
      </c>
      <c r="O36" s="28">
        <v>271</v>
      </c>
      <c r="P36" s="211">
        <v>8</v>
      </c>
      <c r="Q36" s="44">
        <v>9</v>
      </c>
      <c r="R36" s="25"/>
      <c r="S36" s="25"/>
      <c r="T36" s="25"/>
      <c r="U36" s="25"/>
      <c r="V36" s="25"/>
      <c r="W36" s="25"/>
      <c r="X36" s="201"/>
      <c r="Y36" s="201"/>
    </row>
    <row r="37" spans="1:25" ht="15.75" customHeight="1">
      <c r="A37" s="202"/>
      <c r="B37" s="134"/>
      <c r="C37" s="119" t="s">
        <v>73</v>
      </c>
      <c r="D37" s="5"/>
      <c r="E37" s="206"/>
      <c r="F37" s="10">
        <v>136</v>
      </c>
      <c r="G37" s="19">
        <v>116</v>
      </c>
      <c r="H37" s="10">
        <v>39</v>
      </c>
      <c r="I37" s="19">
        <v>16</v>
      </c>
      <c r="J37" s="10">
        <v>1657</v>
      </c>
      <c r="K37" s="19">
        <v>1416</v>
      </c>
      <c r="L37" s="10">
        <v>83</v>
      </c>
      <c r="M37" s="19">
        <v>82</v>
      </c>
      <c r="N37" s="10">
        <v>192</v>
      </c>
      <c r="O37" s="19">
        <v>213</v>
      </c>
      <c r="P37" s="207">
        <v>0</v>
      </c>
      <c r="Q37" s="42">
        <v>0</v>
      </c>
      <c r="R37" s="25"/>
      <c r="S37" s="25"/>
      <c r="T37" s="25"/>
      <c r="U37" s="25"/>
      <c r="V37" s="25"/>
      <c r="W37" s="25"/>
      <c r="X37" s="201"/>
      <c r="Y37" s="201"/>
    </row>
    <row r="38" spans="1:25" ht="15.75" customHeight="1">
      <c r="A38" s="202"/>
      <c r="B38" s="103"/>
      <c r="C38" s="119" t="s">
        <v>74</v>
      </c>
      <c r="D38" s="5"/>
      <c r="E38" s="206"/>
      <c r="F38" s="10">
        <v>49</v>
      </c>
      <c r="G38" s="22">
        <v>67</v>
      </c>
      <c r="H38" s="10">
        <v>24</v>
      </c>
      <c r="I38" s="19">
        <v>12</v>
      </c>
      <c r="J38" s="10">
        <v>258</v>
      </c>
      <c r="K38" s="19">
        <v>255</v>
      </c>
      <c r="L38" s="10">
        <v>17</v>
      </c>
      <c r="M38" s="19">
        <v>16</v>
      </c>
      <c r="N38" s="10">
        <v>55</v>
      </c>
      <c r="O38" s="19">
        <v>58</v>
      </c>
      <c r="P38" s="207">
        <v>8</v>
      </c>
      <c r="Q38" s="42">
        <v>9</v>
      </c>
      <c r="R38" s="201"/>
      <c r="S38" s="201"/>
      <c r="T38" s="25"/>
      <c r="U38" s="25"/>
      <c r="V38" s="25"/>
      <c r="W38" s="25"/>
      <c r="X38" s="201"/>
      <c r="Y38" s="201"/>
    </row>
    <row r="39" spans="1:25" ht="15.75" customHeight="1">
      <c r="A39" s="212"/>
      <c r="B39" s="128" t="s">
        <v>75</v>
      </c>
      <c r="C39" s="131"/>
      <c r="D39" s="131"/>
      <c r="E39" s="213" t="s">
        <v>164</v>
      </c>
      <c r="F39" s="14">
        <f>F32-F36</f>
        <v>288</v>
      </c>
      <c r="G39" s="27">
        <f aca="true" t="shared" si="5" ref="G39:O39">G32-G36</f>
        <v>313</v>
      </c>
      <c r="H39" s="14">
        <f t="shared" si="5"/>
        <v>390</v>
      </c>
      <c r="I39" s="27">
        <f t="shared" si="5"/>
        <v>153</v>
      </c>
      <c r="J39" s="14">
        <f t="shared" si="5"/>
        <v>153</v>
      </c>
      <c r="K39" s="27">
        <f t="shared" si="5"/>
        <v>120</v>
      </c>
      <c r="L39" s="14">
        <f t="shared" si="5"/>
        <v>77</v>
      </c>
      <c r="M39" s="27">
        <f>M32-M36</f>
        <v>80</v>
      </c>
      <c r="N39" s="14">
        <f>N32-N36</f>
        <v>4</v>
      </c>
      <c r="O39" s="27">
        <f t="shared" si="5"/>
        <v>4</v>
      </c>
      <c r="P39" s="214">
        <f>P32-P36</f>
        <v>0</v>
      </c>
      <c r="Q39" s="45">
        <f>Q32-Q36</f>
        <v>0</v>
      </c>
      <c r="R39" s="25"/>
      <c r="S39" s="25"/>
      <c r="T39" s="25"/>
      <c r="U39" s="25"/>
      <c r="V39" s="25"/>
      <c r="W39" s="25"/>
      <c r="X39" s="201"/>
      <c r="Y39" s="201"/>
    </row>
    <row r="40" spans="1:25" ht="15.75" customHeight="1">
      <c r="A40" s="152" t="s">
        <v>86</v>
      </c>
      <c r="B40" s="122" t="s">
        <v>76</v>
      </c>
      <c r="C40" s="95"/>
      <c r="D40" s="95"/>
      <c r="E40" s="199" t="s">
        <v>44</v>
      </c>
      <c r="F40" s="12">
        <v>1135</v>
      </c>
      <c r="G40" s="25">
        <v>521</v>
      </c>
      <c r="H40" s="12">
        <v>13</v>
      </c>
      <c r="I40" s="28">
        <v>58</v>
      </c>
      <c r="J40" s="12">
        <v>1445</v>
      </c>
      <c r="K40" s="28">
        <v>1775</v>
      </c>
      <c r="L40" s="12">
        <v>63</v>
      </c>
      <c r="M40" s="28">
        <v>115</v>
      </c>
      <c r="N40" s="12">
        <v>329</v>
      </c>
      <c r="O40" s="28">
        <v>280</v>
      </c>
      <c r="P40" s="211">
        <v>25</v>
      </c>
      <c r="Q40" s="44">
        <v>24</v>
      </c>
      <c r="R40" s="25"/>
      <c r="S40" s="25"/>
      <c r="T40" s="201"/>
      <c r="U40" s="201"/>
      <c r="V40" s="201"/>
      <c r="W40" s="201"/>
      <c r="X40" s="25"/>
      <c r="Y40" s="25"/>
    </row>
    <row r="41" spans="1:25" ht="15.75" customHeight="1">
      <c r="A41" s="215"/>
      <c r="B41" s="103"/>
      <c r="C41" s="119" t="s">
        <v>77</v>
      </c>
      <c r="D41" s="5"/>
      <c r="E41" s="206"/>
      <c r="F41" s="13">
        <v>216</v>
      </c>
      <c r="G41" s="30">
        <v>0</v>
      </c>
      <c r="H41" s="13">
        <v>0</v>
      </c>
      <c r="I41" s="34">
        <v>0</v>
      </c>
      <c r="J41" s="10">
        <v>153</v>
      </c>
      <c r="K41" s="19">
        <v>228</v>
      </c>
      <c r="L41" s="10">
        <v>0</v>
      </c>
      <c r="M41" s="19">
        <v>0</v>
      </c>
      <c r="N41" s="10">
        <v>0</v>
      </c>
      <c r="O41" s="19">
        <v>0</v>
      </c>
      <c r="P41" s="207">
        <v>0</v>
      </c>
      <c r="Q41" s="42">
        <v>0</v>
      </c>
      <c r="R41" s="201"/>
      <c r="S41" s="201"/>
      <c r="T41" s="201"/>
      <c r="U41" s="201"/>
      <c r="V41" s="201"/>
      <c r="W41" s="201"/>
      <c r="X41" s="25"/>
      <c r="Y41" s="25"/>
    </row>
    <row r="42" spans="1:25" ht="15.75" customHeight="1">
      <c r="A42" s="215"/>
      <c r="B42" s="122" t="s">
        <v>64</v>
      </c>
      <c r="C42" s="95"/>
      <c r="D42" s="95"/>
      <c r="E42" s="199" t="s">
        <v>45</v>
      </c>
      <c r="F42" s="12">
        <v>1446</v>
      </c>
      <c r="G42" s="25">
        <v>865</v>
      </c>
      <c r="H42" s="12">
        <v>451</v>
      </c>
      <c r="I42" s="28">
        <v>332</v>
      </c>
      <c r="J42" s="12">
        <v>1393</v>
      </c>
      <c r="K42" s="28">
        <v>1771</v>
      </c>
      <c r="L42" s="12">
        <v>139</v>
      </c>
      <c r="M42" s="28">
        <v>192</v>
      </c>
      <c r="N42" s="12">
        <v>327</v>
      </c>
      <c r="O42" s="28">
        <v>282</v>
      </c>
      <c r="P42" s="211">
        <v>25</v>
      </c>
      <c r="Q42" s="44">
        <v>24</v>
      </c>
      <c r="R42" s="25"/>
      <c r="S42" s="25"/>
      <c r="T42" s="201"/>
      <c r="U42" s="201"/>
      <c r="V42" s="25"/>
      <c r="W42" s="25"/>
      <c r="X42" s="25"/>
      <c r="Y42" s="25"/>
    </row>
    <row r="43" spans="1:25" ht="15.75" customHeight="1">
      <c r="A43" s="215"/>
      <c r="B43" s="103"/>
      <c r="C43" s="119" t="s">
        <v>78</v>
      </c>
      <c r="D43" s="5"/>
      <c r="E43" s="206"/>
      <c r="F43" s="10">
        <v>339</v>
      </c>
      <c r="G43" s="22">
        <v>838</v>
      </c>
      <c r="H43" s="10">
        <v>108</v>
      </c>
      <c r="I43" s="19">
        <v>165</v>
      </c>
      <c r="J43" s="13">
        <v>629</v>
      </c>
      <c r="K43" s="34">
        <v>621</v>
      </c>
      <c r="L43" s="10">
        <v>78</v>
      </c>
      <c r="M43" s="19">
        <v>126</v>
      </c>
      <c r="N43" s="10">
        <v>163</v>
      </c>
      <c r="O43" s="19">
        <v>160</v>
      </c>
      <c r="P43" s="207">
        <v>25</v>
      </c>
      <c r="Q43" s="42">
        <v>24</v>
      </c>
      <c r="R43" s="201"/>
      <c r="S43" s="25"/>
      <c r="T43" s="201"/>
      <c r="U43" s="201"/>
      <c r="V43" s="25"/>
      <c r="W43" s="25"/>
      <c r="X43" s="201"/>
      <c r="Y43" s="201"/>
    </row>
    <row r="44" spans="1:25" ht="15.75" customHeight="1">
      <c r="A44" s="216"/>
      <c r="B44" s="113" t="s">
        <v>75</v>
      </c>
      <c r="C44" s="114"/>
      <c r="D44" s="114"/>
      <c r="E44" s="213" t="s">
        <v>165</v>
      </c>
      <c r="F44" s="17">
        <f>F40-F42</f>
        <v>-311</v>
      </c>
      <c r="G44" s="24">
        <f aca="true" t="shared" si="6" ref="G44:O44">G40-G42</f>
        <v>-344</v>
      </c>
      <c r="H44" s="17">
        <f t="shared" si="6"/>
        <v>-438</v>
      </c>
      <c r="I44" s="24">
        <f t="shared" si="6"/>
        <v>-274</v>
      </c>
      <c r="J44" s="17">
        <f t="shared" si="6"/>
        <v>52</v>
      </c>
      <c r="K44" s="24">
        <f t="shared" si="6"/>
        <v>4</v>
      </c>
      <c r="L44" s="17">
        <f t="shared" si="6"/>
        <v>-76</v>
      </c>
      <c r="M44" s="24">
        <f>M40-M42</f>
        <v>-77</v>
      </c>
      <c r="N44" s="17">
        <f>N40-N42</f>
        <v>2</v>
      </c>
      <c r="O44" s="24">
        <f t="shared" si="6"/>
        <v>-2</v>
      </c>
      <c r="P44" s="217">
        <f>P40-P42</f>
        <v>0</v>
      </c>
      <c r="Q44" s="46">
        <f>Q40-Q42</f>
        <v>0</v>
      </c>
      <c r="R44" s="25"/>
      <c r="S44" s="25"/>
      <c r="T44" s="201"/>
      <c r="U44" s="201"/>
      <c r="V44" s="25"/>
      <c r="W44" s="25"/>
      <c r="X44" s="25"/>
      <c r="Y44" s="25"/>
    </row>
    <row r="45" spans="1:25" ht="15.75" customHeight="1">
      <c r="A45" s="218" t="s">
        <v>87</v>
      </c>
      <c r="B45" s="219" t="s">
        <v>79</v>
      </c>
      <c r="C45" s="220"/>
      <c r="D45" s="220"/>
      <c r="E45" s="221" t="s">
        <v>166</v>
      </c>
      <c r="F45" s="33">
        <f>F39+F44</f>
        <v>-23</v>
      </c>
      <c r="G45" s="31">
        <f aca="true" t="shared" si="7" ref="G45:O45">G39+G44</f>
        <v>-31</v>
      </c>
      <c r="H45" s="33">
        <f t="shared" si="7"/>
        <v>-48</v>
      </c>
      <c r="I45" s="31">
        <f t="shared" si="7"/>
        <v>-121</v>
      </c>
      <c r="J45" s="33">
        <f t="shared" si="7"/>
        <v>205</v>
      </c>
      <c r="K45" s="31">
        <f t="shared" si="7"/>
        <v>124</v>
      </c>
      <c r="L45" s="33">
        <f t="shared" si="7"/>
        <v>1</v>
      </c>
      <c r="M45" s="31">
        <f>M39+M44</f>
        <v>3</v>
      </c>
      <c r="N45" s="33">
        <f>N39+N44</f>
        <v>6</v>
      </c>
      <c r="O45" s="31">
        <f t="shared" si="7"/>
        <v>2</v>
      </c>
      <c r="P45" s="222">
        <f>P39+P44</f>
        <v>0</v>
      </c>
      <c r="Q45" s="47">
        <f>Q39+Q44</f>
        <v>0</v>
      </c>
      <c r="R45" s="25"/>
      <c r="S45" s="25"/>
      <c r="T45" s="25"/>
      <c r="U45" s="25"/>
      <c r="V45" s="25"/>
      <c r="W45" s="25"/>
      <c r="X45" s="25"/>
      <c r="Y45" s="25"/>
    </row>
    <row r="46" spans="1:25" ht="15.75" customHeight="1">
      <c r="A46" s="223"/>
      <c r="B46" s="4" t="s">
        <v>80</v>
      </c>
      <c r="C46" s="5"/>
      <c r="D46" s="5"/>
      <c r="E46" s="5"/>
      <c r="F46" s="13">
        <v>0</v>
      </c>
      <c r="G46" s="30">
        <v>0</v>
      </c>
      <c r="H46" s="13">
        <v>0</v>
      </c>
      <c r="I46" s="34">
        <v>0</v>
      </c>
      <c r="J46" s="13"/>
      <c r="K46" s="34">
        <v>0</v>
      </c>
      <c r="L46" s="10">
        <v>0</v>
      </c>
      <c r="M46" s="19">
        <v>0</v>
      </c>
      <c r="N46" s="13"/>
      <c r="O46" s="19">
        <v>0</v>
      </c>
      <c r="P46" s="224">
        <v>0</v>
      </c>
      <c r="Q46" s="48">
        <v>0</v>
      </c>
      <c r="R46" s="201"/>
      <c r="S46" s="201"/>
      <c r="T46" s="201"/>
      <c r="U46" s="201"/>
      <c r="V46" s="201"/>
      <c r="W46" s="201"/>
      <c r="X46" s="201"/>
      <c r="Y46" s="201"/>
    </row>
    <row r="47" spans="1:25" ht="15.75" customHeight="1">
      <c r="A47" s="223"/>
      <c r="B47" s="4" t="s">
        <v>81</v>
      </c>
      <c r="C47" s="5"/>
      <c r="D47" s="5"/>
      <c r="E47" s="5"/>
      <c r="F47" s="10">
        <v>27</v>
      </c>
      <c r="G47" s="19">
        <v>50</v>
      </c>
      <c r="H47" s="10">
        <v>13</v>
      </c>
      <c r="I47" s="19">
        <v>60</v>
      </c>
      <c r="J47" s="10">
        <v>239</v>
      </c>
      <c r="K47" s="19">
        <v>158</v>
      </c>
      <c r="L47" s="10">
        <v>8</v>
      </c>
      <c r="M47" s="19">
        <v>8</v>
      </c>
      <c r="N47" s="10">
        <v>17</v>
      </c>
      <c r="O47" s="19">
        <v>14</v>
      </c>
      <c r="P47" s="207">
        <v>0</v>
      </c>
      <c r="Q47" s="42">
        <v>0</v>
      </c>
      <c r="R47" s="25"/>
      <c r="S47" s="25"/>
      <c r="T47" s="25"/>
      <c r="U47" s="25"/>
      <c r="V47" s="25"/>
      <c r="W47" s="25"/>
      <c r="X47" s="25"/>
      <c r="Y47" s="25"/>
    </row>
    <row r="48" spans="1:25" ht="15.75" customHeight="1">
      <c r="A48" s="225"/>
      <c r="B48" s="113" t="s">
        <v>82</v>
      </c>
      <c r="C48" s="114"/>
      <c r="D48" s="114"/>
      <c r="E48" s="114"/>
      <c r="F48" s="14">
        <v>7</v>
      </c>
      <c r="G48" s="32">
        <v>26</v>
      </c>
      <c r="H48" s="14">
        <v>13</v>
      </c>
      <c r="I48" s="32">
        <v>60</v>
      </c>
      <c r="J48" s="14">
        <v>153</v>
      </c>
      <c r="K48" s="32">
        <v>80</v>
      </c>
      <c r="L48" s="14">
        <v>8</v>
      </c>
      <c r="M48" s="32">
        <v>8</v>
      </c>
      <c r="N48" s="14">
        <v>4</v>
      </c>
      <c r="O48" s="32">
        <v>4</v>
      </c>
      <c r="P48" s="214">
        <v>0</v>
      </c>
      <c r="Q48" s="45">
        <v>0</v>
      </c>
      <c r="R48" s="25"/>
      <c r="S48" s="25"/>
      <c r="T48" s="25"/>
      <c r="U48" s="25"/>
      <c r="V48" s="25"/>
      <c r="W48" s="25"/>
      <c r="X48" s="25"/>
      <c r="Y48" s="25"/>
    </row>
    <row r="49" spans="1:15" ht="15.75" customHeight="1">
      <c r="A49" s="183" t="s">
        <v>167</v>
      </c>
      <c r="O49" s="64"/>
    </row>
    <row r="50" spans="1:15" ht="15.75" customHeight="1">
      <c r="A50" s="183"/>
      <c r="O50" s="134"/>
    </row>
  </sheetData>
  <sheetProtection/>
  <mergeCells count="32">
    <mergeCell ref="P30:Q30"/>
    <mergeCell ref="P6:Q6"/>
    <mergeCell ref="P25:P26"/>
    <mergeCell ref="Q25:Q26"/>
    <mergeCell ref="A6:E7"/>
    <mergeCell ref="F6:G6"/>
    <mergeCell ref="H6:I6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rintOptions horizontalCentered="1"/>
  <pageMargins left="0.7874015748031497" right="0.2755905511811024" top="0.3937007874015748" bottom="0.35433070866141736" header="0.1968503937007874" footer="0.1968503937007874"/>
  <pageSetup horizontalDpi="600" verticalDpi="600" orientation="landscape" paperSize="9" scale="63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130" zoomScaleSheetLayoutView="130" zoomScalePageLayoutView="0" workbookViewId="0" topLeftCell="A1">
      <selection activeCell="A1" sqref="A1:IV16384"/>
    </sheetView>
  </sheetViews>
  <sheetFormatPr defaultColWidth="8.796875" defaultRowHeight="14.25"/>
  <cols>
    <col min="1" max="2" width="3.59765625" style="8" customWidth="1"/>
    <col min="3" max="3" width="21.3984375" style="8" customWidth="1"/>
    <col min="4" max="4" width="20" style="8" customWidth="1"/>
    <col min="5" max="14" width="12.59765625" style="8" customWidth="1"/>
    <col min="15" max="16384" width="9" style="8" customWidth="1"/>
  </cols>
  <sheetData>
    <row r="1" spans="1:4" ht="33.75" customHeight="1">
      <c r="A1" s="231" t="s">
        <v>0</v>
      </c>
      <c r="B1" s="231"/>
      <c r="C1" s="137" t="s">
        <v>250</v>
      </c>
      <c r="D1" s="278"/>
    </row>
    <row r="3" spans="1:10" ht="15" customHeight="1">
      <c r="A3" s="139" t="s">
        <v>168</v>
      </c>
      <c r="B3" s="139"/>
      <c r="C3" s="139"/>
      <c r="D3" s="139"/>
      <c r="E3" s="139"/>
      <c r="F3" s="139"/>
      <c r="I3" s="139"/>
      <c r="J3" s="139"/>
    </row>
    <row r="4" spans="1:10" ht="15" customHeight="1">
      <c r="A4" s="139"/>
      <c r="B4" s="139"/>
      <c r="C4" s="139"/>
      <c r="D4" s="139"/>
      <c r="E4" s="139"/>
      <c r="F4" s="139"/>
      <c r="I4" s="139"/>
      <c r="J4" s="139"/>
    </row>
    <row r="5" spans="1:14" ht="15" customHeight="1">
      <c r="A5" s="279"/>
      <c r="B5" s="279" t="s">
        <v>246</v>
      </c>
      <c r="C5" s="279"/>
      <c r="D5" s="279"/>
      <c r="H5" s="140"/>
      <c r="L5" s="140"/>
      <c r="N5" s="140" t="s">
        <v>169</v>
      </c>
    </row>
    <row r="6" spans="1:14" ht="15" customHeight="1">
      <c r="A6" s="280"/>
      <c r="B6" s="281"/>
      <c r="C6" s="281"/>
      <c r="D6" s="281"/>
      <c r="E6" s="282" t="s">
        <v>261</v>
      </c>
      <c r="F6" s="283"/>
      <c r="G6" s="282" t="s">
        <v>262</v>
      </c>
      <c r="H6" s="283"/>
      <c r="I6" s="282" t="s">
        <v>263</v>
      </c>
      <c r="J6" s="283"/>
      <c r="K6" s="282" t="s">
        <v>264</v>
      </c>
      <c r="L6" s="283"/>
      <c r="M6" s="282"/>
      <c r="N6" s="283"/>
    </row>
    <row r="7" spans="1:14" ht="15" customHeight="1">
      <c r="A7" s="69"/>
      <c r="B7" s="70"/>
      <c r="C7" s="70"/>
      <c r="D7" s="70"/>
      <c r="E7" s="284" t="s">
        <v>247</v>
      </c>
      <c r="F7" s="285" t="s">
        <v>2</v>
      </c>
      <c r="G7" s="284" t="s">
        <v>244</v>
      </c>
      <c r="H7" s="285" t="s">
        <v>2</v>
      </c>
      <c r="I7" s="284" t="s">
        <v>244</v>
      </c>
      <c r="J7" s="285" t="s">
        <v>2</v>
      </c>
      <c r="K7" s="284" t="s">
        <v>244</v>
      </c>
      <c r="L7" s="285" t="s">
        <v>2</v>
      </c>
      <c r="M7" s="284" t="s">
        <v>244</v>
      </c>
      <c r="N7" s="286" t="s">
        <v>2</v>
      </c>
    </row>
    <row r="8" spans="1:14" ht="18" customHeight="1">
      <c r="A8" s="75" t="s">
        <v>170</v>
      </c>
      <c r="B8" s="287" t="s">
        <v>171</v>
      </c>
      <c r="C8" s="288"/>
      <c r="D8" s="288"/>
      <c r="E8" s="289">
        <v>1</v>
      </c>
      <c r="F8" s="290">
        <v>1</v>
      </c>
      <c r="G8" s="289">
        <v>1</v>
      </c>
      <c r="H8" s="290">
        <v>1</v>
      </c>
      <c r="I8" s="289">
        <v>23</v>
      </c>
      <c r="J8" s="290">
        <v>23</v>
      </c>
      <c r="K8" s="289">
        <v>18</v>
      </c>
      <c r="L8" s="290">
        <v>18</v>
      </c>
      <c r="M8" s="289"/>
      <c r="N8" s="291"/>
    </row>
    <row r="9" spans="1:14" ht="18" customHeight="1">
      <c r="A9" s="82"/>
      <c r="B9" s="75" t="s">
        <v>172</v>
      </c>
      <c r="C9" s="249" t="s">
        <v>173</v>
      </c>
      <c r="D9" s="250"/>
      <c r="E9" s="292">
        <v>10</v>
      </c>
      <c r="F9" s="293">
        <v>10</v>
      </c>
      <c r="G9" s="292">
        <v>8236</v>
      </c>
      <c r="H9" s="293">
        <v>8236</v>
      </c>
      <c r="I9" s="292">
        <v>2900</v>
      </c>
      <c r="J9" s="293">
        <v>2900</v>
      </c>
      <c r="K9" s="292">
        <v>1620</v>
      </c>
      <c r="L9" s="293">
        <v>1620</v>
      </c>
      <c r="M9" s="292"/>
      <c r="N9" s="294"/>
    </row>
    <row r="10" spans="1:14" ht="18" customHeight="1">
      <c r="A10" s="82"/>
      <c r="B10" s="82"/>
      <c r="C10" s="4" t="s">
        <v>174</v>
      </c>
      <c r="D10" s="5"/>
      <c r="E10" s="295">
        <v>10</v>
      </c>
      <c r="F10" s="296">
        <v>10</v>
      </c>
      <c r="G10" s="295">
        <v>8236</v>
      </c>
      <c r="H10" s="296">
        <v>8236</v>
      </c>
      <c r="I10" s="295">
        <v>1995</v>
      </c>
      <c r="J10" s="296">
        <v>1995</v>
      </c>
      <c r="K10" s="295">
        <v>884</v>
      </c>
      <c r="L10" s="296">
        <v>884</v>
      </c>
      <c r="M10" s="295"/>
      <c r="N10" s="297"/>
    </row>
    <row r="11" spans="1:14" ht="18" customHeight="1">
      <c r="A11" s="82"/>
      <c r="B11" s="82"/>
      <c r="C11" s="4" t="s">
        <v>175</v>
      </c>
      <c r="D11" s="5"/>
      <c r="E11" s="295">
        <v>0</v>
      </c>
      <c r="F11" s="296">
        <v>0</v>
      </c>
      <c r="G11" s="295">
        <v>0</v>
      </c>
      <c r="H11" s="296">
        <v>0</v>
      </c>
      <c r="I11" s="295">
        <v>578</v>
      </c>
      <c r="J11" s="296">
        <v>578</v>
      </c>
      <c r="K11" s="295">
        <v>272</v>
      </c>
      <c r="L11" s="296">
        <v>272</v>
      </c>
      <c r="M11" s="295"/>
      <c r="N11" s="297"/>
    </row>
    <row r="12" spans="1:14" ht="18" customHeight="1">
      <c r="A12" s="82"/>
      <c r="B12" s="82"/>
      <c r="C12" s="4" t="s">
        <v>176</v>
      </c>
      <c r="D12" s="5"/>
      <c r="E12" s="295">
        <v>0</v>
      </c>
      <c r="F12" s="296">
        <v>0</v>
      </c>
      <c r="G12" s="295">
        <v>0</v>
      </c>
      <c r="H12" s="296">
        <v>0</v>
      </c>
      <c r="I12" s="295">
        <v>327</v>
      </c>
      <c r="J12" s="296">
        <v>327</v>
      </c>
      <c r="K12" s="295">
        <v>464</v>
      </c>
      <c r="L12" s="296">
        <v>464</v>
      </c>
      <c r="M12" s="295"/>
      <c r="N12" s="297"/>
    </row>
    <row r="13" spans="1:14" ht="18" customHeight="1">
      <c r="A13" s="82"/>
      <c r="B13" s="82"/>
      <c r="C13" s="4" t="s">
        <v>177</v>
      </c>
      <c r="D13" s="5"/>
      <c r="E13" s="295">
        <v>0</v>
      </c>
      <c r="F13" s="296">
        <v>0</v>
      </c>
      <c r="G13" s="295">
        <v>0</v>
      </c>
      <c r="H13" s="296">
        <v>0</v>
      </c>
      <c r="I13" s="295">
        <v>0</v>
      </c>
      <c r="J13" s="296">
        <v>0</v>
      </c>
      <c r="K13" s="295">
        <v>0</v>
      </c>
      <c r="L13" s="296">
        <v>0</v>
      </c>
      <c r="M13" s="295"/>
      <c r="N13" s="297"/>
    </row>
    <row r="14" spans="1:14" ht="18" customHeight="1">
      <c r="A14" s="112"/>
      <c r="B14" s="112"/>
      <c r="C14" s="113" t="s">
        <v>178</v>
      </c>
      <c r="D14" s="114"/>
      <c r="E14" s="298">
        <v>0</v>
      </c>
      <c r="F14" s="299">
        <v>0</v>
      </c>
      <c r="G14" s="298">
        <v>0</v>
      </c>
      <c r="H14" s="299">
        <v>0</v>
      </c>
      <c r="I14" s="298">
        <v>0</v>
      </c>
      <c r="J14" s="299">
        <v>0</v>
      </c>
      <c r="K14" s="298">
        <v>0</v>
      </c>
      <c r="L14" s="299">
        <v>0</v>
      </c>
      <c r="M14" s="298"/>
      <c r="N14" s="300"/>
    </row>
    <row r="15" spans="1:14" ht="18" customHeight="1">
      <c r="A15" s="239" t="s">
        <v>179</v>
      </c>
      <c r="B15" s="75" t="s">
        <v>180</v>
      </c>
      <c r="C15" s="249" t="s">
        <v>181</v>
      </c>
      <c r="D15" s="250"/>
      <c r="E15" s="33">
        <v>3414</v>
      </c>
      <c r="F15" s="301">
        <v>3519</v>
      </c>
      <c r="G15" s="33">
        <v>1011</v>
      </c>
      <c r="H15" s="301">
        <v>707</v>
      </c>
      <c r="I15" s="33">
        <v>2864</v>
      </c>
      <c r="J15" s="301">
        <v>2895</v>
      </c>
      <c r="K15" s="33">
        <v>1552</v>
      </c>
      <c r="L15" s="301">
        <v>1398</v>
      </c>
      <c r="M15" s="33"/>
      <c r="N15" s="302"/>
    </row>
    <row r="16" spans="1:14" ht="18" customHeight="1">
      <c r="A16" s="82"/>
      <c r="B16" s="82"/>
      <c r="C16" s="4" t="s">
        <v>182</v>
      </c>
      <c r="D16" s="5"/>
      <c r="E16" s="10">
        <v>758</v>
      </c>
      <c r="F16" s="19">
        <v>860</v>
      </c>
      <c r="G16" s="10">
        <v>32377</v>
      </c>
      <c r="H16" s="19">
        <v>32391</v>
      </c>
      <c r="I16" s="10">
        <v>1417</v>
      </c>
      <c r="J16" s="19">
        <v>1478</v>
      </c>
      <c r="K16" s="10">
        <v>1753</v>
      </c>
      <c r="L16" s="19">
        <v>1833</v>
      </c>
      <c r="M16" s="10"/>
      <c r="N16" s="7"/>
    </row>
    <row r="17" spans="1:14" ht="18" customHeight="1">
      <c r="A17" s="82"/>
      <c r="B17" s="82"/>
      <c r="C17" s="4" t="s">
        <v>183</v>
      </c>
      <c r="D17" s="5"/>
      <c r="E17" s="10">
        <v>0</v>
      </c>
      <c r="F17" s="19">
        <v>0</v>
      </c>
      <c r="G17" s="10">
        <v>0</v>
      </c>
      <c r="H17" s="19">
        <v>0</v>
      </c>
      <c r="I17" s="10">
        <v>0</v>
      </c>
      <c r="J17" s="19">
        <v>0</v>
      </c>
      <c r="K17" s="10">
        <v>0</v>
      </c>
      <c r="L17" s="19">
        <v>0</v>
      </c>
      <c r="M17" s="10"/>
      <c r="N17" s="7"/>
    </row>
    <row r="18" spans="1:14" ht="18" customHeight="1">
      <c r="A18" s="82"/>
      <c r="B18" s="112"/>
      <c r="C18" s="113" t="s">
        <v>184</v>
      </c>
      <c r="D18" s="114"/>
      <c r="E18" s="14">
        <v>4172</v>
      </c>
      <c r="F18" s="27">
        <v>4379</v>
      </c>
      <c r="G18" s="14">
        <v>33388</v>
      </c>
      <c r="H18" s="27">
        <v>33098</v>
      </c>
      <c r="I18" s="14">
        <v>4280</v>
      </c>
      <c r="J18" s="27">
        <v>4373</v>
      </c>
      <c r="K18" s="14">
        <v>3305</v>
      </c>
      <c r="L18" s="27">
        <v>3231</v>
      </c>
      <c r="M18" s="115"/>
      <c r="N18" s="303"/>
    </row>
    <row r="19" spans="1:14" ht="18" customHeight="1">
      <c r="A19" s="82"/>
      <c r="B19" s="75" t="s">
        <v>185</v>
      </c>
      <c r="C19" s="249" t="s">
        <v>186</v>
      </c>
      <c r="D19" s="250"/>
      <c r="E19" s="33">
        <v>38</v>
      </c>
      <c r="F19" s="31">
        <v>51</v>
      </c>
      <c r="G19" s="33">
        <v>2353</v>
      </c>
      <c r="H19" s="31">
        <v>2035</v>
      </c>
      <c r="I19" s="33">
        <v>1102</v>
      </c>
      <c r="J19" s="31">
        <v>1222</v>
      </c>
      <c r="K19" s="33">
        <v>116</v>
      </c>
      <c r="L19" s="31">
        <v>123</v>
      </c>
      <c r="M19" s="304"/>
      <c r="N19" s="302"/>
    </row>
    <row r="20" spans="1:14" ht="18" customHeight="1">
      <c r="A20" s="82"/>
      <c r="B20" s="82"/>
      <c r="C20" s="4" t="s">
        <v>187</v>
      </c>
      <c r="D20" s="5"/>
      <c r="E20" s="10">
        <v>3478</v>
      </c>
      <c r="F20" s="22">
        <v>3817</v>
      </c>
      <c r="G20" s="10">
        <v>7258</v>
      </c>
      <c r="H20" s="22">
        <v>8317</v>
      </c>
      <c r="I20" s="10">
        <v>629</v>
      </c>
      <c r="J20" s="22">
        <v>611</v>
      </c>
      <c r="K20" s="10">
        <v>144</v>
      </c>
      <c r="L20" s="22">
        <v>145</v>
      </c>
      <c r="M20" s="6"/>
      <c r="N20" s="7"/>
    </row>
    <row r="21" spans="1:14" ht="18" customHeight="1">
      <c r="A21" s="82"/>
      <c r="B21" s="82"/>
      <c r="C21" s="4" t="s">
        <v>188</v>
      </c>
      <c r="D21" s="5"/>
      <c r="E21" s="10">
        <v>0</v>
      </c>
      <c r="F21" s="22">
        <v>0</v>
      </c>
      <c r="G21" s="10">
        <v>15519</v>
      </c>
      <c r="H21" s="22">
        <v>14487</v>
      </c>
      <c r="I21" s="10">
        <v>0</v>
      </c>
      <c r="J21" s="22">
        <v>0</v>
      </c>
      <c r="K21" s="10">
        <v>0</v>
      </c>
      <c r="L21" s="22">
        <v>0</v>
      </c>
      <c r="M21" s="6"/>
      <c r="N21" s="7"/>
    </row>
    <row r="22" spans="1:14" ht="18" customHeight="1">
      <c r="A22" s="82"/>
      <c r="B22" s="112"/>
      <c r="C22" s="128" t="s">
        <v>189</v>
      </c>
      <c r="D22" s="131"/>
      <c r="E22" s="14">
        <v>3517</v>
      </c>
      <c r="F22" s="27">
        <v>3867</v>
      </c>
      <c r="G22" s="14">
        <v>25130</v>
      </c>
      <c r="H22" s="27">
        <v>24839</v>
      </c>
      <c r="I22" s="14">
        <v>1731</v>
      </c>
      <c r="J22" s="27">
        <v>1833</v>
      </c>
      <c r="K22" s="14">
        <v>259</v>
      </c>
      <c r="L22" s="27">
        <v>268</v>
      </c>
      <c r="M22" s="115"/>
      <c r="N22" s="182"/>
    </row>
    <row r="23" spans="1:14" ht="18" customHeight="1">
      <c r="A23" s="82"/>
      <c r="B23" s="75" t="s">
        <v>190</v>
      </c>
      <c r="C23" s="249" t="s">
        <v>191</v>
      </c>
      <c r="D23" s="250"/>
      <c r="E23" s="33">
        <v>10</v>
      </c>
      <c r="F23" s="31">
        <v>10</v>
      </c>
      <c r="G23" s="33">
        <v>8236</v>
      </c>
      <c r="H23" s="31">
        <v>8236</v>
      </c>
      <c r="I23" s="33">
        <v>2900</v>
      </c>
      <c r="J23" s="31">
        <v>2900</v>
      </c>
      <c r="K23" s="33">
        <v>1620</v>
      </c>
      <c r="L23" s="31">
        <v>1620</v>
      </c>
      <c r="M23" s="304"/>
      <c r="N23" s="302"/>
    </row>
    <row r="24" spans="1:14" ht="18" customHeight="1">
      <c r="A24" s="82"/>
      <c r="B24" s="82"/>
      <c r="C24" s="4" t="s">
        <v>192</v>
      </c>
      <c r="D24" s="5"/>
      <c r="E24" s="10">
        <v>646</v>
      </c>
      <c r="F24" s="22">
        <v>501</v>
      </c>
      <c r="G24" s="10">
        <v>23</v>
      </c>
      <c r="H24" s="22">
        <v>23</v>
      </c>
      <c r="I24" s="10">
        <v>-350</v>
      </c>
      <c r="J24" s="22">
        <v>-361</v>
      </c>
      <c r="K24" s="10">
        <v>1410</v>
      </c>
      <c r="L24" s="22">
        <v>1327</v>
      </c>
      <c r="M24" s="6"/>
      <c r="N24" s="7"/>
    </row>
    <row r="25" spans="1:14" ht="18" customHeight="1">
      <c r="A25" s="82"/>
      <c r="B25" s="82"/>
      <c r="C25" s="4" t="s">
        <v>193</v>
      </c>
      <c r="D25" s="5"/>
      <c r="E25" s="10">
        <v>0</v>
      </c>
      <c r="F25" s="22">
        <v>0</v>
      </c>
      <c r="G25" s="10">
        <v>0</v>
      </c>
      <c r="H25" s="22">
        <v>0</v>
      </c>
      <c r="I25" s="10">
        <v>0</v>
      </c>
      <c r="J25" s="22">
        <v>0</v>
      </c>
      <c r="K25" s="10">
        <v>18</v>
      </c>
      <c r="L25" s="22">
        <v>16</v>
      </c>
      <c r="M25" s="6"/>
      <c r="N25" s="7"/>
    </row>
    <row r="26" spans="1:14" ht="18" customHeight="1">
      <c r="A26" s="82"/>
      <c r="B26" s="112"/>
      <c r="C26" s="106" t="s">
        <v>194</v>
      </c>
      <c r="D26" s="107"/>
      <c r="E26" s="110">
        <v>656</v>
      </c>
      <c r="F26" s="305">
        <v>511</v>
      </c>
      <c r="G26" s="110">
        <v>8259</v>
      </c>
      <c r="H26" s="305">
        <v>8259</v>
      </c>
      <c r="I26" s="110">
        <v>2550</v>
      </c>
      <c r="J26" s="27">
        <v>2539</v>
      </c>
      <c r="K26" s="110">
        <v>3046</v>
      </c>
      <c r="L26" s="305">
        <v>2963</v>
      </c>
      <c r="M26" s="108"/>
      <c r="N26" s="182"/>
    </row>
    <row r="27" spans="1:14" ht="18" customHeight="1">
      <c r="A27" s="112"/>
      <c r="B27" s="113" t="s">
        <v>195</v>
      </c>
      <c r="C27" s="114"/>
      <c r="D27" s="114"/>
      <c r="E27" s="306">
        <v>4172</v>
      </c>
      <c r="F27" s="307">
        <v>4379</v>
      </c>
      <c r="G27" s="14">
        <v>33388</v>
      </c>
      <c r="H27" s="27">
        <v>33098</v>
      </c>
      <c r="I27" s="306">
        <v>4280</v>
      </c>
      <c r="J27" s="307">
        <v>4373</v>
      </c>
      <c r="K27" s="14">
        <v>3305</v>
      </c>
      <c r="L27" s="27">
        <v>3231</v>
      </c>
      <c r="M27" s="115"/>
      <c r="N27" s="182"/>
    </row>
    <row r="28" spans="1:14" ht="18" customHeight="1">
      <c r="A28" s="75" t="s">
        <v>196</v>
      </c>
      <c r="B28" s="75" t="s">
        <v>197</v>
      </c>
      <c r="C28" s="249" t="s">
        <v>198</v>
      </c>
      <c r="D28" s="308" t="s">
        <v>41</v>
      </c>
      <c r="E28" s="33">
        <v>432</v>
      </c>
      <c r="F28" s="31">
        <v>605</v>
      </c>
      <c r="G28" s="33">
        <v>2037</v>
      </c>
      <c r="H28" s="31">
        <v>2230</v>
      </c>
      <c r="I28" s="33">
        <v>5368</v>
      </c>
      <c r="J28" s="31">
        <v>5579</v>
      </c>
      <c r="K28" s="33">
        <v>610</v>
      </c>
      <c r="L28" s="31">
        <v>583</v>
      </c>
      <c r="M28" s="304"/>
      <c r="N28" s="302"/>
    </row>
    <row r="29" spans="1:14" ht="18" customHeight="1">
      <c r="A29" s="82"/>
      <c r="B29" s="82"/>
      <c r="C29" s="4" t="s">
        <v>199</v>
      </c>
      <c r="D29" s="309" t="s">
        <v>42</v>
      </c>
      <c r="E29" s="10">
        <v>263</v>
      </c>
      <c r="F29" s="22">
        <v>429</v>
      </c>
      <c r="G29" s="10">
        <v>1819</v>
      </c>
      <c r="H29" s="22">
        <v>1981</v>
      </c>
      <c r="I29" s="10">
        <v>5322</v>
      </c>
      <c r="J29" s="22">
        <v>5554</v>
      </c>
      <c r="K29" s="10">
        <v>37</v>
      </c>
      <c r="L29" s="22">
        <v>31</v>
      </c>
      <c r="M29" s="6"/>
      <c r="N29" s="7"/>
    </row>
    <row r="30" spans="1:14" ht="18" customHeight="1">
      <c r="A30" s="82"/>
      <c r="B30" s="82"/>
      <c r="C30" s="4" t="s">
        <v>200</v>
      </c>
      <c r="D30" s="309" t="s">
        <v>201</v>
      </c>
      <c r="E30" s="10">
        <v>27</v>
      </c>
      <c r="F30" s="22">
        <v>29</v>
      </c>
      <c r="G30" s="10">
        <v>83</v>
      </c>
      <c r="H30" s="19">
        <v>90</v>
      </c>
      <c r="I30" s="10">
        <v>0</v>
      </c>
      <c r="J30" s="22">
        <v>0</v>
      </c>
      <c r="K30" s="10">
        <v>434</v>
      </c>
      <c r="L30" s="22">
        <v>461</v>
      </c>
      <c r="M30" s="6"/>
      <c r="N30" s="7"/>
    </row>
    <row r="31" spans="1:15" ht="18" customHeight="1">
      <c r="A31" s="82"/>
      <c r="B31" s="82"/>
      <c r="C31" s="128" t="s">
        <v>202</v>
      </c>
      <c r="D31" s="310" t="s">
        <v>203</v>
      </c>
      <c r="E31" s="14">
        <f aca="true" t="shared" si="0" ref="E31:N31">E28-E29-E30</f>
        <v>142</v>
      </c>
      <c r="F31" s="27">
        <f t="shared" si="0"/>
        <v>147</v>
      </c>
      <c r="G31" s="14">
        <f t="shared" si="0"/>
        <v>135</v>
      </c>
      <c r="H31" s="27">
        <f t="shared" si="0"/>
        <v>159</v>
      </c>
      <c r="I31" s="14">
        <f t="shared" si="0"/>
        <v>46</v>
      </c>
      <c r="J31" s="27">
        <f t="shared" si="0"/>
        <v>25</v>
      </c>
      <c r="K31" s="14">
        <v>139</v>
      </c>
      <c r="L31" s="27">
        <f t="shared" si="0"/>
        <v>91</v>
      </c>
      <c r="M31" s="115">
        <f t="shared" si="0"/>
        <v>0</v>
      </c>
      <c r="N31" s="303">
        <f t="shared" si="0"/>
        <v>0</v>
      </c>
      <c r="O31" s="83"/>
    </row>
    <row r="32" spans="1:14" ht="18" customHeight="1">
      <c r="A32" s="82"/>
      <c r="B32" s="82"/>
      <c r="C32" s="249" t="s">
        <v>204</v>
      </c>
      <c r="D32" s="308" t="s">
        <v>205</v>
      </c>
      <c r="E32" s="33">
        <v>28</v>
      </c>
      <c r="F32" s="31">
        <v>27</v>
      </c>
      <c r="G32" s="33">
        <v>5</v>
      </c>
      <c r="H32" s="31">
        <v>6</v>
      </c>
      <c r="I32" s="33">
        <v>3</v>
      </c>
      <c r="J32" s="31">
        <v>5</v>
      </c>
      <c r="K32" s="33">
        <v>6</v>
      </c>
      <c r="L32" s="31">
        <v>4</v>
      </c>
      <c r="M32" s="304"/>
      <c r="N32" s="302"/>
    </row>
    <row r="33" spans="1:14" ht="18" customHeight="1">
      <c r="A33" s="82"/>
      <c r="B33" s="82"/>
      <c r="C33" s="4" t="s">
        <v>206</v>
      </c>
      <c r="D33" s="309" t="s">
        <v>207</v>
      </c>
      <c r="E33" s="10">
        <v>26</v>
      </c>
      <c r="F33" s="22">
        <v>23</v>
      </c>
      <c r="G33" s="10">
        <v>140</v>
      </c>
      <c r="H33" s="22">
        <v>163</v>
      </c>
      <c r="I33" s="10">
        <v>15</v>
      </c>
      <c r="J33" s="22">
        <v>16</v>
      </c>
      <c r="K33" s="10">
        <v>0</v>
      </c>
      <c r="L33" s="22">
        <v>0</v>
      </c>
      <c r="M33" s="6"/>
      <c r="N33" s="7"/>
    </row>
    <row r="34" spans="1:14" ht="18" customHeight="1">
      <c r="A34" s="82"/>
      <c r="B34" s="112"/>
      <c r="C34" s="128" t="s">
        <v>208</v>
      </c>
      <c r="D34" s="310" t="s">
        <v>209</v>
      </c>
      <c r="E34" s="14">
        <f aca="true" t="shared" si="1" ref="E34:N34">E31+E32-E33</f>
        <v>144</v>
      </c>
      <c r="F34" s="27">
        <f t="shared" si="1"/>
        <v>151</v>
      </c>
      <c r="G34" s="14">
        <f t="shared" si="1"/>
        <v>0</v>
      </c>
      <c r="H34" s="27">
        <f t="shared" si="1"/>
        <v>2</v>
      </c>
      <c r="I34" s="14">
        <f t="shared" si="1"/>
        <v>34</v>
      </c>
      <c r="J34" s="27">
        <f t="shared" si="1"/>
        <v>14</v>
      </c>
      <c r="K34" s="14">
        <v>145</v>
      </c>
      <c r="L34" s="27">
        <f t="shared" si="1"/>
        <v>95</v>
      </c>
      <c r="M34" s="115">
        <f t="shared" si="1"/>
        <v>0</v>
      </c>
      <c r="N34" s="182">
        <f t="shared" si="1"/>
        <v>0</v>
      </c>
    </row>
    <row r="35" spans="1:14" ht="18" customHeight="1">
      <c r="A35" s="82"/>
      <c r="B35" s="75" t="s">
        <v>210</v>
      </c>
      <c r="C35" s="249" t="s">
        <v>211</v>
      </c>
      <c r="D35" s="308" t="s">
        <v>212</v>
      </c>
      <c r="E35" s="33">
        <v>0</v>
      </c>
      <c r="F35" s="31">
        <v>0</v>
      </c>
      <c r="G35" s="33">
        <v>0</v>
      </c>
      <c r="H35" s="31">
        <v>0</v>
      </c>
      <c r="I35" s="33">
        <v>0</v>
      </c>
      <c r="J35" s="31">
        <v>0</v>
      </c>
      <c r="K35" s="33">
        <v>0</v>
      </c>
      <c r="L35" s="31">
        <v>0</v>
      </c>
      <c r="M35" s="304"/>
      <c r="N35" s="302"/>
    </row>
    <row r="36" spans="1:14" ht="18" customHeight="1">
      <c r="A36" s="82"/>
      <c r="B36" s="82"/>
      <c r="C36" s="4" t="s">
        <v>213</v>
      </c>
      <c r="D36" s="309" t="s">
        <v>214</v>
      </c>
      <c r="E36" s="10">
        <v>0</v>
      </c>
      <c r="F36" s="22">
        <v>0</v>
      </c>
      <c r="G36" s="11">
        <v>0</v>
      </c>
      <c r="H36" s="22">
        <v>1</v>
      </c>
      <c r="I36" s="10">
        <v>0</v>
      </c>
      <c r="J36" s="22">
        <v>0</v>
      </c>
      <c r="K36" s="10">
        <v>1</v>
      </c>
      <c r="L36" s="22">
        <v>8</v>
      </c>
      <c r="M36" s="6"/>
      <c r="N36" s="7"/>
    </row>
    <row r="37" spans="1:14" ht="18" customHeight="1">
      <c r="A37" s="82"/>
      <c r="B37" s="82"/>
      <c r="C37" s="4" t="s">
        <v>215</v>
      </c>
      <c r="D37" s="309" t="s">
        <v>216</v>
      </c>
      <c r="E37" s="10">
        <f aca="true" t="shared" si="2" ref="E37:N37">E34+E35-E36</f>
        <v>144</v>
      </c>
      <c r="F37" s="22">
        <f t="shared" si="2"/>
        <v>151</v>
      </c>
      <c r="G37" s="10">
        <f t="shared" si="2"/>
        <v>0</v>
      </c>
      <c r="H37" s="22">
        <f t="shared" si="2"/>
        <v>1</v>
      </c>
      <c r="I37" s="10">
        <f t="shared" si="2"/>
        <v>34</v>
      </c>
      <c r="J37" s="22">
        <f t="shared" si="2"/>
        <v>14</v>
      </c>
      <c r="K37" s="10">
        <f t="shared" si="2"/>
        <v>144</v>
      </c>
      <c r="L37" s="22">
        <f t="shared" si="2"/>
        <v>87</v>
      </c>
      <c r="M37" s="6">
        <f t="shared" si="2"/>
        <v>0</v>
      </c>
      <c r="N37" s="7">
        <f t="shared" si="2"/>
        <v>0</v>
      </c>
    </row>
    <row r="38" spans="1:14" ht="18" customHeight="1">
      <c r="A38" s="82"/>
      <c r="B38" s="82"/>
      <c r="C38" s="4" t="s">
        <v>217</v>
      </c>
      <c r="D38" s="309" t="s">
        <v>218</v>
      </c>
      <c r="E38" s="10">
        <v>0</v>
      </c>
      <c r="F38" s="22">
        <v>0</v>
      </c>
      <c r="G38" s="10">
        <v>0</v>
      </c>
      <c r="H38" s="22">
        <v>0</v>
      </c>
      <c r="I38" s="10">
        <v>0</v>
      </c>
      <c r="J38" s="22">
        <v>0</v>
      </c>
      <c r="K38" s="10">
        <v>0</v>
      </c>
      <c r="L38" s="22">
        <v>0</v>
      </c>
      <c r="M38" s="6"/>
      <c r="N38" s="7"/>
    </row>
    <row r="39" spans="1:14" ht="18" customHeight="1">
      <c r="A39" s="82"/>
      <c r="B39" s="82"/>
      <c r="C39" s="4" t="s">
        <v>219</v>
      </c>
      <c r="D39" s="309" t="s">
        <v>220</v>
      </c>
      <c r="E39" s="10">
        <v>0</v>
      </c>
      <c r="F39" s="22">
        <v>0</v>
      </c>
      <c r="G39" s="10">
        <v>0</v>
      </c>
      <c r="H39" s="22">
        <v>0</v>
      </c>
      <c r="I39" s="10">
        <v>0</v>
      </c>
      <c r="J39" s="22">
        <v>0</v>
      </c>
      <c r="K39" s="10">
        <v>0</v>
      </c>
      <c r="L39" s="22">
        <v>0</v>
      </c>
      <c r="M39" s="6"/>
      <c r="N39" s="7"/>
    </row>
    <row r="40" spans="1:14" ht="18" customHeight="1">
      <c r="A40" s="82"/>
      <c r="B40" s="82"/>
      <c r="C40" s="4" t="s">
        <v>221</v>
      </c>
      <c r="D40" s="309" t="s">
        <v>222</v>
      </c>
      <c r="E40" s="10">
        <v>0</v>
      </c>
      <c r="F40" s="22">
        <v>0</v>
      </c>
      <c r="G40" s="10">
        <v>0</v>
      </c>
      <c r="H40" s="22">
        <v>0</v>
      </c>
      <c r="I40" s="10">
        <v>24</v>
      </c>
      <c r="J40" s="22">
        <v>12</v>
      </c>
      <c r="K40" s="10">
        <v>51</v>
      </c>
      <c r="L40" s="22">
        <v>37</v>
      </c>
      <c r="M40" s="6"/>
      <c r="N40" s="7"/>
    </row>
    <row r="41" spans="1:14" ht="18" customHeight="1">
      <c r="A41" s="82"/>
      <c r="B41" s="82"/>
      <c r="C41" s="261" t="s">
        <v>223</v>
      </c>
      <c r="D41" s="309" t="s">
        <v>224</v>
      </c>
      <c r="E41" s="10">
        <f aca="true" t="shared" si="3" ref="E41:N41">E34+E35-E36-E40</f>
        <v>144</v>
      </c>
      <c r="F41" s="22">
        <f t="shared" si="3"/>
        <v>151</v>
      </c>
      <c r="G41" s="10">
        <f t="shared" si="3"/>
        <v>0</v>
      </c>
      <c r="H41" s="22">
        <f t="shared" si="3"/>
        <v>1</v>
      </c>
      <c r="I41" s="10">
        <f t="shared" si="3"/>
        <v>10</v>
      </c>
      <c r="J41" s="22">
        <f t="shared" si="3"/>
        <v>2</v>
      </c>
      <c r="K41" s="10">
        <f t="shared" si="3"/>
        <v>93</v>
      </c>
      <c r="L41" s="22">
        <f t="shared" si="3"/>
        <v>50</v>
      </c>
      <c r="M41" s="6">
        <f t="shared" si="3"/>
        <v>0</v>
      </c>
      <c r="N41" s="7">
        <f t="shared" si="3"/>
        <v>0</v>
      </c>
    </row>
    <row r="42" spans="1:14" ht="18" customHeight="1">
      <c r="A42" s="82"/>
      <c r="B42" s="82"/>
      <c r="C42" s="311" t="s">
        <v>225</v>
      </c>
      <c r="D42" s="312"/>
      <c r="E42" s="10">
        <f aca="true" t="shared" si="4" ref="E42:N42">E37+E38-E39-E40</f>
        <v>144</v>
      </c>
      <c r="F42" s="19">
        <f t="shared" si="4"/>
        <v>151</v>
      </c>
      <c r="G42" s="10">
        <f t="shared" si="4"/>
        <v>0</v>
      </c>
      <c r="H42" s="19">
        <f t="shared" si="4"/>
        <v>1</v>
      </c>
      <c r="I42" s="10">
        <f t="shared" si="4"/>
        <v>10</v>
      </c>
      <c r="J42" s="19">
        <f t="shared" si="4"/>
        <v>2</v>
      </c>
      <c r="K42" s="10">
        <f t="shared" si="4"/>
        <v>93</v>
      </c>
      <c r="L42" s="19">
        <f t="shared" si="4"/>
        <v>50</v>
      </c>
      <c r="M42" s="10">
        <f t="shared" si="4"/>
        <v>0</v>
      </c>
      <c r="N42" s="7">
        <f t="shared" si="4"/>
        <v>0</v>
      </c>
    </row>
    <row r="43" spans="1:14" ht="18" customHeight="1">
      <c r="A43" s="82"/>
      <c r="B43" s="82"/>
      <c r="C43" s="4" t="s">
        <v>226</v>
      </c>
      <c r="D43" s="309" t="s">
        <v>227</v>
      </c>
      <c r="E43" s="10">
        <v>0</v>
      </c>
      <c r="F43" s="22">
        <v>0</v>
      </c>
      <c r="G43" s="10">
        <v>0</v>
      </c>
      <c r="H43" s="22">
        <v>0</v>
      </c>
      <c r="I43" s="10">
        <v>0</v>
      </c>
      <c r="J43" s="22">
        <v>0</v>
      </c>
      <c r="K43" s="10">
        <v>0</v>
      </c>
      <c r="L43" s="22">
        <v>0</v>
      </c>
      <c r="M43" s="6"/>
      <c r="N43" s="7"/>
    </row>
    <row r="44" spans="1:14" ht="18" customHeight="1">
      <c r="A44" s="112"/>
      <c r="B44" s="112"/>
      <c r="C44" s="128" t="s">
        <v>228</v>
      </c>
      <c r="D44" s="213" t="s">
        <v>229</v>
      </c>
      <c r="E44" s="14">
        <f aca="true" t="shared" si="5" ref="E44:N44">E41+E43</f>
        <v>144</v>
      </c>
      <c r="F44" s="27">
        <f t="shared" si="5"/>
        <v>151</v>
      </c>
      <c r="G44" s="14">
        <f t="shared" si="5"/>
        <v>0</v>
      </c>
      <c r="H44" s="27">
        <f t="shared" si="5"/>
        <v>1</v>
      </c>
      <c r="I44" s="14">
        <f t="shared" si="5"/>
        <v>10</v>
      </c>
      <c r="J44" s="27">
        <f t="shared" si="5"/>
        <v>2</v>
      </c>
      <c r="K44" s="14">
        <f t="shared" si="5"/>
        <v>93</v>
      </c>
      <c r="L44" s="27">
        <f t="shared" si="5"/>
        <v>50</v>
      </c>
      <c r="M44" s="115">
        <f t="shared" si="5"/>
        <v>0</v>
      </c>
      <c r="N44" s="182">
        <f t="shared" si="5"/>
        <v>0</v>
      </c>
    </row>
    <row r="45" ht="13.5" customHeight="1">
      <c r="A45" s="183" t="s">
        <v>230</v>
      </c>
    </row>
    <row r="46" ht="13.5" customHeight="1">
      <c r="A46" s="183" t="s">
        <v>231</v>
      </c>
    </row>
    <row r="47" ht="13.5">
      <c r="A47" s="313"/>
    </row>
  </sheetData>
  <sheetProtection/>
  <mergeCells count="15">
    <mergeCell ref="E6:F6"/>
    <mergeCell ref="G6:H6"/>
    <mergeCell ref="K6:L6"/>
    <mergeCell ref="M6:N6"/>
    <mergeCell ref="A8:A14"/>
    <mergeCell ref="B9:B14"/>
    <mergeCell ref="I6:J6"/>
    <mergeCell ref="C42:D42"/>
    <mergeCell ref="A15:A27"/>
    <mergeCell ref="B15:B18"/>
    <mergeCell ref="B19:B22"/>
    <mergeCell ref="B23:B26"/>
    <mergeCell ref="A28:A44"/>
    <mergeCell ref="B28:B34"/>
    <mergeCell ref="B35:B44"/>
  </mergeCells>
  <printOptions/>
  <pageMargins left="0.7086614173228347" right="0.2362204724409449" top="0.1968503937007874" bottom="0.2362204724409449" header="0.1968503937007874" footer="0.1968503937007874"/>
  <pageSetup fitToHeight="1" fitToWidth="1" horizontalDpi="600" verticalDpi="600" orientation="landscape" paperSize="9" scale="75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yamasaki</cp:lastModifiedBy>
  <cp:lastPrinted>2017-08-09T02:59:28Z</cp:lastPrinted>
  <dcterms:created xsi:type="dcterms:W3CDTF">1999-07-06T05:17:05Z</dcterms:created>
  <dcterms:modified xsi:type="dcterms:W3CDTF">2017-10-31T00:37:07Z</dcterms:modified>
  <cp:category/>
  <cp:version/>
  <cp:contentType/>
  <cp:contentStatus/>
</cp:coreProperties>
</file>